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pivotCache/pivotCacheDefinition7.xml" ContentType="application/vnd.openxmlformats-officedocument.spreadsheetml.pivotCacheDefinition+xml"/>
  <Override PartName="/xl/pivotCache/pivotCacheRecords7.xml" ContentType="application/vnd.openxmlformats-officedocument.spreadsheetml.pivotCacheRecords+xml"/>
  <Override PartName="/xl/pivotCache/pivotCacheDefinition8.xml" ContentType="application/vnd.openxmlformats-officedocument.spreadsheetml.pivotCacheDefinition+xml"/>
  <Override PartName="/xl/pivotCache/pivotCacheRecords8.xml" ContentType="application/vnd.openxmlformats-officedocument.spreadsheetml.pivotCacheRecords+xml"/>
  <Override PartName="/xl/pivotCache/pivotCacheDefinition9.xml" ContentType="application/vnd.openxmlformats-officedocument.spreadsheetml.pivotCacheDefinition+xml"/>
  <Override PartName="/xl/pivotCache/pivotCacheRecords9.xml" ContentType="application/vnd.openxmlformats-officedocument.spreadsheetml.pivotCacheRecords+xml"/>
  <Override PartName="/xl/pivotCache/pivotCacheDefinition10.xml" ContentType="application/vnd.openxmlformats-officedocument.spreadsheetml.pivotCacheDefinition+xml"/>
  <Override PartName="/xl/pivotCache/pivotCacheRecords10.xml" ContentType="application/vnd.openxmlformats-officedocument.spreadsheetml.pivotCacheRecords+xml"/>
  <Override PartName="/xl/pivotCache/pivotCacheDefinition11.xml" ContentType="application/vnd.openxmlformats-officedocument.spreadsheetml.pivotCacheDefinition+xml"/>
  <Override PartName="/xl/pivotCache/pivotCacheRecords11.xml" ContentType="application/vnd.openxmlformats-officedocument.spreadsheetml.pivotCacheRecords+xml"/>
  <Override PartName="/xl/pivotCache/pivotCacheDefinition12.xml" ContentType="application/vnd.openxmlformats-officedocument.spreadsheetml.pivotCacheDefinition+xml"/>
  <Override PartName="/xl/pivotCache/pivotCacheRecords12.xml" ContentType="application/vnd.openxmlformats-officedocument.spreadsheetml.pivotCacheRecords+xml"/>
  <Override PartName="/xl/pivotCache/pivotCacheDefinition13.xml" ContentType="application/vnd.openxmlformats-officedocument.spreadsheetml.pivotCacheDefinition+xml"/>
  <Override PartName="/xl/pivotCache/pivotCacheRecords13.xml" ContentType="application/vnd.openxmlformats-officedocument.spreadsheetml.pivotCacheRecords+xml"/>
  <Override PartName="/xl/pivotCache/pivotCacheDefinition14.xml" ContentType="application/vnd.openxmlformats-officedocument.spreadsheetml.pivotCacheDefinition+xml"/>
  <Override PartName="/xl/pivotCache/pivotCacheRecords14.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pivotTables/pivotTable1.xml" ContentType="application/vnd.openxmlformats-officedocument.spreadsheetml.pivotTable+xml"/>
  <Override PartName="/xl/tables/table2.xml" ContentType="application/vnd.openxmlformats-officedocument.spreadsheetml.table+xml"/>
  <Override PartName="/xl/drawings/drawing1.xml" ContentType="application/vnd.openxmlformats-officedocument.drawing+xml"/>
  <Override PartName="/xl/tables/table3.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tables/table4.xml" ContentType="application/vnd.openxmlformats-officedocument.spreadsheetml.tab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3.xml" ContentType="application/vnd.openxmlformats-officedocument.drawing+xml"/>
  <Override PartName="/xl/tables/table5.xml" ContentType="application/vnd.openxmlformats-officedocument.spreadsheetml.table+xml"/>
  <Override PartName="/xl/slicers/slicer1.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5.xml" ContentType="application/vnd.openxmlformats-officedocument.drawing+xml"/>
  <Override PartName="/xl/tables/table6.xml" ContentType="application/vnd.openxmlformats-officedocument.spreadsheetml.tab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6.xml" ContentType="application/vnd.openxmlformats-officedocument.drawing+xml"/>
  <Override PartName="/xl/tables/table7.xml" ContentType="application/vnd.openxmlformats-officedocument.spreadsheetml.tab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Ex1.xml" ContentType="application/vnd.ms-office.chartex+xml"/>
  <Override PartName="/xl/charts/style8.xml" ContentType="application/vnd.ms-office.chartstyle+xml"/>
  <Override PartName="/xl/charts/colors8.xml" ContentType="application/vnd.ms-office.chartcolorstyle+xml"/>
  <Override PartName="/xl/pivotTables/pivotTable5.xml" ContentType="application/vnd.openxmlformats-officedocument.spreadsheetml.pivotTable+xml"/>
  <Override PartName="/xl/drawings/drawing7.xml" ContentType="application/vnd.openxmlformats-officedocument.drawing+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pivotTables/pivotTable6.xml" ContentType="application/vnd.openxmlformats-officedocument.spreadsheetml.pivotTable+xml"/>
  <Override PartName="/xl/tables/table15.xml" ContentType="application/vnd.openxmlformats-officedocument.spreadsheetml.table+xml"/>
  <Override PartName="/xl/tables/table16.xml" ContentType="application/vnd.openxmlformats-officedocument.spreadsheetml.table+xml"/>
  <Override PartName="/xl/pivotTables/pivotTable7.xml" ContentType="application/vnd.openxmlformats-officedocument.spreadsheetml.pivotTable+xml"/>
  <Override PartName="/xl/tables/table17.xml" ContentType="application/vnd.openxmlformats-officedocument.spreadsheetml.table+xml"/>
  <Override PartName="/xl/drawings/drawing8.xml" ContentType="application/vnd.openxmlformats-officedocument.drawing+xml"/>
  <Override PartName="/xl/tables/table18.xml" ContentType="application/vnd.openxmlformats-officedocument.spreadsheetml.table+xml"/>
  <Override PartName="/xl/charts/chartEx2.xml" ContentType="application/vnd.ms-office.chartex+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9.xml" ContentType="application/vnd.openxmlformats-officedocument.drawing+xml"/>
  <Override PartName="/xl/tables/table19.xml" ContentType="application/vnd.openxmlformats-officedocument.spreadsheetml.table+xml"/>
  <Override PartName="/xl/charts/chartEx3.xml" ContentType="application/vnd.ms-office.chartex+xml"/>
  <Override PartName="/xl/charts/style11.xml" ContentType="application/vnd.ms-office.chartstyle+xml"/>
  <Override PartName="/xl/charts/colors11.xml" ContentType="application/vnd.ms-office.chartcolorstyle+xml"/>
  <Override PartName="/xl/charts/chart9.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10.xml" ContentType="application/vnd.openxmlformats-officedocument.drawing+xml"/>
  <Override PartName="/xl/tables/table20.xml" ContentType="application/vnd.openxmlformats-officedocument.spreadsheetml.table+xml"/>
  <Override PartName="/xl/charts/chart10.xml" ContentType="application/vnd.openxmlformats-officedocument.drawingml.chart+xml"/>
  <Override PartName="/xl/charts/style13.xml" ContentType="application/vnd.ms-office.chartstyle+xml"/>
  <Override PartName="/xl/charts/colors13.xml" ContentType="application/vnd.ms-office.chartcolorstyle+xml"/>
  <Override PartName="/xl/charts/chart11.xml" ContentType="application/vnd.openxmlformats-officedocument.drawingml.chart+xml"/>
  <Override PartName="/xl/charts/style14.xml" ContentType="application/vnd.ms-office.chartstyle+xml"/>
  <Override PartName="/xl/charts/colors14.xml" ContentType="application/vnd.ms-office.chartcolorstyle+xml"/>
  <Override PartName="/xl/charts/chart12.xml" ContentType="application/vnd.openxmlformats-officedocument.drawingml.chart+xml"/>
  <Override PartName="/xl/charts/style15.xml" ContentType="application/vnd.ms-office.chartstyle+xml"/>
  <Override PartName="/xl/charts/colors15.xml" ContentType="application/vnd.ms-office.chartcolorstyle+xml"/>
  <Override PartName="/xl/charts/chart13.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8.xml" ContentType="application/vnd.openxmlformats-officedocument.spreadsheetml.pivotTable+xml"/>
  <Override PartName="/xl/drawings/drawing11.xml" ContentType="application/vnd.openxmlformats-officedocument.drawing+xml"/>
  <Override PartName="/xl/tables/table21.xml" ContentType="application/vnd.openxmlformats-officedocument.spreadsheetml.table+xml"/>
  <Override PartName="/xl/charts/chart14.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9.xml" ContentType="application/vnd.openxmlformats-officedocument.spreadsheetml.pivotTable+xml"/>
  <Override PartName="/xl/drawings/drawing12.xml" ContentType="application/vnd.openxmlformats-officedocument.drawing+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16.xml" ContentType="application/vnd.openxmlformats-officedocument.drawingml.chart+xml"/>
  <Override PartName="/xl/charts/style19.xml" ContentType="application/vnd.ms-office.chartstyle+xml"/>
  <Override PartName="/xl/charts/colors19.xml" ContentType="application/vnd.ms-office.chartcolorstyle+xml"/>
  <Override PartName="/xl/pivotTables/pivotTable10.xml" ContentType="application/vnd.openxmlformats-officedocument.spreadsheetml.pivotTable+xml"/>
  <Override PartName="/xl/drawings/drawing13.xml" ContentType="application/vnd.openxmlformats-officedocument.drawing+xml"/>
  <Override PartName="/xl/charts/chart17.xml" ContentType="application/vnd.openxmlformats-officedocument.drawingml.chart+xml"/>
  <Override PartName="/xl/charts/style20.xml" ContentType="application/vnd.ms-office.chartstyle+xml"/>
  <Override PartName="/xl/charts/colors20.xml" ContentType="application/vnd.ms-office.chartcolorstyle+xml"/>
  <Override PartName="/xl/pivotTables/pivotTable11.xml" ContentType="application/vnd.openxmlformats-officedocument.spreadsheetml.pivotTable+xml"/>
  <Override PartName="/xl/drawings/drawing14.xml" ContentType="application/vnd.openxmlformats-officedocument.drawing+xml"/>
  <Override PartName="/xl/charts/chart18.xml" ContentType="application/vnd.openxmlformats-officedocument.drawingml.chart+xml"/>
  <Override PartName="/xl/charts/style21.xml" ContentType="application/vnd.ms-office.chartstyle+xml"/>
  <Override PartName="/xl/charts/colors21.xml" ContentType="application/vnd.ms-office.chartcolorstyle+xml"/>
  <Override PartName="/xl/pivotTables/pivotTable12.xml" ContentType="application/vnd.openxmlformats-officedocument.spreadsheetml.pivotTable+xml"/>
  <Override PartName="/xl/drawings/drawing15.xml" ContentType="application/vnd.openxmlformats-officedocument.drawing+xml"/>
  <Override PartName="/xl/charts/chart19.xml" ContentType="application/vnd.openxmlformats-officedocument.drawingml.chart+xml"/>
  <Override PartName="/xl/charts/style22.xml" ContentType="application/vnd.ms-office.chartstyle+xml"/>
  <Override PartName="/xl/charts/colors22.xml" ContentType="application/vnd.ms-office.chartcolorstyle+xml"/>
  <Override PartName="/xl/drawings/drawing16.xml" ContentType="application/vnd.openxmlformats-officedocument.drawing+xml"/>
  <Override PartName="/xl/tables/table22.xml" ContentType="application/vnd.openxmlformats-officedocument.spreadsheetml.table+xml"/>
  <Override PartName="/xl/charts/chart20.xml" ContentType="application/vnd.openxmlformats-officedocument.drawingml.chart+xml"/>
  <Override PartName="/xl/charts/style23.xml" ContentType="application/vnd.ms-office.chartstyle+xml"/>
  <Override PartName="/xl/charts/colors23.xml" ContentType="application/vnd.ms-office.chartcolorstyle+xml"/>
  <Override PartName="/xl/charts/chart21.xml" ContentType="application/vnd.openxmlformats-officedocument.drawingml.chart+xml"/>
  <Override PartName="/xl/charts/style24.xml" ContentType="application/vnd.ms-office.chartstyle+xml"/>
  <Override PartName="/xl/charts/colors24.xml" ContentType="application/vnd.ms-office.chartcolorstyle+xml"/>
  <Override PartName="/xl/charts/chart22.xml" ContentType="application/vnd.openxmlformats-officedocument.drawingml.chart+xml"/>
  <Override PartName="/xl/charts/style25.xml" ContentType="application/vnd.ms-office.chartstyle+xml"/>
  <Override PartName="/xl/charts/colors25.xml" ContentType="application/vnd.ms-office.chartcolorstyle+xml"/>
  <Override PartName="/xl/charts/chart23.xml" ContentType="application/vnd.openxmlformats-officedocument.drawingml.chart+xml"/>
  <Override PartName="/xl/charts/style26.xml" ContentType="application/vnd.ms-office.chartstyle+xml"/>
  <Override PartName="/xl/charts/colors26.xml" ContentType="application/vnd.ms-office.chartcolorstyle+xml"/>
  <Override PartName="/xl/charts/chart24.xml" ContentType="application/vnd.openxmlformats-officedocument.drawingml.chart+xml"/>
  <Override PartName="/xl/charts/style27.xml" ContentType="application/vnd.ms-office.chartstyle+xml"/>
  <Override PartName="/xl/charts/colors27.xml" ContentType="application/vnd.ms-office.chartcolorstyle+xml"/>
  <Override PartName="/xl/pivotTables/pivotTable13.xml" ContentType="application/vnd.openxmlformats-officedocument.spreadsheetml.pivotTable+xml"/>
  <Override PartName="/xl/tables/table23.xml" ContentType="application/vnd.openxmlformats-officedocument.spreadsheetml.table+xml"/>
  <Override PartName="/xl/tables/table24.xml" ContentType="application/vnd.openxmlformats-officedocument.spreadsheetml.table+xml"/>
  <Override PartName="/xl/drawings/drawing17.xml" ContentType="application/vnd.openxmlformats-officedocument.drawing+xml"/>
  <Override PartName="/xl/tables/table25.xml" ContentType="application/vnd.openxmlformats-officedocument.spreadsheetml.table+xml"/>
  <Override PartName="/xl/charts/chart25.xml" ContentType="application/vnd.openxmlformats-officedocument.drawingml.chart+xml"/>
  <Override PartName="/xl/charts/style28.xml" ContentType="application/vnd.ms-office.chartstyle+xml"/>
  <Override PartName="/xl/charts/colors28.xml" ContentType="application/vnd.ms-office.chartcolorstyle+xml"/>
  <Override PartName="/xl/charts/chart26.xml" ContentType="application/vnd.openxmlformats-officedocument.drawingml.chart+xml"/>
  <Override PartName="/xl/charts/style29.xml" ContentType="application/vnd.ms-office.chartstyle+xml"/>
  <Override PartName="/xl/charts/colors29.xml" ContentType="application/vnd.ms-office.chartcolorstyle+xml"/>
  <Override PartName="/xl/pivotTables/pivotTable14.xml" ContentType="application/vnd.openxmlformats-officedocument.spreadsheetml.pivotTable+xml"/>
  <Override PartName="/xl/drawings/drawing18.xml" ContentType="application/vnd.openxmlformats-officedocument.drawing+xml"/>
  <Override PartName="/xl/tables/table26.xml" ContentType="application/vnd.openxmlformats-officedocument.spreadsheetml.table+xml"/>
  <Override PartName="/xl/charts/chart27.xml" ContentType="application/vnd.openxmlformats-officedocument.drawingml.chart+xml"/>
  <Override PartName="/xl/charts/style30.xml" ContentType="application/vnd.ms-office.chartstyle+xml"/>
  <Override PartName="/xl/charts/colors30.xml" ContentType="application/vnd.ms-office.chartcolorstyle+xml"/>
  <Override PartName="/xl/charts/chart28.xml" ContentType="application/vnd.openxmlformats-officedocument.drawingml.chart+xml"/>
  <Override PartName="/xl/charts/style31.xml" ContentType="application/vnd.ms-office.chartstyle+xml"/>
  <Override PartName="/xl/charts/colors31.xml" ContentType="application/vnd.ms-office.chartcolorstyle+xml"/>
  <Override PartName="/xl/charts/chart29.xml" ContentType="application/vnd.openxmlformats-officedocument.drawingml.chart+xml"/>
  <Override PartName="/xl/charts/style32.xml" ContentType="application/vnd.ms-office.chartstyle+xml"/>
  <Override PartName="/xl/charts/colors32.xml" ContentType="application/vnd.ms-office.chartcolorstyle+xml"/>
  <Override PartName="/xl/tables/table27.xml" ContentType="application/vnd.openxmlformats-officedocument.spreadsheetml.table+xml"/>
  <Override PartName="/xl/drawings/drawing19.xml" ContentType="application/vnd.openxmlformats-officedocument.drawing+xml"/>
  <Override PartName="/xl/tables/table28.xml" ContentType="application/vnd.openxmlformats-officedocument.spreadsheetml.table+xml"/>
  <Override PartName="/xl/charts/chartEx4.xml" ContentType="application/vnd.ms-office.chartex+xml"/>
  <Override PartName="/xl/charts/style33.xml" ContentType="application/vnd.ms-office.chartstyle+xml"/>
  <Override PartName="/xl/charts/colors33.xml" ContentType="application/vnd.ms-office.chartcolorstyle+xml"/>
  <Override PartName="/xl/pivotTables/pivotTable15.xml" ContentType="application/vnd.openxmlformats-officedocument.spreadsheetml.pivotTable+xml"/>
  <Override PartName="/xl/drawings/drawing20.xml" ContentType="application/vnd.openxmlformats-officedocument.drawing+xml"/>
  <Override PartName="/xl/charts/chart30.xml" ContentType="application/vnd.openxmlformats-officedocument.drawingml.chart+xml"/>
  <Override PartName="/xl/charts/style34.xml" ContentType="application/vnd.ms-office.chartstyle+xml"/>
  <Override PartName="/xl/charts/colors34.xml" ContentType="application/vnd.ms-office.chartcolorstyle+xml"/>
  <Override PartName="/xl/pivotTables/pivotTable16.xml" ContentType="application/vnd.openxmlformats-officedocument.spreadsheetml.pivotTable+xml"/>
  <Override PartName="/xl/drawings/drawing21.xml" ContentType="application/vnd.openxmlformats-officedocument.drawing+xml"/>
  <Override PartName="/xl/charts/chart31.xml" ContentType="application/vnd.openxmlformats-officedocument.drawingml.chart+xml"/>
  <Override PartName="/xl/charts/style35.xml" ContentType="application/vnd.ms-office.chartstyle+xml"/>
  <Override PartName="/xl/charts/colors35.xml" ContentType="application/vnd.ms-office.chartcolorstyle+xml"/>
  <Override PartName="/xl/drawings/drawing22.xml" ContentType="application/vnd.openxmlformats-officedocument.drawing+xml"/>
  <Override PartName="/xl/tables/table29.xml" ContentType="application/vnd.openxmlformats-officedocument.spreadsheetml.table+xml"/>
  <Override PartName="/xl/charts/chart32.xml" ContentType="application/vnd.openxmlformats-officedocument.drawingml.chart+xml"/>
  <Override PartName="/xl/charts/style36.xml" ContentType="application/vnd.ms-office.chartstyle+xml"/>
  <Override PartName="/xl/charts/colors36.xml" ContentType="application/vnd.ms-office.chartcolorstyle+xml"/>
  <Override PartName="/xl/charts/chart33.xml" ContentType="application/vnd.openxmlformats-officedocument.drawingml.chart+xml"/>
  <Override PartName="/xl/charts/style37.xml" ContentType="application/vnd.ms-office.chartstyle+xml"/>
  <Override PartName="/xl/charts/colors37.xml" ContentType="application/vnd.ms-office.chartcolorstyle+xml"/>
  <Override PartName="/xl/pivotTables/pivotTable17.xml" ContentType="application/vnd.openxmlformats-officedocument.spreadsheetml.pivotTable+xml"/>
  <Override PartName="/xl/pivotTables/pivotTable18.xml" ContentType="application/vnd.openxmlformats-officedocument.spreadsheetml.pivotTable+xml"/>
  <Override PartName="/xl/drawings/drawing23.xml" ContentType="application/vnd.openxmlformats-officedocument.drawing+xml"/>
  <Override PartName="/xl/tables/table30.xml" ContentType="application/vnd.openxmlformats-officedocument.spreadsheetml.table+xml"/>
  <Override PartName="/xl/charts/chart34.xml" ContentType="application/vnd.openxmlformats-officedocument.drawingml.chart+xml"/>
  <Override PartName="/xl/charts/style38.xml" ContentType="application/vnd.ms-office.chartstyle+xml"/>
  <Override PartName="/xl/charts/colors38.xml" ContentType="application/vnd.ms-office.chartcolorstyle+xml"/>
  <Override PartName="/xl/charts/chart35.xml" ContentType="application/vnd.openxmlformats-officedocument.drawingml.chart+xml"/>
  <Override PartName="/xl/charts/style39.xml" ContentType="application/vnd.ms-office.chartstyle+xml"/>
  <Override PartName="/xl/charts/colors39.xml" ContentType="application/vnd.ms-office.chartcolorstyle+xml"/>
  <Override PartName="/xl/pivotTables/pivotTable19.xml" ContentType="application/vnd.openxmlformats-officedocument.spreadsheetml.pivotTable+xml"/>
  <Override PartName="/xl/drawings/drawing24.xml" ContentType="application/vnd.openxmlformats-officedocument.drawing+xml"/>
  <Override PartName="/xl/tables/table31.xml" ContentType="application/vnd.openxmlformats-officedocument.spreadsheetml.table+xml"/>
  <Override PartName="/xl/charts/chart36.xml" ContentType="application/vnd.openxmlformats-officedocument.drawingml.chart+xml"/>
  <Override PartName="/xl/charts/style40.xml" ContentType="application/vnd.ms-office.chartstyle+xml"/>
  <Override PartName="/xl/charts/colors40.xml" ContentType="application/vnd.ms-office.chartcolorstyle+xml"/>
  <Override PartName="/xl/drawings/drawing25.xml" ContentType="application/vnd.openxmlformats-officedocument.drawing+xml"/>
  <Override PartName="/xl/tables/table32.xml" ContentType="application/vnd.openxmlformats-officedocument.spreadsheetml.table+xml"/>
  <Override PartName="/xl/charts/chart37.xml" ContentType="application/vnd.openxmlformats-officedocument.drawingml.chart+xml"/>
  <Override PartName="/xl/charts/style41.xml" ContentType="application/vnd.ms-office.chartstyle+xml"/>
  <Override PartName="/xl/charts/colors41.xml" ContentType="application/vnd.ms-office.chartcolorstyle+xml"/>
  <Override PartName="/xl/featurePropertyBag/featurePropertyBag.xml" ContentType="application/vnd.ms-excel.featurepropertyba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07"/>
  <workbookPr codeName="ThisWorkbook" defaultThemeVersion="202300"/>
  <mc:AlternateContent xmlns:mc="http://schemas.openxmlformats.org/markup-compatibility/2006">
    <mc:Choice Requires="x15">
      <x15ac:absPath xmlns:x15ac="http://schemas.microsoft.com/office/spreadsheetml/2010/11/ac" url="C:\Users\hemil\OneDrive\Desktop\JPMC\Capstone Project 1\Solution\"/>
    </mc:Choice>
  </mc:AlternateContent>
  <xr:revisionPtr revIDLastSave="0" documentId="13_ncr:1_{D48ADC1E-427A-43B5-B346-CA9634BF22B8}" xr6:coauthVersionLast="47" xr6:coauthVersionMax="47" xr10:uidLastSave="{00000000-0000-0000-0000-000000000000}"/>
  <bookViews>
    <workbookView xWindow="-110" yWindow="-110" windowWidth="25820" windowHeight="15500" tabRatio="1000" firstSheet="2" activeTab="2" xr2:uid="{F424A6F4-F9E5-44C2-B09C-6A4928ABB21B}"/>
  </bookViews>
  <sheets>
    <sheet name="Q1Data_Q1" sheetId="2" state="hidden" r:id="rId1"/>
    <sheet name="Q1Pivot_Q1" sheetId="3" state="hidden" r:id="rId2"/>
    <sheet name="Data Dictionary" sheetId="46" r:id="rId3"/>
    <sheet name="Q1.1" sheetId="5" r:id="rId4"/>
    <sheet name="Q1.2" sheetId="6" r:id="rId5"/>
    <sheet name="Q2 Data" sheetId="24" state="hidden" r:id="rId6"/>
    <sheet name="Q2 Data 2" sheetId="25" state="hidden" r:id="rId7"/>
    <sheet name="Q2" sheetId="26" r:id="rId8"/>
    <sheet name="Q3 Pivot" sheetId="27" state="hidden" r:id="rId9"/>
    <sheet name="Q3" sheetId="28" r:id="rId10"/>
    <sheet name="Q4" sheetId="29" r:id="rId11"/>
    <sheet name="Q5 Pivot" sheetId="30" state="hidden" r:id="rId12"/>
    <sheet name="Q5" sheetId="31" r:id="rId13"/>
    <sheet name="Q6.1 Pivot" sheetId="32" state="hidden" r:id="rId14"/>
    <sheet name="Q6.2 Pivot" sheetId="33" state="hidden" r:id="rId15"/>
    <sheet name="Q6.1" sheetId="34" r:id="rId16"/>
    <sheet name="Q6.2" sheetId="35" r:id="rId17"/>
    <sheet name="Q7" sheetId="36" r:id="rId18"/>
    <sheet name="Q8 Pivot" sheetId="37" state="hidden" r:id="rId19"/>
    <sheet name="Q8" sheetId="38" r:id="rId20"/>
    <sheet name="Q9 Gender" sheetId="39" state="hidden" r:id="rId21"/>
    <sheet name="Q9 Skills" sheetId="40" state="hidden" r:id="rId22"/>
    <sheet name="Q9 Qualification" sheetId="41" state="hidden" r:id="rId23"/>
    <sheet name="Q9 Pivot" sheetId="42" state="hidden" r:id="rId24"/>
    <sheet name="Q9" sheetId="43" r:id="rId25"/>
    <sheet name="Q10 Pivot" sheetId="7" state="hidden" r:id="rId26"/>
    <sheet name="Q10 UnitSize" sheetId="8" state="hidden" r:id="rId27"/>
    <sheet name="Q10 UnitPrice" sheetId="9" state="hidden" r:id="rId28"/>
    <sheet name="Q10" sheetId="10" r:id="rId29"/>
    <sheet name="Q11 Pivot" sheetId="11" state="hidden" r:id="rId30"/>
    <sheet name="Q11 Graph data" sheetId="12" state="hidden" r:id="rId31"/>
    <sheet name="Q11" sheetId="13" r:id="rId32"/>
    <sheet name="Q12 Data" sheetId="14" state="hidden" r:id="rId33"/>
    <sheet name="Q12" sheetId="15" r:id="rId34"/>
    <sheet name="Q13Pivot" sheetId="16" state="hidden" r:id="rId35"/>
    <sheet name="Q13Pivot2" sheetId="17" state="hidden" r:id="rId36"/>
    <sheet name="Q13" sheetId="18" r:id="rId37"/>
    <sheet name="Q14Pivot" sheetId="19" state="hidden" r:id="rId38"/>
    <sheet name="Q14Pivot2" sheetId="20" state="hidden" r:id="rId39"/>
    <sheet name="Q14" sheetId="21" r:id="rId40"/>
    <sheet name="Q15Pivot" sheetId="22" state="hidden" r:id="rId41"/>
    <sheet name="Q15" sheetId="23" r:id="rId42"/>
    <sheet name="Q9_Q9" sheetId="4" state="hidden" r:id="rId43"/>
  </sheets>
  <externalReferences>
    <externalReference r:id="rId44"/>
    <externalReference r:id="rId45"/>
    <externalReference r:id="rId46"/>
    <externalReference r:id="rId47"/>
    <externalReference r:id="rId48"/>
    <externalReference r:id="rId49"/>
  </externalReferences>
  <definedNames>
    <definedName name="_xlchart.v1.0" hidden="1">'Q4'!$A$33:$A$40</definedName>
    <definedName name="_xlchart.v1.1" hidden="1">'Q4'!$D$32</definedName>
    <definedName name="_xlchart.v1.10" hidden="1">'Q12'!$F$23</definedName>
    <definedName name="_xlchart.v1.11" hidden="1">'Q12'!$F$24:$F$1023</definedName>
    <definedName name="_xlchart.v1.2" hidden="1">'Q4'!$D$33:$D$40</definedName>
    <definedName name="_xlchart.v1.3" hidden="1">'[1]Q6.1 Pivot'!$E$28:$E$39</definedName>
    <definedName name="_xlchart.v1.4" hidden="1">'[1]Q6.1 Pivot'!$F$27</definedName>
    <definedName name="_xlchart.v1.5" hidden="1">'[1]Q6.1 Pivot'!$F$28:$F$39</definedName>
    <definedName name="_xlchart.v1.6" hidden="1">'[1]Q6.2 Pivot'!$D$4:$D$12</definedName>
    <definedName name="_xlchart.v1.7" hidden="1">'[1]Q6.2 Pivot'!$E$3</definedName>
    <definedName name="_xlchart.v1.8" hidden="1">'[1]Q6.2 Pivot'!$E$4:$E$12</definedName>
    <definedName name="_xlchart.v1.9" hidden="1">'Q12'!$D$24:$D$1023</definedName>
    <definedName name="Slicer_Country">#N/A</definedName>
    <definedName name="Slicer_Title">#N/A</definedName>
  </definedNames>
  <calcPr calcId="191029"/>
  <pivotCaches>
    <pivotCache cacheId="0" r:id="rId50"/>
    <pivotCache cacheId="1" r:id="rId51"/>
    <pivotCache cacheId="2" r:id="rId52"/>
    <pivotCache cacheId="3" r:id="rId53"/>
    <pivotCache cacheId="4" r:id="rId54"/>
    <pivotCache cacheId="5" r:id="rId55"/>
    <pivotCache cacheId="6" r:id="rId56"/>
    <pivotCache cacheId="7" r:id="rId57"/>
    <pivotCache cacheId="8" r:id="rId58"/>
    <pivotCache cacheId="9" r:id="rId59"/>
    <pivotCache cacheId="10" r:id="rId60"/>
    <pivotCache cacheId="11" r:id="rId61"/>
    <pivotCache cacheId="12" r:id="rId62"/>
    <pivotCache cacheId="13" r:id="rId63"/>
  </pivotCaches>
  <extLst>
    <ext xmlns:x14="http://schemas.microsoft.com/office/spreadsheetml/2009/9/main" uri="{BBE1A952-AA13-448e-AADC-164F8A28A991}">
      <x14:slicerCaches>
        <x14:slicerCache r:id="rId64"/>
        <x14:slicerCache r:id="rId6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60" i="43" l="1"/>
  <c r="E59" i="43"/>
  <c r="E58" i="43"/>
  <c r="E57" i="43"/>
  <c r="E56" i="43"/>
  <c r="E55" i="43"/>
  <c r="E54" i="43"/>
  <c r="E53" i="43"/>
  <c r="E52" i="43"/>
  <c r="L17" i="38"/>
  <c r="L16" i="38"/>
  <c r="L15" i="38"/>
  <c r="L14" i="38"/>
  <c r="L13" i="38"/>
  <c r="L12" i="38"/>
  <c r="L11" i="38"/>
  <c r="L10" i="38"/>
  <c r="L9" i="38"/>
  <c r="J1028" i="18"/>
  <c r="K1028" i="18" s="1"/>
  <c r="J1027" i="18"/>
  <c r="K1027" i="18" s="1"/>
  <c r="J1026" i="18"/>
  <c r="K1026" i="18" s="1"/>
  <c r="J1025" i="18"/>
  <c r="K1025" i="18" s="1"/>
  <c r="J1024" i="18"/>
  <c r="K1024" i="18" s="1"/>
  <c r="J1023" i="18"/>
  <c r="K1023" i="18" s="1"/>
  <c r="J1022" i="18"/>
  <c r="K1022" i="18" s="1"/>
  <c r="J1021" i="18"/>
  <c r="K1021" i="18" s="1"/>
  <c r="J1020" i="18"/>
  <c r="K1020" i="18" s="1"/>
  <c r="J1019" i="18"/>
  <c r="K1019" i="18" s="1"/>
  <c r="J1018" i="18"/>
  <c r="K1018" i="18" s="1"/>
  <c r="J1017" i="18"/>
  <c r="K1017" i="18" s="1"/>
  <c r="J1016" i="18"/>
  <c r="K1016" i="18" s="1"/>
  <c r="J1015" i="18"/>
  <c r="K1015" i="18" s="1"/>
  <c r="J1014" i="18"/>
  <c r="K1014" i="18" s="1"/>
  <c r="J1013" i="18"/>
  <c r="K1013" i="18" s="1"/>
  <c r="J1012" i="18"/>
  <c r="K1012" i="18" s="1"/>
  <c r="J1011" i="18"/>
  <c r="K1011" i="18" s="1"/>
  <c r="J1010" i="18"/>
  <c r="K1010" i="18" s="1"/>
  <c r="J1009" i="18"/>
  <c r="K1009" i="18" s="1"/>
  <c r="J1008" i="18"/>
  <c r="K1008" i="18" s="1"/>
  <c r="J1007" i="18"/>
  <c r="K1007" i="18" s="1"/>
  <c r="J1006" i="18"/>
  <c r="K1006" i="18" s="1"/>
  <c r="J1005" i="18"/>
  <c r="K1005" i="18" s="1"/>
  <c r="K1004" i="18"/>
  <c r="J1004" i="18"/>
  <c r="J1003" i="18"/>
  <c r="K1003" i="18" s="1"/>
  <c r="J1002" i="18"/>
  <c r="K1002" i="18" s="1"/>
  <c r="J1001" i="18"/>
  <c r="K1001" i="18" s="1"/>
  <c r="J1000" i="18"/>
  <c r="K1000" i="18" s="1"/>
  <c r="J999" i="18"/>
  <c r="K999" i="18" s="1"/>
  <c r="J998" i="18"/>
  <c r="K998" i="18" s="1"/>
  <c r="J997" i="18"/>
  <c r="K997" i="18" s="1"/>
  <c r="J996" i="18"/>
  <c r="K996" i="18" s="1"/>
  <c r="J995" i="18"/>
  <c r="K995" i="18" s="1"/>
  <c r="J994" i="18"/>
  <c r="K994" i="18" s="1"/>
  <c r="J993" i="18"/>
  <c r="K993" i="18" s="1"/>
  <c r="J992" i="18"/>
  <c r="K992" i="18" s="1"/>
  <c r="J991" i="18"/>
  <c r="K991" i="18" s="1"/>
  <c r="J990" i="18"/>
  <c r="K990" i="18" s="1"/>
  <c r="J989" i="18"/>
  <c r="K989" i="18" s="1"/>
  <c r="J988" i="18"/>
  <c r="K988" i="18" s="1"/>
  <c r="J987" i="18"/>
  <c r="K987" i="18" s="1"/>
  <c r="J986" i="18"/>
  <c r="K986" i="18" s="1"/>
  <c r="J985" i="18"/>
  <c r="K985" i="18" s="1"/>
  <c r="J984" i="18"/>
  <c r="K984" i="18" s="1"/>
  <c r="J983" i="18"/>
  <c r="K983" i="18" s="1"/>
  <c r="J982" i="18"/>
  <c r="K982" i="18" s="1"/>
  <c r="J981" i="18"/>
  <c r="K981" i="18" s="1"/>
  <c r="J980" i="18"/>
  <c r="K980" i="18" s="1"/>
  <c r="J979" i="18"/>
  <c r="K979" i="18" s="1"/>
  <c r="J978" i="18"/>
  <c r="K978" i="18" s="1"/>
  <c r="J977" i="18"/>
  <c r="K977" i="18" s="1"/>
  <c r="J976" i="18"/>
  <c r="K976" i="18" s="1"/>
  <c r="J975" i="18"/>
  <c r="K975" i="18" s="1"/>
  <c r="J974" i="18"/>
  <c r="K974" i="18" s="1"/>
  <c r="K973" i="18"/>
  <c r="J973" i="18"/>
  <c r="J972" i="18"/>
  <c r="K972" i="18" s="1"/>
  <c r="J971" i="18"/>
  <c r="K971" i="18" s="1"/>
  <c r="J970" i="18"/>
  <c r="K970" i="18" s="1"/>
  <c r="J969" i="18"/>
  <c r="K969" i="18" s="1"/>
  <c r="J968" i="18"/>
  <c r="K968" i="18" s="1"/>
  <c r="J967" i="18"/>
  <c r="K967" i="18" s="1"/>
  <c r="J966" i="18"/>
  <c r="K966" i="18" s="1"/>
  <c r="J965" i="18"/>
  <c r="K965" i="18" s="1"/>
  <c r="J964" i="18"/>
  <c r="K964" i="18" s="1"/>
  <c r="J963" i="18"/>
  <c r="K963" i="18" s="1"/>
  <c r="J962" i="18"/>
  <c r="K962" i="18" s="1"/>
  <c r="J961" i="18"/>
  <c r="K961" i="18" s="1"/>
  <c r="J960" i="18"/>
  <c r="K960" i="18" s="1"/>
  <c r="J959" i="18"/>
  <c r="K959" i="18" s="1"/>
  <c r="J958" i="18"/>
  <c r="K958" i="18" s="1"/>
  <c r="J957" i="18"/>
  <c r="K957" i="18" s="1"/>
  <c r="J956" i="18"/>
  <c r="K956" i="18" s="1"/>
  <c r="J955" i="18"/>
  <c r="K955" i="18" s="1"/>
  <c r="J954" i="18"/>
  <c r="K954" i="18" s="1"/>
  <c r="J953" i="18"/>
  <c r="K953" i="18" s="1"/>
  <c r="J952" i="18"/>
  <c r="K952" i="18" s="1"/>
  <c r="J951" i="18"/>
  <c r="K951" i="18" s="1"/>
  <c r="J950" i="18"/>
  <c r="K950" i="18" s="1"/>
  <c r="J949" i="18"/>
  <c r="K949" i="18" s="1"/>
  <c r="J948" i="18"/>
  <c r="K948" i="18" s="1"/>
  <c r="J947" i="18"/>
  <c r="K947" i="18" s="1"/>
  <c r="J946" i="18"/>
  <c r="K946" i="18" s="1"/>
  <c r="J945" i="18"/>
  <c r="K945" i="18" s="1"/>
  <c r="J944" i="18"/>
  <c r="K944" i="18" s="1"/>
  <c r="J943" i="18"/>
  <c r="K943" i="18" s="1"/>
  <c r="J942" i="18"/>
  <c r="K942" i="18" s="1"/>
  <c r="J941" i="18"/>
  <c r="K941" i="18" s="1"/>
  <c r="J940" i="18"/>
  <c r="K940" i="18" s="1"/>
  <c r="J939" i="18"/>
  <c r="K939" i="18" s="1"/>
  <c r="J938" i="18"/>
  <c r="K938" i="18" s="1"/>
  <c r="J937" i="18"/>
  <c r="K937" i="18" s="1"/>
  <c r="J936" i="18"/>
  <c r="K936" i="18" s="1"/>
  <c r="J935" i="18"/>
  <c r="K935" i="18" s="1"/>
  <c r="J934" i="18"/>
  <c r="K934" i="18" s="1"/>
  <c r="J933" i="18"/>
  <c r="K933" i="18" s="1"/>
  <c r="J932" i="18"/>
  <c r="K932" i="18" s="1"/>
  <c r="J931" i="18"/>
  <c r="K931" i="18" s="1"/>
  <c r="J930" i="18"/>
  <c r="K930" i="18" s="1"/>
  <c r="J929" i="18"/>
  <c r="K929" i="18" s="1"/>
  <c r="J928" i="18"/>
  <c r="K928" i="18" s="1"/>
  <c r="J927" i="18"/>
  <c r="K927" i="18" s="1"/>
  <c r="J926" i="18"/>
  <c r="K926" i="18" s="1"/>
  <c r="J925" i="18"/>
  <c r="K925" i="18" s="1"/>
  <c r="J924" i="18"/>
  <c r="K924" i="18" s="1"/>
  <c r="J923" i="18"/>
  <c r="K923" i="18" s="1"/>
  <c r="J922" i="18"/>
  <c r="K922" i="18" s="1"/>
  <c r="J921" i="18"/>
  <c r="K921" i="18" s="1"/>
  <c r="J920" i="18"/>
  <c r="K920" i="18" s="1"/>
  <c r="J919" i="18"/>
  <c r="K919" i="18" s="1"/>
  <c r="J918" i="18"/>
  <c r="K918" i="18" s="1"/>
  <c r="J917" i="18"/>
  <c r="K917" i="18" s="1"/>
  <c r="J916" i="18"/>
  <c r="K916" i="18" s="1"/>
  <c r="J915" i="18"/>
  <c r="K915" i="18" s="1"/>
  <c r="J914" i="18"/>
  <c r="K914" i="18" s="1"/>
  <c r="J913" i="18"/>
  <c r="K913" i="18" s="1"/>
  <c r="J912" i="18"/>
  <c r="K912" i="18" s="1"/>
  <c r="J911" i="18"/>
  <c r="K911" i="18" s="1"/>
  <c r="J910" i="18"/>
  <c r="K910" i="18" s="1"/>
  <c r="J909" i="18"/>
  <c r="K909" i="18" s="1"/>
  <c r="J908" i="18"/>
  <c r="K908" i="18" s="1"/>
  <c r="J907" i="18"/>
  <c r="K907" i="18" s="1"/>
  <c r="J906" i="18"/>
  <c r="K906" i="18" s="1"/>
  <c r="J905" i="18"/>
  <c r="K905" i="18" s="1"/>
  <c r="J904" i="18"/>
  <c r="K904" i="18" s="1"/>
  <c r="J903" i="18"/>
  <c r="K903" i="18" s="1"/>
  <c r="J902" i="18"/>
  <c r="K902" i="18" s="1"/>
  <c r="J901" i="18"/>
  <c r="K901" i="18" s="1"/>
  <c r="J900" i="18"/>
  <c r="K900" i="18" s="1"/>
  <c r="J899" i="18"/>
  <c r="K899" i="18" s="1"/>
  <c r="J898" i="18"/>
  <c r="K898" i="18" s="1"/>
  <c r="J897" i="18"/>
  <c r="K897" i="18" s="1"/>
  <c r="J896" i="18"/>
  <c r="K896" i="18" s="1"/>
  <c r="J895" i="18"/>
  <c r="K895" i="18" s="1"/>
  <c r="J894" i="18"/>
  <c r="K894" i="18" s="1"/>
  <c r="J893" i="18"/>
  <c r="K893" i="18" s="1"/>
  <c r="J892" i="18"/>
  <c r="K892" i="18" s="1"/>
  <c r="J891" i="18"/>
  <c r="K891" i="18" s="1"/>
  <c r="J890" i="18"/>
  <c r="K890" i="18" s="1"/>
  <c r="J889" i="18"/>
  <c r="K889" i="18" s="1"/>
  <c r="J888" i="18"/>
  <c r="K888" i="18" s="1"/>
  <c r="J887" i="18"/>
  <c r="K887" i="18" s="1"/>
  <c r="J886" i="18"/>
  <c r="K886" i="18" s="1"/>
  <c r="J885" i="18"/>
  <c r="K885" i="18" s="1"/>
  <c r="J884" i="18"/>
  <c r="K884" i="18" s="1"/>
  <c r="J883" i="18"/>
  <c r="K883" i="18" s="1"/>
  <c r="J882" i="18"/>
  <c r="K882" i="18" s="1"/>
  <c r="J881" i="18"/>
  <c r="K881" i="18" s="1"/>
  <c r="J880" i="18"/>
  <c r="K880" i="18" s="1"/>
  <c r="J879" i="18"/>
  <c r="K879" i="18" s="1"/>
  <c r="J878" i="18"/>
  <c r="K878" i="18" s="1"/>
  <c r="J877" i="18"/>
  <c r="K877" i="18" s="1"/>
  <c r="J876" i="18"/>
  <c r="K876" i="18" s="1"/>
  <c r="J875" i="18"/>
  <c r="K875" i="18" s="1"/>
  <c r="J874" i="18"/>
  <c r="K874" i="18" s="1"/>
  <c r="J873" i="18"/>
  <c r="K873" i="18" s="1"/>
  <c r="J872" i="18"/>
  <c r="K872" i="18" s="1"/>
  <c r="J871" i="18"/>
  <c r="K871" i="18" s="1"/>
  <c r="J870" i="18"/>
  <c r="K870" i="18" s="1"/>
  <c r="J869" i="18"/>
  <c r="K869" i="18" s="1"/>
  <c r="J868" i="18"/>
  <c r="K868" i="18" s="1"/>
  <c r="J867" i="18"/>
  <c r="K867" i="18" s="1"/>
  <c r="J866" i="18"/>
  <c r="K866" i="18" s="1"/>
  <c r="J865" i="18"/>
  <c r="K865" i="18" s="1"/>
  <c r="J864" i="18"/>
  <c r="K864" i="18" s="1"/>
  <c r="J863" i="18"/>
  <c r="K863" i="18" s="1"/>
  <c r="J862" i="18"/>
  <c r="K862" i="18" s="1"/>
  <c r="J861" i="18"/>
  <c r="K861" i="18" s="1"/>
  <c r="J860" i="18"/>
  <c r="K860" i="18" s="1"/>
  <c r="J859" i="18"/>
  <c r="K859" i="18" s="1"/>
  <c r="J858" i="18"/>
  <c r="K858" i="18" s="1"/>
  <c r="J857" i="18"/>
  <c r="K857" i="18" s="1"/>
  <c r="J856" i="18"/>
  <c r="K856" i="18" s="1"/>
  <c r="J855" i="18"/>
  <c r="K855" i="18" s="1"/>
  <c r="J854" i="18"/>
  <c r="K854" i="18" s="1"/>
  <c r="J853" i="18"/>
  <c r="K853" i="18" s="1"/>
  <c r="J852" i="18"/>
  <c r="K852" i="18" s="1"/>
  <c r="J851" i="18"/>
  <c r="K851" i="18" s="1"/>
  <c r="J850" i="18"/>
  <c r="K850" i="18" s="1"/>
  <c r="J849" i="18"/>
  <c r="K849" i="18" s="1"/>
  <c r="J848" i="18"/>
  <c r="K848" i="18" s="1"/>
  <c r="J847" i="18"/>
  <c r="K847" i="18" s="1"/>
  <c r="J846" i="18"/>
  <c r="K846" i="18" s="1"/>
  <c r="J845" i="18"/>
  <c r="K845" i="18" s="1"/>
  <c r="J844" i="18"/>
  <c r="K844" i="18" s="1"/>
  <c r="J843" i="18"/>
  <c r="K843" i="18" s="1"/>
  <c r="J842" i="18"/>
  <c r="K842" i="18" s="1"/>
  <c r="J841" i="18"/>
  <c r="K841" i="18" s="1"/>
  <c r="J840" i="18"/>
  <c r="K840" i="18" s="1"/>
  <c r="J839" i="18"/>
  <c r="K839" i="18" s="1"/>
  <c r="J838" i="18"/>
  <c r="K838" i="18" s="1"/>
  <c r="J837" i="18"/>
  <c r="K837" i="18" s="1"/>
  <c r="J836" i="18"/>
  <c r="K836" i="18" s="1"/>
  <c r="J835" i="18"/>
  <c r="K835" i="18" s="1"/>
  <c r="J834" i="18"/>
  <c r="K834" i="18" s="1"/>
  <c r="J833" i="18"/>
  <c r="K833" i="18" s="1"/>
  <c r="J832" i="18"/>
  <c r="K832" i="18" s="1"/>
  <c r="J831" i="18"/>
  <c r="K831" i="18" s="1"/>
  <c r="J830" i="18"/>
  <c r="K830" i="18" s="1"/>
  <c r="J829" i="18"/>
  <c r="K829" i="18" s="1"/>
  <c r="J828" i="18"/>
  <c r="K828" i="18" s="1"/>
  <c r="J827" i="18"/>
  <c r="K827" i="18" s="1"/>
  <c r="J826" i="18"/>
  <c r="K826" i="18" s="1"/>
  <c r="J825" i="18"/>
  <c r="K825" i="18" s="1"/>
  <c r="J824" i="18"/>
  <c r="K824" i="18" s="1"/>
  <c r="J823" i="18"/>
  <c r="K823" i="18" s="1"/>
  <c r="J822" i="18"/>
  <c r="K822" i="18" s="1"/>
  <c r="J821" i="18"/>
  <c r="K821" i="18" s="1"/>
  <c r="J820" i="18"/>
  <c r="K820" i="18" s="1"/>
  <c r="J819" i="18"/>
  <c r="K819" i="18" s="1"/>
  <c r="J818" i="18"/>
  <c r="K818" i="18" s="1"/>
  <c r="J817" i="18"/>
  <c r="K817" i="18" s="1"/>
  <c r="J816" i="18"/>
  <c r="K816" i="18" s="1"/>
  <c r="J815" i="18"/>
  <c r="K815" i="18" s="1"/>
  <c r="J814" i="18"/>
  <c r="K814" i="18" s="1"/>
  <c r="J813" i="18"/>
  <c r="K813" i="18" s="1"/>
  <c r="J812" i="18"/>
  <c r="K812" i="18" s="1"/>
  <c r="J811" i="18"/>
  <c r="K811" i="18" s="1"/>
  <c r="J810" i="18"/>
  <c r="K810" i="18" s="1"/>
  <c r="J809" i="18"/>
  <c r="K809" i="18" s="1"/>
  <c r="J808" i="18"/>
  <c r="K808" i="18" s="1"/>
  <c r="J807" i="18"/>
  <c r="K807" i="18" s="1"/>
  <c r="J806" i="18"/>
  <c r="K806" i="18" s="1"/>
  <c r="J805" i="18"/>
  <c r="K805" i="18" s="1"/>
  <c r="J804" i="18"/>
  <c r="K804" i="18" s="1"/>
  <c r="J803" i="18"/>
  <c r="K803" i="18" s="1"/>
  <c r="J802" i="18"/>
  <c r="K802" i="18" s="1"/>
  <c r="J801" i="18"/>
  <c r="K801" i="18" s="1"/>
  <c r="J800" i="18"/>
  <c r="K800" i="18" s="1"/>
  <c r="J799" i="18"/>
  <c r="K799" i="18" s="1"/>
  <c r="J798" i="18"/>
  <c r="K798" i="18" s="1"/>
  <c r="J797" i="18"/>
  <c r="K797" i="18" s="1"/>
  <c r="J796" i="18"/>
  <c r="K796" i="18" s="1"/>
  <c r="J795" i="18"/>
  <c r="K795" i="18" s="1"/>
  <c r="J794" i="18"/>
  <c r="K794" i="18" s="1"/>
  <c r="J793" i="18"/>
  <c r="K793" i="18" s="1"/>
  <c r="J792" i="18"/>
  <c r="K792" i="18" s="1"/>
  <c r="J791" i="18"/>
  <c r="K791" i="18" s="1"/>
  <c r="J790" i="18"/>
  <c r="K790" i="18" s="1"/>
  <c r="J789" i="18"/>
  <c r="K789" i="18" s="1"/>
  <c r="J788" i="18"/>
  <c r="K788" i="18" s="1"/>
  <c r="J787" i="18"/>
  <c r="K787" i="18" s="1"/>
  <c r="J786" i="18"/>
  <c r="K786" i="18" s="1"/>
  <c r="J785" i="18"/>
  <c r="K785" i="18" s="1"/>
  <c r="J784" i="18"/>
  <c r="K784" i="18" s="1"/>
  <c r="J783" i="18"/>
  <c r="K783" i="18" s="1"/>
  <c r="J782" i="18"/>
  <c r="K782" i="18" s="1"/>
  <c r="J781" i="18"/>
  <c r="K781" i="18" s="1"/>
  <c r="J780" i="18"/>
  <c r="K780" i="18" s="1"/>
  <c r="J779" i="18"/>
  <c r="K779" i="18" s="1"/>
  <c r="J778" i="18"/>
  <c r="K778" i="18" s="1"/>
  <c r="J777" i="18"/>
  <c r="K777" i="18" s="1"/>
  <c r="J776" i="18"/>
  <c r="K776" i="18" s="1"/>
  <c r="J775" i="18"/>
  <c r="K775" i="18" s="1"/>
  <c r="J774" i="18"/>
  <c r="K774" i="18" s="1"/>
  <c r="J773" i="18"/>
  <c r="K773" i="18" s="1"/>
  <c r="J772" i="18"/>
  <c r="K772" i="18" s="1"/>
  <c r="J771" i="18"/>
  <c r="K771" i="18" s="1"/>
  <c r="J770" i="18"/>
  <c r="K770" i="18" s="1"/>
  <c r="J769" i="18"/>
  <c r="K769" i="18" s="1"/>
  <c r="J768" i="18"/>
  <c r="K768" i="18" s="1"/>
  <c r="J767" i="18"/>
  <c r="K767" i="18" s="1"/>
  <c r="J766" i="18"/>
  <c r="K766" i="18" s="1"/>
  <c r="J765" i="18"/>
  <c r="K765" i="18" s="1"/>
  <c r="J764" i="18"/>
  <c r="K764" i="18" s="1"/>
  <c r="J763" i="18"/>
  <c r="K763" i="18" s="1"/>
  <c r="J762" i="18"/>
  <c r="K762" i="18" s="1"/>
  <c r="J761" i="18"/>
  <c r="K761" i="18" s="1"/>
  <c r="J760" i="18"/>
  <c r="K760" i="18" s="1"/>
  <c r="J759" i="18"/>
  <c r="K759" i="18" s="1"/>
  <c r="J758" i="18"/>
  <c r="K758" i="18" s="1"/>
  <c r="J757" i="18"/>
  <c r="K757" i="18" s="1"/>
  <c r="J756" i="18"/>
  <c r="K756" i="18" s="1"/>
  <c r="J755" i="18"/>
  <c r="K755" i="18" s="1"/>
  <c r="J754" i="18"/>
  <c r="K754" i="18" s="1"/>
  <c r="J753" i="18"/>
  <c r="K753" i="18" s="1"/>
  <c r="J752" i="18"/>
  <c r="K752" i="18" s="1"/>
  <c r="J751" i="18"/>
  <c r="K751" i="18" s="1"/>
  <c r="J750" i="18"/>
  <c r="K750" i="18" s="1"/>
  <c r="J749" i="18"/>
  <c r="K749" i="18" s="1"/>
  <c r="J748" i="18"/>
  <c r="K748" i="18" s="1"/>
  <c r="J747" i="18"/>
  <c r="K747" i="18" s="1"/>
  <c r="J746" i="18"/>
  <c r="K746" i="18" s="1"/>
  <c r="J745" i="18"/>
  <c r="K745" i="18" s="1"/>
  <c r="J744" i="18"/>
  <c r="K744" i="18" s="1"/>
  <c r="J743" i="18"/>
  <c r="K743" i="18" s="1"/>
  <c r="J742" i="18"/>
  <c r="K742" i="18" s="1"/>
  <c r="J741" i="18"/>
  <c r="K741" i="18" s="1"/>
  <c r="J740" i="18"/>
  <c r="K740" i="18" s="1"/>
  <c r="J739" i="18"/>
  <c r="K739" i="18" s="1"/>
  <c r="J738" i="18"/>
  <c r="K738" i="18" s="1"/>
  <c r="J737" i="18"/>
  <c r="K737" i="18" s="1"/>
  <c r="J736" i="18"/>
  <c r="K736" i="18" s="1"/>
  <c r="J735" i="18"/>
  <c r="K735" i="18" s="1"/>
  <c r="J734" i="18"/>
  <c r="K734" i="18" s="1"/>
  <c r="J733" i="18"/>
  <c r="K733" i="18" s="1"/>
  <c r="J732" i="18"/>
  <c r="K732" i="18" s="1"/>
  <c r="J731" i="18"/>
  <c r="K731" i="18" s="1"/>
  <c r="J730" i="18"/>
  <c r="K730" i="18" s="1"/>
  <c r="J729" i="18"/>
  <c r="K729" i="18" s="1"/>
  <c r="J728" i="18"/>
  <c r="K728" i="18" s="1"/>
  <c r="J727" i="18"/>
  <c r="K727" i="18" s="1"/>
  <c r="J726" i="18"/>
  <c r="K726" i="18" s="1"/>
  <c r="J725" i="18"/>
  <c r="K725" i="18" s="1"/>
  <c r="J724" i="18"/>
  <c r="K724" i="18" s="1"/>
  <c r="J723" i="18"/>
  <c r="K723" i="18" s="1"/>
  <c r="J722" i="18"/>
  <c r="K722" i="18" s="1"/>
  <c r="J721" i="18"/>
  <c r="K721" i="18" s="1"/>
  <c r="J720" i="18"/>
  <c r="K720" i="18" s="1"/>
  <c r="J719" i="18"/>
  <c r="K719" i="18" s="1"/>
  <c r="J718" i="18"/>
  <c r="K718" i="18" s="1"/>
  <c r="J717" i="18"/>
  <c r="K717" i="18" s="1"/>
  <c r="J716" i="18"/>
  <c r="K716" i="18" s="1"/>
  <c r="J715" i="18"/>
  <c r="K715" i="18" s="1"/>
  <c r="J714" i="18"/>
  <c r="K714" i="18" s="1"/>
  <c r="J713" i="18"/>
  <c r="K713" i="18" s="1"/>
  <c r="J712" i="18"/>
  <c r="K712" i="18" s="1"/>
  <c r="J711" i="18"/>
  <c r="K711" i="18" s="1"/>
  <c r="J710" i="18"/>
  <c r="K710" i="18" s="1"/>
  <c r="J709" i="18"/>
  <c r="K709" i="18" s="1"/>
  <c r="J708" i="18"/>
  <c r="K708" i="18" s="1"/>
  <c r="J707" i="18"/>
  <c r="K707" i="18" s="1"/>
  <c r="J706" i="18"/>
  <c r="K706" i="18" s="1"/>
  <c r="J705" i="18"/>
  <c r="K705" i="18" s="1"/>
  <c r="J704" i="18"/>
  <c r="K704" i="18" s="1"/>
  <c r="J703" i="18"/>
  <c r="K703" i="18" s="1"/>
  <c r="J702" i="18"/>
  <c r="K702" i="18" s="1"/>
  <c r="J701" i="18"/>
  <c r="K701" i="18" s="1"/>
  <c r="J700" i="18"/>
  <c r="K700" i="18" s="1"/>
  <c r="J699" i="18"/>
  <c r="K699" i="18" s="1"/>
  <c r="J698" i="18"/>
  <c r="K698" i="18" s="1"/>
  <c r="J697" i="18"/>
  <c r="K697" i="18" s="1"/>
  <c r="J696" i="18"/>
  <c r="K696" i="18" s="1"/>
  <c r="J695" i="18"/>
  <c r="K695" i="18" s="1"/>
  <c r="J694" i="18"/>
  <c r="K694" i="18" s="1"/>
  <c r="J693" i="18"/>
  <c r="K693" i="18" s="1"/>
  <c r="J692" i="18"/>
  <c r="K692" i="18" s="1"/>
  <c r="J691" i="18"/>
  <c r="K691" i="18" s="1"/>
  <c r="J690" i="18"/>
  <c r="K690" i="18" s="1"/>
  <c r="J689" i="18"/>
  <c r="K689" i="18" s="1"/>
  <c r="J688" i="18"/>
  <c r="K688" i="18" s="1"/>
  <c r="J687" i="18"/>
  <c r="K687" i="18" s="1"/>
  <c r="J686" i="18"/>
  <c r="K686" i="18" s="1"/>
  <c r="J685" i="18"/>
  <c r="K685" i="18" s="1"/>
  <c r="J684" i="18"/>
  <c r="K684" i="18" s="1"/>
  <c r="J683" i="18"/>
  <c r="K683" i="18" s="1"/>
  <c r="J682" i="18"/>
  <c r="K682" i="18" s="1"/>
  <c r="J681" i="18"/>
  <c r="K681" i="18" s="1"/>
  <c r="J680" i="18"/>
  <c r="K680" i="18" s="1"/>
  <c r="J679" i="18"/>
  <c r="K679" i="18" s="1"/>
  <c r="J678" i="18"/>
  <c r="K678" i="18" s="1"/>
  <c r="J677" i="18"/>
  <c r="K677" i="18" s="1"/>
  <c r="J676" i="18"/>
  <c r="K676" i="18" s="1"/>
  <c r="J675" i="18"/>
  <c r="K675" i="18" s="1"/>
  <c r="J674" i="18"/>
  <c r="K674" i="18" s="1"/>
  <c r="J673" i="18"/>
  <c r="K673" i="18" s="1"/>
  <c r="J672" i="18"/>
  <c r="K672" i="18" s="1"/>
  <c r="J671" i="18"/>
  <c r="K671" i="18" s="1"/>
  <c r="J670" i="18"/>
  <c r="K670" i="18" s="1"/>
  <c r="J669" i="18"/>
  <c r="K669" i="18" s="1"/>
  <c r="J668" i="18"/>
  <c r="K668" i="18" s="1"/>
  <c r="J667" i="18"/>
  <c r="K667" i="18" s="1"/>
  <c r="J666" i="18"/>
  <c r="K666" i="18" s="1"/>
  <c r="J665" i="18"/>
  <c r="K665" i="18" s="1"/>
  <c r="J664" i="18"/>
  <c r="K664" i="18" s="1"/>
  <c r="J663" i="18"/>
  <c r="K663" i="18" s="1"/>
  <c r="J662" i="18"/>
  <c r="K662" i="18" s="1"/>
  <c r="J661" i="18"/>
  <c r="K661" i="18" s="1"/>
  <c r="J660" i="18"/>
  <c r="K660" i="18" s="1"/>
  <c r="J659" i="18"/>
  <c r="K659" i="18" s="1"/>
  <c r="J658" i="18"/>
  <c r="K658" i="18" s="1"/>
  <c r="J657" i="18"/>
  <c r="K657" i="18" s="1"/>
  <c r="J656" i="18"/>
  <c r="K656" i="18" s="1"/>
  <c r="J655" i="18"/>
  <c r="K655" i="18" s="1"/>
  <c r="J654" i="18"/>
  <c r="K654" i="18" s="1"/>
  <c r="J653" i="18"/>
  <c r="K653" i="18" s="1"/>
  <c r="J652" i="18"/>
  <c r="K652" i="18" s="1"/>
  <c r="J651" i="18"/>
  <c r="K651" i="18" s="1"/>
  <c r="J650" i="18"/>
  <c r="K650" i="18" s="1"/>
  <c r="J649" i="18"/>
  <c r="K649" i="18" s="1"/>
  <c r="J648" i="18"/>
  <c r="K648" i="18" s="1"/>
  <c r="J647" i="18"/>
  <c r="K647" i="18" s="1"/>
  <c r="J646" i="18"/>
  <c r="K646" i="18" s="1"/>
  <c r="J645" i="18"/>
  <c r="K645" i="18" s="1"/>
  <c r="J644" i="18"/>
  <c r="K644" i="18" s="1"/>
  <c r="J643" i="18"/>
  <c r="K643" i="18" s="1"/>
  <c r="J642" i="18"/>
  <c r="K642" i="18" s="1"/>
  <c r="J641" i="18"/>
  <c r="K641" i="18" s="1"/>
  <c r="J640" i="18"/>
  <c r="K640" i="18" s="1"/>
  <c r="J639" i="18"/>
  <c r="K639" i="18" s="1"/>
  <c r="J638" i="18"/>
  <c r="K638" i="18" s="1"/>
  <c r="J637" i="18"/>
  <c r="K637" i="18" s="1"/>
  <c r="J636" i="18"/>
  <c r="K636" i="18" s="1"/>
  <c r="J635" i="18"/>
  <c r="K635" i="18" s="1"/>
  <c r="J634" i="18"/>
  <c r="K634" i="18" s="1"/>
  <c r="J633" i="18"/>
  <c r="K633" i="18" s="1"/>
  <c r="J632" i="18"/>
  <c r="K632" i="18" s="1"/>
  <c r="J631" i="18"/>
  <c r="K631" i="18" s="1"/>
  <c r="J630" i="18"/>
  <c r="K630" i="18" s="1"/>
  <c r="J629" i="18"/>
  <c r="K629" i="18" s="1"/>
  <c r="J628" i="18"/>
  <c r="K628" i="18" s="1"/>
  <c r="J627" i="18"/>
  <c r="K627" i="18" s="1"/>
  <c r="J626" i="18"/>
  <c r="K626" i="18" s="1"/>
  <c r="J625" i="18"/>
  <c r="K625" i="18" s="1"/>
  <c r="J624" i="18"/>
  <c r="K624" i="18" s="1"/>
  <c r="J623" i="18"/>
  <c r="K623" i="18" s="1"/>
  <c r="J622" i="18"/>
  <c r="K622" i="18" s="1"/>
  <c r="J621" i="18"/>
  <c r="K621" i="18" s="1"/>
  <c r="J620" i="18"/>
  <c r="K620" i="18" s="1"/>
  <c r="J619" i="18"/>
  <c r="K619" i="18" s="1"/>
  <c r="J618" i="18"/>
  <c r="K618" i="18" s="1"/>
  <c r="J617" i="18"/>
  <c r="K617" i="18" s="1"/>
  <c r="J616" i="18"/>
  <c r="K616" i="18" s="1"/>
  <c r="J615" i="18"/>
  <c r="K615" i="18" s="1"/>
  <c r="J614" i="18"/>
  <c r="K614" i="18" s="1"/>
  <c r="J613" i="18"/>
  <c r="K613" i="18" s="1"/>
  <c r="J612" i="18"/>
  <c r="K612" i="18" s="1"/>
  <c r="J611" i="18"/>
  <c r="K611" i="18" s="1"/>
  <c r="J610" i="18"/>
  <c r="K610" i="18" s="1"/>
  <c r="J609" i="18"/>
  <c r="K609" i="18" s="1"/>
  <c r="J608" i="18"/>
  <c r="K608" i="18" s="1"/>
  <c r="J607" i="18"/>
  <c r="K607" i="18" s="1"/>
  <c r="J606" i="18"/>
  <c r="K606" i="18" s="1"/>
  <c r="J605" i="18"/>
  <c r="K605" i="18" s="1"/>
  <c r="J604" i="18"/>
  <c r="K604" i="18" s="1"/>
  <c r="J603" i="18"/>
  <c r="K603" i="18" s="1"/>
  <c r="J602" i="18"/>
  <c r="K602" i="18" s="1"/>
  <c r="J601" i="18"/>
  <c r="K601" i="18" s="1"/>
  <c r="J600" i="18"/>
  <c r="K600" i="18" s="1"/>
  <c r="J599" i="18"/>
  <c r="K599" i="18" s="1"/>
  <c r="J598" i="18"/>
  <c r="K598" i="18" s="1"/>
  <c r="J597" i="18"/>
  <c r="K597" i="18" s="1"/>
  <c r="J596" i="18"/>
  <c r="K596" i="18" s="1"/>
  <c r="J595" i="18"/>
  <c r="K595" i="18" s="1"/>
  <c r="J594" i="18"/>
  <c r="K594" i="18" s="1"/>
  <c r="J593" i="18"/>
  <c r="K593" i="18" s="1"/>
  <c r="J592" i="18"/>
  <c r="K592" i="18" s="1"/>
  <c r="J591" i="18"/>
  <c r="K591" i="18" s="1"/>
  <c r="J590" i="18"/>
  <c r="K590" i="18" s="1"/>
  <c r="J589" i="18"/>
  <c r="K589" i="18" s="1"/>
  <c r="J588" i="18"/>
  <c r="K588" i="18" s="1"/>
  <c r="J587" i="18"/>
  <c r="K587" i="18" s="1"/>
  <c r="J586" i="18"/>
  <c r="K586" i="18" s="1"/>
  <c r="J585" i="18"/>
  <c r="K585" i="18" s="1"/>
  <c r="J584" i="18"/>
  <c r="K584" i="18" s="1"/>
  <c r="J583" i="18"/>
  <c r="K583" i="18" s="1"/>
  <c r="J582" i="18"/>
  <c r="K582" i="18" s="1"/>
  <c r="J581" i="18"/>
  <c r="K581" i="18" s="1"/>
  <c r="J580" i="18"/>
  <c r="K580" i="18" s="1"/>
  <c r="J579" i="18"/>
  <c r="K579" i="18" s="1"/>
  <c r="J578" i="18"/>
  <c r="K578" i="18" s="1"/>
  <c r="J577" i="18"/>
  <c r="K577" i="18" s="1"/>
  <c r="J576" i="18"/>
  <c r="K576" i="18" s="1"/>
  <c r="J575" i="18"/>
  <c r="K575" i="18" s="1"/>
  <c r="J574" i="18"/>
  <c r="K574" i="18" s="1"/>
  <c r="J573" i="18"/>
  <c r="K573" i="18" s="1"/>
  <c r="J572" i="18"/>
  <c r="K572" i="18" s="1"/>
  <c r="J571" i="18"/>
  <c r="K571" i="18" s="1"/>
  <c r="J570" i="18"/>
  <c r="K570" i="18" s="1"/>
  <c r="J569" i="18"/>
  <c r="K569" i="18" s="1"/>
  <c r="J568" i="18"/>
  <c r="K568" i="18" s="1"/>
  <c r="J567" i="18"/>
  <c r="K567" i="18" s="1"/>
  <c r="J566" i="18"/>
  <c r="K566" i="18" s="1"/>
  <c r="J565" i="18"/>
  <c r="K565" i="18" s="1"/>
  <c r="J564" i="18"/>
  <c r="K564" i="18" s="1"/>
  <c r="J563" i="18"/>
  <c r="K563" i="18" s="1"/>
  <c r="J562" i="18"/>
  <c r="K562" i="18" s="1"/>
  <c r="J561" i="18"/>
  <c r="K561" i="18" s="1"/>
  <c r="J560" i="18"/>
  <c r="K560" i="18" s="1"/>
  <c r="J559" i="18"/>
  <c r="K559" i="18" s="1"/>
  <c r="J558" i="18"/>
  <c r="K558" i="18" s="1"/>
  <c r="J557" i="18"/>
  <c r="K557" i="18" s="1"/>
  <c r="J556" i="18"/>
  <c r="K556" i="18" s="1"/>
  <c r="J555" i="18"/>
  <c r="K555" i="18" s="1"/>
  <c r="J554" i="18"/>
  <c r="K554" i="18" s="1"/>
  <c r="J553" i="18"/>
  <c r="K553" i="18" s="1"/>
  <c r="J552" i="18"/>
  <c r="K552" i="18" s="1"/>
  <c r="J551" i="18"/>
  <c r="K551" i="18" s="1"/>
  <c r="J550" i="18"/>
  <c r="K550" i="18" s="1"/>
  <c r="J549" i="18"/>
  <c r="K549" i="18" s="1"/>
  <c r="J548" i="18"/>
  <c r="K548" i="18" s="1"/>
  <c r="J547" i="18"/>
  <c r="K547" i="18" s="1"/>
  <c r="J546" i="18"/>
  <c r="K546" i="18" s="1"/>
  <c r="J545" i="18"/>
  <c r="K545" i="18" s="1"/>
  <c r="J544" i="18"/>
  <c r="K544" i="18" s="1"/>
  <c r="J543" i="18"/>
  <c r="K543" i="18" s="1"/>
  <c r="J542" i="18"/>
  <c r="K542" i="18" s="1"/>
  <c r="J541" i="18"/>
  <c r="K541" i="18" s="1"/>
  <c r="J540" i="18"/>
  <c r="K540" i="18" s="1"/>
  <c r="J539" i="18"/>
  <c r="K539" i="18" s="1"/>
  <c r="J538" i="18"/>
  <c r="K538" i="18" s="1"/>
  <c r="J537" i="18"/>
  <c r="K537" i="18" s="1"/>
  <c r="J536" i="18"/>
  <c r="K536" i="18" s="1"/>
  <c r="J535" i="18"/>
  <c r="K535" i="18" s="1"/>
  <c r="J534" i="18"/>
  <c r="K534" i="18" s="1"/>
  <c r="J533" i="18"/>
  <c r="K533" i="18" s="1"/>
  <c r="J532" i="18"/>
  <c r="K532" i="18" s="1"/>
  <c r="J531" i="18"/>
  <c r="K531" i="18" s="1"/>
  <c r="J530" i="18"/>
  <c r="K530" i="18" s="1"/>
  <c r="J529" i="18"/>
  <c r="K529" i="18" s="1"/>
  <c r="J528" i="18"/>
  <c r="K528" i="18" s="1"/>
  <c r="J527" i="18"/>
  <c r="K527" i="18" s="1"/>
  <c r="J526" i="18"/>
  <c r="K526" i="18" s="1"/>
  <c r="J525" i="18"/>
  <c r="K525" i="18" s="1"/>
  <c r="J524" i="18"/>
  <c r="K524" i="18" s="1"/>
  <c r="J523" i="18"/>
  <c r="K523" i="18" s="1"/>
  <c r="J522" i="18"/>
  <c r="K522" i="18" s="1"/>
  <c r="J521" i="18"/>
  <c r="K521" i="18" s="1"/>
  <c r="J520" i="18"/>
  <c r="K520" i="18" s="1"/>
  <c r="J519" i="18"/>
  <c r="K519" i="18" s="1"/>
  <c r="J518" i="18"/>
  <c r="K518" i="18" s="1"/>
  <c r="J517" i="18"/>
  <c r="K517" i="18" s="1"/>
  <c r="J516" i="18"/>
  <c r="K516" i="18" s="1"/>
  <c r="J515" i="18"/>
  <c r="K515" i="18" s="1"/>
  <c r="J514" i="18"/>
  <c r="K514" i="18" s="1"/>
  <c r="J513" i="18"/>
  <c r="K513" i="18" s="1"/>
  <c r="J512" i="18"/>
  <c r="K512" i="18" s="1"/>
  <c r="J511" i="18"/>
  <c r="K511" i="18" s="1"/>
  <c r="J510" i="18"/>
  <c r="K510" i="18" s="1"/>
  <c r="J509" i="18"/>
  <c r="K509" i="18" s="1"/>
  <c r="J508" i="18"/>
  <c r="K508" i="18" s="1"/>
  <c r="J507" i="18"/>
  <c r="K507" i="18" s="1"/>
  <c r="J506" i="18"/>
  <c r="K506" i="18" s="1"/>
  <c r="J505" i="18"/>
  <c r="K505" i="18" s="1"/>
  <c r="J504" i="18"/>
  <c r="K504" i="18" s="1"/>
  <c r="J503" i="18"/>
  <c r="K503" i="18" s="1"/>
  <c r="J502" i="18"/>
  <c r="K502" i="18" s="1"/>
  <c r="J501" i="18"/>
  <c r="K501" i="18" s="1"/>
  <c r="J500" i="18"/>
  <c r="K500" i="18" s="1"/>
  <c r="J499" i="18"/>
  <c r="K499" i="18" s="1"/>
  <c r="J498" i="18"/>
  <c r="K498" i="18" s="1"/>
  <c r="J497" i="18"/>
  <c r="K497" i="18" s="1"/>
  <c r="J496" i="18"/>
  <c r="K496" i="18" s="1"/>
  <c r="J495" i="18"/>
  <c r="K495" i="18" s="1"/>
  <c r="J494" i="18"/>
  <c r="K494" i="18" s="1"/>
  <c r="J493" i="18"/>
  <c r="K493" i="18" s="1"/>
  <c r="J492" i="18"/>
  <c r="K492" i="18" s="1"/>
  <c r="J491" i="18"/>
  <c r="K491" i="18" s="1"/>
  <c r="J490" i="18"/>
  <c r="K490" i="18" s="1"/>
  <c r="J489" i="18"/>
  <c r="K489" i="18" s="1"/>
  <c r="J488" i="18"/>
  <c r="K488" i="18" s="1"/>
  <c r="J487" i="18"/>
  <c r="K487" i="18" s="1"/>
  <c r="J486" i="18"/>
  <c r="K486" i="18" s="1"/>
  <c r="J485" i="18"/>
  <c r="K485" i="18" s="1"/>
  <c r="J484" i="18"/>
  <c r="K484" i="18" s="1"/>
  <c r="J483" i="18"/>
  <c r="K483" i="18" s="1"/>
  <c r="J482" i="18"/>
  <c r="K482" i="18" s="1"/>
  <c r="J481" i="18"/>
  <c r="K481" i="18" s="1"/>
  <c r="J480" i="18"/>
  <c r="K480" i="18" s="1"/>
  <c r="J479" i="18"/>
  <c r="K479" i="18" s="1"/>
  <c r="J478" i="18"/>
  <c r="K478" i="18" s="1"/>
  <c r="J477" i="18"/>
  <c r="K477" i="18" s="1"/>
  <c r="J476" i="18"/>
  <c r="K476" i="18" s="1"/>
  <c r="J475" i="18"/>
  <c r="K475" i="18" s="1"/>
  <c r="J474" i="18"/>
  <c r="K474" i="18" s="1"/>
  <c r="J473" i="18"/>
  <c r="K473" i="18" s="1"/>
  <c r="J472" i="18"/>
  <c r="K472" i="18" s="1"/>
  <c r="J471" i="18"/>
  <c r="K471" i="18" s="1"/>
  <c r="J470" i="18"/>
  <c r="K470" i="18" s="1"/>
  <c r="J469" i="18"/>
  <c r="K469" i="18" s="1"/>
  <c r="J468" i="18"/>
  <c r="K468" i="18" s="1"/>
  <c r="J467" i="18"/>
  <c r="K467" i="18" s="1"/>
  <c r="J466" i="18"/>
  <c r="K466" i="18" s="1"/>
  <c r="J465" i="18"/>
  <c r="K465" i="18" s="1"/>
  <c r="J464" i="18"/>
  <c r="K464" i="18" s="1"/>
  <c r="J463" i="18"/>
  <c r="K463" i="18" s="1"/>
  <c r="J462" i="18"/>
  <c r="K462" i="18" s="1"/>
  <c r="J461" i="18"/>
  <c r="K461" i="18" s="1"/>
  <c r="J460" i="18"/>
  <c r="K460" i="18" s="1"/>
  <c r="J459" i="18"/>
  <c r="K459" i="18" s="1"/>
  <c r="J458" i="18"/>
  <c r="K458" i="18" s="1"/>
  <c r="J457" i="18"/>
  <c r="K457" i="18" s="1"/>
  <c r="J456" i="18"/>
  <c r="K456" i="18" s="1"/>
  <c r="J455" i="18"/>
  <c r="K455" i="18" s="1"/>
  <c r="J454" i="18"/>
  <c r="K454" i="18" s="1"/>
  <c r="J453" i="18"/>
  <c r="K453" i="18" s="1"/>
  <c r="J452" i="18"/>
  <c r="K452" i="18" s="1"/>
  <c r="J451" i="18"/>
  <c r="K451" i="18" s="1"/>
  <c r="J450" i="18"/>
  <c r="K450" i="18" s="1"/>
  <c r="J449" i="18"/>
  <c r="K449" i="18" s="1"/>
  <c r="J448" i="18"/>
  <c r="K448" i="18" s="1"/>
  <c r="K447" i="18"/>
  <c r="J447" i="18"/>
  <c r="J446" i="18"/>
  <c r="K446" i="18" s="1"/>
  <c r="J445" i="18"/>
  <c r="K445" i="18" s="1"/>
  <c r="J444" i="18"/>
  <c r="K444" i="18" s="1"/>
  <c r="J443" i="18"/>
  <c r="K443" i="18" s="1"/>
  <c r="J442" i="18"/>
  <c r="K442" i="18" s="1"/>
  <c r="J441" i="18"/>
  <c r="K441" i="18" s="1"/>
  <c r="J440" i="18"/>
  <c r="K440" i="18" s="1"/>
  <c r="J439" i="18"/>
  <c r="K439" i="18" s="1"/>
  <c r="J438" i="18"/>
  <c r="K438" i="18" s="1"/>
  <c r="J437" i="18"/>
  <c r="K437" i="18" s="1"/>
  <c r="J436" i="18"/>
  <c r="K436" i="18" s="1"/>
  <c r="J435" i="18"/>
  <c r="K435" i="18" s="1"/>
  <c r="J434" i="18"/>
  <c r="K434" i="18" s="1"/>
  <c r="J433" i="18"/>
  <c r="K433" i="18" s="1"/>
  <c r="J432" i="18"/>
  <c r="K432" i="18" s="1"/>
  <c r="J431" i="18"/>
  <c r="K431" i="18" s="1"/>
  <c r="J430" i="18"/>
  <c r="K430" i="18" s="1"/>
  <c r="J429" i="18"/>
  <c r="K429" i="18" s="1"/>
  <c r="J428" i="18"/>
  <c r="K428" i="18" s="1"/>
  <c r="J427" i="18"/>
  <c r="K427" i="18" s="1"/>
  <c r="J426" i="18"/>
  <c r="K426" i="18" s="1"/>
  <c r="J425" i="18"/>
  <c r="K425" i="18" s="1"/>
  <c r="J424" i="18"/>
  <c r="K424" i="18" s="1"/>
  <c r="J423" i="18"/>
  <c r="K423" i="18" s="1"/>
  <c r="J422" i="18"/>
  <c r="K422" i="18" s="1"/>
  <c r="J421" i="18"/>
  <c r="K421" i="18" s="1"/>
  <c r="J420" i="18"/>
  <c r="K420" i="18" s="1"/>
  <c r="J419" i="18"/>
  <c r="K419" i="18" s="1"/>
  <c r="J418" i="18"/>
  <c r="K418" i="18" s="1"/>
  <c r="J417" i="18"/>
  <c r="K417" i="18" s="1"/>
  <c r="J416" i="18"/>
  <c r="K416" i="18" s="1"/>
  <c r="J415" i="18"/>
  <c r="K415" i="18" s="1"/>
  <c r="J414" i="18"/>
  <c r="K414" i="18" s="1"/>
  <c r="J413" i="18"/>
  <c r="K413" i="18" s="1"/>
  <c r="J412" i="18"/>
  <c r="K412" i="18" s="1"/>
  <c r="J411" i="18"/>
  <c r="K411" i="18" s="1"/>
  <c r="J410" i="18"/>
  <c r="K410" i="18" s="1"/>
  <c r="J409" i="18"/>
  <c r="K409" i="18" s="1"/>
  <c r="J408" i="18"/>
  <c r="K408" i="18" s="1"/>
  <c r="J407" i="18"/>
  <c r="K407" i="18" s="1"/>
  <c r="J406" i="18"/>
  <c r="K406" i="18" s="1"/>
  <c r="J405" i="18"/>
  <c r="K405" i="18" s="1"/>
  <c r="K404" i="18"/>
  <c r="J404" i="18"/>
  <c r="J403" i="18"/>
  <c r="K403" i="18" s="1"/>
  <c r="J402" i="18"/>
  <c r="K402" i="18" s="1"/>
  <c r="J401" i="18"/>
  <c r="K401" i="18" s="1"/>
  <c r="J400" i="18"/>
  <c r="K400" i="18" s="1"/>
  <c r="J399" i="18"/>
  <c r="K399" i="18" s="1"/>
  <c r="J398" i="18"/>
  <c r="K398" i="18" s="1"/>
  <c r="J397" i="18"/>
  <c r="K397" i="18" s="1"/>
  <c r="J396" i="18"/>
  <c r="K396" i="18" s="1"/>
  <c r="J395" i="18"/>
  <c r="K395" i="18" s="1"/>
  <c r="J394" i="18"/>
  <c r="K394" i="18" s="1"/>
  <c r="J393" i="18"/>
  <c r="K393" i="18" s="1"/>
  <c r="J392" i="18"/>
  <c r="K392" i="18" s="1"/>
  <c r="J391" i="18"/>
  <c r="K391" i="18" s="1"/>
  <c r="J390" i="18"/>
  <c r="K390" i="18" s="1"/>
  <c r="J389" i="18"/>
  <c r="K389" i="18" s="1"/>
  <c r="J388" i="18"/>
  <c r="K388" i="18" s="1"/>
  <c r="J387" i="18"/>
  <c r="K387" i="18" s="1"/>
  <c r="J386" i="18"/>
  <c r="K386" i="18" s="1"/>
  <c r="J385" i="18"/>
  <c r="K385" i="18" s="1"/>
  <c r="J384" i="18"/>
  <c r="K384" i="18" s="1"/>
  <c r="J383" i="18"/>
  <c r="K383" i="18" s="1"/>
  <c r="J382" i="18"/>
  <c r="K382" i="18" s="1"/>
  <c r="J381" i="18"/>
  <c r="K381" i="18" s="1"/>
  <c r="J380" i="18"/>
  <c r="K380" i="18" s="1"/>
  <c r="J379" i="18"/>
  <c r="K379" i="18" s="1"/>
  <c r="J378" i="18"/>
  <c r="K378" i="18" s="1"/>
  <c r="J377" i="18"/>
  <c r="K377" i="18" s="1"/>
  <c r="J376" i="18"/>
  <c r="K376" i="18" s="1"/>
  <c r="J375" i="18"/>
  <c r="K375" i="18" s="1"/>
  <c r="J374" i="18"/>
  <c r="K374" i="18" s="1"/>
  <c r="J373" i="18"/>
  <c r="K373" i="18" s="1"/>
  <c r="J372" i="18"/>
  <c r="K372" i="18" s="1"/>
  <c r="J371" i="18"/>
  <c r="K371" i="18" s="1"/>
  <c r="J370" i="18"/>
  <c r="K370" i="18" s="1"/>
  <c r="J369" i="18"/>
  <c r="K369" i="18" s="1"/>
  <c r="J368" i="18"/>
  <c r="K368" i="18" s="1"/>
  <c r="J367" i="18"/>
  <c r="K367" i="18" s="1"/>
  <c r="J366" i="18"/>
  <c r="K366" i="18" s="1"/>
  <c r="J365" i="18"/>
  <c r="K365" i="18" s="1"/>
  <c r="J364" i="18"/>
  <c r="K364" i="18" s="1"/>
  <c r="J363" i="18"/>
  <c r="K363" i="18" s="1"/>
  <c r="J362" i="18"/>
  <c r="K362" i="18" s="1"/>
  <c r="J361" i="18"/>
  <c r="K361" i="18" s="1"/>
  <c r="J360" i="18"/>
  <c r="K360" i="18" s="1"/>
  <c r="J359" i="18"/>
  <c r="K359" i="18" s="1"/>
  <c r="J358" i="18"/>
  <c r="K358" i="18" s="1"/>
  <c r="J357" i="18"/>
  <c r="K357" i="18" s="1"/>
  <c r="J356" i="18"/>
  <c r="K356" i="18" s="1"/>
  <c r="J355" i="18"/>
  <c r="K355" i="18" s="1"/>
  <c r="J354" i="18"/>
  <c r="K354" i="18" s="1"/>
  <c r="J353" i="18"/>
  <c r="K353" i="18" s="1"/>
  <c r="J352" i="18"/>
  <c r="K352" i="18" s="1"/>
  <c r="J351" i="18"/>
  <c r="K351" i="18" s="1"/>
  <c r="J350" i="18"/>
  <c r="K350" i="18" s="1"/>
  <c r="J349" i="18"/>
  <c r="K349" i="18" s="1"/>
  <c r="J348" i="18"/>
  <c r="K348" i="18" s="1"/>
  <c r="J347" i="18"/>
  <c r="K347" i="18" s="1"/>
  <c r="J346" i="18"/>
  <c r="K346" i="18" s="1"/>
  <c r="J345" i="18"/>
  <c r="K345" i="18" s="1"/>
  <c r="J344" i="18"/>
  <c r="K344" i="18" s="1"/>
  <c r="J343" i="18"/>
  <c r="K343" i="18" s="1"/>
  <c r="J342" i="18"/>
  <c r="K342" i="18" s="1"/>
  <c r="J341" i="18"/>
  <c r="K341" i="18" s="1"/>
  <c r="J340" i="18"/>
  <c r="K340" i="18" s="1"/>
  <c r="J339" i="18"/>
  <c r="K339" i="18" s="1"/>
  <c r="J338" i="18"/>
  <c r="K338" i="18" s="1"/>
  <c r="J337" i="18"/>
  <c r="K337" i="18" s="1"/>
  <c r="J336" i="18"/>
  <c r="K336" i="18" s="1"/>
  <c r="J335" i="18"/>
  <c r="K335" i="18" s="1"/>
  <c r="J334" i="18"/>
  <c r="K334" i="18" s="1"/>
  <c r="J333" i="18"/>
  <c r="K333" i="18" s="1"/>
  <c r="J332" i="18"/>
  <c r="K332" i="18" s="1"/>
  <c r="J331" i="18"/>
  <c r="K331" i="18" s="1"/>
  <c r="J330" i="18"/>
  <c r="K330" i="18" s="1"/>
  <c r="J329" i="18"/>
  <c r="K329" i="18" s="1"/>
  <c r="J328" i="18"/>
  <c r="K328" i="18" s="1"/>
  <c r="J327" i="18"/>
  <c r="K327" i="18" s="1"/>
  <c r="J326" i="18"/>
  <c r="K326" i="18" s="1"/>
  <c r="J325" i="18"/>
  <c r="K325" i="18" s="1"/>
  <c r="J324" i="18"/>
  <c r="K324" i="18" s="1"/>
  <c r="J323" i="18"/>
  <c r="K323" i="18" s="1"/>
  <c r="J322" i="18"/>
  <c r="K322" i="18" s="1"/>
  <c r="J321" i="18"/>
  <c r="K321" i="18" s="1"/>
  <c r="J320" i="18"/>
  <c r="K320" i="18" s="1"/>
  <c r="J319" i="18"/>
  <c r="K319" i="18" s="1"/>
  <c r="J318" i="18"/>
  <c r="K318" i="18" s="1"/>
  <c r="J317" i="18"/>
  <c r="K317" i="18" s="1"/>
  <c r="J316" i="18"/>
  <c r="K316" i="18" s="1"/>
  <c r="J315" i="18"/>
  <c r="K315" i="18" s="1"/>
  <c r="J314" i="18"/>
  <c r="K314" i="18" s="1"/>
  <c r="J313" i="18"/>
  <c r="K313" i="18" s="1"/>
  <c r="J312" i="18"/>
  <c r="K312" i="18" s="1"/>
  <c r="J311" i="18"/>
  <c r="K311" i="18" s="1"/>
  <c r="J310" i="18"/>
  <c r="K310" i="18" s="1"/>
  <c r="J309" i="18"/>
  <c r="K309" i="18" s="1"/>
  <c r="J308" i="18"/>
  <c r="K308" i="18" s="1"/>
  <c r="J307" i="18"/>
  <c r="K307" i="18" s="1"/>
  <c r="J306" i="18"/>
  <c r="K306" i="18" s="1"/>
  <c r="J305" i="18"/>
  <c r="K305" i="18" s="1"/>
  <c r="J304" i="18"/>
  <c r="K304" i="18" s="1"/>
  <c r="J303" i="18"/>
  <c r="K303" i="18" s="1"/>
  <c r="J302" i="18"/>
  <c r="K302" i="18" s="1"/>
  <c r="J301" i="18"/>
  <c r="K301" i="18" s="1"/>
  <c r="J300" i="18"/>
  <c r="K300" i="18" s="1"/>
  <c r="J299" i="18"/>
  <c r="K299" i="18" s="1"/>
  <c r="J298" i="18"/>
  <c r="K298" i="18" s="1"/>
  <c r="J297" i="18"/>
  <c r="K297" i="18" s="1"/>
  <c r="J296" i="18"/>
  <c r="K296" i="18" s="1"/>
  <c r="J295" i="18"/>
  <c r="K295" i="18" s="1"/>
  <c r="J294" i="18"/>
  <c r="K294" i="18" s="1"/>
  <c r="J293" i="18"/>
  <c r="K293" i="18" s="1"/>
  <c r="J292" i="18"/>
  <c r="K292" i="18" s="1"/>
  <c r="J291" i="18"/>
  <c r="K291" i="18" s="1"/>
  <c r="J290" i="18"/>
  <c r="K290" i="18" s="1"/>
  <c r="J289" i="18"/>
  <c r="K289" i="18" s="1"/>
  <c r="J288" i="18"/>
  <c r="K288" i="18" s="1"/>
  <c r="J287" i="18"/>
  <c r="K287" i="18" s="1"/>
  <c r="J286" i="18"/>
  <c r="K286" i="18" s="1"/>
  <c r="J285" i="18"/>
  <c r="K285" i="18" s="1"/>
  <c r="J284" i="18"/>
  <c r="K284" i="18" s="1"/>
  <c r="J283" i="18"/>
  <c r="K283" i="18" s="1"/>
  <c r="J282" i="18"/>
  <c r="K282" i="18" s="1"/>
  <c r="J281" i="18"/>
  <c r="K281" i="18" s="1"/>
  <c r="J280" i="18"/>
  <c r="K280" i="18" s="1"/>
  <c r="J279" i="18"/>
  <c r="K279" i="18" s="1"/>
  <c r="J278" i="18"/>
  <c r="K278" i="18" s="1"/>
  <c r="J277" i="18"/>
  <c r="K277" i="18" s="1"/>
  <c r="J276" i="18"/>
  <c r="K276" i="18" s="1"/>
  <c r="J275" i="18"/>
  <c r="K275" i="18" s="1"/>
  <c r="J274" i="18"/>
  <c r="K274" i="18" s="1"/>
  <c r="J273" i="18"/>
  <c r="K273" i="18" s="1"/>
  <c r="J272" i="18"/>
  <c r="K272" i="18" s="1"/>
  <c r="J271" i="18"/>
  <c r="K271" i="18" s="1"/>
  <c r="J270" i="18"/>
  <c r="K270" i="18" s="1"/>
  <c r="J269" i="18"/>
  <c r="K269" i="18" s="1"/>
  <c r="J268" i="18"/>
  <c r="K268" i="18" s="1"/>
  <c r="J267" i="18"/>
  <c r="K267" i="18" s="1"/>
  <c r="J266" i="18"/>
  <c r="K266" i="18" s="1"/>
  <c r="J265" i="18"/>
  <c r="K265" i="18" s="1"/>
  <c r="J264" i="18"/>
  <c r="K264" i="18" s="1"/>
  <c r="J263" i="18"/>
  <c r="K263" i="18" s="1"/>
  <c r="J262" i="18"/>
  <c r="K262" i="18" s="1"/>
  <c r="J261" i="18"/>
  <c r="K261" i="18" s="1"/>
  <c r="J260" i="18"/>
  <c r="K260" i="18" s="1"/>
  <c r="J259" i="18"/>
  <c r="K259" i="18" s="1"/>
  <c r="J258" i="18"/>
  <c r="K258" i="18" s="1"/>
  <c r="J257" i="18"/>
  <c r="K257" i="18" s="1"/>
  <c r="J256" i="18"/>
  <c r="K256" i="18" s="1"/>
  <c r="J255" i="18"/>
  <c r="K255" i="18" s="1"/>
  <c r="J254" i="18"/>
  <c r="K254" i="18" s="1"/>
  <c r="J253" i="18"/>
  <c r="K253" i="18" s="1"/>
  <c r="J252" i="18"/>
  <c r="K252" i="18" s="1"/>
  <c r="J251" i="18"/>
  <c r="K251" i="18" s="1"/>
  <c r="J250" i="18"/>
  <c r="K250" i="18" s="1"/>
  <c r="J249" i="18"/>
  <c r="K249" i="18" s="1"/>
  <c r="J248" i="18"/>
  <c r="K248" i="18" s="1"/>
  <c r="J247" i="18"/>
  <c r="K247" i="18" s="1"/>
  <c r="J246" i="18"/>
  <c r="K246" i="18" s="1"/>
  <c r="J245" i="18"/>
  <c r="K245" i="18" s="1"/>
  <c r="J244" i="18"/>
  <c r="K244" i="18" s="1"/>
  <c r="J243" i="18"/>
  <c r="K243" i="18" s="1"/>
  <c r="J242" i="18"/>
  <c r="K242" i="18" s="1"/>
  <c r="J241" i="18"/>
  <c r="K241" i="18" s="1"/>
  <c r="J240" i="18"/>
  <c r="K240" i="18" s="1"/>
  <c r="J239" i="18"/>
  <c r="K239" i="18" s="1"/>
  <c r="J238" i="18"/>
  <c r="K238" i="18" s="1"/>
  <c r="J237" i="18"/>
  <c r="K237" i="18" s="1"/>
  <c r="J236" i="18"/>
  <c r="K236" i="18" s="1"/>
  <c r="J235" i="18"/>
  <c r="K235" i="18" s="1"/>
  <c r="J234" i="18"/>
  <c r="K234" i="18" s="1"/>
  <c r="J233" i="18"/>
  <c r="K233" i="18" s="1"/>
  <c r="J232" i="18"/>
  <c r="K232" i="18" s="1"/>
  <c r="J231" i="18"/>
  <c r="K231" i="18" s="1"/>
  <c r="J230" i="18"/>
  <c r="K230" i="18" s="1"/>
  <c r="J229" i="18"/>
  <c r="K229" i="18" s="1"/>
  <c r="J228" i="18"/>
  <c r="K228" i="18" s="1"/>
  <c r="J227" i="18"/>
  <c r="K227" i="18" s="1"/>
  <c r="J226" i="18"/>
  <c r="K226" i="18" s="1"/>
  <c r="J225" i="18"/>
  <c r="K225" i="18" s="1"/>
  <c r="J224" i="18"/>
  <c r="K224" i="18" s="1"/>
  <c r="J223" i="18"/>
  <c r="K223" i="18" s="1"/>
  <c r="J222" i="18"/>
  <c r="K222" i="18" s="1"/>
  <c r="J221" i="18"/>
  <c r="K221" i="18" s="1"/>
  <c r="J220" i="18"/>
  <c r="K220" i="18" s="1"/>
  <c r="J219" i="18"/>
  <c r="K219" i="18" s="1"/>
  <c r="J218" i="18"/>
  <c r="K218" i="18" s="1"/>
  <c r="J217" i="18"/>
  <c r="K217" i="18" s="1"/>
  <c r="J216" i="18"/>
  <c r="K216" i="18" s="1"/>
  <c r="J215" i="18"/>
  <c r="K215" i="18" s="1"/>
  <c r="J214" i="18"/>
  <c r="K214" i="18" s="1"/>
  <c r="J213" i="18"/>
  <c r="K213" i="18" s="1"/>
  <c r="J212" i="18"/>
  <c r="K212" i="18" s="1"/>
  <c r="J211" i="18"/>
  <c r="K211" i="18" s="1"/>
  <c r="J210" i="18"/>
  <c r="K210" i="18" s="1"/>
  <c r="J209" i="18"/>
  <c r="K209" i="18" s="1"/>
  <c r="J208" i="18"/>
  <c r="K208" i="18" s="1"/>
  <c r="J207" i="18"/>
  <c r="K207" i="18" s="1"/>
  <c r="J206" i="18"/>
  <c r="K206" i="18" s="1"/>
  <c r="J205" i="18"/>
  <c r="K205" i="18" s="1"/>
  <c r="J204" i="18"/>
  <c r="K204" i="18" s="1"/>
  <c r="J203" i="18"/>
  <c r="K203" i="18" s="1"/>
  <c r="J202" i="18"/>
  <c r="K202" i="18" s="1"/>
  <c r="J201" i="18"/>
  <c r="K201" i="18" s="1"/>
  <c r="J200" i="18"/>
  <c r="K200" i="18" s="1"/>
  <c r="J199" i="18"/>
  <c r="K199" i="18" s="1"/>
  <c r="J198" i="18"/>
  <c r="K198" i="18" s="1"/>
  <c r="J197" i="18"/>
  <c r="K197" i="18" s="1"/>
  <c r="J196" i="18"/>
  <c r="K196" i="18" s="1"/>
  <c r="J195" i="18"/>
  <c r="K195" i="18" s="1"/>
  <c r="J194" i="18"/>
  <c r="K194" i="18" s="1"/>
  <c r="J193" i="18"/>
  <c r="K193" i="18" s="1"/>
  <c r="J192" i="18"/>
  <c r="K192" i="18" s="1"/>
  <c r="J191" i="18"/>
  <c r="K191" i="18" s="1"/>
  <c r="J190" i="18"/>
  <c r="K190" i="18" s="1"/>
  <c r="J189" i="18"/>
  <c r="K189" i="18" s="1"/>
  <c r="J188" i="18"/>
  <c r="K188" i="18" s="1"/>
  <c r="J187" i="18"/>
  <c r="K187" i="18" s="1"/>
  <c r="J186" i="18"/>
  <c r="K186" i="18" s="1"/>
  <c r="J185" i="18"/>
  <c r="K185" i="18" s="1"/>
  <c r="J184" i="18"/>
  <c r="K184" i="18" s="1"/>
  <c r="J183" i="18"/>
  <c r="K183" i="18" s="1"/>
  <c r="J182" i="18"/>
  <c r="K182" i="18" s="1"/>
  <c r="J181" i="18"/>
  <c r="K181" i="18" s="1"/>
  <c r="J180" i="18"/>
  <c r="K180" i="18" s="1"/>
  <c r="J179" i="18"/>
  <c r="K179" i="18" s="1"/>
  <c r="J178" i="18"/>
  <c r="K178" i="18" s="1"/>
  <c r="J177" i="18"/>
  <c r="K177" i="18" s="1"/>
  <c r="J176" i="18"/>
  <c r="K176" i="18" s="1"/>
  <c r="J175" i="18"/>
  <c r="K175" i="18" s="1"/>
  <c r="J174" i="18"/>
  <c r="K174" i="18" s="1"/>
  <c r="J173" i="18"/>
  <c r="K173" i="18" s="1"/>
  <c r="J172" i="18"/>
  <c r="K172" i="18" s="1"/>
  <c r="J171" i="18"/>
  <c r="K171" i="18" s="1"/>
  <c r="J170" i="18"/>
  <c r="K170" i="18" s="1"/>
  <c r="J169" i="18"/>
  <c r="K169" i="18" s="1"/>
  <c r="J168" i="18"/>
  <c r="K168" i="18" s="1"/>
  <c r="J167" i="18"/>
  <c r="K167" i="18" s="1"/>
  <c r="J166" i="18"/>
  <c r="K166" i="18" s="1"/>
  <c r="J165" i="18"/>
  <c r="K165" i="18" s="1"/>
  <c r="J164" i="18"/>
  <c r="K164" i="18" s="1"/>
  <c r="J163" i="18"/>
  <c r="K163" i="18" s="1"/>
  <c r="J162" i="18"/>
  <c r="K162" i="18" s="1"/>
  <c r="J161" i="18"/>
  <c r="K161" i="18" s="1"/>
  <c r="J160" i="18"/>
  <c r="K160" i="18" s="1"/>
  <c r="J159" i="18"/>
  <c r="K159" i="18" s="1"/>
  <c r="J158" i="18"/>
  <c r="K158" i="18" s="1"/>
  <c r="J157" i="18"/>
  <c r="K157" i="18" s="1"/>
  <c r="J156" i="18"/>
  <c r="K156" i="18" s="1"/>
  <c r="J155" i="18"/>
  <c r="K155" i="18" s="1"/>
  <c r="J154" i="18"/>
  <c r="K154" i="18" s="1"/>
  <c r="J153" i="18"/>
  <c r="K153" i="18" s="1"/>
  <c r="J152" i="18"/>
  <c r="K152" i="18" s="1"/>
  <c r="J151" i="18"/>
  <c r="K151" i="18" s="1"/>
  <c r="J150" i="18"/>
  <c r="K150" i="18" s="1"/>
  <c r="J149" i="18"/>
  <c r="K149" i="18" s="1"/>
  <c r="J148" i="18"/>
  <c r="K148" i="18" s="1"/>
  <c r="J147" i="18"/>
  <c r="K147" i="18" s="1"/>
  <c r="J146" i="18"/>
  <c r="K146" i="18" s="1"/>
  <c r="J145" i="18"/>
  <c r="K145" i="18" s="1"/>
  <c r="J144" i="18"/>
  <c r="K144" i="18" s="1"/>
  <c r="J143" i="18"/>
  <c r="K143" i="18" s="1"/>
  <c r="J142" i="18"/>
  <c r="K142" i="18" s="1"/>
  <c r="J141" i="18"/>
  <c r="K141" i="18" s="1"/>
  <c r="J140" i="18"/>
  <c r="K140" i="18" s="1"/>
  <c r="J139" i="18"/>
  <c r="K139" i="18" s="1"/>
  <c r="J138" i="18"/>
  <c r="K138" i="18" s="1"/>
  <c r="J137" i="18"/>
  <c r="K137" i="18" s="1"/>
  <c r="J136" i="18"/>
  <c r="K136" i="18" s="1"/>
  <c r="J135" i="18"/>
  <c r="K135" i="18" s="1"/>
  <c r="J134" i="18"/>
  <c r="K134" i="18" s="1"/>
  <c r="J133" i="18"/>
  <c r="K133" i="18" s="1"/>
  <c r="J132" i="18"/>
  <c r="K132" i="18" s="1"/>
  <c r="J131" i="18"/>
  <c r="K131" i="18" s="1"/>
  <c r="J130" i="18"/>
  <c r="K130" i="18" s="1"/>
  <c r="J129" i="18"/>
  <c r="K129" i="18" s="1"/>
  <c r="J128" i="18"/>
  <c r="K128" i="18" s="1"/>
  <c r="J127" i="18"/>
  <c r="K127" i="18" s="1"/>
  <c r="J126" i="18"/>
  <c r="K126" i="18" s="1"/>
  <c r="J125" i="18"/>
  <c r="K125" i="18" s="1"/>
  <c r="J124" i="18"/>
  <c r="K124" i="18" s="1"/>
  <c r="J123" i="18"/>
  <c r="K123" i="18" s="1"/>
  <c r="J122" i="18"/>
  <c r="K122" i="18" s="1"/>
  <c r="J121" i="18"/>
  <c r="K121" i="18" s="1"/>
  <c r="J120" i="18"/>
  <c r="K120" i="18" s="1"/>
  <c r="J119" i="18"/>
  <c r="K119" i="18" s="1"/>
  <c r="J118" i="18"/>
  <c r="K118" i="18" s="1"/>
  <c r="J117" i="18"/>
  <c r="K117" i="18" s="1"/>
  <c r="J116" i="18"/>
  <c r="K116" i="18" s="1"/>
  <c r="J115" i="18"/>
  <c r="K115" i="18" s="1"/>
  <c r="J114" i="18"/>
  <c r="K114" i="18" s="1"/>
  <c r="J113" i="18"/>
  <c r="K113" i="18" s="1"/>
  <c r="J112" i="18"/>
  <c r="K112" i="18" s="1"/>
  <c r="J111" i="18"/>
  <c r="K111" i="18" s="1"/>
  <c r="J110" i="18"/>
  <c r="K110" i="18" s="1"/>
  <c r="J109" i="18"/>
  <c r="K109" i="18" s="1"/>
  <c r="J108" i="18"/>
  <c r="K108" i="18" s="1"/>
  <c r="J107" i="18"/>
  <c r="K107" i="18" s="1"/>
  <c r="J106" i="18"/>
  <c r="K106" i="18" s="1"/>
  <c r="J105" i="18"/>
  <c r="K105" i="18" s="1"/>
  <c r="J104" i="18"/>
  <c r="K104" i="18" s="1"/>
  <c r="J103" i="18"/>
  <c r="K103" i="18" s="1"/>
  <c r="J102" i="18"/>
  <c r="K102" i="18" s="1"/>
  <c r="J101" i="18"/>
  <c r="K101" i="18" s="1"/>
  <c r="J100" i="18"/>
  <c r="K100" i="18" s="1"/>
  <c r="J99" i="18"/>
  <c r="K99" i="18" s="1"/>
  <c r="J98" i="18"/>
  <c r="K98" i="18" s="1"/>
  <c r="J97" i="18"/>
  <c r="K97" i="18" s="1"/>
  <c r="J96" i="18"/>
  <c r="K96" i="18" s="1"/>
  <c r="J95" i="18"/>
  <c r="K95" i="18" s="1"/>
  <c r="J94" i="18"/>
  <c r="K94" i="18" s="1"/>
  <c r="J93" i="18"/>
  <c r="K93" i="18" s="1"/>
  <c r="K92" i="18"/>
  <c r="J92" i="18"/>
  <c r="J91" i="18"/>
  <c r="K91" i="18" s="1"/>
  <c r="J90" i="18"/>
  <c r="K90" i="18" s="1"/>
  <c r="J89" i="18"/>
  <c r="K89" i="18" s="1"/>
  <c r="J88" i="18"/>
  <c r="K88" i="18" s="1"/>
  <c r="J87" i="18"/>
  <c r="K87" i="18" s="1"/>
  <c r="J86" i="18"/>
  <c r="K86" i="18" s="1"/>
  <c r="J85" i="18"/>
  <c r="K85" i="18" s="1"/>
  <c r="J84" i="18"/>
  <c r="K84" i="18" s="1"/>
  <c r="J83" i="18"/>
  <c r="K83" i="18" s="1"/>
  <c r="J82" i="18"/>
  <c r="K82" i="18" s="1"/>
  <c r="J81" i="18"/>
  <c r="K81" i="18" s="1"/>
  <c r="J80" i="18"/>
  <c r="K80" i="18" s="1"/>
  <c r="J79" i="18"/>
  <c r="K79" i="18" s="1"/>
  <c r="J78" i="18"/>
  <c r="K78" i="18" s="1"/>
  <c r="J77" i="18"/>
  <c r="K77" i="18" s="1"/>
  <c r="J76" i="18"/>
  <c r="K76" i="18" s="1"/>
  <c r="J75" i="18"/>
  <c r="K75" i="18" s="1"/>
  <c r="J74" i="18"/>
  <c r="K74" i="18" s="1"/>
  <c r="J73" i="18"/>
  <c r="K73" i="18" s="1"/>
  <c r="J72" i="18"/>
  <c r="K72" i="18" s="1"/>
  <c r="J71" i="18"/>
  <c r="K71" i="18" s="1"/>
  <c r="J70" i="18"/>
  <c r="K70" i="18" s="1"/>
  <c r="J69" i="18"/>
  <c r="K69" i="18" s="1"/>
  <c r="J68" i="18"/>
  <c r="K68" i="18" s="1"/>
  <c r="J67" i="18"/>
  <c r="K67" i="18" s="1"/>
  <c r="J66" i="18"/>
  <c r="K66" i="18" s="1"/>
  <c r="J65" i="18"/>
  <c r="K65" i="18" s="1"/>
  <c r="J64" i="18"/>
  <c r="K64" i="18" s="1"/>
  <c r="J63" i="18"/>
  <c r="K63" i="18" s="1"/>
  <c r="J62" i="18"/>
  <c r="K62" i="18" s="1"/>
  <c r="J61" i="18"/>
  <c r="K61" i="18" s="1"/>
  <c r="J60" i="18"/>
  <c r="K60" i="18" s="1"/>
  <c r="J59" i="18"/>
  <c r="K59" i="18" s="1"/>
  <c r="J58" i="18"/>
  <c r="K58" i="18" s="1"/>
  <c r="J57" i="18"/>
  <c r="K57" i="18" s="1"/>
  <c r="J56" i="18"/>
  <c r="K56" i="18" s="1"/>
  <c r="J55" i="18"/>
  <c r="K55" i="18" s="1"/>
  <c r="J54" i="18"/>
  <c r="K54" i="18" s="1"/>
  <c r="J53" i="18"/>
  <c r="K53" i="18" s="1"/>
  <c r="J52" i="18"/>
  <c r="K52" i="18" s="1"/>
  <c r="J51" i="18"/>
  <c r="K51" i="18" s="1"/>
  <c r="J50" i="18"/>
  <c r="K50" i="18" s="1"/>
  <c r="J49" i="18"/>
  <c r="K49" i="18" s="1"/>
  <c r="J48" i="18"/>
  <c r="K48" i="18" s="1"/>
  <c r="J47" i="18"/>
  <c r="K47" i="18" s="1"/>
  <c r="J46" i="18"/>
  <c r="K46" i="18" s="1"/>
  <c r="J45" i="18"/>
  <c r="K45" i="18" s="1"/>
  <c r="J44" i="18"/>
  <c r="K44" i="18" s="1"/>
  <c r="J43" i="18"/>
  <c r="K43" i="18" s="1"/>
  <c r="J42" i="18"/>
  <c r="K42" i="18" s="1"/>
  <c r="J41" i="18"/>
  <c r="K41" i="18" s="1"/>
  <c r="J40" i="18"/>
  <c r="K40" i="18" s="1"/>
  <c r="J39" i="18"/>
  <c r="K39" i="18" s="1"/>
  <c r="J38" i="18"/>
  <c r="K38" i="18" s="1"/>
  <c r="J37" i="18"/>
  <c r="K37" i="18" s="1"/>
  <c r="J36" i="18"/>
  <c r="K36" i="18" s="1"/>
  <c r="J35" i="18"/>
  <c r="K35" i="18" s="1"/>
  <c r="J34" i="18"/>
  <c r="K34" i="18" s="1"/>
  <c r="J33" i="18"/>
  <c r="K33" i="18" s="1"/>
  <c r="J32" i="18"/>
  <c r="K32" i="18" s="1"/>
  <c r="J31" i="18"/>
  <c r="K31" i="18" s="1"/>
  <c r="J30" i="18"/>
  <c r="K30" i="18" s="1"/>
  <c r="J29" i="18"/>
  <c r="K29" i="18" s="1"/>
  <c r="F15" i="18"/>
  <c r="I19" i="17"/>
  <c r="H1023" i="15" a="1"/>
  <c r="H1023" i="15" s="1"/>
  <c r="G1023" i="15"/>
  <c r="I1023" i="15" s="1"/>
  <c r="J1023" i="15" s="1"/>
  <c r="H1022" i="15" a="1"/>
  <c r="H1022" i="15" s="1"/>
  <c r="G1022" i="15"/>
  <c r="I1022" i="15" s="1"/>
  <c r="J1022" i="15" s="1"/>
  <c r="H1021" i="15" a="1"/>
  <c r="H1021" i="15" s="1"/>
  <c r="G1021" i="15"/>
  <c r="I1021" i="15" s="1"/>
  <c r="J1021" i="15" s="1"/>
  <c r="H1020" i="15" a="1"/>
  <c r="H1020" i="15" s="1"/>
  <c r="G1020" i="15"/>
  <c r="I1020" i="15" s="1"/>
  <c r="J1020" i="15" s="1"/>
  <c r="H1019" i="15" a="1"/>
  <c r="H1019" i="15" s="1"/>
  <c r="G1019" i="15"/>
  <c r="I1019" i="15" s="1"/>
  <c r="J1019" i="15" s="1"/>
  <c r="H1018" i="15" a="1"/>
  <c r="H1018" i="15" s="1"/>
  <c r="G1018" i="15"/>
  <c r="I1018" i="15" s="1"/>
  <c r="J1018" i="15" s="1"/>
  <c r="H1017" i="15" a="1"/>
  <c r="H1017" i="15" s="1"/>
  <c r="G1017" i="15"/>
  <c r="I1017" i="15" s="1"/>
  <c r="J1017" i="15" s="1"/>
  <c r="H1016" i="15" a="1"/>
  <c r="H1016" i="15" s="1"/>
  <c r="G1016" i="15"/>
  <c r="I1016" i="15" s="1"/>
  <c r="J1016" i="15" s="1"/>
  <c r="H1015" i="15" a="1"/>
  <c r="H1015" i="15" s="1"/>
  <c r="G1015" i="15"/>
  <c r="I1015" i="15" s="1"/>
  <c r="J1015" i="15" s="1"/>
  <c r="H1014" i="15" a="1"/>
  <c r="H1014" i="15" s="1"/>
  <c r="G1014" i="15"/>
  <c r="I1014" i="15" s="1"/>
  <c r="J1014" i="15" s="1"/>
  <c r="H1013" i="15" a="1"/>
  <c r="H1013" i="15" s="1"/>
  <c r="G1013" i="15"/>
  <c r="I1013" i="15" s="1"/>
  <c r="J1013" i="15" s="1"/>
  <c r="H1012" i="15" a="1"/>
  <c r="H1012" i="15" s="1"/>
  <c r="G1012" i="15"/>
  <c r="I1012" i="15" s="1"/>
  <c r="J1012" i="15" s="1"/>
  <c r="H1011" i="15" a="1"/>
  <c r="H1011" i="15" s="1"/>
  <c r="G1011" i="15"/>
  <c r="I1011" i="15" s="1"/>
  <c r="J1011" i="15" s="1"/>
  <c r="H1010" i="15" a="1"/>
  <c r="H1010" i="15" s="1"/>
  <c r="G1010" i="15"/>
  <c r="I1010" i="15" s="1"/>
  <c r="J1010" i="15" s="1"/>
  <c r="H1009" i="15" a="1"/>
  <c r="H1009" i="15" s="1"/>
  <c r="G1009" i="15"/>
  <c r="I1009" i="15" s="1"/>
  <c r="J1009" i="15" s="1"/>
  <c r="H1008" i="15" a="1"/>
  <c r="H1008" i="15" s="1"/>
  <c r="G1008" i="15"/>
  <c r="I1008" i="15" s="1"/>
  <c r="J1008" i="15" s="1"/>
  <c r="H1007" i="15" a="1"/>
  <c r="H1007" i="15" s="1"/>
  <c r="G1007" i="15"/>
  <c r="I1007" i="15" s="1"/>
  <c r="J1007" i="15" s="1"/>
  <c r="H1006" i="15" a="1"/>
  <c r="H1006" i="15" s="1"/>
  <c r="G1006" i="15"/>
  <c r="I1006" i="15" s="1"/>
  <c r="J1006" i="15" s="1"/>
  <c r="H1005" i="15" a="1"/>
  <c r="H1005" i="15" s="1"/>
  <c r="G1005" i="15"/>
  <c r="I1005" i="15" s="1"/>
  <c r="J1005" i="15" s="1"/>
  <c r="H1004" i="15" a="1"/>
  <c r="H1004" i="15" s="1"/>
  <c r="G1004" i="15"/>
  <c r="I1004" i="15" s="1"/>
  <c r="J1004" i="15" s="1"/>
  <c r="H1003" i="15" a="1"/>
  <c r="H1003" i="15" s="1"/>
  <c r="G1003" i="15"/>
  <c r="I1003" i="15" s="1"/>
  <c r="J1003" i="15" s="1"/>
  <c r="H1002" i="15" a="1"/>
  <c r="H1002" i="15" s="1"/>
  <c r="G1002" i="15"/>
  <c r="I1002" i="15" s="1"/>
  <c r="J1002" i="15" s="1"/>
  <c r="H1001" i="15" a="1"/>
  <c r="H1001" i="15" s="1"/>
  <c r="G1001" i="15"/>
  <c r="I1001" i="15" s="1"/>
  <c r="J1001" i="15" s="1"/>
  <c r="H1000" i="15" a="1"/>
  <c r="H1000" i="15" s="1"/>
  <c r="G1000" i="15"/>
  <c r="I1000" i="15" s="1"/>
  <c r="J1000" i="15" s="1"/>
  <c r="H999" i="15" a="1"/>
  <c r="H999" i="15" s="1"/>
  <c r="G999" i="15"/>
  <c r="I999" i="15" s="1"/>
  <c r="J999" i="15" s="1"/>
  <c r="H998" i="15" a="1"/>
  <c r="H998" i="15" s="1"/>
  <c r="G998" i="15"/>
  <c r="I998" i="15" s="1"/>
  <c r="J998" i="15" s="1"/>
  <c r="H997" i="15" a="1"/>
  <c r="H997" i="15" s="1"/>
  <c r="G997" i="15"/>
  <c r="I997" i="15" s="1"/>
  <c r="J997" i="15" s="1"/>
  <c r="H996" i="15" a="1"/>
  <c r="H996" i="15" s="1"/>
  <c r="G996" i="15"/>
  <c r="I996" i="15" s="1"/>
  <c r="J996" i="15" s="1"/>
  <c r="H995" i="15" a="1"/>
  <c r="H995" i="15" s="1"/>
  <c r="G995" i="15"/>
  <c r="I995" i="15" s="1"/>
  <c r="J995" i="15" s="1"/>
  <c r="H994" i="15" a="1"/>
  <c r="H994" i="15" s="1"/>
  <c r="G994" i="15"/>
  <c r="I994" i="15" s="1"/>
  <c r="J994" i="15" s="1"/>
  <c r="H993" i="15" a="1"/>
  <c r="H993" i="15" s="1"/>
  <c r="G993" i="15"/>
  <c r="I993" i="15" s="1"/>
  <c r="J993" i="15" s="1"/>
  <c r="H992" i="15" a="1"/>
  <c r="H992" i="15" s="1"/>
  <c r="G992" i="15"/>
  <c r="I992" i="15" s="1"/>
  <c r="J992" i="15" s="1"/>
  <c r="H991" i="15" a="1"/>
  <c r="H991" i="15" s="1"/>
  <c r="G991" i="15"/>
  <c r="I991" i="15" s="1"/>
  <c r="J991" i="15" s="1"/>
  <c r="H990" i="15" a="1"/>
  <c r="H990" i="15" s="1"/>
  <c r="G990" i="15"/>
  <c r="I990" i="15" s="1"/>
  <c r="J990" i="15" s="1"/>
  <c r="H989" i="15" a="1"/>
  <c r="H989" i="15" s="1"/>
  <c r="G989" i="15"/>
  <c r="I989" i="15" s="1"/>
  <c r="J989" i="15" s="1"/>
  <c r="H988" i="15" a="1"/>
  <c r="H988" i="15" s="1"/>
  <c r="G988" i="15"/>
  <c r="I988" i="15" s="1"/>
  <c r="J988" i="15" s="1"/>
  <c r="H987" i="15" a="1"/>
  <c r="H987" i="15" s="1"/>
  <c r="G987" i="15"/>
  <c r="I987" i="15" s="1"/>
  <c r="J987" i="15" s="1"/>
  <c r="H986" i="15" a="1"/>
  <c r="H986" i="15" s="1"/>
  <c r="G986" i="15"/>
  <c r="I986" i="15" s="1"/>
  <c r="J986" i="15" s="1"/>
  <c r="H985" i="15" a="1"/>
  <c r="H985" i="15" s="1"/>
  <c r="G985" i="15"/>
  <c r="I985" i="15" s="1"/>
  <c r="J985" i="15" s="1"/>
  <c r="H984" i="15" a="1"/>
  <c r="H984" i="15" s="1"/>
  <c r="G984" i="15"/>
  <c r="I984" i="15" s="1"/>
  <c r="J984" i="15" s="1"/>
  <c r="H983" i="15" a="1"/>
  <c r="H983" i="15" s="1"/>
  <c r="G983" i="15"/>
  <c r="I983" i="15" s="1"/>
  <c r="J983" i="15" s="1"/>
  <c r="H982" i="15" a="1"/>
  <c r="H982" i="15" s="1"/>
  <c r="G982" i="15"/>
  <c r="I982" i="15" s="1"/>
  <c r="J982" i="15" s="1"/>
  <c r="H981" i="15" a="1"/>
  <c r="H981" i="15" s="1"/>
  <c r="G981" i="15"/>
  <c r="I981" i="15" s="1"/>
  <c r="J981" i="15" s="1"/>
  <c r="H980" i="15" a="1"/>
  <c r="H980" i="15" s="1"/>
  <c r="G980" i="15"/>
  <c r="I980" i="15" s="1"/>
  <c r="J980" i="15" s="1"/>
  <c r="H979" i="15" a="1"/>
  <c r="H979" i="15" s="1"/>
  <c r="G979" i="15"/>
  <c r="I979" i="15" s="1"/>
  <c r="J979" i="15" s="1"/>
  <c r="H978" i="15" a="1"/>
  <c r="H978" i="15" s="1"/>
  <c r="G978" i="15"/>
  <c r="I978" i="15" s="1"/>
  <c r="J978" i="15" s="1"/>
  <c r="H977" i="15" a="1"/>
  <c r="H977" i="15" s="1"/>
  <c r="G977" i="15"/>
  <c r="I977" i="15" s="1"/>
  <c r="J977" i="15" s="1"/>
  <c r="H976" i="15" a="1"/>
  <c r="H976" i="15" s="1"/>
  <c r="G976" i="15"/>
  <c r="I976" i="15" s="1"/>
  <c r="J976" i="15" s="1"/>
  <c r="H975" i="15" a="1"/>
  <c r="H975" i="15" s="1"/>
  <c r="G975" i="15"/>
  <c r="I975" i="15" s="1"/>
  <c r="J975" i="15" s="1"/>
  <c r="H974" i="15" a="1"/>
  <c r="H974" i="15" s="1"/>
  <c r="G974" i="15"/>
  <c r="I974" i="15" s="1"/>
  <c r="J974" i="15" s="1"/>
  <c r="H973" i="15" a="1"/>
  <c r="H973" i="15" s="1"/>
  <c r="G973" i="15"/>
  <c r="I973" i="15" s="1"/>
  <c r="J973" i="15" s="1"/>
  <c r="H972" i="15" a="1"/>
  <c r="H972" i="15" s="1"/>
  <c r="G972" i="15"/>
  <c r="I972" i="15" s="1"/>
  <c r="J972" i="15" s="1"/>
  <c r="H971" i="15" a="1"/>
  <c r="H971" i="15" s="1"/>
  <c r="G971" i="15"/>
  <c r="I971" i="15" s="1"/>
  <c r="J971" i="15" s="1"/>
  <c r="H970" i="15" a="1"/>
  <c r="H970" i="15" s="1"/>
  <c r="G970" i="15"/>
  <c r="I970" i="15" s="1"/>
  <c r="J970" i="15" s="1"/>
  <c r="H969" i="15" a="1"/>
  <c r="H969" i="15" s="1"/>
  <c r="G969" i="15"/>
  <c r="I969" i="15" s="1"/>
  <c r="J969" i="15" s="1"/>
  <c r="H968" i="15" a="1"/>
  <c r="H968" i="15" s="1"/>
  <c r="G968" i="15"/>
  <c r="I968" i="15" s="1"/>
  <c r="J968" i="15" s="1"/>
  <c r="H967" i="15" a="1"/>
  <c r="H967" i="15" s="1"/>
  <c r="G967" i="15"/>
  <c r="I967" i="15" s="1"/>
  <c r="J967" i="15" s="1"/>
  <c r="H966" i="15" a="1"/>
  <c r="H966" i="15" s="1"/>
  <c r="G966" i="15"/>
  <c r="I966" i="15" s="1"/>
  <c r="J966" i="15" s="1"/>
  <c r="H965" i="15" a="1"/>
  <c r="H965" i="15" s="1"/>
  <c r="G965" i="15"/>
  <c r="I965" i="15" s="1"/>
  <c r="J965" i="15" s="1"/>
  <c r="H964" i="15" a="1"/>
  <c r="H964" i="15" s="1"/>
  <c r="G964" i="15"/>
  <c r="I964" i="15" s="1"/>
  <c r="J964" i="15" s="1"/>
  <c r="H963" i="15" a="1"/>
  <c r="H963" i="15" s="1"/>
  <c r="G963" i="15"/>
  <c r="I963" i="15" s="1"/>
  <c r="J963" i="15" s="1"/>
  <c r="H962" i="15" a="1"/>
  <c r="H962" i="15" s="1"/>
  <c r="G962" i="15"/>
  <c r="I962" i="15" s="1"/>
  <c r="J962" i="15" s="1"/>
  <c r="H961" i="15" a="1"/>
  <c r="H961" i="15" s="1"/>
  <c r="G961" i="15"/>
  <c r="I961" i="15" s="1"/>
  <c r="J961" i="15" s="1"/>
  <c r="H960" i="15" a="1"/>
  <c r="H960" i="15" s="1"/>
  <c r="G960" i="15"/>
  <c r="I960" i="15" s="1"/>
  <c r="J960" i="15" s="1"/>
  <c r="H959" i="15" a="1"/>
  <c r="H959" i="15" s="1"/>
  <c r="G959" i="15"/>
  <c r="I959" i="15" s="1"/>
  <c r="J959" i="15" s="1"/>
  <c r="H958" i="15" a="1"/>
  <c r="H958" i="15" s="1"/>
  <c r="G958" i="15"/>
  <c r="I958" i="15" s="1"/>
  <c r="J958" i="15" s="1"/>
  <c r="H957" i="15" a="1"/>
  <c r="H957" i="15" s="1"/>
  <c r="G957" i="15"/>
  <c r="I957" i="15" s="1"/>
  <c r="J957" i="15" s="1"/>
  <c r="H956" i="15" a="1"/>
  <c r="H956" i="15" s="1"/>
  <c r="G956" i="15"/>
  <c r="I956" i="15" s="1"/>
  <c r="J956" i="15" s="1"/>
  <c r="H955" i="15" a="1"/>
  <c r="H955" i="15" s="1"/>
  <c r="G955" i="15"/>
  <c r="I955" i="15" s="1"/>
  <c r="J955" i="15" s="1"/>
  <c r="H954" i="15" a="1"/>
  <c r="H954" i="15" s="1"/>
  <c r="G954" i="15"/>
  <c r="I954" i="15" s="1"/>
  <c r="J954" i="15" s="1"/>
  <c r="H953" i="15" a="1"/>
  <c r="H953" i="15" s="1"/>
  <c r="G953" i="15"/>
  <c r="I953" i="15" s="1"/>
  <c r="J953" i="15" s="1"/>
  <c r="H952" i="15" a="1"/>
  <c r="H952" i="15" s="1"/>
  <c r="G952" i="15"/>
  <c r="I952" i="15" s="1"/>
  <c r="J952" i="15" s="1"/>
  <c r="H951" i="15" a="1"/>
  <c r="H951" i="15" s="1"/>
  <c r="G951" i="15"/>
  <c r="I951" i="15" s="1"/>
  <c r="J951" i="15" s="1"/>
  <c r="H950" i="15" a="1"/>
  <c r="H950" i="15" s="1"/>
  <c r="G950" i="15"/>
  <c r="I950" i="15" s="1"/>
  <c r="J950" i="15" s="1"/>
  <c r="H949" i="15" a="1"/>
  <c r="H949" i="15" s="1"/>
  <c r="G949" i="15"/>
  <c r="I949" i="15" s="1"/>
  <c r="J949" i="15" s="1"/>
  <c r="H948" i="15" a="1"/>
  <c r="H948" i="15" s="1"/>
  <c r="G948" i="15"/>
  <c r="I948" i="15" s="1"/>
  <c r="J948" i="15" s="1"/>
  <c r="H947" i="15" a="1"/>
  <c r="H947" i="15" s="1"/>
  <c r="G947" i="15"/>
  <c r="I947" i="15" s="1"/>
  <c r="J947" i="15" s="1"/>
  <c r="H946" i="15" a="1"/>
  <c r="H946" i="15" s="1"/>
  <c r="G946" i="15"/>
  <c r="I946" i="15" s="1"/>
  <c r="J946" i="15" s="1"/>
  <c r="H945" i="15" a="1"/>
  <c r="H945" i="15" s="1"/>
  <c r="G945" i="15"/>
  <c r="I945" i="15" s="1"/>
  <c r="J945" i="15" s="1"/>
  <c r="H944" i="15" a="1"/>
  <c r="H944" i="15" s="1"/>
  <c r="G944" i="15"/>
  <c r="I944" i="15" s="1"/>
  <c r="J944" i="15" s="1"/>
  <c r="H943" i="15" a="1"/>
  <c r="H943" i="15" s="1"/>
  <c r="G943" i="15"/>
  <c r="I943" i="15" s="1"/>
  <c r="J943" i="15" s="1"/>
  <c r="H942" i="15" a="1"/>
  <c r="H942" i="15" s="1"/>
  <c r="G942" i="15"/>
  <c r="I942" i="15" s="1"/>
  <c r="J942" i="15" s="1"/>
  <c r="H941" i="15" a="1"/>
  <c r="H941" i="15" s="1"/>
  <c r="G941" i="15"/>
  <c r="I941" i="15" s="1"/>
  <c r="J941" i="15" s="1"/>
  <c r="H940" i="15" a="1"/>
  <c r="H940" i="15" s="1"/>
  <c r="G940" i="15"/>
  <c r="I940" i="15" s="1"/>
  <c r="J940" i="15" s="1"/>
  <c r="H939" i="15" a="1"/>
  <c r="H939" i="15" s="1"/>
  <c r="G939" i="15"/>
  <c r="I939" i="15" s="1"/>
  <c r="J939" i="15" s="1"/>
  <c r="H938" i="15" a="1"/>
  <c r="H938" i="15" s="1"/>
  <c r="G938" i="15"/>
  <c r="I938" i="15" s="1"/>
  <c r="J938" i="15" s="1"/>
  <c r="H937" i="15" a="1"/>
  <c r="H937" i="15" s="1"/>
  <c r="G937" i="15"/>
  <c r="I937" i="15" s="1"/>
  <c r="J937" i="15" s="1"/>
  <c r="H936" i="15" a="1"/>
  <c r="H936" i="15" s="1"/>
  <c r="G936" i="15"/>
  <c r="I936" i="15" s="1"/>
  <c r="J936" i="15" s="1"/>
  <c r="H935" i="15" a="1"/>
  <c r="H935" i="15" s="1"/>
  <c r="G935" i="15"/>
  <c r="I935" i="15" s="1"/>
  <c r="J935" i="15" s="1"/>
  <c r="H934" i="15" a="1"/>
  <c r="H934" i="15" s="1"/>
  <c r="G934" i="15"/>
  <c r="I934" i="15" s="1"/>
  <c r="J934" i="15" s="1"/>
  <c r="H933" i="15" a="1"/>
  <c r="H933" i="15" s="1"/>
  <c r="G933" i="15"/>
  <c r="I933" i="15" s="1"/>
  <c r="J933" i="15" s="1"/>
  <c r="H932" i="15" a="1"/>
  <c r="H932" i="15" s="1"/>
  <c r="G932" i="15"/>
  <c r="I932" i="15" s="1"/>
  <c r="J932" i="15" s="1"/>
  <c r="H931" i="15" a="1"/>
  <c r="H931" i="15" s="1"/>
  <c r="G931" i="15"/>
  <c r="I931" i="15" s="1"/>
  <c r="J931" i="15" s="1"/>
  <c r="H930" i="15" a="1"/>
  <c r="H930" i="15" s="1"/>
  <c r="G930" i="15"/>
  <c r="I930" i="15" s="1"/>
  <c r="J930" i="15" s="1"/>
  <c r="H929" i="15" a="1"/>
  <c r="H929" i="15" s="1"/>
  <c r="G929" i="15"/>
  <c r="I929" i="15" s="1"/>
  <c r="J929" i="15" s="1"/>
  <c r="H928" i="15" a="1"/>
  <c r="H928" i="15" s="1"/>
  <c r="G928" i="15"/>
  <c r="I928" i="15" s="1"/>
  <c r="J928" i="15" s="1"/>
  <c r="H927" i="15" a="1"/>
  <c r="H927" i="15" s="1"/>
  <c r="G927" i="15"/>
  <c r="I927" i="15" s="1"/>
  <c r="J927" i="15" s="1"/>
  <c r="H926" i="15" a="1"/>
  <c r="H926" i="15" s="1"/>
  <c r="G926" i="15"/>
  <c r="I926" i="15" s="1"/>
  <c r="J926" i="15" s="1"/>
  <c r="H925" i="15" a="1"/>
  <c r="H925" i="15" s="1"/>
  <c r="G925" i="15"/>
  <c r="I925" i="15" s="1"/>
  <c r="J925" i="15" s="1"/>
  <c r="H924" i="15" a="1"/>
  <c r="H924" i="15" s="1"/>
  <c r="G924" i="15"/>
  <c r="I924" i="15" s="1"/>
  <c r="J924" i="15" s="1"/>
  <c r="H923" i="15" a="1"/>
  <c r="H923" i="15" s="1"/>
  <c r="G923" i="15"/>
  <c r="I923" i="15" s="1"/>
  <c r="J923" i="15" s="1"/>
  <c r="H922" i="15" a="1"/>
  <c r="H922" i="15" s="1"/>
  <c r="G922" i="15"/>
  <c r="I922" i="15" s="1"/>
  <c r="J922" i="15" s="1"/>
  <c r="H921" i="15" a="1"/>
  <c r="H921" i="15" s="1"/>
  <c r="G921" i="15"/>
  <c r="I921" i="15" s="1"/>
  <c r="J921" i="15" s="1"/>
  <c r="H920" i="15" a="1"/>
  <c r="H920" i="15" s="1"/>
  <c r="G920" i="15"/>
  <c r="I920" i="15" s="1"/>
  <c r="J920" i="15" s="1"/>
  <c r="H919" i="15" a="1"/>
  <c r="H919" i="15" s="1"/>
  <c r="G919" i="15"/>
  <c r="I919" i="15" s="1"/>
  <c r="J919" i="15" s="1"/>
  <c r="H918" i="15" a="1"/>
  <c r="H918" i="15" s="1"/>
  <c r="G918" i="15"/>
  <c r="I918" i="15" s="1"/>
  <c r="J918" i="15" s="1"/>
  <c r="H917" i="15" a="1"/>
  <c r="H917" i="15" s="1"/>
  <c r="G917" i="15"/>
  <c r="I917" i="15" s="1"/>
  <c r="J917" i="15" s="1"/>
  <c r="H916" i="15" a="1"/>
  <c r="H916" i="15" s="1"/>
  <c r="G916" i="15"/>
  <c r="I916" i="15" s="1"/>
  <c r="J916" i="15" s="1"/>
  <c r="H915" i="15" a="1"/>
  <c r="H915" i="15" s="1"/>
  <c r="G915" i="15"/>
  <c r="I915" i="15" s="1"/>
  <c r="J915" i="15" s="1"/>
  <c r="H914" i="15" a="1"/>
  <c r="H914" i="15" s="1"/>
  <c r="G914" i="15"/>
  <c r="I914" i="15" s="1"/>
  <c r="J914" i="15" s="1"/>
  <c r="H913" i="15" a="1"/>
  <c r="H913" i="15" s="1"/>
  <c r="G913" i="15"/>
  <c r="I913" i="15" s="1"/>
  <c r="J913" i="15" s="1"/>
  <c r="H912" i="15" a="1"/>
  <c r="H912" i="15" s="1"/>
  <c r="G912" i="15"/>
  <c r="I912" i="15" s="1"/>
  <c r="J912" i="15" s="1"/>
  <c r="H911" i="15"/>
  <c r="I911" i="15" s="1"/>
  <c r="J911" i="15" s="1"/>
  <c r="H911" i="15" a="1"/>
  <c r="G911" i="15"/>
  <c r="H910" i="15" a="1"/>
  <c r="H910" i="15" s="1"/>
  <c r="G910" i="15"/>
  <c r="I910" i="15" s="1"/>
  <c r="J910" i="15" s="1"/>
  <c r="H909" i="15" a="1"/>
  <c r="H909" i="15" s="1"/>
  <c r="G909" i="15"/>
  <c r="I909" i="15" s="1"/>
  <c r="J909" i="15" s="1"/>
  <c r="H908" i="15" a="1"/>
  <c r="H908" i="15" s="1"/>
  <c r="G908" i="15"/>
  <c r="I908" i="15" s="1"/>
  <c r="J908" i="15" s="1"/>
  <c r="H907" i="15" a="1"/>
  <c r="H907" i="15" s="1"/>
  <c r="G907" i="15"/>
  <c r="I907" i="15" s="1"/>
  <c r="J907" i="15" s="1"/>
  <c r="H906" i="15" a="1"/>
  <c r="H906" i="15" s="1"/>
  <c r="G906" i="15"/>
  <c r="I906" i="15" s="1"/>
  <c r="J906" i="15" s="1"/>
  <c r="H905" i="15" a="1"/>
  <c r="H905" i="15" s="1"/>
  <c r="G905" i="15"/>
  <c r="I905" i="15" s="1"/>
  <c r="J905" i="15" s="1"/>
  <c r="H904" i="15" a="1"/>
  <c r="H904" i="15" s="1"/>
  <c r="G904" i="15"/>
  <c r="I904" i="15" s="1"/>
  <c r="J904" i="15" s="1"/>
  <c r="H903" i="15" a="1"/>
  <c r="H903" i="15" s="1"/>
  <c r="G903" i="15"/>
  <c r="I903" i="15" s="1"/>
  <c r="J903" i="15" s="1"/>
  <c r="H902" i="15" a="1"/>
  <c r="H902" i="15" s="1"/>
  <c r="G902" i="15"/>
  <c r="I902" i="15" s="1"/>
  <c r="J902" i="15" s="1"/>
  <c r="H901" i="15" a="1"/>
  <c r="H901" i="15" s="1"/>
  <c r="G901" i="15"/>
  <c r="I901" i="15" s="1"/>
  <c r="J901" i="15" s="1"/>
  <c r="H900" i="15" a="1"/>
  <c r="H900" i="15" s="1"/>
  <c r="G900" i="15"/>
  <c r="I900" i="15" s="1"/>
  <c r="J900" i="15" s="1"/>
  <c r="H899" i="15" a="1"/>
  <c r="H899" i="15" s="1"/>
  <c r="G899" i="15"/>
  <c r="I899" i="15" s="1"/>
  <c r="J899" i="15" s="1"/>
  <c r="H898" i="15" a="1"/>
  <c r="H898" i="15" s="1"/>
  <c r="G898" i="15"/>
  <c r="I898" i="15" s="1"/>
  <c r="J898" i="15" s="1"/>
  <c r="H897" i="15" a="1"/>
  <c r="H897" i="15" s="1"/>
  <c r="G897" i="15"/>
  <c r="I897" i="15" s="1"/>
  <c r="J897" i="15" s="1"/>
  <c r="H896" i="15" a="1"/>
  <c r="H896" i="15" s="1"/>
  <c r="G896" i="15"/>
  <c r="I896" i="15" s="1"/>
  <c r="J896" i="15" s="1"/>
  <c r="H895" i="15" a="1"/>
  <c r="H895" i="15" s="1"/>
  <c r="G895" i="15"/>
  <c r="I895" i="15" s="1"/>
  <c r="J895" i="15" s="1"/>
  <c r="H894" i="15" a="1"/>
  <c r="H894" i="15" s="1"/>
  <c r="G894" i="15"/>
  <c r="I894" i="15" s="1"/>
  <c r="J894" i="15" s="1"/>
  <c r="H893" i="15" a="1"/>
  <c r="H893" i="15" s="1"/>
  <c r="G893" i="15"/>
  <c r="I893" i="15" s="1"/>
  <c r="J893" i="15" s="1"/>
  <c r="H892" i="15" a="1"/>
  <c r="H892" i="15" s="1"/>
  <c r="G892" i="15"/>
  <c r="I892" i="15" s="1"/>
  <c r="J892" i="15" s="1"/>
  <c r="H891" i="15" a="1"/>
  <c r="H891" i="15" s="1"/>
  <c r="G891" i="15"/>
  <c r="I891" i="15" s="1"/>
  <c r="J891" i="15" s="1"/>
  <c r="H890" i="15" a="1"/>
  <c r="H890" i="15" s="1"/>
  <c r="G890" i="15"/>
  <c r="I890" i="15" s="1"/>
  <c r="J890" i="15" s="1"/>
  <c r="H889" i="15" a="1"/>
  <c r="H889" i="15" s="1"/>
  <c r="G889" i="15"/>
  <c r="I889" i="15" s="1"/>
  <c r="J889" i="15" s="1"/>
  <c r="H888" i="15" a="1"/>
  <c r="H888" i="15" s="1"/>
  <c r="G888" i="15"/>
  <c r="I888" i="15" s="1"/>
  <c r="J888" i="15" s="1"/>
  <c r="H887" i="15" a="1"/>
  <c r="H887" i="15" s="1"/>
  <c r="G887" i="15"/>
  <c r="I887" i="15" s="1"/>
  <c r="J887" i="15" s="1"/>
  <c r="H886" i="15" a="1"/>
  <c r="H886" i="15" s="1"/>
  <c r="G886" i="15"/>
  <c r="I886" i="15" s="1"/>
  <c r="J886" i="15" s="1"/>
  <c r="H885" i="15" a="1"/>
  <c r="H885" i="15" s="1"/>
  <c r="G885" i="15"/>
  <c r="I885" i="15" s="1"/>
  <c r="J885" i="15" s="1"/>
  <c r="H884" i="15" a="1"/>
  <c r="H884" i="15" s="1"/>
  <c r="G884" i="15"/>
  <c r="I884" i="15" s="1"/>
  <c r="J884" i="15" s="1"/>
  <c r="H883" i="15" a="1"/>
  <c r="H883" i="15" s="1"/>
  <c r="G883" i="15"/>
  <c r="I883" i="15" s="1"/>
  <c r="J883" i="15" s="1"/>
  <c r="H882" i="15" a="1"/>
  <c r="H882" i="15" s="1"/>
  <c r="G882" i="15"/>
  <c r="I882" i="15" s="1"/>
  <c r="J882" i="15" s="1"/>
  <c r="H881" i="15" a="1"/>
  <c r="H881" i="15" s="1"/>
  <c r="G881" i="15"/>
  <c r="I881" i="15" s="1"/>
  <c r="J881" i="15" s="1"/>
  <c r="H880" i="15" a="1"/>
  <c r="H880" i="15" s="1"/>
  <c r="G880" i="15"/>
  <c r="I880" i="15" s="1"/>
  <c r="J880" i="15" s="1"/>
  <c r="H879" i="15" a="1"/>
  <c r="H879" i="15" s="1"/>
  <c r="G879" i="15"/>
  <c r="I879" i="15" s="1"/>
  <c r="J879" i="15" s="1"/>
  <c r="H878" i="15" a="1"/>
  <c r="H878" i="15" s="1"/>
  <c r="G878" i="15"/>
  <c r="I878" i="15" s="1"/>
  <c r="J878" i="15" s="1"/>
  <c r="H877" i="15" a="1"/>
  <c r="H877" i="15" s="1"/>
  <c r="G877" i="15"/>
  <c r="I877" i="15" s="1"/>
  <c r="J877" i="15" s="1"/>
  <c r="H876" i="15" a="1"/>
  <c r="H876" i="15" s="1"/>
  <c r="G876" i="15"/>
  <c r="I876" i="15" s="1"/>
  <c r="J876" i="15" s="1"/>
  <c r="H875" i="15" a="1"/>
  <c r="H875" i="15" s="1"/>
  <c r="G875" i="15"/>
  <c r="I875" i="15" s="1"/>
  <c r="J875" i="15" s="1"/>
  <c r="H874" i="15" a="1"/>
  <c r="H874" i="15" s="1"/>
  <c r="G874" i="15"/>
  <c r="I874" i="15" s="1"/>
  <c r="J874" i="15" s="1"/>
  <c r="H873" i="15" a="1"/>
  <c r="H873" i="15" s="1"/>
  <c r="G873" i="15"/>
  <c r="I873" i="15" s="1"/>
  <c r="J873" i="15" s="1"/>
  <c r="H872" i="15" a="1"/>
  <c r="H872" i="15" s="1"/>
  <c r="G872" i="15"/>
  <c r="I872" i="15" s="1"/>
  <c r="J872" i="15" s="1"/>
  <c r="H871" i="15" a="1"/>
  <c r="H871" i="15" s="1"/>
  <c r="G871" i="15"/>
  <c r="I871" i="15" s="1"/>
  <c r="J871" i="15" s="1"/>
  <c r="H870" i="15" a="1"/>
  <c r="H870" i="15" s="1"/>
  <c r="G870" i="15"/>
  <c r="I870" i="15" s="1"/>
  <c r="J870" i="15" s="1"/>
  <c r="H869" i="15" a="1"/>
  <c r="H869" i="15" s="1"/>
  <c r="G869" i="15"/>
  <c r="I869" i="15" s="1"/>
  <c r="J869" i="15" s="1"/>
  <c r="H868" i="15" a="1"/>
  <c r="H868" i="15" s="1"/>
  <c r="G868" i="15"/>
  <c r="I868" i="15" s="1"/>
  <c r="J868" i="15" s="1"/>
  <c r="H867" i="15" a="1"/>
  <c r="H867" i="15" s="1"/>
  <c r="G867" i="15"/>
  <c r="I867" i="15" s="1"/>
  <c r="J867" i="15" s="1"/>
  <c r="H866" i="15" a="1"/>
  <c r="H866" i="15" s="1"/>
  <c r="G866" i="15"/>
  <c r="I866" i="15" s="1"/>
  <c r="J866" i="15" s="1"/>
  <c r="H865" i="15" a="1"/>
  <c r="H865" i="15" s="1"/>
  <c r="G865" i="15"/>
  <c r="I865" i="15" s="1"/>
  <c r="J865" i="15" s="1"/>
  <c r="H864" i="15" a="1"/>
  <c r="H864" i="15" s="1"/>
  <c r="G864" i="15"/>
  <c r="I864" i="15" s="1"/>
  <c r="J864" i="15" s="1"/>
  <c r="H863" i="15" a="1"/>
  <c r="H863" i="15" s="1"/>
  <c r="G863" i="15"/>
  <c r="I863" i="15" s="1"/>
  <c r="J863" i="15" s="1"/>
  <c r="H862" i="15" a="1"/>
  <c r="H862" i="15" s="1"/>
  <c r="G862" i="15"/>
  <c r="I862" i="15" s="1"/>
  <c r="J862" i="15" s="1"/>
  <c r="H861" i="15" a="1"/>
  <c r="H861" i="15" s="1"/>
  <c r="G861" i="15"/>
  <c r="I861" i="15" s="1"/>
  <c r="J861" i="15" s="1"/>
  <c r="H860" i="15" a="1"/>
  <c r="H860" i="15" s="1"/>
  <c r="G860" i="15"/>
  <c r="I860" i="15" s="1"/>
  <c r="J860" i="15" s="1"/>
  <c r="H859" i="15" a="1"/>
  <c r="H859" i="15" s="1"/>
  <c r="G859" i="15"/>
  <c r="I859" i="15" s="1"/>
  <c r="J859" i="15" s="1"/>
  <c r="H858" i="15" a="1"/>
  <c r="H858" i="15" s="1"/>
  <c r="G858" i="15"/>
  <c r="I858" i="15" s="1"/>
  <c r="J858" i="15" s="1"/>
  <c r="H857" i="15" a="1"/>
  <c r="H857" i="15" s="1"/>
  <c r="G857" i="15"/>
  <c r="I857" i="15" s="1"/>
  <c r="J857" i="15" s="1"/>
  <c r="H856" i="15" a="1"/>
  <c r="H856" i="15" s="1"/>
  <c r="G856" i="15"/>
  <c r="I856" i="15" s="1"/>
  <c r="J856" i="15" s="1"/>
  <c r="H855" i="15" a="1"/>
  <c r="H855" i="15" s="1"/>
  <c r="G855" i="15"/>
  <c r="I855" i="15" s="1"/>
  <c r="J855" i="15" s="1"/>
  <c r="H854" i="15" a="1"/>
  <c r="H854" i="15" s="1"/>
  <c r="G854" i="15"/>
  <c r="I854" i="15" s="1"/>
  <c r="J854" i="15" s="1"/>
  <c r="H853" i="15" a="1"/>
  <c r="H853" i="15" s="1"/>
  <c r="G853" i="15"/>
  <c r="I853" i="15" s="1"/>
  <c r="J853" i="15" s="1"/>
  <c r="H852" i="15" a="1"/>
  <c r="H852" i="15" s="1"/>
  <c r="G852" i="15"/>
  <c r="I852" i="15" s="1"/>
  <c r="J852" i="15" s="1"/>
  <c r="H851" i="15" a="1"/>
  <c r="H851" i="15" s="1"/>
  <c r="G851" i="15"/>
  <c r="I851" i="15" s="1"/>
  <c r="J851" i="15" s="1"/>
  <c r="H850" i="15" a="1"/>
  <c r="H850" i="15" s="1"/>
  <c r="G850" i="15"/>
  <c r="I850" i="15" s="1"/>
  <c r="J850" i="15" s="1"/>
  <c r="H849" i="15" a="1"/>
  <c r="H849" i="15" s="1"/>
  <c r="G849" i="15"/>
  <c r="I849" i="15" s="1"/>
  <c r="J849" i="15" s="1"/>
  <c r="H848" i="15" a="1"/>
  <c r="H848" i="15" s="1"/>
  <c r="G848" i="15"/>
  <c r="I848" i="15" s="1"/>
  <c r="J848" i="15" s="1"/>
  <c r="H847" i="15" a="1"/>
  <c r="H847" i="15" s="1"/>
  <c r="G847" i="15"/>
  <c r="I847" i="15" s="1"/>
  <c r="J847" i="15" s="1"/>
  <c r="H846" i="15" a="1"/>
  <c r="H846" i="15" s="1"/>
  <c r="G846" i="15"/>
  <c r="I846" i="15" s="1"/>
  <c r="J846" i="15" s="1"/>
  <c r="H845" i="15" a="1"/>
  <c r="H845" i="15" s="1"/>
  <c r="G845" i="15"/>
  <c r="I845" i="15" s="1"/>
  <c r="J845" i="15" s="1"/>
  <c r="H844" i="15" a="1"/>
  <c r="H844" i="15" s="1"/>
  <c r="G844" i="15"/>
  <c r="I844" i="15" s="1"/>
  <c r="J844" i="15" s="1"/>
  <c r="H843" i="15" a="1"/>
  <c r="H843" i="15" s="1"/>
  <c r="G843" i="15"/>
  <c r="I843" i="15" s="1"/>
  <c r="J843" i="15" s="1"/>
  <c r="H842" i="15" a="1"/>
  <c r="H842" i="15" s="1"/>
  <c r="G842" i="15"/>
  <c r="I842" i="15" s="1"/>
  <c r="J842" i="15" s="1"/>
  <c r="H841" i="15" a="1"/>
  <c r="H841" i="15" s="1"/>
  <c r="G841" i="15"/>
  <c r="I841" i="15" s="1"/>
  <c r="J841" i="15" s="1"/>
  <c r="H840" i="15" a="1"/>
  <c r="H840" i="15" s="1"/>
  <c r="G840" i="15"/>
  <c r="I840" i="15" s="1"/>
  <c r="J840" i="15" s="1"/>
  <c r="H839" i="15" a="1"/>
  <c r="H839" i="15" s="1"/>
  <c r="G839" i="15"/>
  <c r="I839" i="15" s="1"/>
  <c r="J839" i="15" s="1"/>
  <c r="H838" i="15" a="1"/>
  <c r="H838" i="15" s="1"/>
  <c r="G838" i="15"/>
  <c r="I838" i="15" s="1"/>
  <c r="J838" i="15" s="1"/>
  <c r="H837" i="15" a="1"/>
  <c r="H837" i="15" s="1"/>
  <c r="G837" i="15"/>
  <c r="I837" i="15" s="1"/>
  <c r="J837" i="15" s="1"/>
  <c r="H836" i="15" a="1"/>
  <c r="H836" i="15" s="1"/>
  <c r="G836" i="15"/>
  <c r="I836" i="15" s="1"/>
  <c r="J836" i="15" s="1"/>
  <c r="H835" i="15" a="1"/>
  <c r="H835" i="15" s="1"/>
  <c r="G835" i="15"/>
  <c r="I835" i="15" s="1"/>
  <c r="J835" i="15" s="1"/>
  <c r="H834" i="15" a="1"/>
  <c r="H834" i="15" s="1"/>
  <c r="G834" i="15"/>
  <c r="I834" i="15" s="1"/>
  <c r="J834" i="15" s="1"/>
  <c r="H833" i="15" a="1"/>
  <c r="H833" i="15" s="1"/>
  <c r="G833" i="15"/>
  <c r="I833" i="15" s="1"/>
  <c r="J833" i="15" s="1"/>
  <c r="H832" i="15" a="1"/>
  <c r="H832" i="15" s="1"/>
  <c r="G832" i="15"/>
  <c r="I832" i="15" s="1"/>
  <c r="J832" i="15" s="1"/>
  <c r="H831" i="15" a="1"/>
  <c r="H831" i="15" s="1"/>
  <c r="G831" i="15"/>
  <c r="I831" i="15" s="1"/>
  <c r="J831" i="15" s="1"/>
  <c r="H830" i="15" a="1"/>
  <c r="H830" i="15" s="1"/>
  <c r="G830" i="15"/>
  <c r="I830" i="15" s="1"/>
  <c r="J830" i="15" s="1"/>
  <c r="H829" i="15" a="1"/>
  <c r="H829" i="15" s="1"/>
  <c r="G829" i="15"/>
  <c r="I829" i="15" s="1"/>
  <c r="J829" i="15" s="1"/>
  <c r="H828" i="15" a="1"/>
  <c r="H828" i="15" s="1"/>
  <c r="G828" i="15"/>
  <c r="I828" i="15" s="1"/>
  <c r="J828" i="15" s="1"/>
  <c r="H827" i="15" a="1"/>
  <c r="H827" i="15" s="1"/>
  <c r="G827" i="15"/>
  <c r="I827" i="15" s="1"/>
  <c r="J827" i="15" s="1"/>
  <c r="H826" i="15" a="1"/>
  <c r="H826" i="15" s="1"/>
  <c r="G826" i="15"/>
  <c r="I826" i="15" s="1"/>
  <c r="J826" i="15" s="1"/>
  <c r="H825" i="15" a="1"/>
  <c r="H825" i="15" s="1"/>
  <c r="G825" i="15"/>
  <c r="I825" i="15" s="1"/>
  <c r="J825" i="15" s="1"/>
  <c r="H824" i="15" a="1"/>
  <c r="H824" i="15" s="1"/>
  <c r="G824" i="15"/>
  <c r="I824" i="15" s="1"/>
  <c r="J824" i="15" s="1"/>
  <c r="H823" i="15" a="1"/>
  <c r="H823" i="15" s="1"/>
  <c r="G823" i="15"/>
  <c r="I823" i="15" s="1"/>
  <c r="J823" i="15" s="1"/>
  <c r="H822" i="15" a="1"/>
  <c r="H822" i="15" s="1"/>
  <c r="G822" i="15"/>
  <c r="I822" i="15" s="1"/>
  <c r="J822" i="15" s="1"/>
  <c r="H821" i="15" a="1"/>
  <c r="H821" i="15" s="1"/>
  <c r="G821" i="15"/>
  <c r="I821" i="15" s="1"/>
  <c r="J821" i="15" s="1"/>
  <c r="H820" i="15" a="1"/>
  <c r="H820" i="15" s="1"/>
  <c r="G820" i="15"/>
  <c r="I820" i="15" s="1"/>
  <c r="J820" i="15" s="1"/>
  <c r="H819" i="15" a="1"/>
  <c r="H819" i="15" s="1"/>
  <c r="G819" i="15"/>
  <c r="I819" i="15" s="1"/>
  <c r="J819" i="15" s="1"/>
  <c r="H818" i="15" a="1"/>
  <c r="H818" i="15" s="1"/>
  <c r="G818" i="15"/>
  <c r="I818" i="15" s="1"/>
  <c r="J818" i="15" s="1"/>
  <c r="H817" i="15" a="1"/>
  <c r="H817" i="15" s="1"/>
  <c r="G817" i="15"/>
  <c r="I817" i="15" s="1"/>
  <c r="J817" i="15" s="1"/>
  <c r="H816" i="15" a="1"/>
  <c r="H816" i="15" s="1"/>
  <c r="G816" i="15"/>
  <c r="I816" i="15" s="1"/>
  <c r="J816" i="15" s="1"/>
  <c r="H815" i="15" a="1"/>
  <c r="H815" i="15" s="1"/>
  <c r="G815" i="15"/>
  <c r="I815" i="15" s="1"/>
  <c r="J815" i="15" s="1"/>
  <c r="H814" i="15" a="1"/>
  <c r="H814" i="15" s="1"/>
  <c r="G814" i="15"/>
  <c r="I814" i="15" s="1"/>
  <c r="J814" i="15" s="1"/>
  <c r="H813" i="15" a="1"/>
  <c r="H813" i="15" s="1"/>
  <c r="G813" i="15"/>
  <c r="I813" i="15" s="1"/>
  <c r="J813" i="15" s="1"/>
  <c r="H812" i="15" a="1"/>
  <c r="H812" i="15" s="1"/>
  <c r="G812" i="15"/>
  <c r="I812" i="15" s="1"/>
  <c r="J812" i="15" s="1"/>
  <c r="H811" i="15" a="1"/>
  <c r="H811" i="15" s="1"/>
  <c r="G811" i="15"/>
  <c r="I811" i="15" s="1"/>
  <c r="J811" i="15" s="1"/>
  <c r="H810" i="15" a="1"/>
  <c r="H810" i="15" s="1"/>
  <c r="G810" i="15"/>
  <c r="I810" i="15" s="1"/>
  <c r="J810" i="15" s="1"/>
  <c r="H809" i="15" a="1"/>
  <c r="H809" i="15" s="1"/>
  <c r="G809" i="15"/>
  <c r="I809" i="15" s="1"/>
  <c r="J809" i="15" s="1"/>
  <c r="H808" i="15" a="1"/>
  <c r="H808" i="15" s="1"/>
  <c r="G808" i="15"/>
  <c r="I808" i="15" s="1"/>
  <c r="J808" i="15" s="1"/>
  <c r="H807" i="15" a="1"/>
  <c r="H807" i="15" s="1"/>
  <c r="G807" i="15"/>
  <c r="I807" i="15" s="1"/>
  <c r="J807" i="15" s="1"/>
  <c r="H806" i="15" a="1"/>
  <c r="H806" i="15" s="1"/>
  <c r="G806" i="15"/>
  <c r="I806" i="15" s="1"/>
  <c r="J806" i="15" s="1"/>
  <c r="H805" i="15" a="1"/>
  <c r="H805" i="15" s="1"/>
  <c r="G805" i="15"/>
  <c r="I805" i="15" s="1"/>
  <c r="J805" i="15" s="1"/>
  <c r="H804" i="15" a="1"/>
  <c r="H804" i="15" s="1"/>
  <c r="G804" i="15"/>
  <c r="I804" i="15" s="1"/>
  <c r="J804" i="15" s="1"/>
  <c r="H803" i="15" a="1"/>
  <c r="H803" i="15" s="1"/>
  <c r="G803" i="15"/>
  <c r="I803" i="15" s="1"/>
  <c r="J803" i="15" s="1"/>
  <c r="H802" i="15" a="1"/>
  <c r="H802" i="15" s="1"/>
  <c r="G802" i="15"/>
  <c r="I802" i="15" s="1"/>
  <c r="J802" i="15" s="1"/>
  <c r="H801" i="15" a="1"/>
  <c r="H801" i="15" s="1"/>
  <c r="G801" i="15"/>
  <c r="I801" i="15" s="1"/>
  <c r="J801" i="15" s="1"/>
  <c r="H800" i="15" a="1"/>
  <c r="H800" i="15" s="1"/>
  <c r="G800" i="15"/>
  <c r="I800" i="15" s="1"/>
  <c r="J800" i="15" s="1"/>
  <c r="H799" i="15" a="1"/>
  <c r="H799" i="15" s="1"/>
  <c r="G799" i="15"/>
  <c r="I799" i="15" s="1"/>
  <c r="J799" i="15" s="1"/>
  <c r="H798" i="15" a="1"/>
  <c r="H798" i="15" s="1"/>
  <c r="I798" i="15" s="1"/>
  <c r="J798" i="15" s="1"/>
  <c r="G798" i="15"/>
  <c r="H797" i="15" a="1"/>
  <c r="H797" i="15" s="1"/>
  <c r="G797" i="15"/>
  <c r="I797" i="15" s="1"/>
  <c r="J797" i="15" s="1"/>
  <c r="H796" i="15" a="1"/>
  <c r="H796" i="15" s="1"/>
  <c r="G796" i="15"/>
  <c r="I796" i="15" s="1"/>
  <c r="J796" i="15" s="1"/>
  <c r="H795" i="15" a="1"/>
  <c r="H795" i="15" s="1"/>
  <c r="G795" i="15"/>
  <c r="I795" i="15" s="1"/>
  <c r="J795" i="15" s="1"/>
  <c r="H794" i="15" a="1"/>
  <c r="H794" i="15" s="1"/>
  <c r="G794" i="15"/>
  <c r="I794" i="15" s="1"/>
  <c r="J794" i="15" s="1"/>
  <c r="H793" i="15" a="1"/>
  <c r="H793" i="15" s="1"/>
  <c r="G793" i="15"/>
  <c r="I793" i="15" s="1"/>
  <c r="J793" i="15" s="1"/>
  <c r="H792" i="15" a="1"/>
  <c r="H792" i="15" s="1"/>
  <c r="G792" i="15"/>
  <c r="I792" i="15" s="1"/>
  <c r="J792" i="15" s="1"/>
  <c r="H791" i="15" a="1"/>
  <c r="H791" i="15" s="1"/>
  <c r="G791" i="15"/>
  <c r="I791" i="15" s="1"/>
  <c r="J791" i="15" s="1"/>
  <c r="H790" i="15" a="1"/>
  <c r="H790" i="15" s="1"/>
  <c r="G790" i="15"/>
  <c r="I790" i="15" s="1"/>
  <c r="J790" i="15" s="1"/>
  <c r="H789" i="15" a="1"/>
  <c r="H789" i="15" s="1"/>
  <c r="G789" i="15"/>
  <c r="I789" i="15" s="1"/>
  <c r="J789" i="15" s="1"/>
  <c r="H788" i="15" a="1"/>
  <c r="H788" i="15" s="1"/>
  <c r="G788" i="15"/>
  <c r="I788" i="15" s="1"/>
  <c r="J788" i="15" s="1"/>
  <c r="H787" i="15" a="1"/>
  <c r="H787" i="15" s="1"/>
  <c r="G787" i="15"/>
  <c r="I787" i="15" s="1"/>
  <c r="J787" i="15" s="1"/>
  <c r="H786" i="15" a="1"/>
  <c r="H786" i="15" s="1"/>
  <c r="G786" i="15"/>
  <c r="I786" i="15" s="1"/>
  <c r="J786" i="15" s="1"/>
  <c r="H785" i="15" a="1"/>
  <c r="H785" i="15" s="1"/>
  <c r="G785" i="15"/>
  <c r="I785" i="15" s="1"/>
  <c r="J785" i="15" s="1"/>
  <c r="H784" i="15" a="1"/>
  <c r="H784" i="15" s="1"/>
  <c r="G784" i="15"/>
  <c r="I784" i="15" s="1"/>
  <c r="J784" i="15" s="1"/>
  <c r="H783" i="15" a="1"/>
  <c r="H783" i="15" s="1"/>
  <c r="G783" i="15"/>
  <c r="I783" i="15" s="1"/>
  <c r="J783" i="15" s="1"/>
  <c r="H782" i="15" a="1"/>
  <c r="H782" i="15" s="1"/>
  <c r="G782" i="15"/>
  <c r="I782" i="15" s="1"/>
  <c r="J782" i="15" s="1"/>
  <c r="H781" i="15" a="1"/>
  <c r="H781" i="15" s="1"/>
  <c r="G781" i="15"/>
  <c r="I781" i="15" s="1"/>
  <c r="J781" i="15" s="1"/>
  <c r="H780" i="15" a="1"/>
  <c r="H780" i="15" s="1"/>
  <c r="G780" i="15"/>
  <c r="I780" i="15" s="1"/>
  <c r="J780" i="15" s="1"/>
  <c r="H779" i="15" a="1"/>
  <c r="H779" i="15" s="1"/>
  <c r="G779" i="15"/>
  <c r="I779" i="15" s="1"/>
  <c r="J779" i="15" s="1"/>
  <c r="H778" i="15" a="1"/>
  <c r="H778" i="15" s="1"/>
  <c r="G778" i="15"/>
  <c r="I778" i="15" s="1"/>
  <c r="J778" i="15" s="1"/>
  <c r="H777" i="15" a="1"/>
  <c r="H777" i="15" s="1"/>
  <c r="G777" i="15"/>
  <c r="I777" i="15" s="1"/>
  <c r="J777" i="15" s="1"/>
  <c r="H776" i="15" a="1"/>
  <c r="H776" i="15" s="1"/>
  <c r="G776" i="15"/>
  <c r="I776" i="15" s="1"/>
  <c r="J776" i="15" s="1"/>
  <c r="H775" i="15" a="1"/>
  <c r="H775" i="15" s="1"/>
  <c r="G775" i="15"/>
  <c r="I775" i="15" s="1"/>
  <c r="J775" i="15" s="1"/>
  <c r="H774" i="15" a="1"/>
  <c r="H774" i="15" s="1"/>
  <c r="G774" i="15"/>
  <c r="I774" i="15" s="1"/>
  <c r="J774" i="15" s="1"/>
  <c r="H773" i="15" a="1"/>
  <c r="H773" i="15" s="1"/>
  <c r="G773" i="15"/>
  <c r="I773" i="15" s="1"/>
  <c r="J773" i="15" s="1"/>
  <c r="H772" i="15" a="1"/>
  <c r="H772" i="15" s="1"/>
  <c r="G772" i="15"/>
  <c r="I772" i="15" s="1"/>
  <c r="J772" i="15" s="1"/>
  <c r="H771" i="15" a="1"/>
  <c r="H771" i="15" s="1"/>
  <c r="G771" i="15"/>
  <c r="I771" i="15" s="1"/>
  <c r="J771" i="15" s="1"/>
  <c r="H770" i="15" a="1"/>
  <c r="H770" i="15" s="1"/>
  <c r="G770" i="15"/>
  <c r="I770" i="15" s="1"/>
  <c r="J770" i="15" s="1"/>
  <c r="H769" i="15" a="1"/>
  <c r="H769" i="15" s="1"/>
  <c r="G769" i="15"/>
  <c r="I769" i="15" s="1"/>
  <c r="J769" i="15" s="1"/>
  <c r="H768" i="15" a="1"/>
  <c r="H768" i="15" s="1"/>
  <c r="G768" i="15"/>
  <c r="I768" i="15" s="1"/>
  <c r="J768" i="15" s="1"/>
  <c r="H767" i="15" a="1"/>
  <c r="H767" i="15" s="1"/>
  <c r="G767" i="15"/>
  <c r="I767" i="15" s="1"/>
  <c r="J767" i="15" s="1"/>
  <c r="H766" i="15" a="1"/>
  <c r="H766" i="15" s="1"/>
  <c r="G766" i="15"/>
  <c r="I766" i="15" s="1"/>
  <c r="J766" i="15" s="1"/>
  <c r="H765" i="15" a="1"/>
  <c r="H765" i="15" s="1"/>
  <c r="G765" i="15"/>
  <c r="I765" i="15" s="1"/>
  <c r="J765" i="15" s="1"/>
  <c r="H764" i="15" a="1"/>
  <c r="H764" i="15" s="1"/>
  <c r="G764" i="15"/>
  <c r="I764" i="15" s="1"/>
  <c r="J764" i="15" s="1"/>
  <c r="H763" i="15" a="1"/>
  <c r="H763" i="15" s="1"/>
  <c r="G763" i="15"/>
  <c r="I763" i="15" s="1"/>
  <c r="J763" i="15" s="1"/>
  <c r="H762" i="15" a="1"/>
  <c r="H762" i="15" s="1"/>
  <c r="G762" i="15"/>
  <c r="I762" i="15" s="1"/>
  <c r="J762" i="15" s="1"/>
  <c r="H761" i="15" a="1"/>
  <c r="H761" i="15" s="1"/>
  <c r="G761" i="15"/>
  <c r="I761" i="15" s="1"/>
  <c r="J761" i="15" s="1"/>
  <c r="H760" i="15" a="1"/>
  <c r="H760" i="15" s="1"/>
  <c r="G760" i="15"/>
  <c r="I760" i="15" s="1"/>
  <c r="J760" i="15" s="1"/>
  <c r="H759" i="15" a="1"/>
  <c r="H759" i="15" s="1"/>
  <c r="G759" i="15"/>
  <c r="I759" i="15" s="1"/>
  <c r="J759" i="15" s="1"/>
  <c r="H758" i="15" a="1"/>
  <c r="H758" i="15" s="1"/>
  <c r="G758" i="15"/>
  <c r="I758" i="15" s="1"/>
  <c r="J758" i="15" s="1"/>
  <c r="H757" i="15" a="1"/>
  <c r="H757" i="15" s="1"/>
  <c r="G757" i="15"/>
  <c r="I757" i="15" s="1"/>
  <c r="J757" i="15" s="1"/>
  <c r="H756" i="15" a="1"/>
  <c r="H756" i="15" s="1"/>
  <c r="G756" i="15"/>
  <c r="I756" i="15" s="1"/>
  <c r="J756" i="15" s="1"/>
  <c r="H755" i="15" a="1"/>
  <c r="H755" i="15" s="1"/>
  <c r="G755" i="15"/>
  <c r="I755" i="15" s="1"/>
  <c r="J755" i="15" s="1"/>
  <c r="H754" i="15" a="1"/>
  <c r="H754" i="15" s="1"/>
  <c r="G754" i="15"/>
  <c r="I754" i="15" s="1"/>
  <c r="J754" i="15" s="1"/>
  <c r="H753" i="15" a="1"/>
  <c r="H753" i="15" s="1"/>
  <c r="G753" i="15"/>
  <c r="I753" i="15" s="1"/>
  <c r="J753" i="15" s="1"/>
  <c r="H752" i="15" a="1"/>
  <c r="H752" i="15" s="1"/>
  <c r="G752" i="15"/>
  <c r="I752" i="15" s="1"/>
  <c r="J752" i="15" s="1"/>
  <c r="H751" i="15" a="1"/>
  <c r="H751" i="15" s="1"/>
  <c r="G751" i="15"/>
  <c r="I751" i="15" s="1"/>
  <c r="J751" i="15" s="1"/>
  <c r="H750" i="15" a="1"/>
  <c r="H750" i="15" s="1"/>
  <c r="G750" i="15"/>
  <c r="I750" i="15" s="1"/>
  <c r="J750" i="15" s="1"/>
  <c r="H749" i="15" a="1"/>
  <c r="H749" i="15" s="1"/>
  <c r="G749" i="15"/>
  <c r="I749" i="15" s="1"/>
  <c r="J749" i="15" s="1"/>
  <c r="H748" i="15" a="1"/>
  <c r="H748" i="15" s="1"/>
  <c r="G748" i="15"/>
  <c r="I748" i="15" s="1"/>
  <c r="J748" i="15" s="1"/>
  <c r="H747" i="15" a="1"/>
  <c r="H747" i="15" s="1"/>
  <c r="G747" i="15"/>
  <c r="I747" i="15" s="1"/>
  <c r="J747" i="15" s="1"/>
  <c r="H746" i="15" a="1"/>
  <c r="H746" i="15" s="1"/>
  <c r="G746" i="15"/>
  <c r="I746" i="15" s="1"/>
  <c r="J746" i="15" s="1"/>
  <c r="H745" i="15" a="1"/>
  <c r="H745" i="15" s="1"/>
  <c r="G745" i="15"/>
  <c r="I745" i="15" s="1"/>
  <c r="J745" i="15" s="1"/>
  <c r="H744" i="15" a="1"/>
  <c r="H744" i="15" s="1"/>
  <c r="G744" i="15"/>
  <c r="I744" i="15" s="1"/>
  <c r="J744" i="15" s="1"/>
  <c r="H743" i="15" a="1"/>
  <c r="H743" i="15" s="1"/>
  <c r="G743" i="15"/>
  <c r="I743" i="15" s="1"/>
  <c r="J743" i="15" s="1"/>
  <c r="H742" i="15" a="1"/>
  <c r="H742" i="15" s="1"/>
  <c r="G742" i="15"/>
  <c r="I742" i="15" s="1"/>
  <c r="J742" i="15" s="1"/>
  <c r="H741" i="15" a="1"/>
  <c r="H741" i="15" s="1"/>
  <c r="G741" i="15"/>
  <c r="I741" i="15" s="1"/>
  <c r="J741" i="15" s="1"/>
  <c r="H740" i="15" a="1"/>
  <c r="H740" i="15" s="1"/>
  <c r="G740" i="15"/>
  <c r="I740" i="15" s="1"/>
  <c r="J740" i="15" s="1"/>
  <c r="H739" i="15" a="1"/>
  <c r="H739" i="15" s="1"/>
  <c r="G739" i="15"/>
  <c r="I739" i="15" s="1"/>
  <c r="J739" i="15" s="1"/>
  <c r="H738" i="15" a="1"/>
  <c r="H738" i="15" s="1"/>
  <c r="G738" i="15"/>
  <c r="I738" i="15" s="1"/>
  <c r="J738" i="15" s="1"/>
  <c r="H737" i="15" a="1"/>
  <c r="H737" i="15" s="1"/>
  <c r="G737" i="15"/>
  <c r="I737" i="15" s="1"/>
  <c r="J737" i="15" s="1"/>
  <c r="H736" i="15" a="1"/>
  <c r="H736" i="15" s="1"/>
  <c r="G736" i="15"/>
  <c r="I736" i="15" s="1"/>
  <c r="J736" i="15" s="1"/>
  <c r="H735" i="15" a="1"/>
  <c r="H735" i="15" s="1"/>
  <c r="G735" i="15"/>
  <c r="I735" i="15" s="1"/>
  <c r="J735" i="15" s="1"/>
  <c r="H734" i="15" a="1"/>
  <c r="H734" i="15" s="1"/>
  <c r="G734" i="15"/>
  <c r="I734" i="15" s="1"/>
  <c r="J734" i="15" s="1"/>
  <c r="H733" i="15" a="1"/>
  <c r="H733" i="15" s="1"/>
  <c r="G733" i="15"/>
  <c r="I733" i="15" s="1"/>
  <c r="J733" i="15" s="1"/>
  <c r="H732" i="15" a="1"/>
  <c r="H732" i="15" s="1"/>
  <c r="G732" i="15"/>
  <c r="I732" i="15" s="1"/>
  <c r="J732" i="15" s="1"/>
  <c r="H731" i="15" a="1"/>
  <c r="H731" i="15" s="1"/>
  <c r="G731" i="15"/>
  <c r="I731" i="15" s="1"/>
  <c r="J731" i="15" s="1"/>
  <c r="H730" i="15" a="1"/>
  <c r="H730" i="15" s="1"/>
  <c r="G730" i="15"/>
  <c r="I730" i="15" s="1"/>
  <c r="J730" i="15" s="1"/>
  <c r="H729" i="15" a="1"/>
  <c r="H729" i="15" s="1"/>
  <c r="G729" i="15"/>
  <c r="I729" i="15" s="1"/>
  <c r="J729" i="15" s="1"/>
  <c r="H728" i="15" a="1"/>
  <c r="H728" i="15" s="1"/>
  <c r="G728" i="15"/>
  <c r="I728" i="15" s="1"/>
  <c r="J728" i="15" s="1"/>
  <c r="H727" i="15" a="1"/>
  <c r="H727" i="15" s="1"/>
  <c r="G727" i="15"/>
  <c r="I727" i="15" s="1"/>
  <c r="J727" i="15" s="1"/>
  <c r="H726" i="15" a="1"/>
  <c r="H726" i="15" s="1"/>
  <c r="G726" i="15"/>
  <c r="I726" i="15" s="1"/>
  <c r="J726" i="15" s="1"/>
  <c r="H725" i="15" a="1"/>
  <c r="H725" i="15" s="1"/>
  <c r="G725" i="15"/>
  <c r="I725" i="15" s="1"/>
  <c r="J725" i="15" s="1"/>
  <c r="H724" i="15" a="1"/>
  <c r="H724" i="15" s="1"/>
  <c r="G724" i="15"/>
  <c r="I724" i="15" s="1"/>
  <c r="J724" i="15" s="1"/>
  <c r="H723" i="15" a="1"/>
  <c r="H723" i="15" s="1"/>
  <c r="G723" i="15"/>
  <c r="I723" i="15" s="1"/>
  <c r="J723" i="15" s="1"/>
  <c r="H722" i="15" a="1"/>
  <c r="H722" i="15" s="1"/>
  <c r="G722" i="15"/>
  <c r="I722" i="15" s="1"/>
  <c r="J722" i="15" s="1"/>
  <c r="H721" i="15" a="1"/>
  <c r="H721" i="15" s="1"/>
  <c r="G721" i="15"/>
  <c r="I721" i="15" s="1"/>
  <c r="J721" i="15" s="1"/>
  <c r="H720" i="15" a="1"/>
  <c r="H720" i="15" s="1"/>
  <c r="G720" i="15"/>
  <c r="I720" i="15" s="1"/>
  <c r="J720" i="15" s="1"/>
  <c r="H719" i="15" a="1"/>
  <c r="H719" i="15" s="1"/>
  <c r="G719" i="15"/>
  <c r="I719" i="15" s="1"/>
  <c r="J719" i="15" s="1"/>
  <c r="H718" i="15" a="1"/>
  <c r="H718" i="15" s="1"/>
  <c r="G718" i="15"/>
  <c r="I718" i="15" s="1"/>
  <c r="J718" i="15" s="1"/>
  <c r="H717" i="15" a="1"/>
  <c r="H717" i="15" s="1"/>
  <c r="G717" i="15"/>
  <c r="I717" i="15" s="1"/>
  <c r="J717" i="15" s="1"/>
  <c r="H716" i="15" a="1"/>
  <c r="H716" i="15" s="1"/>
  <c r="G716" i="15"/>
  <c r="I716" i="15" s="1"/>
  <c r="J716" i="15" s="1"/>
  <c r="H715" i="15" a="1"/>
  <c r="H715" i="15" s="1"/>
  <c r="G715" i="15"/>
  <c r="I715" i="15" s="1"/>
  <c r="J715" i="15" s="1"/>
  <c r="H714" i="15" a="1"/>
  <c r="H714" i="15" s="1"/>
  <c r="G714" i="15"/>
  <c r="I714" i="15" s="1"/>
  <c r="J714" i="15" s="1"/>
  <c r="H713" i="15" a="1"/>
  <c r="H713" i="15" s="1"/>
  <c r="G713" i="15"/>
  <c r="I713" i="15" s="1"/>
  <c r="J713" i="15" s="1"/>
  <c r="H712" i="15" a="1"/>
  <c r="H712" i="15" s="1"/>
  <c r="G712" i="15"/>
  <c r="I712" i="15" s="1"/>
  <c r="J712" i="15" s="1"/>
  <c r="H711" i="15" a="1"/>
  <c r="H711" i="15" s="1"/>
  <c r="G711" i="15"/>
  <c r="I711" i="15" s="1"/>
  <c r="J711" i="15" s="1"/>
  <c r="H710" i="15" a="1"/>
  <c r="H710" i="15" s="1"/>
  <c r="G710" i="15"/>
  <c r="I710" i="15" s="1"/>
  <c r="J710" i="15" s="1"/>
  <c r="H709" i="15" a="1"/>
  <c r="H709" i="15" s="1"/>
  <c r="G709" i="15"/>
  <c r="I709" i="15" s="1"/>
  <c r="J709" i="15" s="1"/>
  <c r="H708" i="15" a="1"/>
  <c r="H708" i="15" s="1"/>
  <c r="G708" i="15"/>
  <c r="I708" i="15" s="1"/>
  <c r="J708" i="15" s="1"/>
  <c r="H707" i="15" a="1"/>
  <c r="H707" i="15" s="1"/>
  <c r="G707" i="15"/>
  <c r="I707" i="15" s="1"/>
  <c r="J707" i="15" s="1"/>
  <c r="H706" i="15" a="1"/>
  <c r="H706" i="15" s="1"/>
  <c r="G706" i="15"/>
  <c r="I706" i="15" s="1"/>
  <c r="J706" i="15" s="1"/>
  <c r="H705" i="15" a="1"/>
  <c r="H705" i="15" s="1"/>
  <c r="G705" i="15"/>
  <c r="I705" i="15" s="1"/>
  <c r="J705" i="15" s="1"/>
  <c r="H704" i="15" a="1"/>
  <c r="H704" i="15" s="1"/>
  <c r="G704" i="15"/>
  <c r="I704" i="15" s="1"/>
  <c r="J704" i="15" s="1"/>
  <c r="H703" i="15" a="1"/>
  <c r="H703" i="15" s="1"/>
  <c r="G703" i="15"/>
  <c r="I703" i="15" s="1"/>
  <c r="J703" i="15" s="1"/>
  <c r="H702" i="15" a="1"/>
  <c r="H702" i="15" s="1"/>
  <c r="G702" i="15"/>
  <c r="I702" i="15" s="1"/>
  <c r="J702" i="15" s="1"/>
  <c r="H701" i="15" a="1"/>
  <c r="H701" i="15" s="1"/>
  <c r="G701" i="15"/>
  <c r="I701" i="15" s="1"/>
  <c r="J701" i="15" s="1"/>
  <c r="H700" i="15" a="1"/>
  <c r="H700" i="15" s="1"/>
  <c r="G700" i="15"/>
  <c r="I700" i="15" s="1"/>
  <c r="J700" i="15" s="1"/>
  <c r="H699" i="15" a="1"/>
  <c r="H699" i="15" s="1"/>
  <c r="G699" i="15"/>
  <c r="I699" i="15" s="1"/>
  <c r="J699" i="15" s="1"/>
  <c r="H698" i="15" a="1"/>
  <c r="H698" i="15" s="1"/>
  <c r="G698" i="15"/>
  <c r="I698" i="15" s="1"/>
  <c r="J698" i="15" s="1"/>
  <c r="H697" i="15" a="1"/>
  <c r="H697" i="15" s="1"/>
  <c r="G697" i="15"/>
  <c r="I697" i="15" s="1"/>
  <c r="J697" i="15" s="1"/>
  <c r="H696" i="15" a="1"/>
  <c r="H696" i="15" s="1"/>
  <c r="G696" i="15"/>
  <c r="I696" i="15" s="1"/>
  <c r="J696" i="15" s="1"/>
  <c r="H695" i="15" a="1"/>
  <c r="H695" i="15" s="1"/>
  <c r="G695" i="15"/>
  <c r="I695" i="15" s="1"/>
  <c r="J695" i="15" s="1"/>
  <c r="H694" i="15" a="1"/>
  <c r="H694" i="15" s="1"/>
  <c r="G694" i="15"/>
  <c r="I694" i="15" s="1"/>
  <c r="J694" i="15" s="1"/>
  <c r="H693" i="15" a="1"/>
  <c r="H693" i="15" s="1"/>
  <c r="G693" i="15"/>
  <c r="I693" i="15" s="1"/>
  <c r="J693" i="15" s="1"/>
  <c r="H692" i="15" a="1"/>
  <c r="H692" i="15" s="1"/>
  <c r="G692" i="15"/>
  <c r="I692" i="15" s="1"/>
  <c r="J692" i="15" s="1"/>
  <c r="H691" i="15" a="1"/>
  <c r="H691" i="15" s="1"/>
  <c r="G691" i="15"/>
  <c r="I691" i="15" s="1"/>
  <c r="J691" i="15" s="1"/>
  <c r="H690" i="15" a="1"/>
  <c r="H690" i="15" s="1"/>
  <c r="G690" i="15"/>
  <c r="I690" i="15" s="1"/>
  <c r="J690" i="15" s="1"/>
  <c r="H689" i="15" a="1"/>
  <c r="H689" i="15" s="1"/>
  <c r="G689" i="15"/>
  <c r="I689" i="15" s="1"/>
  <c r="J689" i="15" s="1"/>
  <c r="H688" i="15" a="1"/>
  <c r="H688" i="15" s="1"/>
  <c r="G688" i="15"/>
  <c r="I688" i="15" s="1"/>
  <c r="J688" i="15" s="1"/>
  <c r="H687" i="15" a="1"/>
  <c r="H687" i="15" s="1"/>
  <c r="G687" i="15"/>
  <c r="I687" i="15" s="1"/>
  <c r="J687" i="15" s="1"/>
  <c r="H686" i="15" a="1"/>
  <c r="H686" i="15" s="1"/>
  <c r="G686" i="15"/>
  <c r="I686" i="15" s="1"/>
  <c r="J686" i="15" s="1"/>
  <c r="H685" i="15" a="1"/>
  <c r="H685" i="15" s="1"/>
  <c r="G685" i="15"/>
  <c r="H684" i="15" a="1"/>
  <c r="H684" i="15" s="1"/>
  <c r="G684" i="15"/>
  <c r="I684" i="15" s="1"/>
  <c r="J684" i="15" s="1"/>
  <c r="H683" i="15" a="1"/>
  <c r="H683" i="15" s="1"/>
  <c r="G683" i="15"/>
  <c r="I683" i="15" s="1"/>
  <c r="J683" i="15" s="1"/>
  <c r="H682" i="15" a="1"/>
  <c r="H682" i="15" s="1"/>
  <c r="G682" i="15"/>
  <c r="I682" i="15" s="1"/>
  <c r="J682" i="15" s="1"/>
  <c r="H681" i="15" a="1"/>
  <c r="H681" i="15" s="1"/>
  <c r="G681" i="15"/>
  <c r="I681" i="15" s="1"/>
  <c r="J681" i="15" s="1"/>
  <c r="H680" i="15" a="1"/>
  <c r="H680" i="15" s="1"/>
  <c r="G680" i="15"/>
  <c r="I680" i="15" s="1"/>
  <c r="J680" i="15" s="1"/>
  <c r="H679" i="15" a="1"/>
  <c r="H679" i="15" s="1"/>
  <c r="G679" i="15"/>
  <c r="I679" i="15" s="1"/>
  <c r="J679" i="15" s="1"/>
  <c r="H678" i="15" a="1"/>
  <c r="H678" i="15" s="1"/>
  <c r="G678" i="15"/>
  <c r="I678" i="15" s="1"/>
  <c r="J678" i="15" s="1"/>
  <c r="H677" i="15" a="1"/>
  <c r="H677" i="15" s="1"/>
  <c r="G677" i="15"/>
  <c r="I677" i="15" s="1"/>
  <c r="J677" i="15" s="1"/>
  <c r="H676" i="15" a="1"/>
  <c r="H676" i="15" s="1"/>
  <c r="G676" i="15"/>
  <c r="I676" i="15" s="1"/>
  <c r="J676" i="15" s="1"/>
  <c r="H675" i="15" a="1"/>
  <c r="H675" i="15" s="1"/>
  <c r="G675" i="15"/>
  <c r="I675" i="15" s="1"/>
  <c r="J675" i="15" s="1"/>
  <c r="H674" i="15" a="1"/>
  <c r="H674" i="15" s="1"/>
  <c r="G674" i="15"/>
  <c r="I674" i="15" s="1"/>
  <c r="J674" i="15" s="1"/>
  <c r="H673" i="15" a="1"/>
  <c r="H673" i="15" s="1"/>
  <c r="G673" i="15"/>
  <c r="I673" i="15" s="1"/>
  <c r="J673" i="15" s="1"/>
  <c r="H672" i="15" a="1"/>
  <c r="H672" i="15" s="1"/>
  <c r="G672" i="15"/>
  <c r="I672" i="15" s="1"/>
  <c r="J672" i="15" s="1"/>
  <c r="H671" i="15" a="1"/>
  <c r="H671" i="15" s="1"/>
  <c r="G671" i="15"/>
  <c r="I671" i="15" s="1"/>
  <c r="J671" i="15" s="1"/>
  <c r="H670" i="15" a="1"/>
  <c r="H670" i="15" s="1"/>
  <c r="G670" i="15"/>
  <c r="I670" i="15" s="1"/>
  <c r="J670" i="15" s="1"/>
  <c r="H669" i="15" a="1"/>
  <c r="H669" i="15" s="1"/>
  <c r="G669" i="15"/>
  <c r="I669" i="15" s="1"/>
  <c r="J669" i="15" s="1"/>
  <c r="H668" i="15" a="1"/>
  <c r="H668" i="15" s="1"/>
  <c r="G668" i="15"/>
  <c r="I668" i="15" s="1"/>
  <c r="J668" i="15" s="1"/>
  <c r="H667" i="15" a="1"/>
  <c r="H667" i="15" s="1"/>
  <c r="G667" i="15"/>
  <c r="I667" i="15" s="1"/>
  <c r="J667" i="15" s="1"/>
  <c r="H666" i="15" a="1"/>
  <c r="H666" i="15" s="1"/>
  <c r="G666" i="15"/>
  <c r="I666" i="15" s="1"/>
  <c r="J666" i="15" s="1"/>
  <c r="H665" i="15" a="1"/>
  <c r="H665" i="15" s="1"/>
  <c r="G665" i="15"/>
  <c r="I665" i="15" s="1"/>
  <c r="J665" i="15" s="1"/>
  <c r="H664" i="15" a="1"/>
  <c r="H664" i="15" s="1"/>
  <c r="G664" i="15"/>
  <c r="I664" i="15" s="1"/>
  <c r="J664" i="15" s="1"/>
  <c r="H663" i="15" a="1"/>
  <c r="H663" i="15" s="1"/>
  <c r="G663" i="15"/>
  <c r="I663" i="15" s="1"/>
  <c r="J663" i="15" s="1"/>
  <c r="H662" i="15" a="1"/>
  <c r="H662" i="15" s="1"/>
  <c r="G662" i="15"/>
  <c r="I662" i="15" s="1"/>
  <c r="J662" i="15" s="1"/>
  <c r="H661" i="15" a="1"/>
  <c r="H661" i="15" s="1"/>
  <c r="G661" i="15"/>
  <c r="I661" i="15" s="1"/>
  <c r="J661" i="15" s="1"/>
  <c r="H660" i="15" a="1"/>
  <c r="H660" i="15" s="1"/>
  <c r="G660" i="15"/>
  <c r="I660" i="15" s="1"/>
  <c r="J660" i="15" s="1"/>
  <c r="H659" i="15" a="1"/>
  <c r="H659" i="15" s="1"/>
  <c r="G659" i="15"/>
  <c r="I659" i="15" s="1"/>
  <c r="J659" i="15" s="1"/>
  <c r="H658" i="15" a="1"/>
  <c r="H658" i="15" s="1"/>
  <c r="G658" i="15"/>
  <c r="I658" i="15" s="1"/>
  <c r="J658" i="15" s="1"/>
  <c r="H657" i="15" a="1"/>
  <c r="H657" i="15" s="1"/>
  <c r="G657" i="15"/>
  <c r="I657" i="15" s="1"/>
  <c r="J657" i="15" s="1"/>
  <c r="H656" i="15" a="1"/>
  <c r="H656" i="15" s="1"/>
  <c r="G656" i="15"/>
  <c r="I656" i="15" s="1"/>
  <c r="J656" i="15" s="1"/>
  <c r="H655" i="15" a="1"/>
  <c r="H655" i="15" s="1"/>
  <c r="G655" i="15"/>
  <c r="I655" i="15" s="1"/>
  <c r="J655" i="15" s="1"/>
  <c r="H654" i="15" a="1"/>
  <c r="H654" i="15" s="1"/>
  <c r="G654" i="15"/>
  <c r="I654" i="15" s="1"/>
  <c r="J654" i="15" s="1"/>
  <c r="H653" i="15" a="1"/>
  <c r="H653" i="15" s="1"/>
  <c r="G653" i="15"/>
  <c r="I653" i="15" s="1"/>
  <c r="J653" i="15" s="1"/>
  <c r="H652" i="15" a="1"/>
  <c r="H652" i="15" s="1"/>
  <c r="G652" i="15"/>
  <c r="I652" i="15" s="1"/>
  <c r="J652" i="15" s="1"/>
  <c r="H651" i="15" a="1"/>
  <c r="H651" i="15" s="1"/>
  <c r="G651" i="15"/>
  <c r="I651" i="15" s="1"/>
  <c r="J651" i="15" s="1"/>
  <c r="H650" i="15" a="1"/>
  <c r="H650" i="15" s="1"/>
  <c r="G650" i="15"/>
  <c r="I650" i="15" s="1"/>
  <c r="J650" i="15" s="1"/>
  <c r="H649" i="15" a="1"/>
  <c r="H649" i="15" s="1"/>
  <c r="G649" i="15"/>
  <c r="I649" i="15" s="1"/>
  <c r="J649" i="15" s="1"/>
  <c r="H648" i="15" a="1"/>
  <c r="H648" i="15" s="1"/>
  <c r="G648" i="15"/>
  <c r="I648" i="15" s="1"/>
  <c r="J648" i="15" s="1"/>
  <c r="H647" i="15" a="1"/>
  <c r="H647" i="15" s="1"/>
  <c r="G647" i="15"/>
  <c r="I647" i="15" s="1"/>
  <c r="J647" i="15" s="1"/>
  <c r="H646" i="15" a="1"/>
  <c r="H646" i="15" s="1"/>
  <c r="G646" i="15"/>
  <c r="I646" i="15" s="1"/>
  <c r="J646" i="15" s="1"/>
  <c r="H645" i="15" a="1"/>
  <c r="H645" i="15" s="1"/>
  <c r="G645" i="15"/>
  <c r="I645" i="15" s="1"/>
  <c r="J645" i="15" s="1"/>
  <c r="H644" i="15" a="1"/>
  <c r="H644" i="15" s="1"/>
  <c r="G644" i="15"/>
  <c r="I644" i="15" s="1"/>
  <c r="J644" i="15" s="1"/>
  <c r="H643" i="15" a="1"/>
  <c r="H643" i="15" s="1"/>
  <c r="G643" i="15"/>
  <c r="I643" i="15" s="1"/>
  <c r="J643" i="15" s="1"/>
  <c r="H642" i="15" a="1"/>
  <c r="H642" i="15" s="1"/>
  <c r="G642" i="15"/>
  <c r="I642" i="15" s="1"/>
  <c r="J642" i="15" s="1"/>
  <c r="H641" i="15" a="1"/>
  <c r="H641" i="15" s="1"/>
  <c r="G641" i="15"/>
  <c r="I641" i="15" s="1"/>
  <c r="J641" i="15" s="1"/>
  <c r="H640" i="15" a="1"/>
  <c r="H640" i="15" s="1"/>
  <c r="G640" i="15"/>
  <c r="I640" i="15" s="1"/>
  <c r="J640" i="15" s="1"/>
  <c r="H639" i="15" a="1"/>
  <c r="H639" i="15" s="1"/>
  <c r="G639" i="15"/>
  <c r="I639" i="15" s="1"/>
  <c r="J639" i="15" s="1"/>
  <c r="H638" i="15" a="1"/>
  <c r="H638" i="15" s="1"/>
  <c r="G638" i="15"/>
  <c r="I638" i="15" s="1"/>
  <c r="J638" i="15" s="1"/>
  <c r="H637" i="15" a="1"/>
  <c r="H637" i="15" s="1"/>
  <c r="G637" i="15"/>
  <c r="I637" i="15" s="1"/>
  <c r="J637" i="15" s="1"/>
  <c r="H636" i="15" a="1"/>
  <c r="H636" i="15" s="1"/>
  <c r="G636" i="15"/>
  <c r="I636" i="15" s="1"/>
  <c r="J636" i="15" s="1"/>
  <c r="H635" i="15" a="1"/>
  <c r="H635" i="15" s="1"/>
  <c r="G635" i="15"/>
  <c r="I635" i="15" s="1"/>
  <c r="J635" i="15" s="1"/>
  <c r="H634" i="15" a="1"/>
  <c r="H634" i="15" s="1"/>
  <c r="G634" i="15"/>
  <c r="I634" i="15" s="1"/>
  <c r="J634" i="15" s="1"/>
  <c r="H633" i="15" a="1"/>
  <c r="H633" i="15" s="1"/>
  <c r="G633" i="15"/>
  <c r="I633" i="15" s="1"/>
  <c r="J633" i="15" s="1"/>
  <c r="H632" i="15" a="1"/>
  <c r="H632" i="15" s="1"/>
  <c r="G632" i="15"/>
  <c r="I632" i="15" s="1"/>
  <c r="J632" i="15" s="1"/>
  <c r="H631" i="15" a="1"/>
  <c r="H631" i="15" s="1"/>
  <c r="G631" i="15"/>
  <c r="I631" i="15" s="1"/>
  <c r="J631" i="15" s="1"/>
  <c r="H630" i="15" a="1"/>
  <c r="H630" i="15" s="1"/>
  <c r="G630" i="15"/>
  <c r="I630" i="15" s="1"/>
  <c r="J630" i="15" s="1"/>
  <c r="H629" i="15" a="1"/>
  <c r="H629" i="15" s="1"/>
  <c r="G629" i="15"/>
  <c r="I629" i="15" s="1"/>
  <c r="J629" i="15" s="1"/>
  <c r="H628" i="15" a="1"/>
  <c r="H628" i="15" s="1"/>
  <c r="G628" i="15"/>
  <c r="I628" i="15" s="1"/>
  <c r="J628" i="15" s="1"/>
  <c r="H627" i="15" a="1"/>
  <c r="H627" i="15" s="1"/>
  <c r="G627" i="15"/>
  <c r="I627" i="15" s="1"/>
  <c r="J627" i="15" s="1"/>
  <c r="H626" i="15" a="1"/>
  <c r="H626" i="15" s="1"/>
  <c r="G626" i="15"/>
  <c r="I626" i="15" s="1"/>
  <c r="J626" i="15" s="1"/>
  <c r="H625" i="15" a="1"/>
  <c r="H625" i="15" s="1"/>
  <c r="G625" i="15"/>
  <c r="I625" i="15" s="1"/>
  <c r="J625" i="15" s="1"/>
  <c r="H624" i="15" a="1"/>
  <c r="H624" i="15" s="1"/>
  <c r="G624" i="15"/>
  <c r="I624" i="15" s="1"/>
  <c r="J624" i="15" s="1"/>
  <c r="H623" i="15" a="1"/>
  <c r="H623" i="15" s="1"/>
  <c r="G623" i="15"/>
  <c r="I623" i="15" s="1"/>
  <c r="J623" i="15" s="1"/>
  <c r="H622" i="15" a="1"/>
  <c r="H622" i="15" s="1"/>
  <c r="G622" i="15"/>
  <c r="I622" i="15" s="1"/>
  <c r="J622" i="15" s="1"/>
  <c r="H621" i="15" a="1"/>
  <c r="H621" i="15" s="1"/>
  <c r="G621" i="15"/>
  <c r="I621" i="15" s="1"/>
  <c r="J621" i="15" s="1"/>
  <c r="H620" i="15" a="1"/>
  <c r="H620" i="15" s="1"/>
  <c r="G620" i="15"/>
  <c r="I620" i="15" s="1"/>
  <c r="J620" i="15" s="1"/>
  <c r="H619" i="15" a="1"/>
  <c r="H619" i="15" s="1"/>
  <c r="G619" i="15"/>
  <c r="I619" i="15" s="1"/>
  <c r="J619" i="15" s="1"/>
  <c r="H618" i="15" a="1"/>
  <c r="H618" i="15" s="1"/>
  <c r="G618" i="15"/>
  <c r="I618" i="15" s="1"/>
  <c r="J618" i="15" s="1"/>
  <c r="H617" i="15" a="1"/>
  <c r="H617" i="15" s="1"/>
  <c r="G617" i="15"/>
  <c r="I617" i="15" s="1"/>
  <c r="J617" i="15" s="1"/>
  <c r="H616" i="15" a="1"/>
  <c r="H616" i="15" s="1"/>
  <c r="G616" i="15"/>
  <c r="I616" i="15" s="1"/>
  <c r="J616" i="15" s="1"/>
  <c r="H615" i="15" a="1"/>
  <c r="H615" i="15" s="1"/>
  <c r="G615" i="15"/>
  <c r="I615" i="15" s="1"/>
  <c r="J615" i="15" s="1"/>
  <c r="H614" i="15" a="1"/>
  <c r="H614" i="15" s="1"/>
  <c r="G614" i="15"/>
  <c r="I614" i="15" s="1"/>
  <c r="J614" i="15" s="1"/>
  <c r="H613" i="15" a="1"/>
  <c r="H613" i="15" s="1"/>
  <c r="G613" i="15"/>
  <c r="I613" i="15" s="1"/>
  <c r="J613" i="15" s="1"/>
  <c r="H612" i="15" a="1"/>
  <c r="H612" i="15" s="1"/>
  <c r="G612" i="15"/>
  <c r="I612" i="15" s="1"/>
  <c r="J612" i="15" s="1"/>
  <c r="H611" i="15" a="1"/>
  <c r="H611" i="15" s="1"/>
  <c r="G611" i="15"/>
  <c r="I611" i="15" s="1"/>
  <c r="J611" i="15" s="1"/>
  <c r="H610" i="15" a="1"/>
  <c r="H610" i="15" s="1"/>
  <c r="G610" i="15"/>
  <c r="I610" i="15" s="1"/>
  <c r="J610" i="15" s="1"/>
  <c r="H609" i="15" a="1"/>
  <c r="H609" i="15" s="1"/>
  <c r="G609" i="15"/>
  <c r="I609" i="15" s="1"/>
  <c r="J609" i="15" s="1"/>
  <c r="H608" i="15" a="1"/>
  <c r="H608" i="15" s="1"/>
  <c r="G608" i="15"/>
  <c r="I608" i="15" s="1"/>
  <c r="J608" i="15" s="1"/>
  <c r="H607" i="15" a="1"/>
  <c r="H607" i="15" s="1"/>
  <c r="G607" i="15"/>
  <c r="I607" i="15" s="1"/>
  <c r="J607" i="15" s="1"/>
  <c r="H606" i="15" a="1"/>
  <c r="H606" i="15" s="1"/>
  <c r="G606" i="15"/>
  <c r="I606" i="15" s="1"/>
  <c r="J606" i="15" s="1"/>
  <c r="H605" i="15" a="1"/>
  <c r="H605" i="15" s="1"/>
  <c r="G605" i="15"/>
  <c r="I605" i="15" s="1"/>
  <c r="J605" i="15" s="1"/>
  <c r="H604" i="15" a="1"/>
  <c r="H604" i="15" s="1"/>
  <c r="G604" i="15"/>
  <c r="I604" i="15" s="1"/>
  <c r="J604" i="15" s="1"/>
  <c r="H603" i="15" a="1"/>
  <c r="H603" i="15" s="1"/>
  <c r="G603" i="15"/>
  <c r="I603" i="15" s="1"/>
  <c r="J603" i="15" s="1"/>
  <c r="H602" i="15" a="1"/>
  <c r="H602" i="15" s="1"/>
  <c r="G602" i="15"/>
  <c r="I602" i="15" s="1"/>
  <c r="J602" i="15" s="1"/>
  <c r="H601" i="15" a="1"/>
  <c r="H601" i="15" s="1"/>
  <c r="G601" i="15"/>
  <c r="I601" i="15" s="1"/>
  <c r="J601" i="15" s="1"/>
  <c r="H600" i="15" a="1"/>
  <c r="H600" i="15" s="1"/>
  <c r="G600" i="15"/>
  <c r="I600" i="15" s="1"/>
  <c r="J600" i="15" s="1"/>
  <c r="H599" i="15" a="1"/>
  <c r="H599" i="15" s="1"/>
  <c r="G599" i="15"/>
  <c r="I599" i="15" s="1"/>
  <c r="J599" i="15" s="1"/>
  <c r="H598" i="15" a="1"/>
  <c r="H598" i="15" s="1"/>
  <c r="G598" i="15"/>
  <c r="I598" i="15" s="1"/>
  <c r="J598" i="15" s="1"/>
  <c r="H597" i="15" a="1"/>
  <c r="H597" i="15" s="1"/>
  <c r="G597" i="15"/>
  <c r="I597" i="15" s="1"/>
  <c r="J597" i="15" s="1"/>
  <c r="H596" i="15" a="1"/>
  <c r="H596" i="15" s="1"/>
  <c r="G596" i="15"/>
  <c r="I596" i="15" s="1"/>
  <c r="J596" i="15" s="1"/>
  <c r="H595" i="15" a="1"/>
  <c r="H595" i="15" s="1"/>
  <c r="G595" i="15"/>
  <c r="I595" i="15" s="1"/>
  <c r="J595" i="15" s="1"/>
  <c r="H594" i="15" a="1"/>
  <c r="H594" i="15" s="1"/>
  <c r="G594" i="15"/>
  <c r="I594" i="15" s="1"/>
  <c r="J594" i="15" s="1"/>
  <c r="H593" i="15" a="1"/>
  <c r="H593" i="15" s="1"/>
  <c r="G593" i="15"/>
  <c r="I593" i="15" s="1"/>
  <c r="J593" i="15" s="1"/>
  <c r="H592" i="15" a="1"/>
  <c r="H592" i="15" s="1"/>
  <c r="G592" i="15"/>
  <c r="I592" i="15" s="1"/>
  <c r="J592" i="15" s="1"/>
  <c r="H591" i="15" a="1"/>
  <c r="H591" i="15" s="1"/>
  <c r="G591" i="15"/>
  <c r="I591" i="15" s="1"/>
  <c r="J591" i="15" s="1"/>
  <c r="H590" i="15" a="1"/>
  <c r="H590" i="15" s="1"/>
  <c r="G590" i="15"/>
  <c r="I590" i="15" s="1"/>
  <c r="J590" i="15" s="1"/>
  <c r="H589" i="15" a="1"/>
  <c r="H589" i="15" s="1"/>
  <c r="G589" i="15"/>
  <c r="I589" i="15" s="1"/>
  <c r="J589" i="15" s="1"/>
  <c r="H588" i="15" a="1"/>
  <c r="H588" i="15" s="1"/>
  <c r="G588" i="15"/>
  <c r="I588" i="15" s="1"/>
  <c r="J588" i="15" s="1"/>
  <c r="H587" i="15" a="1"/>
  <c r="H587" i="15" s="1"/>
  <c r="G587" i="15"/>
  <c r="I587" i="15" s="1"/>
  <c r="J587" i="15" s="1"/>
  <c r="H586" i="15" a="1"/>
  <c r="H586" i="15" s="1"/>
  <c r="G586" i="15"/>
  <c r="I586" i="15" s="1"/>
  <c r="J586" i="15" s="1"/>
  <c r="H585" i="15" a="1"/>
  <c r="H585" i="15" s="1"/>
  <c r="G585" i="15"/>
  <c r="I585" i="15" s="1"/>
  <c r="J585" i="15" s="1"/>
  <c r="H584" i="15" a="1"/>
  <c r="H584" i="15" s="1"/>
  <c r="G584" i="15"/>
  <c r="I584" i="15" s="1"/>
  <c r="J584" i="15" s="1"/>
  <c r="H583" i="15" a="1"/>
  <c r="H583" i="15" s="1"/>
  <c r="G583" i="15"/>
  <c r="I583" i="15" s="1"/>
  <c r="J583" i="15" s="1"/>
  <c r="H582" i="15" a="1"/>
  <c r="H582" i="15" s="1"/>
  <c r="G582" i="15"/>
  <c r="I582" i="15" s="1"/>
  <c r="J582" i="15" s="1"/>
  <c r="H581" i="15" a="1"/>
  <c r="H581" i="15" s="1"/>
  <c r="G581" i="15"/>
  <c r="I581" i="15" s="1"/>
  <c r="J581" i="15" s="1"/>
  <c r="H580" i="15" a="1"/>
  <c r="H580" i="15" s="1"/>
  <c r="G580" i="15"/>
  <c r="I580" i="15" s="1"/>
  <c r="J580" i="15" s="1"/>
  <c r="H579" i="15" a="1"/>
  <c r="H579" i="15" s="1"/>
  <c r="G579" i="15"/>
  <c r="I579" i="15" s="1"/>
  <c r="J579" i="15" s="1"/>
  <c r="H578" i="15" a="1"/>
  <c r="H578" i="15" s="1"/>
  <c r="G578" i="15"/>
  <c r="I578" i="15" s="1"/>
  <c r="J578" i="15" s="1"/>
  <c r="H577" i="15" a="1"/>
  <c r="H577" i="15" s="1"/>
  <c r="G577" i="15"/>
  <c r="I577" i="15" s="1"/>
  <c r="J577" i="15" s="1"/>
  <c r="H576" i="15" a="1"/>
  <c r="H576" i="15" s="1"/>
  <c r="G576" i="15"/>
  <c r="I576" i="15" s="1"/>
  <c r="J576" i="15" s="1"/>
  <c r="H575" i="15" a="1"/>
  <c r="H575" i="15" s="1"/>
  <c r="G575" i="15"/>
  <c r="I575" i="15" s="1"/>
  <c r="J575" i="15" s="1"/>
  <c r="H574" i="15" a="1"/>
  <c r="H574" i="15" s="1"/>
  <c r="G574" i="15"/>
  <c r="I574" i="15" s="1"/>
  <c r="J574" i="15" s="1"/>
  <c r="H573" i="15" a="1"/>
  <c r="H573" i="15" s="1"/>
  <c r="I573" i="15" s="1"/>
  <c r="J573" i="15" s="1"/>
  <c r="G573" i="15"/>
  <c r="H572" i="15" a="1"/>
  <c r="H572" i="15" s="1"/>
  <c r="G572" i="15"/>
  <c r="I572" i="15" s="1"/>
  <c r="J572" i="15" s="1"/>
  <c r="H571" i="15" a="1"/>
  <c r="H571" i="15" s="1"/>
  <c r="G571" i="15"/>
  <c r="I571" i="15" s="1"/>
  <c r="J571" i="15" s="1"/>
  <c r="H570" i="15" a="1"/>
  <c r="H570" i="15" s="1"/>
  <c r="G570" i="15"/>
  <c r="I570" i="15" s="1"/>
  <c r="J570" i="15" s="1"/>
  <c r="H569" i="15" a="1"/>
  <c r="H569" i="15" s="1"/>
  <c r="G569" i="15"/>
  <c r="I569" i="15" s="1"/>
  <c r="J569" i="15" s="1"/>
  <c r="H568" i="15" a="1"/>
  <c r="H568" i="15" s="1"/>
  <c r="G568" i="15"/>
  <c r="I568" i="15" s="1"/>
  <c r="J568" i="15" s="1"/>
  <c r="H567" i="15" a="1"/>
  <c r="H567" i="15" s="1"/>
  <c r="G567" i="15"/>
  <c r="I567" i="15" s="1"/>
  <c r="J567" i="15" s="1"/>
  <c r="H566" i="15" a="1"/>
  <c r="H566" i="15" s="1"/>
  <c r="G566" i="15"/>
  <c r="I566" i="15" s="1"/>
  <c r="J566" i="15" s="1"/>
  <c r="H565" i="15" a="1"/>
  <c r="H565" i="15" s="1"/>
  <c r="G565" i="15"/>
  <c r="I565" i="15" s="1"/>
  <c r="J565" i="15" s="1"/>
  <c r="H564" i="15" a="1"/>
  <c r="H564" i="15" s="1"/>
  <c r="G564" i="15"/>
  <c r="I564" i="15" s="1"/>
  <c r="J564" i="15" s="1"/>
  <c r="H563" i="15" a="1"/>
  <c r="H563" i="15" s="1"/>
  <c r="G563" i="15"/>
  <c r="I563" i="15" s="1"/>
  <c r="J563" i="15" s="1"/>
  <c r="H562" i="15" a="1"/>
  <c r="H562" i="15" s="1"/>
  <c r="G562" i="15"/>
  <c r="I562" i="15" s="1"/>
  <c r="J562" i="15" s="1"/>
  <c r="H561" i="15" a="1"/>
  <c r="H561" i="15" s="1"/>
  <c r="G561" i="15"/>
  <c r="I561" i="15" s="1"/>
  <c r="J561" i="15" s="1"/>
  <c r="H560" i="15" a="1"/>
  <c r="H560" i="15" s="1"/>
  <c r="G560" i="15"/>
  <c r="I560" i="15" s="1"/>
  <c r="J560" i="15" s="1"/>
  <c r="H559" i="15" a="1"/>
  <c r="H559" i="15" s="1"/>
  <c r="G559" i="15"/>
  <c r="I559" i="15" s="1"/>
  <c r="J559" i="15" s="1"/>
  <c r="H558" i="15" a="1"/>
  <c r="H558" i="15" s="1"/>
  <c r="G558" i="15"/>
  <c r="I558" i="15" s="1"/>
  <c r="J558" i="15" s="1"/>
  <c r="H557" i="15" a="1"/>
  <c r="H557" i="15" s="1"/>
  <c r="G557" i="15"/>
  <c r="I557" i="15" s="1"/>
  <c r="J557" i="15" s="1"/>
  <c r="H556" i="15" a="1"/>
  <c r="H556" i="15" s="1"/>
  <c r="G556" i="15"/>
  <c r="I556" i="15" s="1"/>
  <c r="J556" i="15" s="1"/>
  <c r="H555" i="15" a="1"/>
  <c r="H555" i="15" s="1"/>
  <c r="G555" i="15"/>
  <c r="I555" i="15" s="1"/>
  <c r="J555" i="15" s="1"/>
  <c r="H554" i="15" a="1"/>
  <c r="H554" i="15" s="1"/>
  <c r="G554" i="15"/>
  <c r="I554" i="15" s="1"/>
  <c r="J554" i="15" s="1"/>
  <c r="H553" i="15" a="1"/>
  <c r="H553" i="15" s="1"/>
  <c r="G553" i="15"/>
  <c r="I553" i="15" s="1"/>
  <c r="J553" i="15" s="1"/>
  <c r="H552" i="15" a="1"/>
  <c r="H552" i="15" s="1"/>
  <c r="G552" i="15"/>
  <c r="I552" i="15" s="1"/>
  <c r="J552" i="15" s="1"/>
  <c r="H551" i="15" a="1"/>
  <c r="H551" i="15" s="1"/>
  <c r="G551" i="15"/>
  <c r="I551" i="15" s="1"/>
  <c r="J551" i="15" s="1"/>
  <c r="H550" i="15" a="1"/>
  <c r="H550" i="15" s="1"/>
  <c r="G550" i="15"/>
  <c r="I550" i="15" s="1"/>
  <c r="J550" i="15" s="1"/>
  <c r="H549" i="15" a="1"/>
  <c r="H549" i="15" s="1"/>
  <c r="G549" i="15"/>
  <c r="I549" i="15" s="1"/>
  <c r="J549" i="15" s="1"/>
  <c r="H548" i="15" a="1"/>
  <c r="H548" i="15" s="1"/>
  <c r="G548" i="15"/>
  <c r="I548" i="15" s="1"/>
  <c r="J548" i="15" s="1"/>
  <c r="H547" i="15" a="1"/>
  <c r="H547" i="15" s="1"/>
  <c r="G547" i="15"/>
  <c r="I547" i="15" s="1"/>
  <c r="J547" i="15" s="1"/>
  <c r="H546" i="15" a="1"/>
  <c r="H546" i="15" s="1"/>
  <c r="G546" i="15"/>
  <c r="I546" i="15" s="1"/>
  <c r="J546" i="15" s="1"/>
  <c r="H545" i="15" a="1"/>
  <c r="H545" i="15" s="1"/>
  <c r="G545" i="15"/>
  <c r="I545" i="15" s="1"/>
  <c r="J545" i="15" s="1"/>
  <c r="H544" i="15" a="1"/>
  <c r="H544" i="15" s="1"/>
  <c r="G544" i="15"/>
  <c r="I544" i="15" s="1"/>
  <c r="J544" i="15" s="1"/>
  <c r="H543" i="15" a="1"/>
  <c r="H543" i="15" s="1"/>
  <c r="G543" i="15"/>
  <c r="I543" i="15" s="1"/>
  <c r="J543" i="15" s="1"/>
  <c r="H542" i="15" a="1"/>
  <c r="H542" i="15" s="1"/>
  <c r="G542" i="15"/>
  <c r="I542" i="15" s="1"/>
  <c r="J542" i="15" s="1"/>
  <c r="H541" i="15" a="1"/>
  <c r="H541" i="15" s="1"/>
  <c r="G541" i="15"/>
  <c r="I541" i="15" s="1"/>
  <c r="J541" i="15" s="1"/>
  <c r="H540" i="15" a="1"/>
  <c r="H540" i="15" s="1"/>
  <c r="G540" i="15"/>
  <c r="I540" i="15" s="1"/>
  <c r="J540" i="15" s="1"/>
  <c r="H539" i="15" a="1"/>
  <c r="H539" i="15" s="1"/>
  <c r="G539" i="15"/>
  <c r="I539" i="15" s="1"/>
  <c r="J539" i="15" s="1"/>
  <c r="H538" i="15" a="1"/>
  <c r="H538" i="15" s="1"/>
  <c r="G538" i="15"/>
  <c r="I538" i="15" s="1"/>
  <c r="J538" i="15" s="1"/>
  <c r="H537" i="15" a="1"/>
  <c r="H537" i="15" s="1"/>
  <c r="G537" i="15"/>
  <c r="I537" i="15" s="1"/>
  <c r="J537" i="15" s="1"/>
  <c r="H536" i="15" a="1"/>
  <c r="H536" i="15" s="1"/>
  <c r="G536" i="15"/>
  <c r="I536" i="15" s="1"/>
  <c r="J536" i="15" s="1"/>
  <c r="H535" i="15" a="1"/>
  <c r="H535" i="15" s="1"/>
  <c r="G535" i="15"/>
  <c r="I535" i="15" s="1"/>
  <c r="J535" i="15" s="1"/>
  <c r="H534" i="15" a="1"/>
  <c r="H534" i="15" s="1"/>
  <c r="G534" i="15"/>
  <c r="I534" i="15" s="1"/>
  <c r="J534" i="15" s="1"/>
  <c r="H533" i="15" a="1"/>
  <c r="H533" i="15" s="1"/>
  <c r="G533" i="15"/>
  <c r="I533" i="15" s="1"/>
  <c r="J533" i="15" s="1"/>
  <c r="H532" i="15" a="1"/>
  <c r="H532" i="15" s="1"/>
  <c r="G532" i="15"/>
  <c r="I532" i="15" s="1"/>
  <c r="J532" i="15" s="1"/>
  <c r="H531" i="15" a="1"/>
  <c r="H531" i="15" s="1"/>
  <c r="G531" i="15"/>
  <c r="I531" i="15" s="1"/>
  <c r="J531" i="15" s="1"/>
  <c r="H530" i="15" a="1"/>
  <c r="H530" i="15" s="1"/>
  <c r="G530" i="15"/>
  <c r="I530" i="15" s="1"/>
  <c r="J530" i="15" s="1"/>
  <c r="H529" i="15" a="1"/>
  <c r="H529" i="15" s="1"/>
  <c r="G529" i="15"/>
  <c r="I529" i="15" s="1"/>
  <c r="J529" i="15" s="1"/>
  <c r="H528" i="15" a="1"/>
  <c r="H528" i="15" s="1"/>
  <c r="G528" i="15"/>
  <c r="I528" i="15" s="1"/>
  <c r="J528" i="15" s="1"/>
  <c r="H527" i="15" a="1"/>
  <c r="H527" i="15" s="1"/>
  <c r="G527" i="15"/>
  <c r="I527" i="15" s="1"/>
  <c r="J527" i="15" s="1"/>
  <c r="H526" i="15" a="1"/>
  <c r="H526" i="15" s="1"/>
  <c r="G526" i="15"/>
  <c r="I526" i="15" s="1"/>
  <c r="J526" i="15" s="1"/>
  <c r="H525" i="15" a="1"/>
  <c r="H525" i="15" s="1"/>
  <c r="G525" i="15"/>
  <c r="I525" i="15" s="1"/>
  <c r="J525" i="15" s="1"/>
  <c r="H524" i="15" a="1"/>
  <c r="H524" i="15" s="1"/>
  <c r="G524" i="15"/>
  <c r="I524" i="15" s="1"/>
  <c r="J524" i="15" s="1"/>
  <c r="H523" i="15" a="1"/>
  <c r="H523" i="15" s="1"/>
  <c r="G523" i="15"/>
  <c r="I523" i="15" s="1"/>
  <c r="J523" i="15" s="1"/>
  <c r="H522" i="15" a="1"/>
  <c r="H522" i="15" s="1"/>
  <c r="G522" i="15"/>
  <c r="I522" i="15" s="1"/>
  <c r="J522" i="15" s="1"/>
  <c r="H521" i="15" a="1"/>
  <c r="H521" i="15" s="1"/>
  <c r="G521" i="15"/>
  <c r="I521" i="15" s="1"/>
  <c r="J521" i="15" s="1"/>
  <c r="H520" i="15" a="1"/>
  <c r="H520" i="15" s="1"/>
  <c r="G520" i="15"/>
  <c r="I520" i="15" s="1"/>
  <c r="J520" i="15" s="1"/>
  <c r="H519" i="15" a="1"/>
  <c r="H519" i="15" s="1"/>
  <c r="G519" i="15"/>
  <c r="I519" i="15" s="1"/>
  <c r="J519" i="15" s="1"/>
  <c r="H518" i="15" a="1"/>
  <c r="H518" i="15" s="1"/>
  <c r="G518" i="15"/>
  <c r="I518" i="15" s="1"/>
  <c r="J518" i="15" s="1"/>
  <c r="H517" i="15" a="1"/>
  <c r="H517" i="15" s="1"/>
  <c r="G517" i="15"/>
  <c r="I517" i="15" s="1"/>
  <c r="J517" i="15" s="1"/>
  <c r="H516" i="15" a="1"/>
  <c r="H516" i="15" s="1"/>
  <c r="G516" i="15"/>
  <c r="I516" i="15" s="1"/>
  <c r="J516" i="15" s="1"/>
  <c r="H515" i="15" a="1"/>
  <c r="H515" i="15" s="1"/>
  <c r="G515" i="15"/>
  <c r="I515" i="15" s="1"/>
  <c r="J515" i="15" s="1"/>
  <c r="H514" i="15" a="1"/>
  <c r="H514" i="15" s="1"/>
  <c r="G514" i="15"/>
  <c r="I514" i="15" s="1"/>
  <c r="J514" i="15" s="1"/>
  <c r="H513" i="15" a="1"/>
  <c r="H513" i="15" s="1"/>
  <c r="G513" i="15"/>
  <c r="I513" i="15" s="1"/>
  <c r="J513" i="15" s="1"/>
  <c r="H512" i="15" a="1"/>
  <c r="H512" i="15" s="1"/>
  <c r="G512" i="15"/>
  <c r="I512" i="15" s="1"/>
  <c r="J512" i="15" s="1"/>
  <c r="H511" i="15" a="1"/>
  <c r="H511" i="15" s="1"/>
  <c r="G511" i="15"/>
  <c r="I511" i="15" s="1"/>
  <c r="J511" i="15" s="1"/>
  <c r="H510" i="15" a="1"/>
  <c r="H510" i="15" s="1"/>
  <c r="G510" i="15"/>
  <c r="I510" i="15" s="1"/>
  <c r="J510" i="15" s="1"/>
  <c r="H509" i="15" a="1"/>
  <c r="H509" i="15" s="1"/>
  <c r="G509" i="15"/>
  <c r="I509" i="15" s="1"/>
  <c r="J509" i="15" s="1"/>
  <c r="H508" i="15" a="1"/>
  <c r="H508" i="15" s="1"/>
  <c r="G508" i="15"/>
  <c r="I508" i="15" s="1"/>
  <c r="J508" i="15" s="1"/>
  <c r="H507" i="15" a="1"/>
  <c r="H507" i="15" s="1"/>
  <c r="G507" i="15"/>
  <c r="I507" i="15" s="1"/>
  <c r="J507" i="15" s="1"/>
  <c r="H506" i="15" a="1"/>
  <c r="H506" i="15" s="1"/>
  <c r="G506" i="15"/>
  <c r="I506" i="15" s="1"/>
  <c r="J506" i="15" s="1"/>
  <c r="H505" i="15" a="1"/>
  <c r="H505" i="15" s="1"/>
  <c r="G505" i="15"/>
  <c r="I505" i="15" s="1"/>
  <c r="J505" i="15" s="1"/>
  <c r="H504" i="15" a="1"/>
  <c r="H504" i="15" s="1"/>
  <c r="G504" i="15"/>
  <c r="I504" i="15" s="1"/>
  <c r="J504" i="15" s="1"/>
  <c r="H503" i="15" a="1"/>
  <c r="H503" i="15" s="1"/>
  <c r="G503" i="15"/>
  <c r="I503" i="15" s="1"/>
  <c r="J503" i="15" s="1"/>
  <c r="H502" i="15" a="1"/>
  <c r="H502" i="15" s="1"/>
  <c r="G502" i="15"/>
  <c r="I502" i="15" s="1"/>
  <c r="J502" i="15" s="1"/>
  <c r="H501" i="15" a="1"/>
  <c r="H501" i="15" s="1"/>
  <c r="G501" i="15"/>
  <c r="I501" i="15" s="1"/>
  <c r="J501" i="15" s="1"/>
  <c r="H500" i="15" a="1"/>
  <c r="H500" i="15" s="1"/>
  <c r="G500" i="15"/>
  <c r="I500" i="15" s="1"/>
  <c r="J500" i="15" s="1"/>
  <c r="H499" i="15" a="1"/>
  <c r="H499" i="15" s="1"/>
  <c r="G499" i="15"/>
  <c r="I499" i="15" s="1"/>
  <c r="J499" i="15" s="1"/>
  <c r="H498" i="15" a="1"/>
  <c r="H498" i="15" s="1"/>
  <c r="G498" i="15"/>
  <c r="I498" i="15" s="1"/>
  <c r="J498" i="15" s="1"/>
  <c r="H497" i="15" a="1"/>
  <c r="H497" i="15" s="1"/>
  <c r="G497" i="15"/>
  <c r="I497" i="15" s="1"/>
  <c r="J497" i="15" s="1"/>
  <c r="H496" i="15" a="1"/>
  <c r="H496" i="15" s="1"/>
  <c r="G496" i="15"/>
  <c r="I496" i="15" s="1"/>
  <c r="J496" i="15" s="1"/>
  <c r="H495" i="15" a="1"/>
  <c r="H495" i="15" s="1"/>
  <c r="G495" i="15"/>
  <c r="I495" i="15" s="1"/>
  <c r="J495" i="15" s="1"/>
  <c r="H494" i="15" a="1"/>
  <c r="H494" i="15" s="1"/>
  <c r="G494" i="15"/>
  <c r="I494" i="15" s="1"/>
  <c r="J494" i="15" s="1"/>
  <c r="H493" i="15" a="1"/>
  <c r="H493" i="15" s="1"/>
  <c r="G493" i="15"/>
  <c r="I493" i="15" s="1"/>
  <c r="J493" i="15" s="1"/>
  <c r="H492" i="15" a="1"/>
  <c r="H492" i="15" s="1"/>
  <c r="G492" i="15"/>
  <c r="I492" i="15" s="1"/>
  <c r="J492" i="15" s="1"/>
  <c r="H491" i="15" a="1"/>
  <c r="H491" i="15" s="1"/>
  <c r="G491" i="15"/>
  <c r="I491" i="15" s="1"/>
  <c r="J491" i="15" s="1"/>
  <c r="H490" i="15" a="1"/>
  <c r="H490" i="15" s="1"/>
  <c r="G490" i="15"/>
  <c r="I490" i="15" s="1"/>
  <c r="J490" i="15" s="1"/>
  <c r="H489" i="15" a="1"/>
  <c r="H489" i="15" s="1"/>
  <c r="G489" i="15"/>
  <c r="I489" i="15" s="1"/>
  <c r="J489" i="15" s="1"/>
  <c r="H488" i="15" a="1"/>
  <c r="H488" i="15" s="1"/>
  <c r="G488" i="15"/>
  <c r="I488" i="15" s="1"/>
  <c r="J488" i="15" s="1"/>
  <c r="H487" i="15" a="1"/>
  <c r="H487" i="15" s="1"/>
  <c r="G487" i="15"/>
  <c r="I487" i="15" s="1"/>
  <c r="J487" i="15" s="1"/>
  <c r="H486" i="15" a="1"/>
  <c r="H486" i="15" s="1"/>
  <c r="G486" i="15"/>
  <c r="I486" i="15" s="1"/>
  <c r="J486" i="15" s="1"/>
  <c r="H485" i="15" a="1"/>
  <c r="H485" i="15" s="1"/>
  <c r="G485" i="15"/>
  <c r="I485" i="15" s="1"/>
  <c r="J485" i="15" s="1"/>
  <c r="H484" i="15" a="1"/>
  <c r="H484" i="15" s="1"/>
  <c r="G484" i="15"/>
  <c r="I484" i="15" s="1"/>
  <c r="J484" i="15" s="1"/>
  <c r="H483" i="15" a="1"/>
  <c r="H483" i="15" s="1"/>
  <c r="G483" i="15"/>
  <c r="I483" i="15" s="1"/>
  <c r="J483" i="15" s="1"/>
  <c r="H482" i="15" a="1"/>
  <c r="H482" i="15" s="1"/>
  <c r="G482" i="15"/>
  <c r="I482" i="15" s="1"/>
  <c r="J482" i="15" s="1"/>
  <c r="H481" i="15" a="1"/>
  <c r="H481" i="15" s="1"/>
  <c r="G481" i="15"/>
  <c r="I481" i="15" s="1"/>
  <c r="J481" i="15" s="1"/>
  <c r="H480" i="15" a="1"/>
  <c r="H480" i="15" s="1"/>
  <c r="G480" i="15"/>
  <c r="I480" i="15" s="1"/>
  <c r="J480" i="15" s="1"/>
  <c r="H479" i="15" a="1"/>
  <c r="H479" i="15" s="1"/>
  <c r="G479" i="15"/>
  <c r="I479" i="15" s="1"/>
  <c r="J479" i="15" s="1"/>
  <c r="H478" i="15" a="1"/>
  <c r="H478" i="15" s="1"/>
  <c r="G478" i="15"/>
  <c r="I478" i="15" s="1"/>
  <c r="J478" i="15" s="1"/>
  <c r="H477" i="15" a="1"/>
  <c r="H477" i="15" s="1"/>
  <c r="G477" i="15"/>
  <c r="I477" i="15" s="1"/>
  <c r="J477" i="15" s="1"/>
  <c r="H476" i="15" a="1"/>
  <c r="H476" i="15" s="1"/>
  <c r="G476" i="15"/>
  <c r="I476" i="15" s="1"/>
  <c r="J476" i="15" s="1"/>
  <c r="H475" i="15" a="1"/>
  <c r="H475" i="15" s="1"/>
  <c r="G475" i="15"/>
  <c r="I475" i="15" s="1"/>
  <c r="J475" i="15" s="1"/>
  <c r="H474" i="15" a="1"/>
  <c r="H474" i="15" s="1"/>
  <c r="G474" i="15"/>
  <c r="I474" i="15" s="1"/>
  <c r="J474" i="15" s="1"/>
  <c r="H473" i="15" a="1"/>
  <c r="H473" i="15" s="1"/>
  <c r="G473" i="15"/>
  <c r="I473" i="15" s="1"/>
  <c r="J473" i="15" s="1"/>
  <c r="H472" i="15" a="1"/>
  <c r="H472" i="15" s="1"/>
  <c r="G472" i="15"/>
  <c r="I472" i="15" s="1"/>
  <c r="J472" i="15" s="1"/>
  <c r="H471" i="15" a="1"/>
  <c r="H471" i="15" s="1"/>
  <c r="G471" i="15"/>
  <c r="I471" i="15" s="1"/>
  <c r="J471" i="15" s="1"/>
  <c r="H470" i="15" a="1"/>
  <c r="H470" i="15" s="1"/>
  <c r="G470" i="15"/>
  <c r="I470" i="15" s="1"/>
  <c r="J470" i="15" s="1"/>
  <c r="H469" i="15" a="1"/>
  <c r="H469" i="15" s="1"/>
  <c r="G469" i="15"/>
  <c r="I469" i="15" s="1"/>
  <c r="J469" i="15" s="1"/>
  <c r="H468" i="15" a="1"/>
  <c r="H468" i="15" s="1"/>
  <c r="G468" i="15"/>
  <c r="I468" i="15" s="1"/>
  <c r="J468" i="15" s="1"/>
  <c r="H467" i="15" a="1"/>
  <c r="H467" i="15" s="1"/>
  <c r="G467" i="15"/>
  <c r="I467" i="15" s="1"/>
  <c r="J467" i="15" s="1"/>
  <c r="H466" i="15" a="1"/>
  <c r="H466" i="15" s="1"/>
  <c r="G466" i="15"/>
  <c r="I466" i="15" s="1"/>
  <c r="J466" i="15" s="1"/>
  <c r="H465" i="15" a="1"/>
  <c r="H465" i="15" s="1"/>
  <c r="G465" i="15"/>
  <c r="I465" i="15" s="1"/>
  <c r="J465" i="15" s="1"/>
  <c r="H464" i="15" a="1"/>
  <c r="H464" i="15" s="1"/>
  <c r="G464" i="15"/>
  <c r="I464" i="15" s="1"/>
  <c r="J464" i="15" s="1"/>
  <c r="H463" i="15" a="1"/>
  <c r="H463" i="15" s="1"/>
  <c r="G463" i="15"/>
  <c r="I463" i="15" s="1"/>
  <c r="J463" i="15" s="1"/>
  <c r="H462" i="15" a="1"/>
  <c r="H462" i="15" s="1"/>
  <c r="G462" i="15"/>
  <c r="I462" i="15" s="1"/>
  <c r="J462" i="15" s="1"/>
  <c r="H461" i="15" a="1"/>
  <c r="H461" i="15" s="1"/>
  <c r="G461" i="15"/>
  <c r="I461" i="15" s="1"/>
  <c r="J461" i="15" s="1"/>
  <c r="H460" i="15"/>
  <c r="I460" i="15" s="1"/>
  <c r="J460" i="15" s="1"/>
  <c r="H460" i="15" a="1"/>
  <c r="G460" i="15"/>
  <c r="H459" i="15" a="1"/>
  <c r="H459" i="15" s="1"/>
  <c r="G459" i="15"/>
  <c r="I459" i="15" s="1"/>
  <c r="J459" i="15" s="1"/>
  <c r="H458" i="15" a="1"/>
  <c r="H458" i="15" s="1"/>
  <c r="G458" i="15"/>
  <c r="I458" i="15" s="1"/>
  <c r="J458" i="15" s="1"/>
  <c r="H457" i="15" a="1"/>
  <c r="H457" i="15" s="1"/>
  <c r="G457" i="15"/>
  <c r="I457" i="15" s="1"/>
  <c r="J457" i="15" s="1"/>
  <c r="H456" i="15" a="1"/>
  <c r="H456" i="15" s="1"/>
  <c r="G456" i="15"/>
  <c r="I456" i="15" s="1"/>
  <c r="J456" i="15" s="1"/>
  <c r="H455" i="15" a="1"/>
  <c r="H455" i="15" s="1"/>
  <c r="G455" i="15"/>
  <c r="I455" i="15" s="1"/>
  <c r="J455" i="15" s="1"/>
  <c r="H454" i="15" a="1"/>
  <c r="H454" i="15" s="1"/>
  <c r="G454" i="15"/>
  <c r="I454" i="15" s="1"/>
  <c r="J454" i="15" s="1"/>
  <c r="H453" i="15" a="1"/>
  <c r="H453" i="15" s="1"/>
  <c r="G453" i="15"/>
  <c r="I453" i="15" s="1"/>
  <c r="J453" i="15" s="1"/>
  <c r="H452" i="15" a="1"/>
  <c r="H452" i="15" s="1"/>
  <c r="G452" i="15"/>
  <c r="I452" i="15" s="1"/>
  <c r="J452" i="15" s="1"/>
  <c r="H451" i="15" a="1"/>
  <c r="H451" i="15" s="1"/>
  <c r="G451" i="15"/>
  <c r="I451" i="15" s="1"/>
  <c r="J451" i="15" s="1"/>
  <c r="H450" i="15" a="1"/>
  <c r="H450" i="15" s="1"/>
  <c r="G450" i="15"/>
  <c r="I450" i="15" s="1"/>
  <c r="J450" i="15" s="1"/>
  <c r="H449" i="15" a="1"/>
  <c r="H449" i="15" s="1"/>
  <c r="G449" i="15"/>
  <c r="I449" i="15" s="1"/>
  <c r="J449" i="15" s="1"/>
  <c r="H448" i="15" a="1"/>
  <c r="H448" i="15" s="1"/>
  <c r="G448" i="15"/>
  <c r="I448" i="15" s="1"/>
  <c r="J448" i="15" s="1"/>
  <c r="H447" i="15" a="1"/>
  <c r="H447" i="15" s="1"/>
  <c r="G447" i="15"/>
  <c r="I447" i="15" s="1"/>
  <c r="J447" i="15" s="1"/>
  <c r="H446" i="15" a="1"/>
  <c r="H446" i="15" s="1"/>
  <c r="G446" i="15"/>
  <c r="I446" i="15" s="1"/>
  <c r="J446" i="15" s="1"/>
  <c r="H445" i="15" a="1"/>
  <c r="H445" i="15" s="1"/>
  <c r="G445" i="15"/>
  <c r="I445" i="15" s="1"/>
  <c r="J445" i="15" s="1"/>
  <c r="H444" i="15" a="1"/>
  <c r="H444" i="15" s="1"/>
  <c r="G444" i="15"/>
  <c r="I444" i="15" s="1"/>
  <c r="J444" i="15" s="1"/>
  <c r="H443" i="15" a="1"/>
  <c r="H443" i="15" s="1"/>
  <c r="G443" i="15"/>
  <c r="I443" i="15" s="1"/>
  <c r="J443" i="15" s="1"/>
  <c r="H442" i="15" a="1"/>
  <c r="H442" i="15" s="1"/>
  <c r="G442" i="15"/>
  <c r="I442" i="15" s="1"/>
  <c r="J442" i="15" s="1"/>
  <c r="H441" i="15" a="1"/>
  <c r="H441" i="15" s="1"/>
  <c r="G441" i="15"/>
  <c r="I441" i="15" s="1"/>
  <c r="J441" i="15" s="1"/>
  <c r="H440" i="15" a="1"/>
  <c r="H440" i="15" s="1"/>
  <c r="G440" i="15"/>
  <c r="I440" i="15" s="1"/>
  <c r="J440" i="15" s="1"/>
  <c r="H439" i="15" a="1"/>
  <c r="H439" i="15" s="1"/>
  <c r="G439" i="15"/>
  <c r="I439" i="15" s="1"/>
  <c r="J439" i="15" s="1"/>
  <c r="H438" i="15" a="1"/>
  <c r="H438" i="15" s="1"/>
  <c r="G438" i="15"/>
  <c r="I438" i="15" s="1"/>
  <c r="J438" i="15" s="1"/>
  <c r="H437" i="15" a="1"/>
  <c r="H437" i="15" s="1"/>
  <c r="G437" i="15"/>
  <c r="I437" i="15" s="1"/>
  <c r="J437" i="15" s="1"/>
  <c r="H436" i="15" a="1"/>
  <c r="H436" i="15" s="1"/>
  <c r="G436" i="15"/>
  <c r="I436" i="15" s="1"/>
  <c r="J436" i="15" s="1"/>
  <c r="H435" i="15" a="1"/>
  <c r="H435" i="15" s="1"/>
  <c r="G435" i="15"/>
  <c r="I435" i="15" s="1"/>
  <c r="J435" i="15" s="1"/>
  <c r="H434" i="15" a="1"/>
  <c r="H434" i="15" s="1"/>
  <c r="G434" i="15"/>
  <c r="I434" i="15" s="1"/>
  <c r="J434" i="15" s="1"/>
  <c r="H433" i="15" a="1"/>
  <c r="H433" i="15" s="1"/>
  <c r="G433" i="15"/>
  <c r="I433" i="15" s="1"/>
  <c r="J433" i="15" s="1"/>
  <c r="H432" i="15" a="1"/>
  <c r="H432" i="15" s="1"/>
  <c r="G432" i="15"/>
  <c r="I432" i="15" s="1"/>
  <c r="J432" i="15" s="1"/>
  <c r="H431" i="15" a="1"/>
  <c r="H431" i="15" s="1"/>
  <c r="G431" i="15"/>
  <c r="I431" i="15" s="1"/>
  <c r="J431" i="15" s="1"/>
  <c r="H430" i="15" a="1"/>
  <c r="H430" i="15" s="1"/>
  <c r="G430" i="15"/>
  <c r="I430" i="15" s="1"/>
  <c r="J430" i="15" s="1"/>
  <c r="H429" i="15" a="1"/>
  <c r="H429" i="15" s="1"/>
  <c r="G429" i="15"/>
  <c r="I429" i="15" s="1"/>
  <c r="J429" i="15" s="1"/>
  <c r="H428" i="15" a="1"/>
  <c r="H428" i="15" s="1"/>
  <c r="G428" i="15"/>
  <c r="I428" i="15" s="1"/>
  <c r="J428" i="15" s="1"/>
  <c r="H427" i="15" a="1"/>
  <c r="H427" i="15" s="1"/>
  <c r="G427" i="15"/>
  <c r="I427" i="15" s="1"/>
  <c r="J427" i="15" s="1"/>
  <c r="H426" i="15" a="1"/>
  <c r="H426" i="15" s="1"/>
  <c r="G426" i="15"/>
  <c r="I426" i="15" s="1"/>
  <c r="J426" i="15" s="1"/>
  <c r="H425" i="15" a="1"/>
  <c r="H425" i="15" s="1"/>
  <c r="G425" i="15"/>
  <c r="I425" i="15" s="1"/>
  <c r="J425" i="15" s="1"/>
  <c r="H424" i="15" a="1"/>
  <c r="H424" i="15" s="1"/>
  <c r="G424" i="15"/>
  <c r="I424" i="15" s="1"/>
  <c r="J424" i="15" s="1"/>
  <c r="H423" i="15" a="1"/>
  <c r="H423" i="15" s="1"/>
  <c r="G423" i="15"/>
  <c r="I423" i="15" s="1"/>
  <c r="J423" i="15" s="1"/>
  <c r="H422" i="15" a="1"/>
  <c r="H422" i="15" s="1"/>
  <c r="G422" i="15"/>
  <c r="I422" i="15" s="1"/>
  <c r="J422" i="15" s="1"/>
  <c r="H421" i="15" a="1"/>
  <c r="H421" i="15" s="1"/>
  <c r="G421" i="15"/>
  <c r="I421" i="15" s="1"/>
  <c r="J421" i="15" s="1"/>
  <c r="H420" i="15" a="1"/>
  <c r="H420" i="15" s="1"/>
  <c r="G420" i="15"/>
  <c r="I420" i="15" s="1"/>
  <c r="J420" i="15" s="1"/>
  <c r="H419" i="15" a="1"/>
  <c r="H419" i="15" s="1"/>
  <c r="G419" i="15"/>
  <c r="I419" i="15" s="1"/>
  <c r="J419" i="15" s="1"/>
  <c r="H418" i="15" a="1"/>
  <c r="H418" i="15" s="1"/>
  <c r="G418" i="15"/>
  <c r="I418" i="15" s="1"/>
  <c r="J418" i="15" s="1"/>
  <c r="H417" i="15" a="1"/>
  <c r="H417" i="15" s="1"/>
  <c r="G417" i="15"/>
  <c r="I417" i="15" s="1"/>
  <c r="J417" i="15" s="1"/>
  <c r="H416" i="15" a="1"/>
  <c r="H416" i="15" s="1"/>
  <c r="G416" i="15"/>
  <c r="I416" i="15" s="1"/>
  <c r="J416" i="15" s="1"/>
  <c r="H415" i="15" a="1"/>
  <c r="H415" i="15" s="1"/>
  <c r="G415" i="15"/>
  <c r="I415" i="15" s="1"/>
  <c r="J415" i="15" s="1"/>
  <c r="H414" i="15" a="1"/>
  <c r="H414" i="15" s="1"/>
  <c r="G414" i="15"/>
  <c r="I414" i="15" s="1"/>
  <c r="J414" i="15" s="1"/>
  <c r="H413" i="15" a="1"/>
  <c r="H413" i="15" s="1"/>
  <c r="G413" i="15"/>
  <c r="I413" i="15" s="1"/>
  <c r="J413" i="15" s="1"/>
  <c r="H412" i="15" a="1"/>
  <c r="H412" i="15" s="1"/>
  <c r="G412" i="15"/>
  <c r="I412" i="15" s="1"/>
  <c r="J412" i="15" s="1"/>
  <c r="H411" i="15" a="1"/>
  <c r="H411" i="15" s="1"/>
  <c r="G411" i="15"/>
  <c r="I411" i="15" s="1"/>
  <c r="J411" i="15" s="1"/>
  <c r="H410" i="15" a="1"/>
  <c r="H410" i="15" s="1"/>
  <c r="G410" i="15"/>
  <c r="I410" i="15" s="1"/>
  <c r="J410" i="15" s="1"/>
  <c r="H409" i="15" a="1"/>
  <c r="H409" i="15" s="1"/>
  <c r="G409" i="15"/>
  <c r="I409" i="15" s="1"/>
  <c r="J409" i="15" s="1"/>
  <c r="H408" i="15" a="1"/>
  <c r="H408" i="15" s="1"/>
  <c r="G408" i="15"/>
  <c r="I408" i="15" s="1"/>
  <c r="J408" i="15" s="1"/>
  <c r="H407" i="15" a="1"/>
  <c r="H407" i="15" s="1"/>
  <c r="G407" i="15"/>
  <c r="I407" i="15" s="1"/>
  <c r="J407" i="15" s="1"/>
  <c r="H406" i="15" a="1"/>
  <c r="H406" i="15" s="1"/>
  <c r="G406" i="15"/>
  <c r="I406" i="15" s="1"/>
  <c r="J406" i="15" s="1"/>
  <c r="H405" i="15" a="1"/>
  <c r="H405" i="15" s="1"/>
  <c r="G405" i="15"/>
  <c r="I405" i="15" s="1"/>
  <c r="J405" i="15" s="1"/>
  <c r="H404" i="15" a="1"/>
  <c r="H404" i="15" s="1"/>
  <c r="G404" i="15"/>
  <c r="I404" i="15" s="1"/>
  <c r="J404" i="15" s="1"/>
  <c r="H403" i="15" a="1"/>
  <c r="H403" i="15" s="1"/>
  <c r="G403" i="15"/>
  <c r="I403" i="15" s="1"/>
  <c r="J403" i="15" s="1"/>
  <c r="H402" i="15" a="1"/>
  <c r="H402" i="15" s="1"/>
  <c r="G402" i="15"/>
  <c r="I402" i="15" s="1"/>
  <c r="J402" i="15" s="1"/>
  <c r="H401" i="15" a="1"/>
  <c r="H401" i="15" s="1"/>
  <c r="G401" i="15"/>
  <c r="I401" i="15" s="1"/>
  <c r="J401" i="15" s="1"/>
  <c r="H400" i="15" a="1"/>
  <c r="H400" i="15" s="1"/>
  <c r="G400" i="15"/>
  <c r="I400" i="15" s="1"/>
  <c r="J400" i="15" s="1"/>
  <c r="H399" i="15" a="1"/>
  <c r="H399" i="15" s="1"/>
  <c r="G399" i="15"/>
  <c r="I399" i="15" s="1"/>
  <c r="J399" i="15" s="1"/>
  <c r="H398" i="15" a="1"/>
  <c r="H398" i="15" s="1"/>
  <c r="G398" i="15"/>
  <c r="I398" i="15" s="1"/>
  <c r="J398" i="15" s="1"/>
  <c r="H397" i="15" a="1"/>
  <c r="H397" i="15" s="1"/>
  <c r="G397" i="15"/>
  <c r="I397" i="15" s="1"/>
  <c r="J397" i="15" s="1"/>
  <c r="H396" i="15" a="1"/>
  <c r="H396" i="15" s="1"/>
  <c r="G396" i="15"/>
  <c r="I396" i="15" s="1"/>
  <c r="J396" i="15" s="1"/>
  <c r="H395" i="15" a="1"/>
  <c r="H395" i="15" s="1"/>
  <c r="G395" i="15"/>
  <c r="I395" i="15" s="1"/>
  <c r="J395" i="15" s="1"/>
  <c r="H394" i="15" a="1"/>
  <c r="H394" i="15" s="1"/>
  <c r="G394" i="15"/>
  <c r="I394" i="15" s="1"/>
  <c r="J394" i="15" s="1"/>
  <c r="H393" i="15" a="1"/>
  <c r="H393" i="15" s="1"/>
  <c r="G393" i="15"/>
  <c r="I393" i="15" s="1"/>
  <c r="J393" i="15" s="1"/>
  <c r="H392" i="15" a="1"/>
  <c r="H392" i="15" s="1"/>
  <c r="G392" i="15"/>
  <c r="I392" i="15" s="1"/>
  <c r="J392" i="15" s="1"/>
  <c r="H391" i="15" a="1"/>
  <c r="H391" i="15" s="1"/>
  <c r="G391" i="15"/>
  <c r="I391" i="15" s="1"/>
  <c r="J391" i="15" s="1"/>
  <c r="H390" i="15" a="1"/>
  <c r="H390" i="15" s="1"/>
  <c r="G390" i="15"/>
  <c r="I390" i="15" s="1"/>
  <c r="J390" i="15" s="1"/>
  <c r="H389" i="15" a="1"/>
  <c r="H389" i="15" s="1"/>
  <c r="G389" i="15"/>
  <c r="I389" i="15" s="1"/>
  <c r="J389" i="15" s="1"/>
  <c r="H388" i="15" a="1"/>
  <c r="H388" i="15" s="1"/>
  <c r="G388" i="15"/>
  <c r="I388" i="15" s="1"/>
  <c r="J388" i="15" s="1"/>
  <c r="H387" i="15" a="1"/>
  <c r="H387" i="15" s="1"/>
  <c r="G387" i="15"/>
  <c r="I387" i="15" s="1"/>
  <c r="J387" i="15" s="1"/>
  <c r="H386" i="15" a="1"/>
  <c r="H386" i="15" s="1"/>
  <c r="G386" i="15"/>
  <c r="I386" i="15" s="1"/>
  <c r="J386" i="15" s="1"/>
  <c r="H385" i="15" a="1"/>
  <c r="H385" i="15" s="1"/>
  <c r="G385" i="15"/>
  <c r="I385" i="15" s="1"/>
  <c r="J385" i="15" s="1"/>
  <c r="H384" i="15" a="1"/>
  <c r="H384" i="15" s="1"/>
  <c r="G384" i="15"/>
  <c r="I384" i="15" s="1"/>
  <c r="J384" i="15" s="1"/>
  <c r="H383" i="15" a="1"/>
  <c r="H383" i="15" s="1"/>
  <c r="G383" i="15"/>
  <c r="I383" i="15" s="1"/>
  <c r="J383" i="15" s="1"/>
  <c r="H382" i="15" a="1"/>
  <c r="H382" i="15" s="1"/>
  <c r="G382" i="15"/>
  <c r="I382" i="15" s="1"/>
  <c r="J382" i="15" s="1"/>
  <c r="H381" i="15" a="1"/>
  <c r="H381" i="15" s="1"/>
  <c r="G381" i="15"/>
  <c r="I381" i="15" s="1"/>
  <c r="J381" i="15" s="1"/>
  <c r="H380" i="15" a="1"/>
  <c r="H380" i="15" s="1"/>
  <c r="G380" i="15"/>
  <c r="I380" i="15" s="1"/>
  <c r="J380" i="15" s="1"/>
  <c r="H379" i="15" a="1"/>
  <c r="H379" i="15" s="1"/>
  <c r="G379" i="15"/>
  <c r="I379" i="15" s="1"/>
  <c r="J379" i="15" s="1"/>
  <c r="H378" i="15" a="1"/>
  <c r="H378" i="15" s="1"/>
  <c r="G378" i="15"/>
  <c r="I378" i="15" s="1"/>
  <c r="J378" i="15" s="1"/>
  <c r="H377" i="15" a="1"/>
  <c r="H377" i="15" s="1"/>
  <c r="G377" i="15"/>
  <c r="I377" i="15" s="1"/>
  <c r="J377" i="15" s="1"/>
  <c r="H376" i="15" a="1"/>
  <c r="H376" i="15" s="1"/>
  <c r="G376" i="15"/>
  <c r="I376" i="15" s="1"/>
  <c r="J376" i="15" s="1"/>
  <c r="H375" i="15" a="1"/>
  <c r="H375" i="15" s="1"/>
  <c r="G375" i="15"/>
  <c r="I375" i="15" s="1"/>
  <c r="J375" i="15" s="1"/>
  <c r="H374" i="15" a="1"/>
  <c r="H374" i="15" s="1"/>
  <c r="G374" i="15"/>
  <c r="I374" i="15" s="1"/>
  <c r="J374" i="15" s="1"/>
  <c r="H373" i="15" a="1"/>
  <c r="H373" i="15" s="1"/>
  <c r="G373" i="15"/>
  <c r="I373" i="15" s="1"/>
  <c r="J373" i="15" s="1"/>
  <c r="H372" i="15" a="1"/>
  <c r="H372" i="15" s="1"/>
  <c r="G372" i="15"/>
  <c r="I372" i="15" s="1"/>
  <c r="J372" i="15" s="1"/>
  <c r="H371" i="15" a="1"/>
  <c r="H371" i="15" s="1"/>
  <c r="G371" i="15"/>
  <c r="I371" i="15" s="1"/>
  <c r="J371" i="15" s="1"/>
  <c r="H370" i="15" a="1"/>
  <c r="H370" i="15" s="1"/>
  <c r="G370" i="15"/>
  <c r="I370" i="15" s="1"/>
  <c r="J370" i="15" s="1"/>
  <c r="H369" i="15" a="1"/>
  <c r="H369" i="15" s="1"/>
  <c r="G369" i="15"/>
  <c r="I369" i="15" s="1"/>
  <c r="J369" i="15" s="1"/>
  <c r="H368" i="15" a="1"/>
  <c r="H368" i="15" s="1"/>
  <c r="G368" i="15"/>
  <c r="I368" i="15" s="1"/>
  <c r="J368" i="15" s="1"/>
  <c r="H367" i="15" a="1"/>
  <c r="H367" i="15" s="1"/>
  <c r="G367" i="15"/>
  <c r="I367" i="15" s="1"/>
  <c r="J367" i="15" s="1"/>
  <c r="H366" i="15" a="1"/>
  <c r="H366" i="15" s="1"/>
  <c r="G366" i="15"/>
  <c r="I366" i="15" s="1"/>
  <c r="J366" i="15" s="1"/>
  <c r="H365" i="15" a="1"/>
  <c r="H365" i="15" s="1"/>
  <c r="G365" i="15"/>
  <c r="I365" i="15" s="1"/>
  <c r="J365" i="15" s="1"/>
  <c r="H364" i="15" a="1"/>
  <c r="H364" i="15" s="1"/>
  <c r="G364" i="15"/>
  <c r="I364" i="15" s="1"/>
  <c r="J364" i="15" s="1"/>
  <c r="H363" i="15" a="1"/>
  <c r="H363" i="15" s="1"/>
  <c r="G363" i="15"/>
  <c r="I363" i="15" s="1"/>
  <c r="J363" i="15" s="1"/>
  <c r="H362" i="15" a="1"/>
  <c r="H362" i="15" s="1"/>
  <c r="G362" i="15"/>
  <c r="I362" i="15" s="1"/>
  <c r="J362" i="15" s="1"/>
  <c r="H361" i="15" a="1"/>
  <c r="H361" i="15" s="1"/>
  <c r="G361" i="15"/>
  <c r="I361" i="15" s="1"/>
  <c r="J361" i="15" s="1"/>
  <c r="H360" i="15" a="1"/>
  <c r="H360" i="15" s="1"/>
  <c r="G360" i="15"/>
  <c r="I360" i="15" s="1"/>
  <c r="J360" i="15" s="1"/>
  <c r="H359" i="15" a="1"/>
  <c r="H359" i="15" s="1"/>
  <c r="G359" i="15"/>
  <c r="I359" i="15" s="1"/>
  <c r="J359" i="15" s="1"/>
  <c r="H358" i="15" a="1"/>
  <c r="H358" i="15" s="1"/>
  <c r="G358" i="15"/>
  <c r="I358" i="15" s="1"/>
  <c r="J358" i="15" s="1"/>
  <c r="H357" i="15" a="1"/>
  <c r="H357" i="15" s="1"/>
  <c r="G357" i="15"/>
  <c r="I357" i="15" s="1"/>
  <c r="J357" i="15" s="1"/>
  <c r="H356" i="15" a="1"/>
  <c r="H356" i="15" s="1"/>
  <c r="G356" i="15"/>
  <c r="I356" i="15" s="1"/>
  <c r="J356" i="15" s="1"/>
  <c r="H355" i="15" a="1"/>
  <c r="H355" i="15" s="1"/>
  <c r="G355" i="15"/>
  <c r="I355" i="15" s="1"/>
  <c r="J355" i="15" s="1"/>
  <c r="H354" i="15" a="1"/>
  <c r="H354" i="15" s="1"/>
  <c r="G354" i="15"/>
  <c r="I354" i="15" s="1"/>
  <c r="J354" i="15" s="1"/>
  <c r="H353" i="15" a="1"/>
  <c r="H353" i="15" s="1"/>
  <c r="G353" i="15"/>
  <c r="I353" i="15" s="1"/>
  <c r="J353" i="15" s="1"/>
  <c r="H352" i="15" a="1"/>
  <c r="H352" i="15" s="1"/>
  <c r="G352" i="15"/>
  <c r="I352" i="15" s="1"/>
  <c r="J352" i="15" s="1"/>
  <c r="H351" i="15" a="1"/>
  <c r="H351" i="15" s="1"/>
  <c r="G351" i="15"/>
  <c r="I351" i="15" s="1"/>
  <c r="J351" i="15" s="1"/>
  <c r="H350" i="15" a="1"/>
  <c r="H350" i="15" s="1"/>
  <c r="G350" i="15"/>
  <c r="I350" i="15" s="1"/>
  <c r="J350" i="15" s="1"/>
  <c r="H349" i="15" a="1"/>
  <c r="H349" i="15" s="1"/>
  <c r="G349" i="15"/>
  <c r="I349" i="15" s="1"/>
  <c r="J349" i="15" s="1"/>
  <c r="H348" i="15" a="1"/>
  <c r="H348" i="15" s="1"/>
  <c r="G348" i="15"/>
  <c r="I348" i="15" s="1"/>
  <c r="J348" i="15" s="1"/>
  <c r="H347" i="15" a="1"/>
  <c r="H347" i="15" s="1"/>
  <c r="I347" i="15" s="1"/>
  <c r="J347" i="15" s="1"/>
  <c r="G347" i="15"/>
  <c r="H346" i="15" a="1"/>
  <c r="H346" i="15" s="1"/>
  <c r="G346" i="15"/>
  <c r="I346" i="15" s="1"/>
  <c r="J346" i="15" s="1"/>
  <c r="H345" i="15" a="1"/>
  <c r="H345" i="15" s="1"/>
  <c r="G345" i="15"/>
  <c r="I345" i="15" s="1"/>
  <c r="J345" i="15" s="1"/>
  <c r="H344" i="15" a="1"/>
  <c r="H344" i="15" s="1"/>
  <c r="G344" i="15"/>
  <c r="I344" i="15" s="1"/>
  <c r="J344" i="15" s="1"/>
  <c r="H343" i="15" a="1"/>
  <c r="H343" i="15" s="1"/>
  <c r="G343" i="15"/>
  <c r="I343" i="15" s="1"/>
  <c r="J343" i="15" s="1"/>
  <c r="H342" i="15" a="1"/>
  <c r="H342" i="15" s="1"/>
  <c r="G342" i="15"/>
  <c r="I342" i="15" s="1"/>
  <c r="J342" i="15" s="1"/>
  <c r="H341" i="15" a="1"/>
  <c r="H341" i="15" s="1"/>
  <c r="G341" i="15"/>
  <c r="I341" i="15" s="1"/>
  <c r="J341" i="15" s="1"/>
  <c r="H340" i="15" a="1"/>
  <c r="H340" i="15" s="1"/>
  <c r="G340" i="15"/>
  <c r="I340" i="15" s="1"/>
  <c r="J340" i="15" s="1"/>
  <c r="H339" i="15" a="1"/>
  <c r="H339" i="15" s="1"/>
  <c r="G339" i="15"/>
  <c r="I339" i="15" s="1"/>
  <c r="J339" i="15" s="1"/>
  <c r="H338" i="15" a="1"/>
  <c r="H338" i="15" s="1"/>
  <c r="G338" i="15"/>
  <c r="I338" i="15" s="1"/>
  <c r="J338" i="15" s="1"/>
  <c r="H337" i="15" a="1"/>
  <c r="H337" i="15" s="1"/>
  <c r="G337" i="15"/>
  <c r="I337" i="15" s="1"/>
  <c r="J337" i="15" s="1"/>
  <c r="H336" i="15" a="1"/>
  <c r="H336" i="15" s="1"/>
  <c r="G336" i="15"/>
  <c r="I336" i="15" s="1"/>
  <c r="J336" i="15" s="1"/>
  <c r="H335" i="15" a="1"/>
  <c r="H335" i="15" s="1"/>
  <c r="G335" i="15"/>
  <c r="I335" i="15" s="1"/>
  <c r="J335" i="15" s="1"/>
  <c r="H334" i="15" a="1"/>
  <c r="H334" i="15" s="1"/>
  <c r="G334" i="15"/>
  <c r="I334" i="15" s="1"/>
  <c r="J334" i="15" s="1"/>
  <c r="H333" i="15" a="1"/>
  <c r="H333" i="15" s="1"/>
  <c r="G333" i="15"/>
  <c r="I333" i="15" s="1"/>
  <c r="J333" i="15" s="1"/>
  <c r="H332" i="15" a="1"/>
  <c r="H332" i="15" s="1"/>
  <c r="G332" i="15"/>
  <c r="I332" i="15" s="1"/>
  <c r="J332" i="15" s="1"/>
  <c r="H331" i="15" a="1"/>
  <c r="H331" i="15" s="1"/>
  <c r="G331" i="15"/>
  <c r="I331" i="15" s="1"/>
  <c r="J331" i="15" s="1"/>
  <c r="H330" i="15" a="1"/>
  <c r="H330" i="15" s="1"/>
  <c r="G330" i="15"/>
  <c r="I330" i="15" s="1"/>
  <c r="J330" i="15" s="1"/>
  <c r="H329" i="15" a="1"/>
  <c r="H329" i="15" s="1"/>
  <c r="G329" i="15"/>
  <c r="I329" i="15" s="1"/>
  <c r="J329" i="15" s="1"/>
  <c r="H328" i="15" a="1"/>
  <c r="H328" i="15" s="1"/>
  <c r="G328" i="15"/>
  <c r="I328" i="15" s="1"/>
  <c r="J328" i="15" s="1"/>
  <c r="H327" i="15" a="1"/>
  <c r="H327" i="15" s="1"/>
  <c r="G327" i="15"/>
  <c r="I327" i="15" s="1"/>
  <c r="J327" i="15" s="1"/>
  <c r="H326" i="15" a="1"/>
  <c r="H326" i="15" s="1"/>
  <c r="G326" i="15"/>
  <c r="I326" i="15" s="1"/>
  <c r="J326" i="15" s="1"/>
  <c r="H325" i="15" a="1"/>
  <c r="H325" i="15" s="1"/>
  <c r="G325" i="15"/>
  <c r="I325" i="15" s="1"/>
  <c r="J325" i="15" s="1"/>
  <c r="H324" i="15" a="1"/>
  <c r="H324" i="15" s="1"/>
  <c r="G324" i="15"/>
  <c r="I324" i="15" s="1"/>
  <c r="J324" i="15" s="1"/>
  <c r="H323" i="15" a="1"/>
  <c r="H323" i="15" s="1"/>
  <c r="G323" i="15"/>
  <c r="I323" i="15" s="1"/>
  <c r="J323" i="15" s="1"/>
  <c r="H322" i="15" a="1"/>
  <c r="H322" i="15" s="1"/>
  <c r="G322" i="15"/>
  <c r="I322" i="15" s="1"/>
  <c r="J322" i="15" s="1"/>
  <c r="H321" i="15" a="1"/>
  <c r="H321" i="15" s="1"/>
  <c r="G321" i="15"/>
  <c r="I321" i="15" s="1"/>
  <c r="J321" i="15" s="1"/>
  <c r="H320" i="15" a="1"/>
  <c r="H320" i="15" s="1"/>
  <c r="G320" i="15"/>
  <c r="I320" i="15" s="1"/>
  <c r="J320" i="15" s="1"/>
  <c r="H319" i="15" a="1"/>
  <c r="H319" i="15" s="1"/>
  <c r="G319" i="15"/>
  <c r="I319" i="15" s="1"/>
  <c r="J319" i="15" s="1"/>
  <c r="H318" i="15" a="1"/>
  <c r="H318" i="15" s="1"/>
  <c r="G318" i="15"/>
  <c r="I318" i="15" s="1"/>
  <c r="J318" i="15" s="1"/>
  <c r="H317" i="15" a="1"/>
  <c r="H317" i="15" s="1"/>
  <c r="G317" i="15"/>
  <c r="I317" i="15" s="1"/>
  <c r="J317" i="15" s="1"/>
  <c r="H316" i="15" a="1"/>
  <c r="H316" i="15" s="1"/>
  <c r="G316" i="15"/>
  <c r="I316" i="15" s="1"/>
  <c r="J316" i="15" s="1"/>
  <c r="H315" i="15" a="1"/>
  <c r="H315" i="15" s="1"/>
  <c r="G315" i="15"/>
  <c r="I315" i="15" s="1"/>
  <c r="J315" i="15" s="1"/>
  <c r="H314" i="15" a="1"/>
  <c r="H314" i="15" s="1"/>
  <c r="G314" i="15"/>
  <c r="I314" i="15" s="1"/>
  <c r="J314" i="15" s="1"/>
  <c r="H313" i="15" a="1"/>
  <c r="H313" i="15" s="1"/>
  <c r="G313" i="15"/>
  <c r="I313" i="15" s="1"/>
  <c r="J313" i="15" s="1"/>
  <c r="H312" i="15" a="1"/>
  <c r="H312" i="15" s="1"/>
  <c r="G312" i="15"/>
  <c r="I312" i="15" s="1"/>
  <c r="J312" i="15" s="1"/>
  <c r="H311" i="15" a="1"/>
  <c r="H311" i="15" s="1"/>
  <c r="G311" i="15"/>
  <c r="I311" i="15" s="1"/>
  <c r="J311" i="15" s="1"/>
  <c r="H310" i="15" a="1"/>
  <c r="H310" i="15" s="1"/>
  <c r="G310" i="15"/>
  <c r="I310" i="15" s="1"/>
  <c r="J310" i="15" s="1"/>
  <c r="H309" i="15" a="1"/>
  <c r="H309" i="15" s="1"/>
  <c r="G309" i="15"/>
  <c r="I309" i="15" s="1"/>
  <c r="J309" i="15" s="1"/>
  <c r="H308" i="15" a="1"/>
  <c r="H308" i="15" s="1"/>
  <c r="G308" i="15"/>
  <c r="I308" i="15" s="1"/>
  <c r="J308" i="15" s="1"/>
  <c r="H307" i="15" a="1"/>
  <c r="H307" i="15" s="1"/>
  <c r="G307" i="15"/>
  <c r="I307" i="15" s="1"/>
  <c r="J307" i="15" s="1"/>
  <c r="H306" i="15" a="1"/>
  <c r="H306" i="15" s="1"/>
  <c r="G306" i="15"/>
  <c r="I306" i="15" s="1"/>
  <c r="J306" i="15" s="1"/>
  <c r="H305" i="15" a="1"/>
  <c r="H305" i="15" s="1"/>
  <c r="G305" i="15"/>
  <c r="I305" i="15" s="1"/>
  <c r="J305" i="15" s="1"/>
  <c r="H304" i="15" a="1"/>
  <c r="H304" i="15" s="1"/>
  <c r="G304" i="15"/>
  <c r="I304" i="15" s="1"/>
  <c r="J304" i="15" s="1"/>
  <c r="H303" i="15" a="1"/>
  <c r="H303" i="15" s="1"/>
  <c r="G303" i="15"/>
  <c r="I303" i="15" s="1"/>
  <c r="J303" i="15" s="1"/>
  <c r="H302" i="15" a="1"/>
  <c r="H302" i="15" s="1"/>
  <c r="G302" i="15"/>
  <c r="I302" i="15" s="1"/>
  <c r="J302" i="15" s="1"/>
  <c r="H301" i="15" a="1"/>
  <c r="H301" i="15" s="1"/>
  <c r="G301" i="15"/>
  <c r="I301" i="15" s="1"/>
  <c r="J301" i="15" s="1"/>
  <c r="H300" i="15" a="1"/>
  <c r="H300" i="15" s="1"/>
  <c r="G300" i="15"/>
  <c r="I300" i="15" s="1"/>
  <c r="J300" i="15" s="1"/>
  <c r="H299" i="15" a="1"/>
  <c r="H299" i="15" s="1"/>
  <c r="G299" i="15"/>
  <c r="I299" i="15" s="1"/>
  <c r="J299" i="15" s="1"/>
  <c r="H298" i="15" a="1"/>
  <c r="H298" i="15" s="1"/>
  <c r="G298" i="15"/>
  <c r="I298" i="15" s="1"/>
  <c r="J298" i="15" s="1"/>
  <c r="H297" i="15" a="1"/>
  <c r="H297" i="15" s="1"/>
  <c r="G297" i="15"/>
  <c r="I297" i="15" s="1"/>
  <c r="J297" i="15" s="1"/>
  <c r="H296" i="15" a="1"/>
  <c r="H296" i="15" s="1"/>
  <c r="G296" i="15"/>
  <c r="I296" i="15" s="1"/>
  <c r="J296" i="15" s="1"/>
  <c r="H295" i="15" a="1"/>
  <c r="H295" i="15" s="1"/>
  <c r="G295" i="15"/>
  <c r="I295" i="15" s="1"/>
  <c r="J295" i="15" s="1"/>
  <c r="H294" i="15" a="1"/>
  <c r="H294" i="15" s="1"/>
  <c r="G294" i="15"/>
  <c r="I294" i="15" s="1"/>
  <c r="J294" i="15" s="1"/>
  <c r="H293" i="15" a="1"/>
  <c r="H293" i="15" s="1"/>
  <c r="G293" i="15"/>
  <c r="I293" i="15" s="1"/>
  <c r="J293" i="15" s="1"/>
  <c r="H292" i="15" a="1"/>
  <c r="H292" i="15" s="1"/>
  <c r="G292" i="15"/>
  <c r="I292" i="15" s="1"/>
  <c r="J292" i="15" s="1"/>
  <c r="H291" i="15" a="1"/>
  <c r="H291" i="15" s="1"/>
  <c r="G291" i="15"/>
  <c r="I291" i="15" s="1"/>
  <c r="J291" i="15" s="1"/>
  <c r="H290" i="15" a="1"/>
  <c r="H290" i="15" s="1"/>
  <c r="G290" i="15"/>
  <c r="I290" i="15" s="1"/>
  <c r="J290" i="15" s="1"/>
  <c r="H289" i="15" a="1"/>
  <c r="H289" i="15" s="1"/>
  <c r="G289" i="15"/>
  <c r="I289" i="15" s="1"/>
  <c r="J289" i="15" s="1"/>
  <c r="H288" i="15" a="1"/>
  <c r="H288" i="15" s="1"/>
  <c r="G288" i="15"/>
  <c r="I288" i="15" s="1"/>
  <c r="J288" i="15" s="1"/>
  <c r="H287" i="15" a="1"/>
  <c r="H287" i="15" s="1"/>
  <c r="G287" i="15"/>
  <c r="I287" i="15" s="1"/>
  <c r="J287" i="15" s="1"/>
  <c r="H286" i="15" a="1"/>
  <c r="H286" i="15" s="1"/>
  <c r="G286" i="15"/>
  <c r="I286" i="15" s="1"/>
  <c r="J286" i="15" s="1"/>
  <c r="H285" i="15" a="1"/>
  <c r="H285" i="15" s="1"/>
  <c r="G285" i="15"/>
  <c r="I285" i="15" s="1"/>
  <c r="J285" i="15" s="1"/>
  <c r="H284" i="15" a="1"/>
  <c r="H284" i="15" s="1"/>
  <c r="G284" i="15"/>
  <c r="I284" i="15" s="1"/>
  <c r="J284" i="15" s="1"/>
  <c r="H283" i="15" a="1"/>
  <c r="H283" i="15" s="1"/>
  <c r="G283" i="15"/>
  <c r="I283" i="15" s="1"/>
  <c r="J283" i="15" s="1"/>
  <c r="H282" i="15" a="1"/>
  <c r="H282" i="15" s="1"/>
  <c r="G282" i="15"/>
  <c r="I282" i="15" s="1"/>
  <c r="J282" i="15" s="1"/>
  <c r="H281" i="15" a="1"/>
  <c r="H281" i="15" s="1"/>
  <c r="G281" i="15"/>
  <c r="I281" i="15" s="1"/>
  <c r="J281" i="15" s="1"/>
  <c r="H280" i="15" a="1"/>
  <c r="H280" i="15" s="1"/>
  <c r="G280" i="15"/>
  <c r="I280" i="15" s="1"/>
  <c r="J280" i="15" s="1"/>
  <c r="H279" i="15" a="1"/>
  <c r="H279" i="15" s="1"/>
  <c r="G279" i="15"/>
  <c r="I279" i="15" s="1"/>
  <c r="J279" i="15" s="1"/>
  <c r="H278" i="15" a="1"/>
  <c r="H278" i="15" s="1"/>
  <c r="G278" i="15"/>
  <c r="I278" i="15" s="1"/>
  <c r="J278" i="15" s="1"/>
  <c r="H277" i="15" a="1"/>
  <c r="H277" i="15" s="1"/>
  <c r="G277" i="15"/>
  <c r="I277" i="15" s="1"/>
  <c r="J277" i="15" s="1"/>
  <c r="H276" i="15" a="1"/>
  <c r="H276" i="15" s="1"/>
  <c r="G276" i="15"/>
  <c r="I276" i="15" s="1"/>
  <c r="J276" i="15" s="1"/>
  <c r="H275" i="15" a="1"/>
  <c r="H275" i="15" s="1"/>
  <c r="G275" i="15"/>
  <c r="I275" i="15" s="1"/>
  <c r="J275" i="15" s="1"/>
  <c r="H274" i="15" a="1"/>
  <c r="H274" i="15" s="1"/>
  <c r="G274" i="15"/>
  <c r="I274" i="15" s="1"/>
  <c r="J274" i="15" s="1"/>
  <c r="H273" i="15" a="1"/>
  <c r="H273" i="15" s="1"/>
  <c r="G273" i="15"/>
  <c r="I273" i="15" s="1"/>
  <c r="J273" i="15" s="1"/>
  <c r="H272" i="15" a="1"/>
  <c r="H272" i="15" s="1"/>
  <c r="G272" i="15"/>
  <c r="I272" i="15" s="1"/>
  <c r="J272" i="15" s="1"/>
  <c r="H271" i="15" a="1"/>
  <c r="H271" i="15" s="1"/>
  <c r="G271" i="15"/>
  <c r="I271" i="15" s="1"/>
  <c r="J271" i="15" s="1"/>
  <c r="H270" i="15" a="1"/>
  <c r="H270" i="15" s="1"/>
  <c r="G270" i="15"/>
  <c r="I270" i="15" s="1"/>
  <c r="J270" i="15" s="1"/>
  <c r="H269" i="15" a="1"/>
  <c r="H269" i="15" s="1"/>
  <c r="G269" i="15"/>
  <c r="I269" i="15" s="1"/>
  <c r="J269" i="15" s="1"/>
  <c r="H268" i="15" a="1"/>
  <c r="H268" i="15" s="1"/>
  <c r="G268" i="15"/>
  <c r="I268" i="15" s="1"/>
  <c r="J268" i="15" s="1"/>
  <c r="H267" i="15" a="1"/>
  <c r="H267" i="15" s="1"/>
  <c r="G267" i="15"/>
  <c r="I267" i="15" s="1"/>
  <c r="J267" i="15" s="1"/>
  <c r="H266" i="15" a="1"/>
  <c r="H266" i="15" s="1"/>
  <c r="G266" i="15"/>
  <c r="I266" i="15" s="1"/>
  <c r="J266" i="15" s="1"/>
  <c r="H265" i="15" a="1"/>
  <c r="H265" i="15" s="1"/>
  <c r="G265" i="15"/>
  <c r="I265" i="15" s="1"/>
  <c r="J265" i="15" s="1"/>
  <c r="H264" i="15" a="1"/>
  <c r="H264" i="15" s="1"/>
  <c r="G264" i="15"/>
  <c r="I264" i="15" s="1"/>
  <c r="J264" i="15" s="1"/>
  <c r="H263" i="15" a="1"/>
  <c r="H263" i="15" s="1"/>
  <c r="G263" i="15"/>
  <c r="I263" i="15" s="1"/>
  <c r="J263" i="15" s="1"/>
  <c r="H262" i="15" a="1"/>
  <c r="H262" i="15" s="1"/>
  <c r="G262" i="15"/>
  <c r="I262" i="15" s="1"/>
  <c r="J262" i="15" s="1"/>
  <c r="H261" i="15" a="1"/>
  <c r="H261" i="15" s="1"/>
  <c r="G261" i="15"/>
  <c r="I261" i="15" s="1"/>
  <c r="J261" i="15" s="1"/>
  <c r="H260" i="15" a="1"/>
  <c r="H260" i="15" s="1"/>
  <c r="G260" i="15"/>
  <c r="I260" i="15" s="1"/>
  <c r="J260" i="15" s="1"/>
  <c r="H259" i="15" a="1"/>
  <c r="H259" i="15" s="1"/>
  <c r="G259" i="15"/>
  <c r="I259" i="15" s="1"/>
  <c r="J259" i="15" s="1"/>
  <c r="H258" i="15" a="1"/>
  <c r="H258" i="15" s="1"/>
  <c r="G258" i="15"/>
  <c r="I258" i="15" s="1"/>
  <c r="J258" i="15" s="1"/>
  <c r="H257" i="15" a="1"/>
  <c r="H257" i="15" s="1"/>
  <c r="G257" i="15"/>
  <c r="I257" i="15" s="1"/>
  <c r="J257" i="15" s="1"/>
  <c r="H256" i="15" a="1"/>
  <c r="H256" i="15" s="1"/>
  <c r="G256" i="15"/>
  <c r="I256" i="15" s="1"/>
  <c r="J256" i="15" s="1"/>
  <c r="H255" i="15" a="1"/>
  <c r="H255" i="15" s="1"/>
  <c r="G255" i="15"/>
  <c r="I255" i="15" s="1"/>
  <c r="J255" i="15" s="1"/>
  <c r="H254" i="15" a="1"/>
  <c r="H254" i="15" s="1"/>
  <c r="G254" i="15"/>
  <c r="I254" i="15" s="1"/>
  <c r="J254" i="15" s="1"/>
  <c r="H253" i="15" a="1"/>
  <c r="H253" i="15" s="1"/>
  <c r="G253" i="15"/>
  <c r="I253" i="15" s="1"/>
  <c r="J253" i="15" s="1"/>
  <c r="H252" i="15" a="1"/>
  <c r="H252" i="15" s="1"/>
  <c r="G252" i="15"/>
  <c r="I252" i="15" s="1"/>
  <c r="J252" i="15" s="1"/>
  <c r="H251" i="15" a="1"/>
  <c r="H251" i="15" s="1"/>
  <c r="G251" i="15"/>
  <c r="I251" i="15" s="1"/>
  <c r="J251" i="15" s="1"/>
  <c r="H250" i="15" a="1"/>
  <c r="H250" i="15" s="1"/>
  <c r="G250" i="15"/>
  <c r="I250" i="15" s="1"/>
  <c r="J250" i="15" s="1"/>
  <c r="H249" i="15" a="1"/>
  <c r="H249" i="15" s="1"/>
  <c r="G249" i="15"/>
  <c r="I249" i="15" s="1"/>
  <c r="J249" i="15" s="1"/>
  <c r="H248" i="15" a="1"/>
  <c r="H248" i="15" s="1"/>
  <c r="G248" i="15"/>
  <c r="I248" i="15" s="1"/>
  <c r="J248" i="15" s="1"/>
  <c r="H247" i="15" a="1"/>
  <c r="H247" i="15" s="1"/>
  <c r="G247" i="15"/>
  <c r="I247" i="15" s="1"/>
  <c r="J247" i="15" s="1"/>
  <c r="H246" i="15" a="1"/>
  <c r="H246" i="15" s="1"/>
  <c r="G246" i="15"/>
  <c r="I246" i="15" s="1"/>
  <c r="J246" i="15" s="1"/>
  <c r="H245" i="15" a="1"/>
  <c r="H245" i="15" s="1"/>
  <c r="G245" i="15"/>
  <c r="I245" i="15" s="1"/>
  <c r="J245" i="15" s="1"/>
  <c r="H244" i="15" a="1"/>
  <c r="H244" i="15" s="1"/>
  <c r="G244" i="15"/>
  <c r="I244" i="15" s="1"/>
  <c r="J244" i="15" s="1"/>
  <c r="H243" i="15" a="1"/>
  <c r="H243" i="15" s="1"/>
  <c r="G243" i="15"/>
  <c r="I243" i="15" s="1"/>
  <c r="J243" i="15" s="1"/>
  <c r="H242" i="15" a="1"/>
  <c r="H242" i="15" s="1"/>
  <c r="G242" i="15"/>
  <c r="I242" i="15" s="1"/>
  <c r="J242" i="15" s="1"/>
  <c r="H241" i="15" a="1"/>
  <c r="H241" i="15" s="1"/>
  <c r="G241" i="15"/>
  <c r="I241" i="15" s="1"/>
  <c r="J241" i="15" s="1"/>
  <c r="H240" i="15" a="1"/>
  <c r="H240" i="15" s="1"/>
  <c r="G240" i="15"/>
  <c r="I240" i="15" s="1"/>
  <c r="J240" i="15" s="1"/>
  <c r="H239" i="15" a="1"/>
  <c r="H239" i="15" s="1"/>
  <c r="G239" i="15"/>
  <c r="I239" i="15" s="1"/>
  <c r="J239" i="15" s="1"/>
  <c r="H238" i="15" a="1"/>
  <c r="H238" i="15" s="1"/>
  <c r="G238" i="15"/>
  <c r="I238" i="15" s="1"/>
  <c r="J238" i="15" s="1"/>
  <c r="H237" i="15" a="1"/>
  <c r="H237" i="15" s="1"/>
  <c r="G237" i="15"/>
  <c r="I237" i="15" s="1"/>
  <c r="J237" i="15" s="1"/>
  <c r="H236" i="15" a="1"/>
  <c r="H236" i="15" s="1"/>
  <c r="G236" i="15"/>
  <c r="I236" i="15" s="1"/>
  <c r="J236" i="15" s="1"/>
  <c r="H235" i="15" a="1"/>
  <c r="H235" i="15" s="1"/>
  <c r="G235" i="15"/>
  <c r="I235" i="15" s="1"/>
  <c r="J235" i="15" s="1"/>
  <c r="H234" i="15" a="1"/>
  <c r="H234" i="15" s="1"/>
  <c r="G234" i="15"/>
  <c r="I234" i="15" s="1"/>
  <c r="J234" i="15" s="1"/>
  <c r="H233" i="15" a="1"/>
  <c r="H233" i="15" s="1"/>
  <c r="G233" i="15"/>
  <c r="I233" i="15" s="1"/>
  <c r="J233" i="15" s="1"/>
  <c r="H232" i="15" a="1"/>
  <c r="H232" i="15" s="1"/>
  <c r="G232" i="15"/>
  <c r="I232" i="15" s="1"/>
  <c r="J232" i="15" s="1"/>
  <c r="H231" i="15" a="1"/>
  <c r="H231" i="15" s="1"/>
  <c r="G231" i="15"/>
  <c r="I231" i="15" s="1"/>
  <c r="J231" i="15" s="1"/>
  <c r="H230" i="15" a="1"/>
  <c r="H230" i="15" s="1"/>
  <c r="G230" i="15"/>
  <c r="I230" i="15" s="1"/>
  <c r="J230" i="15" s="1"/>
  <c r="H229" i="15" a="1"/>
  <c r="H229" i="15" s="1"/>
  <c r="G229" i="15"/>
  <c r="I229" i="15" s="1"/>
  <c r="J229" i="15" s="1"/>
  <c r="H228" i="15" a="1"/>
  <c r="H228" i="15" s="1"/>
  <c r="G228" i="15"/>
  <c r="I228" i="15" s="1"/>
  <c r="J228" i="15" s="1"/>
  <c r="H227" i="15" a="1"/>
  <c r="H227" i="15" s="1"/>
  <c r="G227" i="15"/>
  <c r="I227" i="15" s="1"/>
  <c r="J227" i="15" s="1"/>
  <c r="H226" i="15" a="1"/>
  <c r="H226" i="15" s="1"/>
  <c r="G226" i="15"/>
  <c r="I226" i="15" s="1"/>
  <c r="J226" i="15" s="1"/>
  <c r="H225" i="15" a="1"/>
  <c r="H225" i="15" s="1"/>
  <c r="G225" i="15"/>
  <c r="I225" i="15" s="1"/>
  <c r="J225" i="15" s="1"/>
  <c r="H224" i="15" a="1"/>
  <c r="H224" i="15" s="1"/>
  <c r="G224" i="15"/>
  <c r="I224" i="15" s="1"/>
  <c r="J224" i="15" s="1"/>
  <c r="H223" i="15" a="1"/>
  <c r="H223" i="15" s="1"/>
  <c r="G223" i="15"/>
  <c r="I223" i="15" s="1"/>
  <c r="J223" i="15" s="1"/>
  <c r="H222" i="15" a="1"/>
  <c r="H222" i="15" s="1"/>
  <c r="G222" i="15"/>
  <c r="I222" i="15" s="1"/>
  <c r="J222" i="15" s="1"/>
  <c r="H221" i="15" a="1"/>
  <c r="H221" i="15" s="1"/>
  <c r="G221" i="15"/>
  <c r="I221" i="15" s="1"/>
  <c r="J221" i="15" s="1"/>
  <c r="H220" i="15" a="1"/>
  <c r="H220" i="15" s="1"/>
  <c r="G220" i="15"/>
  <c r="I220" i="15" s="1"/>
  <c r="J220" i="15" s="1"/>
  <c r="H219" i="15" a="1"/>
  <c r="H219" i="15" s="1"/>
  <c r="G219" i="15"/>
  <c r="I219" i="15" s="1"/>
  <c r="J219" i="15" s="1"/>
  <c r="H218" i="15" a="1"/>
  <c r="H218" i="15" s="1"/>
  <c r="G218" i="15"/>
  <c r="I218" i="15" s="1"/>
  <c r="J218" i="15" s="1"/>
  <c r="H217" i="15" a="1"/>
  <c r="H217" i="15" s="1"/>
  <c r="G217" i="15"/>
  <c r="I217" i="15" s="1"/>
  <c r="J217" i="15" s="1"/>
  <c r="H216" i="15" a="1"/>
  <c r="H216" i="15" s="1"/>
  <c r="G216" i="15"/>
  <c r="I216" i="15" s="1"/>
  <c r="J216" i="15" s="1"/>
  <c r="H215" i="15" a="1"/>
  <c r="H215" i="15" s="1"/>
  <c r="G215" i="15"/>
  <c r="I215" i="15" s="1"/>
  <c r="J215" i="15" s="1"/>
  <c r="H214" i="15" a="1"/>
  <c r="H214" i="15" s="1"/>
  <c r="G214" i="15"/>
  <c r="I214" i="15" s="1"/>
  <c r="J214" i="15" s="1"/>
  <c r="H213" i="15" a="1"/>
  <c r="H213" i="15" s="1"/>
  <c r="G213" i="15"/>
  <c r="I213" i="15" s="1"/>
  <c r="J213" i="15" s="1"/>
  <c r="H212" i="15" a="1"/>
  <c r="H212" i="15" s="1"/>
  <c r="G212" i="15"/>
  <c r="I212" i="15" s="1"/>
  <c r="J212" i="15" s="1"/>
  <c r="H211" i="15" a="1"/>
  <c r="H211" i="15" s="1"/>
  <c r="G211" i="15"/>
  <c r="I211" i="15" s="1"/>
  <c r="J211" i="15" s="1"/>
  <c r="H210" i="15" a="1"/>
  <c r="H210" i="15" s="1"/>
  <c r="G210" i="15"/>
  <c r="I210" i="15" s="1"/>
  <c r="J210" i="15" s="1"/>
  <c r="H209" i="15" a="1"/>
  <c r="H209" i="15" s="1"/>
  <c r="G209" i="15"/>
  <c r="I209" i="15" s="1"/>
  <c r="J209" i="15" s="1"/>
  <c r="H208" i="15" a="1"/>
  <c r="H208" i="15" s="1"/>
  <c r="G208" i="15"/>
  <c r="I208" i="15" s="1"/>
  <c r="J208" i="15" s="1"/>
  <c r="H207" i="15" a="1"/>
  <c r="H207" i="15" s="1"/>
  <c r="G207" i="15"/>
  <c r="I207" i="15" s="1"/>
  <c r="J207" i="15" s="1"/>
  <c r="H206" i="15" a="1"/>
  <c r="H206" i="15" s="1"/>
  <c r="G206" i="15"/>
  <c r="I206" i="15" s="1"/>
  <c r="J206" i="15" s="1"/>
  <c r="H205" i="15" a="1"/>
  <c r="H205" i="15" s="1"/>
  <c r="G205" i="15"/>
  <c r="I205" i="15" s="1"/>
  <c r="J205" i="15" s="1"/>
  <c r="H204" i="15" a="1"/>
  <c r="H204" i="15" s="1"/>
  <c r="G204" i="15"/>
  <c r="I204" i="15" s="1"/>
  <c r="J204" i="15" s="1"/>
  <c r="H203" i="15" a="1"/>
  <c r="H203" i="15" s="1"/>
  <c r="G203" i="15"/>
  <c r="I203" i="15" s="1"/>
  <c r="J203" i="15" s="1"/>
  <c r="H202" i="15" a="1"/>
  <c r="H202" i="15" s="1"/>
  <c r="G202" i="15"/>
  <c r="I202" i="15" s="1"/>
  <c r="J202" i="15" s="1"/>
  <c r="H201" i="15" a="1"/>
  <c r="H201" i="15" s="1"/>
  <c r="G201" i="15"/>
  <c r="I201" i="15" s="1"/>
  <c r="J201" i="15" s="1"/>
  <c r="H200" i="15" a="1"/>
  <c r="H200" i="15" s="1"/>
  <c r="G200" i="15"/>
  <c r="I200" i="15" s="1"/>
  <c r="J200" i="15" s="1"/>
  <c r="H199" i="15" a="1"/>
  <c r="H199" i="15" s="1"/>
  <c r="G199" i="15"/>
  <c r="I199" i="15" s="1"/>
  <c r="J199" i="15" s="1"/>
  <c r="H198" i="15" a="1"/>
  <c r="H198" i="15" s="1"/>
  <c r="G198" i="15"/>
  <c r="I198" i="15" s="1"/>
  <c r="J198" i="15" s="1"/>
  <c r="H197" i="15" a="1"/>
  <c r="H197" i="15" s="1"/>
  <c r="G197" i="15"/>
  <c r="I197" i="15" s="1"/>
  <c r="J197" i="15" s="1"/>
  <c r="H196" i="15" a="1"/>
  <c r="H196" i="15" s="1"/>
  <c r="G196" i="15"/>
  <c r="I196" i="15" s="1"/>
  <c r="J196" i="15" s="1"/>
  <c r="H195" i="15" a="1"/>
  <c r="H195" i="15" s="1"/>
  <c r="G195" i="15"/>
  <c r="I195" i="15" s="1"/>
  <c r="J195" i="15" s="1"/>
  <c r="H194" i="15" a="1"/>
  <c r="H194" i="15" s="1"/>
  <c r="G194" i="15"/>
  <c r="I194" i="15" s="1"/>
  <c r="J194" i="15" s="1"/>
  <c r="H193" i="15" a="1"/>
  <c r="H193" i="15" s="1"/>
  <c r="G193" i="15"/>
  <c r="I193" i="15" s="1"/>
  <c r="J193" i="15" s="1"/>
  <c r="H192" i="15" a="1"/>
  <c r="H192" i="15" s="1"/>
  <c r="G192" i="15"/>
  <c r="I192" i="15" s="1"/>
  <c r="J192" i="15" s="1"/>
  <c r="H191" i="15" a="1"/>
  <c r="H191" i="15" s="1"/>
  <c r="G191" i="15"/>
  <c r="I191" i="15" s="1"/>
  <c r="J191" i="15" s="1"/>
  <c r="H190" i="15" a="1"/>
  <c r="H190" i="15" s="1"/>
  <c r="G190" i="15"/>
  <c r="I190" i="15" s="1"/>
  <c r="J190" i="15" s="1"/>
  <c r="H189" i="15" a="1"/>
  <c r="H189" i="15" s="1"/>
  <c r="G189" i="15"/>
  <c r="I189" i="15" s="1"/>
  <c r="J189" i="15" s="1"/>
  <c r="H188" i="15" a="1"/>
  <c r="H188" i="15" s="1"/>
  <c r="G188" i="15"/>
  <c r="I188" i="15" s="1"/>
  <c r="J188" i="15" s="1"/>
  <c r="H187" i="15" a="1"/>
  <c r="H187" i="15" s="1"/>
  <c r="G187" i="15"/>
  <c r="I187" i="15" s="1"/>
  <c r="J187" i="15" s="1"/>
  <c r="H186" i="15" a="1"/>
  <c r="H186" i="15" s="1"/>
  <c r="G186" i="15"/>
  <c r="I186" i="15" s="1"/>
  <c r="J186" i="15" s="1"/>
  <c r="H185" i="15" a="1"/>
  <c r="H185" i="15" s="1"/>
  <c r="G185" i="15"/>
  <c r="I185" i="15" s="1"/>
  <c r="J185" i="15" s="1"/>
  <c r="H184" i="15" a="1"/>
  <c r="H184" i="15" s="1"/>
  <c r="G184" i="15"/>
  <c r="I184" i="15" s="1"/>
  <c r="J184" i="15" s="1"/>
  <c r="H183" i="15" a="1"/>
  <c r="H183" i="15" s="1"/>
  <c r="G183" i="15"/>
  <c r="I183" i="15" s="1"/>
  <c r="J183" i="15" s="1"/>
  <c r="H182" i="15" a="1"/>
  <c r="H182" i="15" s="1"/>
  <c r="G182" i="15"/>
  <c r="I182" i="15" s="1"/>
  <c r="J182" i="15" s="1"/>
  <c r="H181" i="15" a="1"/>
  <c r="H181" i="15" s="1"/>
  <c r="G181" i="15"/>
  <c r="I181" i="15" s="1"/>
  <c r="J181" i="15" s="1"/>
  <c r="H180" i="15" a="1"/>
  <c r="H180" i="15" s="1"/>
  <c r="G180" i="15"/>
  <c r="I180" i="15" s="1"/>
  <c r="J180" i="15" s="1"/>
  <c r="H179" i="15" a="1"/>
  <c r="H179" i="15" s="1"/>
  <c r="G179" i="15"/>
  <c r="I179" i="15" s="1"/>
  <c r="J179" i="15" s="1"/>
  <c r="H178" i="15" a="1"/>
  <c r="H178" i="15" s="1"/>
  <c r="G178" i="15"/>
  <c r="I178" i="15" s="1"/>
  <c r="J178" i="15" s="1"/>
  <c r="H177" i="15" a="1"/>
  <c r="H177" i="15" s="1"/>
  <c r="G177" i="15"/>
  <c r="I177" i="15" s="1"/>
  <c r="J177" i="15" s="1"/>
  <c r="H176" i="15" a="1"/>
  <c r="H176" i="15" s="1"/>
  <c r="G176" i="15"/>
  <c r="I176" i="15" s="1"/>
  <c r="J176" i="15" s="1"/>
  <c r="H175" i="15" a="1"/>
  <c r="H175" i="15" s="1"/>
  <c r="G175" i="15"/>
  <c r="I175" i="15" s="1"/>
  <c r="J175" i="15" s="1"/>
  <c r="H174" i="15" a="1"/>
  <c r="H174" i="15" s="1"/>
  <c r="G174" i="15"/>
  <c r="I174" i="15" s="1"/>
  <c r="J174" i="15" s="1"/>
  <c r="H173" i="15" a="1"/>
  <c r="H173" i="15" s="1"/>
  <c r="G173" i="15"/>
  <c r="I173" i="15" s="1"/>
  <c r="J173" i="15" s="1"/>
  <c r="H172" i="15" a="1"/>
  <c r="H172" i="15" s="1"/>
  <c r="G172" i="15"/>
  <c r="I172" i="15" s="1"/>
  <c r="J172" i="15" s="1"/>
  <c r="H171" i="15" a="1"/>
  <c r="H171" i="15" s="1"/>
  <c r="G171" i="15"/>
  <c r="I171" i="15" s="1"/>
  <c r="J171" i="15" s="1"/>
  <c r="H170" i="15" a="1"/>
  <c r="H170" i="15" s="1"/>
  <c r="G170" i="15"/>
  <c r="I170" i="15" s="1"/>
  <c r="J170" i="15" s="1"/>
  <c r="H169" i="15" a="1"/>
  <c r="H169" i="15" s="1"/>
  <c r="G169" i="15"/>
  <c r="I169" i="15" s="1"/>
  <c r="J169" i="15" s="1"/>
  <c r="H168" i="15" a="1"/>
  <c r="H168" i="15" s="1"/>
  <c r="G168" i="15"/>
  <c r="I168" i="15" s="1"/>
  <c r="J168" i="15" s="1"/>
  <c r="H167" i="15" a="1"/>
  <c r="H167" i="15" s="1"/>
  <c r="G167" i="15"/>
  <c r="I167" i="15" s="1"/>
  <c r="J167" i="15" s="1"/>
  <c r="H166" i="15" a="1"/>
  <c r="H166" i="15" s="1"/>
  <c r="G166" i="15"/>
  <c r="I166" i="15" s="1"/>
  <c r="J166" i="15" s="1"/>
  <c r="H165" i="15" a="1"/>
  <c r="H165" i="15" s="1"/>
  <c r="G165" i="15"/>
  <c r="I165" i="15" s="1"/>
  <c r="J165" i="15" s="1"/>
  <c r="H164" i="15" a="1"/>
  <c r="H164" i="15" s="1"/>
  <c r="G164" i="15"/>
  <c r="I164" i="15" s="1"/>
  <c r="J164" i="15" s="1"/>
  <c r="H163" i="15" a="1"/>
  <c r="H163" i="15" s="1"/>
  <c r="G163" i="15"/>
  <c r="I163" i="15" s="1"/>
  <c r="J163" i="15" s="1"/>
  <c r="H162" i="15" a="1"/>
  <c r="H162" i="15" s="1"/>
  <c r="G162" i="15"/>
  <c r="I162" i="15" s="1"/>
  <c r="J162" i="15" s="1"/>
  <c r="H161" i="15" a="1"/>
  <c r="H161" i="15" s="1"/>
  <c r="G161" i="15"/>
  <c r="I161" i="15" s="1"/>
  <c r="J161" i="15" s="1"/>
  <c r="H160" i="15" a="1"/>
  <c r="H160" i="15" s="1"/>
  <c r="G160" i="15"/>
  <c r="I160" i="15" s="1"/>
  <c r="J160" i="15" s="1"/>
  <c r="H159" i="15" a="1"/>
  <c r="H159" i="15" s="1"/>
  <c r="G159" i="15"/>
  <c r="I159" i="15" s="1"/>
  <c r="J159" i="15" s="1"/>
  <c r="H158" i="15" a="1"/>
  <c r="H158" i="15" s="1"/>
  <c r="G158" i="15"/>
  <c r="I158" i="15" s="1"/>
  <c r="J158" i="15" s="1"/>
  <c r="H157" i="15" a="1"/>
  <c r="H157" i="15" s="1"/>
  <c r="G157" i="15"/>
  <c r="I157" i="15" s="1"/>
  <c r="J157" i="15" s="1"/>
  <c r="H156" i="15" a="1"/>
  <c r="H156" i="15" s="1"/>
  <c r="G156" i="15"/>
  <c r="I156" i="15" s="1"/>
  <c r="J156" i="15" s="1"/>
  <c r="H155" i="15" a="1"/>
  <c r="H155" i="15" s="1"/>
  <c r="G155" i="15"/>
  <c r="I155" i="15" s="1"/>
  <c r="J155" i="15" s="1"/>
  <c r="H154" i="15" a="1"/>
  <c r="H154" i="15" s="1"/>
  <c r="G154" i="15"/>
  <c r="I154" i="15" s="1"/>
  <c r="J154" i="15" s="1"/>
  <c r="H153" i="15" a="1"/>
  <c r="H153" i="15" s="1"/>
  <c r="G153" i="15"/>
  <c r="I153" i="15" s="1"/>
  <c r="J153" i="15" s="1"/>
  <c r="H152" i="15" a="1"/>
  <c r="H152" i="15" s="1"/>
  <c r="G152" i="15"/>
  <c r="I152" i="15" s="1"/>
  <c r="J152" i="15" s="1"/>
  <c r="H151" i="15" a="1"/>
  <c r="H151" i="15" s="1"/>
  <c r="G151" i="15"/>
  <c r="I151" i="15" s="1"/>
  <c r="J151" i="15" s="1"/>
  <c r="H150" i="15" a="1"/>
  <c r="H150" i="15" s="1"/>
  <c r="G150" i="15"/>
  <c r="I150" i="15" s="1"/>
  <c r="J150" i="15" s="1"/>
  <c r="H149" i="15" a="1"/>
  <c r="H149" i="15" s="1"/>
  <c r="G149" i="15"/>
  <c r="I149" i="15" s="1"/>
  <c r="J149" i="15" s="1"/>
  <c r="H148" i="15" a="1"/>
  <c r="H148" i="15" s="1"/>
  <c r="G148" i="15"/>
  <c r="I148" i="15" s="1"/>
  <c r="J148" i="15" s="1"/>
  <c r="H147" i="15" a="1"/>
  <c r="H147" i="15" s="1"/>
  <c r="G147" i="15"/>
  <c r="I147" i="15" s="1"/>
  <c r="J147" i="15" s="1"/>
  <c r="H146" i="15" a="1"/>
  <c r="H146" i="15" s="1"/>
  <c r="G146" i="15"/>
  <c r="I146" i="15" s="1"/>
  <c r="J146" i="15" s="1"/>
  <c r="H145" i="15" a="1"/>
  <c r="H145" i="15" s="1"/>
  <c r="G145" i="15"/>
  <c r="I145" i="15" s="1"/>
  <c r="J145" i="15" s="1"/>
  <c r="H144" i="15" a="1"/>
  <c r="H144" i="15" s="1"/>
  <c r="G144" i="15"/>
  <c r="I144" i="15" s="1"/>
  <c r="J144" i="15" s="1"/>
  <c r="H143" i="15" a="1"/>
  <c r="H143" i="15" s="1"/>
  <c r="G143" i="15"/>
  <c r="I143" i="15" s="1"/>
  <c r="J143" i="15" s="1"/>
  <c r="H142" i="15" a="1"/>
  <c r="H142" i="15" s="1"/>
  <c r="G142" i="15"/>
  <c r="I142" i="15" s="1"/>
  <c r="J142" i="15" s="1"/>
  <c r="H141" i="15" a="1"/>
  <c r="H141" i="15" s="1"/>
  <c r="G141" i="15"/>
  <c r="I141" i="15" s="1"/>
  <c r="J141" i="15" s="1"/>
  <c r="H140" i="15" a="1"/>
  <c r="H140" i="15" s="1"/>
  <c r="G140" i="15"/>
  <c r="I140" i="15" s="1"/>
  <c r="J140" i="15" s="1"/>
  <c r="H139" i="15" a="1"/>
  <c r="H139" i="15" s="1"/>
  <c r="G139" i="15"/>
  <c r="I139" i="15" s="1"/>
  <c r="J139" i="15" s="1"/>
  <c r="H138" i="15" a="1"/>
  <c r="H138" i="15" s="1"/>
  <c r="G138" i="15"/>
  <c r="I138" i="15" s="1"/>
  <c r="J138" i="15" s="1"/>
  <c r="H137" i="15" a="1"/>
  <c r="H137" i="15" s="1"/>
  <c r="G137" i="15"/>
  <c r="I137" i="15" s="1"/>
  <c r="J137" i="15" s="1"/>
  <c r="H136" i="15" a="1"/>
  <c r="H136" i="15" s="1"/>
  <c r="G136" i="15"/>
  <c r="I136" i="15" s="1"/>
  <c r="J136" i="15" s="1"/>
  <c r="H135" i="15" a="1"/>
  <c r="H135" i="15" s="1"/>
  <c r="G135" i="15"/>
  <c r="I135" i="15" s="1"/>
  <c r="J135" i="15" s="1"/>
  <c r="H134" i="15" a="1"/>
  <c r="H134" i="15" s="1"/>
  <c r="G134" i="15"/>
  <c r="I134" i="15" s="1"/>
  <c r="J134" i="15" s="1"/>
  <c r="H133" i="15" a="1"/>
  <c r="H133" i="15" s="1"/>
  <c r="G133" i="15"/>
  <c r="I133" i="15" s="1"/>
  <c r="J133" i="15" s="1"/>
  <c r="H132" i="15" a="1"/>
  <c r="H132" i="15" s="1"/>
  <c r="G132" i="15"/>
  <c r="I132" i="15" s="1"/>
  <c r="J132" i="15" s="1"/>
  <c r="H131" i="15" a="1"/>
  <c r="H131" i="15" s="1"/>
  <c r="G131" i="15"/>
  <c r="I131" i="15" s="1"/>
  <c r="J131" i="15" s="1"/>
  <c r="H130" i="15" a="1"/>
  <c r="H130" i="15" s="1"/>
  <c r="G130" i="15"/>
  <c r="I130" i="15" s="1"/>
  <c r="J130" i="15" s="1"/>
  <c r="H129" i="15" a="1"/>
  <c r="H129" i="15" s="1"/>
  <c r="G129" i="15"/>
  <c r="I129" i="15" s="1"/>
  <c r="J129" i="15" s="1"/>
  <c r="H128" i="15" a="1"/>
  <c r="H128" i="15" s="1"/>
  <c r="G128" i="15"/>
  <c r="I128" i="15" s="1"/>
  <c r="J128" i="15" s="1"/>
  <c r="H127" i="15" a="1"/>
  <c r="H127" i="15" s="1"/>
  <c r="G127" i="15"/>
  <c r="I127" i="15" s="1"/>
  <c r="J127" i="15" s="1"/>
  <c r="H126" i="15" a="1"/>
  <c r="H126" i="15" s="1"/>
  <c r="G126" i="15"/>
  <c r="I126" i="15" s="1"/>
  <c r="J126" i="15" s="1"/>
  <c r="H125" i="15" a="1"/>
  <c r="H125" i="15" s="1"/>
  <c r="G125" i="15"/>
  <c r="I125" i="15" s="1"/>
  <c r="J125" i="15" s="1"/>
  <c r="H124" i="15" a="1"/>
  <c r="H124" i="15" s="1"/>
  <c r="G124" i="15"/>
  <c r="I124" i="15" s="1"/>
  <c r="J124" i="15" s="1"/>
  <c r="H123" i="15" a="1"/>
  <c r="H123" i="15" s="1"/>
  <c r="G123" i="15"/>
  <c r="I123" i="15" s="1"/>
  <c r="J123" i="15" s="1"/>
  <c r="H122" i="15" a="1"/>
  <c r="H122" i="15" s="1"/>
  <c r="I122" i="15" s="1"/>
  <c r="J122" i="15" s="1"/>
  <c r="G122" i="15"/>
  <c r="H121" i="15" a="1"/>
  <c r="H121" i="15" s="1"/>
  <c r="G121" i="15"/>
  <c r="I121" i="15" s="1"/>
  <c r="J121" i="15" s="1"/>
  <c r="H120" i="15" a="1"/>
  <c r="H120" i="15" s="1"/>
  <c r="G120" i="15"/>
  <c r="I120" i="15" s="1"/>
  <c r="J120" i="15" s="1"/>
  <c r="H119" i="15" a="1"/>
  <c r="H119" i="15" s="1"/>
  <c r="G119" i="15"/>
  <c r="I119" i="15" s="1"/>
  <c r="J119" i="15" s="1"/>
  <c r="H118" i="15" a="1"/>
  <c r="H118" i="15" s="1"/>
  <c r="G118" i="15"/>
  <c r="I118" i="15" s="1"/>
  <c r="J118" i="15" s="1"/>
  <c r="H117" i="15" a="1"/>
  <c r="H117" i="15" s="1"/>
  <c r="G117" i="15"/>
  <c r="I117" i="15" s="1"/>
  <c r="J117" i="15" s="1"/>
  <c r="H116" i="15" a="1"/>
  <c r="H116" i="15" s="1"/>
  <c r="G116" i="15"/>
  <c r="I116" i="15" s="1"/>
  <c r="J116" i="15" s="1"/>
  <c r="H115" i="15" a="1"/>
  <c r="H115" i="15" s="1"/>
  <c r="G115" i="15"/>
  <c r="I115" i="15" s="1"/>
  <c r="J115" i="15" s="1"/>
  <c r="H114" i="15" a="1"/>
  <c r="H114" i="15" s="1"/>
  <c r="G114" i="15"/>
  <c r="I114" i="15" s="1"/>
  <c r="J114" i="15" s="1"/>
  <c r="H113" i="15" a="1"/>
  <c r="H113" i="15" s="1"/>
  <c r="G113" i="15"/>
  <c r="I113" i="15" s="1"/>
  <c r="J113" i="15" s="1"/>
  <c r="H112" i="15" a="1"/>
  <c r="H112" i="15" s="1"/>
  <c r="G112" i="15"/>
  <c r="I112" i="15" s="1"/>
  <c r="J112" i="15" s="1"/>
  <c r="H111" i="15" a="1"/>
  <c r="H111" i="15" s="1"/>
  <c r="G111" i="15"/>
  <c r="I111" i="15" s="1"/>
  <c r="J111" i="15" s="1"/>
  <c r="H110" i="15" a="1"/>
  <c r="H110" i="15" s="1"/>
  <c r="G110" i="15"/>
  <c r="I110" i="15" s="1"/>
  <c r="J110" i="15" s="1"/>
  <c r="H109" i="15" a="1"/>
  <c r="H109" i="15" s="1"/>
  <c r="G109" i="15"/>
  <c r="I109" i="15" s="1"/>
  <c r="J109" i="15" s="1"/>
  <c r="H108" i="15" a="1"/>
  <c r="H108" i="15" s="1"/>
  <c r="G108" i="15"/>
  <c r="I108" i="15" s="1"/>
  <c r="J108" i="15" s="1"/>
  <c r="H107" i="15" a="1"/>
  <c r="H107" i="15" s="1"/>
  <c r="G107" i="15"/>
  <c r="I107" i="15" s="1"/>
  <c r="J107" i="15" s="1"/>
  <c r="H106" i="15" a="1"/>
  <c r="H106" i="15" s="1"/>
  <c r="G106" i="15"/>
  <c r="I106" i="15" s="1"/>
  <c r="J106" i="15" s="1"/>
  <c r="H105" i="15" a="1"/>
  <c r="H105" i="15" s="1"/>
  <c r="G105" i="15"/>
  <c r="I105" i="15" s="1"/>
  <c r="J105" i="15" s="1"/>
  <c r="H104" i="15" a="1"/>
  <c r="H104" i="15" s="1"/>
  <c r="G104" i="15"/>
  <c r="I104" i="15" s="1"/>
  <c r="J104" i="15" s="1"/>
  <c r="H103" i="15" a="1"/>
  <c r="H103" i="15" s="1"/>
  <c r="G103" i="15"/>
  <c r="I103" i="15" s="1"/>
  <c r="J103" i="15" s="1"/>
  <c r="H102" i="15" a="1"/>
  <c r="H102" i="15" s="1"/>
  <c r="G102" i="15"/>
  <c r="I102" i="15" s="1"/>
  <c r="J102" i="15" s="1"/>
  <c r="H101" i="15" a="1"/>
  <c r="H101" i="15" s="1"/>
  <c r="G101" i="15"/>
  <c r="I101" i="15" s="1"/>
  <c r="J101" i="15" s="1"/>
  <c r="H100" i="15" a="1"/>
  <c r="H100" i="15" s="1"/>
  <c r="G100" i="15"/>
  <c r="I100" i="15" s="1"/>
  <c r="J100" i="15" s="1"/>
  <c r="H99" i="15" a="1"/>
  <c r="H99" i="15" s="1"/>
  <c r="G99" i="15"/>
  <c r="I99" i="15" s="1"/>
  <c r="J99" i="15" s="1"/>
  <c r="H98" i="15" a="1"/>
  <c r="H98" i="15" s="1"/>
  <c r="G98" i="15"/>
  <c r="I98" i="15" s="1"/>
  <c r="J98" i="15" s="1"/>
  <c r="H97" i="15" a="1"/>
  <c r="H97" i="15" s="1"/>
  <c r="G97" i="15"/>
  <c r="I97" i="15" s="1"/>
  <c r="J97" i="15" s="1"/>
  <c r="H96" i="15" a="1"/>
  <c r="H96" i="15" s="1"/>
  <c r="G96" i="15"/>
  <c r="I96" i="15" s="1"/>
  <c r="J96" i="15" s="1"/>
  <c r="H95" i="15" a="1"/>
  <c r="H95" i="15" s="1"/>
  <c r="G95" i="15"/>
  <c r="I95" i="15" s="1"/>
  <c r="J95" i="15" s="1"/>
  <c r="H94" i="15" a="1"/>
  <c r="H94" i="15" s="1"/>
  <c r="G94" i="15"/>
  <c r="I94" i="15" s="1"/>
  <c r="J94" i="15" s="1"/>
  <c r="H93" i="15" a="1"/>
  <c r="H93" i="15" s="1"/>
  <c r="G93" i="15"/>
  <c r="I93" i="15" s="1"/>
  <c r="J93" i="15" s="1"/>
  <c r="H92" i="15" a="1"/>
  <c r="H92" i="15" s="1"/>
  <c r="G92" i="15"/>
  <c r="I92" i="15" s="1"/>
  <c r="J92" i="15" s="1"/>
  <c r="H91" i="15" a="1"/>
  <c r="H91" i="15" s="1"/>
  <c r="G91" i="15"/>
  <c r="I91" i="15" s="1"/>
  <c r="J91" i="15" s="1"/>
  <c r="H90" i="15" a="1"/>
  <c r="H90" i="15" s="1"/>
  <c r="G90" i="15"/>
  <c r="I90" i="15" s="1"/>
  <c r="J90" i="15" s="1"/>
  <c r="H89" i="15" a="1"/>
  <c r="H89" i="15" s="1"/>
  <c r="G89" i="15"/>
  <c r="I89" i="15" s="1"/>
  <c r="J89" i="15" s="1"/>
  <c r="H88" i="15" a="1"/>
  <c r="H88" i="15" s="1"/>
  <c r="G88" i="15"/>
  <c r="I88" i="15" s="1"/>
  <c r="J88" i="15" s="1"/>
  <c r="H87" i="15" a="1"/>
  <c r="H87" i="15" s="1"/>
  <c r="G87" i="15"/>
  <c r="I87" i="15" s="1"/>
  <c r="J87" i="15" s="1"/>
  <c r="H86" i="15" a="1"/>
  <c r="H86" i="15" s="1"/>
  <c r="G86" i="15"/>
  <c r="I86" i="15" s="1"/>
  <c r="J86" i="15" s="1"/>
  <c r="H85" i="15" a="1"/>
  <c r="H85" i="15" s="1"/>
  <c r="G85" i="15"/>
  <c r="I85" i="15" s="1"/>
  <c r="J85" i="15" s="1"/>
  <c r="H84" i="15" a="1"/>
  <c r="H84" i="15" s="1"/>
  <c r="G84" i="15"/>
  <c r="I84" i="15" s="1"/>
  <c r="J84" i="15" s="1"/>
  <c r="H83" i="15" a="1"/>
  <c r="H83" i="15" s="1"/>
  <c r="G83" i="15"/>
  <c r="I83" i="15" s="1"/>
  <c r="J83" i="15" s="1"/>
  <c r="H82" i="15" a="1"/>
  <c r="H82" i="15" s="1"/>
  <c r="G82" i="15"/>
  <c r="I82" i="15" s="1"/>
  <c r="J82" i="15" s="1"/>
  <c r="H81" i="15" a="1"/>
  <c r="H81" i="15" s="1"/>
  <c r="G81" i="15"/>
  <c r="I81" i="15" s="1"/>
  <c r="J81" i="15" s="1"/>
  <c r="H80" i="15" a="1"/>
  <c r="H80" i="15" s="1"/>
  <c r="G80" i="15"/>
  <c r="I80" i="15" s="1"/>
  <c r="J80" i="15" s="1"/>
  <c r="H79" i="15" a="1"/>
  <c r="H79" i="15" s="1"/>
  <c r="G79" i="15"/>
  <c r="I79" i="15" s="1"/>
  <c r="J79" i="15" s="1"/>
  <c r="H78" i="15" a="1"/>
  <c r="H78" i="15" s="1"/>
  <c r="G78" i="15"/>
  <c r="I78" i="15" s="1"/>
  <c r="J78" i="15" s="1"/>
  <c r="H77" i="15" a="1"/>
  <c r="H77" i="15" s="1"/>
  <c r="G77" i="15"/>
  <c r="I77" i="15" s="1"/>
  <c r="J77" i="15" s="1"/>
  <c r="H76" i="15" a="1"/>
  <c r="H76" i="15" s="1"/>
  <c r="G76" i="15"/>
  <c r="I76" i="15" s="1"/>
  <c r="J76" i="15" s="1"/>
  <c r="H75" i="15" a="1"/>
  <c r="H75" i="15" s="1"/>
  <c r="G75" i="15"/>
  <c r="I75" i="15" s="1"/>
  <c r="J75" i="15" s="1"/>
  <c r="H74" i="15" a="1"/>
  <c r="H74" i="15" s="1"/>
  <c r="G74" i="15"/>
  <c r="I74" i="15" s="1"/>
  <c r="J74" i="15" s="1"/>
  <c r="H73" i="15" a="1"/>
  <c r="H73" i="15" s="1"/>
  <c r="G73" i="15"/>
  <c r="I73" i="15" s="1"/>
  <c r="J73" i="15" s="1"/>
  <c r="H72" i="15" a="1"/>
  <c r="H72" i="15" s="1"/>
  <c r="G72" i="15"/>
  <c r="I72" i="15" s="1"/>
  <c r="J72" i="15" s="1"/>
  <c r="H71" i="15" a="1"/>
  <c r="H71" i="15" s="1"/>
  <c r="G71" i="15"/>
  <c r="I71" i="15" s="1"/>
  <c r="J71" i="15" s="1"/>
  <c r="H70" i="15" a="1"/>
  <c r="H70" i="15" s="1"/>
  <c r="G70" i="15"/>
  <c r="I70" i="15" s="1"/>
  <c r="J70" i="15" s="1"/>
  <c r="H69" i="15" a="1"/>
  <c r="H69" i="15" s="1"/>
  <c r="G69" i="15"/>
  <c r="I69" i="15" s="1"/>
  <c r="J69" i="15" s="1"/>
  <c r="H68" i="15" a="1"/>
  <c r="H68" i="15" s="1"/>
  <c r="G68" i="15"/>
  <c r="I68" i="15" s="1"/>
  <c r="J68" i="15" s="1"/>
  <c r="H67" i="15" a="1"/>
  <c r="H67" i="15" s="1"/>
  <c r="G67" i="15"/>
  <c r="I67" i="15" s="1"/>
  <c r="J67" i="15" s="1"/>
  <c r="H66" i="15" a="1"/>
  <c r="H66" i="15" s="1"/>
  <c r="G66" i="15"/>
  <c r="I66" i="15" s="1"/>
  <c r="J66" i="15" s="1"/>
  <c r="H65" i="15" a="1"/>
  <c r="H65" i="15" s="1"/>
  <c r="G65" i="15"/>
  <c r="I65" i="15" s="1"/>
  <c r="J65" i="15" s="1"/>
  <c r="H64" i="15" a="1"/>
  <c r="H64" i="15" s="1"/>
  <c r="G64" i="15"/>
  <c r="I64" i="15" s="1"/>
  <c r="J64" i="15" s="1"/>
  <c r="H63" i="15" a="1"/>
  <c r="H63" i="15" s="1"/>
  <c r="G63" i="15"/>
  <c r="I63" i="15" s="1"/>
  <c r="J63" i="15" s="1"/>
  <c r="H62" i="15" a="1"/>
  <c r="H62" i="15" s="1"/>
  <c r="G62" i="15"/>
  <c r="I62" i="15" s="1"/>
  <c r="J62" i="15" s="1"/>
  <c r="H61" i="15" a="1"/>
  <c r="H61" i="15" s="1"/>
  <c r="G61" i="15"/>
  <c r="I61" i="15" s="1"/>
  <c r="J61" i="15" s="1"/>
  <c r="H60" i="15" a="1"/>
  <c r="H60" i="15" s="1"/>
  <c r="G60" i="15"/>
  <c r="I60" i="15" s="1"/>
  <c r="J60" i="15" s="1"/>
  <c r="H59" i="15" a="1"/>
  <c r="H59" i="15" s="1"/>
  <c r="G59" i="15"/>
  <c r="I59" i="15" s="1"/>
  <c r="J59" i="15" s="1"/>
  <c r="H58" i="15" a="1"/>
  <c r="H58" i="15" s="1"/>
  <c r="G58" i="15"/>
  <c r="I58" i="15" s="1"/>
  <c r="J58" i="15" s="1"/>
  <c r="H57" i="15" a="1"/>
  <c r="H57" i="15" s="1"/>
  <c r="G57" i="15"/>
  <c r="I57" i="15" s="1"/>
  <c r="J57" i="15" s="1"/>
  <c r="H56" i="15" a="1"/>
  <c r="H56" i="15" s="1"/>
  <c r="G56" i="15"/>
  <c r="I56" i="15" s="1"/>
  <c r="J56" i="15" s="1"/>
  <c r="H55" i="15" a="1"/>
  <c r="H55" i="15" s="1"/>
  <c r="G55" i="15"/>
  <c r="I55" i="15" s="1"/>
  <c r="J55" i="15" s="1"/>
  <c r="H54" i="15" a="1"/>
  <c r="H54" i="15" s="1"/>
  <c r="G54" i="15"/>
  <c r="I54" i="15" s="1"/>
  <c r="J54" i="15" s="1"/>
  <c r="H53" i="15" a="1"/>
  <c r="H53" i="15" s="1"/>
  <c r="G53" i="15"/>
  <c r="I53" i="15" s="1"/>
  <c r="J53" i="15" s="1"/>
  <c r="H52" i="15" a="1"/>
  <c r="H52" i="15" s="1"/>
  <c r="G52" i="15"/>
  <c r="I52" i="15" s="1"/>
  <c r="J52" i="15" s="1"/>
  <c r="H51" i="15" a="1"/>
  <c r="H51" i="15" s="1"/>
  <c r="G51" i="15"/>
  <c r="I51" i="15" s="1"/>
  <c r="J51" i="15" s="1"/>
  <c r="H50" i="15" a="1"/>
  <c r="H50" i="15" s="1"/>
  <c r="G50" i="15"/>
  <c r="I50" i="15" s="1"/>
  <c r="J50" i="15" s="1"/>
  <c r="H49" i="15" a="1"/>
  <c r="H49" i="15" s="1"/>
  <c r="G49" i="15"/>
  <c r="I49" i="15" s="1"/>
  <c r="J49" i="15" s="1"/>
  <c r="H48" i="15" a="1"/>
  <c r="H48" i="15" s="1"/>
  <c r="G48" i="15"/>
  <c r="I48" i="15" s="1"/>
  <c r="J48" i="15" s="1"/>
  <c r="H47" i="15" a="1"/>
  <c r="H47" i="15" s="1"/>
  <c r="G47" i="15"/>
  <c r="I47" i="15" s="1"/>
  <c r="J47" i="15" s="1"/>
  <c r="H46" i="15" a="1"/>
  <c r="H46" i="15" s="1"/>
  <c r="G46" i="15"/>
  <c r="I46" i="15" s="1"/>
  <c r="J46" i="15" s="1"/>
  <c r="H45" i="15" a="1"/>
  <c r="H45" i="15" s="1"/>
  <c r="G45" i="15"/>
  <c r="I45" i="15" s="1"/>
  <c r="J45" i="15" s="1"/>
  <c r="H44" i="15" a="1"/>
  <c r="H44" i="15" s="1"/>
  <c r="G44" i="15"/>
  <c r="I44" i="15" s="1"/>
  <c r="J44" i="15" s="1"/>
  <c r="H43" i="15" a="1"/>
  <c r="H43" i="15" s="1"/>
  <c r="G43" i="15"/>
  <c r="I43" i="15" s="1"/>
  <c r="J43" i="15" s="1"/>
  <c r="H42" i="15" a="1"/>
  <c r="H42" i="15" s="1"/>
  <c r="G42" i="15"/>
  <c r="I42" i="15" s="1"/>
  <c r="J42" i="15" s="1"/>
  <c r="H41" i="15" a="1"/>
  <c r="H41" i="15" s="1"/>
  <c r="G41" i="15"/>
  <c r="I41" i="15" s="1"/>
  <c r="J41" i="15" s="1"/>
  <c r="H40" i="15" a="1"/>
  <c r="H40" i="15" s="1"/>
  <c r="G40" i="15"/>
  <c r="I40" i="15" s="1"/>
  <c r="J40" i="15" s="1"/>
  <c r="H39" i="15" a="1"/>
  <c r="H39" i="15" s="1"/>
  <c r="G39" i="15"/>
  <c r="I39" i="15" s="1"/>
  <c r="J39" i="15" s="1"/>
  <c r="H38" i="15" a="1"/>
  <c r="H38" i="15" s="1"/>
  <c r="G38" i="15"/>
  <c r="I38" i="15" s="1"/>
  <c r="J38" i="15" s="1"/>
  <c r="H37" i="15" a="1"/>
  <c r="H37" i="15" s="1"/>
  <c r="G37" i="15"/>
  <c r="I37" i="15" s="1"/>
  <c r="J37" i="15" s="1"/>
  <c r="H36" i="15" a="1"/>
  <c r="H36" i="15" s="1"/>
  <c r="G36" i="15"/>
  <c r="I36" i="15" s="1"/>
  <c r="J36" i="15" s="1"/>
  <c r="H35" i="15" a="1"/>
  <c r="H35" i="15" s="1"/>
  <c r="G35" i="15"/>
  <c r="I35" i="15" s="1"/>
  <c r="J35" i="15" s="1"/>
  <c r="H34" i="15" a="1"/>
  <c r="H34" i="15" s="1"/>
  <c r="G34" i="15"/>
  <c r="I34" i="15" s="1"/>
  <c r="J34" i="15" s="1"/>
  <c r="H33" i="15" a="1"/>
  <c r="H33" i="15" s="1"/>
  <c r="G33" i="15"/>
  <c r="I33" i="15" s="1"/>
  <c r="J33" i="15" s="1"/>
  <c r="H32" i="15" a="1"/>
  <c r="H32" i="15" s="1"/>
  <c r="G32" i="15"/>
  <c r="I32" i="15" s="1"/>
  <c r="J32" i="15" s="1"/>
  <c r="H31" i="15" a="1"/>
  <c r="H31" i="15" s="1"/>
  <c r="G31" i="15"/>
  <c r="I31" i="15" s="1"/>
  <c r="J31" i="15" s="1"/>
  <c r="H30" i="15" a="1"/>
  <c r="H30" i="15" s="1"/>
  <c r="G30" i="15"/>
  <c r="I30" i="15" s="1"/>
  <c r="J30" i="15" s="1"/>
  <c r="H29" i="15" a="1"/>
  <c r="H29" i="15" s="1"/>
  <c r="G29" i="15"/>
  <c r="I29" i="15" s="1"/>
  <c r="J29" i="15" s="1"/>
  <c r="H28" i="15" a="1"/>
  <c r="H28" i="15" s="1"/>
  <c r="G28" i="15"/>
  <c r="I28" i="15" s="1"/>
  <c r="J28" i="15" s="1"/>
  <c r="H27" i="15" a="1"/>
  <c r="H27" i="15" s="1"/>
  <c r="G27" i="15"/>
  <c r="I27" i="15" s="1"/>
  <c r="J27" i="15" s="1"/>
  <c r="H26" i="15" a="1"/>
  <c r="H26" i="15" s="1"/>
  <c r="G26" i="15"/>
  <c r="I26" i="15" s="1"/>
  <c r="J26" i="15" s="1"/>
  <c r="H25" i="15" a="1"/>
  <c r="H25" i="15" s="1"/>
  <c r="G25" i="15"/>
  <c r="I25" i="15" s="1"/>
  <c r="J25" i="15" s="1"/>
  <c r="H24" i="15" a="1"/>
  <c r="H24" i="15" s="1"/>
  <c r="G24" i="15"/>
  <c r="I24" i="15" s="1"/>
  <c r="J24" i="15" s="1"/>
  <c r="L84" i="10"/>
  <c r="L83" i="10"/>
  <c r="L82" i="10"/>
  <c r="L81" i="10"/>
  <c r="L80" i="10"/>
  <c r="L79" i="10"/>
  <c r="L78" i="10"/>
  <c r="L77" i="10"/>
  <c r="L76" i="10"/>
  <c r="L75" i="10"/>
  <c r="L74" i="10"/>
  <c r="L73" i="10"/>
  <c r="L72" i="10"/>
  <c r="L71" i="10"/>
  <c r="L70" i="10"/>
  <c r="L69" i="10"/>
  <c r="L68" i="10"/>
  <c r="L67" i="10"/>
  <c r="L66" i="10"/>
  <c r="L65" i="10"/>
  <c r="L64" i="10"/>
  <c r="L63" i="10"/>
  <c r="L62" i="10"/>
  <c r="L61" i="10"/>
  <c r="L60" i="10"/>
  <c r="L59" i="10"/>
  <c r="L58" i="10"/>
  <c r="L57" i="10"/>
  <c r="L56" i="10"/>
  <c r="L55" i="10"/>
  <c r="L54" i="10"/>
  <c r="L53" i="10"/>
  <c r="L52" i="10"/>
  <c r="L51" i="10"/>
  <c r="L50" i="10"/>
  <c r="V49" i="10"/>
  <c r="L49" i="10"/>
  <c r="L48" i="10"/>
  <c r="L47" i="10"/>
  <c r="L46" i="10"/>
  <c r="L45" i="10"/>
  <c r="L44" i="10"/>
  <c r="L43" i="10"/>
  <c r="L42" i="10"/>
  <c r="L41" i="10"/>
  <c r="L40" i="10"/>
  <c r="L39" i="10"/>
  <c r="L38" i="10"/>
  <c r="L37" i="10"/>
  <c r="L36" i="10"/>
  <c r="L35" i="10"/>
  <c r="L34" i="10"/>
  <c r="L33" i="10"/>
  <c r="L32" i="10"/>
  <c r="L31" i="10"/>
  <c r="L30" i="10"/>
  <c r="L29" i="10"/>
  <c r="L28" i="10"/>
  <c r="V27" i="10"/>
  <c r="L27" i="10"/>
  <c r="L26" i="10"/>
  <c r="L25" i="10"/>
  <c r="L24" i="10"/>
  <c r="L23" i="10"/>
  <c r="L22" i="10"/>
  <c r="L21" i="10"/>
  <c r="L20" i="10"/>
  <c r="L19" i="10"/>
  <c r="L18" i="10"/>
  <c r="L17" i="10"/>
  <c r="L16" i="10"/>
  <c r="L15" i="10"/>
  <c r="L14" i="10"/>
  <c r="L13" i="10"/>
  <c r="L12" i="10"/>
  <c r="L11" i="10"/>
  <c r="L10" i="10"/>
  <c r="L9" i="10"/>
  <c r="L8" i="10"/>
  <c r="I685" i="15" l="1"/>
  <c r="J685" i="15"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<sst xmlns="http://schemas.openxmlformats.org/spreadsheetml/2006/main" count="32115" uniqueCount="781">
  <si>
    <t>CustomerID</t>
  </si>
  <si>
    <t>CompanyName</t>
  </si>
  <si>
    <t>City</t>
  </si>
  <si>
    <t>Country</t>
  </si>
  <si>
    <t>ProductName</t>
  </si>
  <si>
    <t>CategoryName</t>
  </si>
  <si>
    <t>RetentionPeriod</t>
  </si>
  <si>
    <t>AvgDaysBetweenOrders</t>
  </si>
  <si>
    <t>TotalOrders</t>
  </si>
  <si>
    <t>AvgDiscountPerOrder</t>
  </si>
  <si>
    <t>CLV</t>
  </si>
  <si>
    <t>AOV</t>
  </si>
  <si>
    <t>Orders/Period</t>
  </si>
  <si>
    <t>Revenue/Period</t>
  </si>
  <si>
    <t>Revenue/Order</t>
  </si>
  <si>
    <t>AvgDeliveryTime</t>
  </si>
  <si>
    <t>SAVEA</t>
  </si>
  <si>
    <t>Save-a-lot Markets</t>
  </si>
  <si>
    <t>Boise</t>
  </si>
  <si>
    <t>USA</t>
  </si>
  <si>
    <t>ThÃ¼ringer Rostbratwurst</t>
  </si>
  <si>
    <t>Meat/Poultry</t>
  </si>
  <si>
    <t>Alice Mutton</t>
  </si>
  <si>
    <t>Raclette Courdavault</t>
  </si>
  <si>
    <t>Dairy Products</t>
  </si>
  <si>
    <t>Perth Pasties</t>
  </si>
  <si>
    <t>Gnocchi di nonna Alice</t>
  </si>
  <si>
    <t>Grains/Cereals</t>
  </si>
  <si>
    <t>Queso Manchego La Pastora</t>
  </si>
  <si>
    <t>Camembert Pierrot</t>
  </si>
  <si>
    <t>Tarte au sucre</t>
  </si>
  <si>
    <t>Confections</t>
  </si>
  <si>
    <t>PÃ¢tÃ© chinois</t>
  </si>
  <si>
    <t>Chang</t>
  </si>
  <si>
    <t>Beverages</t>
  </si>
  <si>
    <t>Ikura</t>
  </si>
  <si>
    <t>Seafood</t>
  </si>
  <si>
    <t>Scottish Longbreads</t>
  </si>
  <si>
    <t>Vegie-spread</t>
  </si>
  <si>
    <t>Condiments</t>
  </si>
  <si>
    <t>FlÃ¸temysost</t>
  </si>
  <si>
    <t>GumbÃ¤r GummibÃ¤rchen</t>
  </si>
  <si>
    <t>Mozzarella di Giovanni</t>
  </si>
  <si>
    <t>Chai</t>
  </si>
  <si>
    <t>Jack's New England Clam Chowder</t>
  </si>
  <si>
    <t>Inlagd Sill</t>
  </si>
  <si>
    <t>Pavlova</t>
  </si>
  <si>
    <t>Sirop d'Ã©rable</t>
  </si>
  <si>
    <t>Gudbrandsdalsost</t>
  </si>
  <si>
    <t>Steeleye Stout</t>
  </si>
  <si>
    <t>Boston Crab Meat</t>
  </si>
  <si>
    <t>Chef Anton's Gumbo Mix</t>
  </si>
  <si>
    <t>Gula Malacca</t>
  </si>
  <si>
    <t>Wimmers gute SemmelknÃ¶del</t>
  </si>
  <si>
    <t>RhÃ¶nbrÃ¤u Klosterbier</t>
  </si>
  <si>
    <t>LakkalikÃ¶Ã¶ri</t>
  </si>
  <si>
    <t>Konbu</t>
  </si>
  <si>
    <t>Gorgonzola Telino</t>
  </si>
  <si>
    <t>Uncle Bob's Organic Dried Pears</t>
  </si>
  <si>
    <t>Produce</t>
  </si>
  <si>
    <t>RÃ¸gede sild</t>
  </si>
  <si>
    <t>Gravad lax</t>
  </si>
  <si>
    <t>Maxilaku</t>
  </si>
  <si>
    <t>Tofu</t>
  </si>
  <si>
    <t>Spegesild</t>
  </si>
  <si>
    <t>Gustaf's KnÃ¤ckebrÃ¶d</t>
  </si>
  <si>
    <t>Manjimup Dried Apples</t>
  </si>
  <si>
    <t>Genen Shouyu</t>
  </si>
  <si>
    <t>Singaporean Hokkien Fried Mee</t>
  </si>
  <si>
    <t>Sasquatch Ale</t>
  </si>
  <si>
    <t>RÃ¶ssle Sauerkraut</t>
  </si>
  <si>
    <t>Teatime Chocolate Biscuits</t>
  </si>
  <si>
    <t>Zaanse koeken</t>
  </si>
  <si>
    <t>RÃ¶d Kaviar</t>
  </si>
  <si>
    <t>TourtiÃ¨re</t>
  </si>
  <si>
    <t>TunnbrÃ¶d</t>
  </si>
  <si>
    <t>Ravioli Angelo</t>
  </si>
  <si>
    <t>GuaranÃ¡ FantÃ¡stica</t>
  </si>
  <si>
    <t>Geitost</t>
  </si>
  <si>
    <t>Escargots de Bourgogne</t>
  </si>
  <si>
    <t>NuNuCa NuÃŸ-Nougat-Creme</t>
  </si>
  <si>
    <t>ERNSH</t>
  </si>
  <si>
    <t>Ernst Handel</t>
  </si>
  <si>
    <t>Graz</t>
  </si>
  <si>
    <t>Austria</t>
  </si>
  <si>
    <t>CÃ´te de Blaye</t>
  </si>
  <si>
    <t>Sir Rodney's Marmalade</t>
  </si>
  <si>
    <t>Chartreuse verte</t>
  </si>
  <si>
    <t>Louisiana Fiery Hot Pepper Sauce</t>
  </si>
  <si>
    <t>Schoggi Schokolade</t>
  </si>
  <si>
    <t>Sir Rodney's Scones</t>
  </si>
  <si>
    <t>Nord-Ost Matjeshering</t>
  </si>
  <si>
    <t>Queso Cabrales</t>
  </si>
  <si>
    <t>Louisiana Hot Spiced Okra</t>
  </si>
  <si>
    <t>Longlife Tofu</t>
  </si>
  <si>
    <t>Chocolade</t>
  </si>
  <si>
    <t>Outback Lager</t>
  </si>
  <si>
    <t>Carnarvon Tigers</t>
  </si>
  <si>
    <t>Aniseed Syrup</t>
  </si>
  <si>
    <t>Valkoinen suklaa</t>
  </si>
  <si>
    <t>Mascarpone Fabioli</t>
  </si>
  <si>
    <t>QUICK</t>
  </si>
  <si>
    <t>QUICK-Stop</t>
  </si>
  <si>
    <t>Cunewalde</t>
  </si>
  <si>
    <t>Germany</t>
  </si>
  <si>
    <t>Ipoh Coffee</t>
  </si>
  <si>
    <t>Northwoods Cranberry Sauce</t>
  </si>
  <si>
    <t>Original Frankfurter grÃ¼ne SoÃŸe</t>
  </si>
  <si>
    <t>Mishi Kobe Niku</t>
  </si>
  <si>
    <t>Chef Anton's Cajun Seasoning</t>
  </si>
  <si>
    <t>HUNGO</t>
  </si>
  <si>
    <t>Hungry Owl All-Night Grocers</t>
  </si>
  <si>
    <t>Cork</t>
  </si>
  <si>
    <t>Ireland</t>
  </si>
  <si>
    <t>Grandma's Boysenberry Spread</t>
  </si>
  <si>
    <t>FOLKO</t>
  </si>
  <si>
    <t>Folk och fÃ¤ HB</t>
  </si>
  <si>
    <t>BrÃ¤cke</t>
  </si>
  <si>
    <t>Sweden</t>
  </si>
  <si>
    <t>BERGS</t>
  </si>
  <si>
    <t>Berglunds snabbkÃ¶p</t>
  </si>
  <si>
    <t>LuleÃ¥</t>
  </si>
  <si>
    <t>Filo Mix</t>
  </si>
  <si>
    <t>HILAA</t>
  </si>
  <si>
    <t>HILARIÃ“N-Abastos</t>
  </si>
  <si>
    <t>San CristÃ³bal</t>
  </si>
  <si>
    <t>Venezuela</t>
  </si>
  <si>
    <t>RATTC</t>
  </si>
  <si>
    <t>Rattlesnake Canyon Grocery</t>
  </si>
  <si>
    <t>Albuquerque</t>
  </si>
  <si>
    <t>BONAP</t>
  </si>
  <si>
    <t>Bon app'</t>
  </si>
  <si>
    <t>Marseille</t>
  </si>
  <si>
    <t>France</t>
  </si>
  <si>
    <t>FRANK</t>
  </si>
  <si>
    <t>Frankenversand</t>
  </si>
  <si>
    <t>MÃ¼nchen</t>
  </si>
  <si>
    <t>Laughing Lumberjack Lager</t>
  </si>
  <si>
    <t>WARTH</t>
  </si>
  <si>
    <t>Wartian Herkku</t>
  </si>
  <si>
    <t>Oulu</t>
  </si>
  <si>
    <t>Finland</t>
  </si>
  <si>
    <t>LEHMS</t>
  </si>
  <si>
    <t>Lehmanns Marktstand</t>
  </si>
  <si>
    <t xml:space="preserve">Frankfurt a.M. </t>
  </si>
  <si>
    <t>BOTTM</t>
  </si>
  <si>
    <t>Bottom-Dollar Markets</t>
  </si>
  <si>
    <t>Tsawassen</t>
  </si>
  <si>
    <t>Canada</t>
  </si>
  <si>
    <t>LAMAI</t>
  </si>
  <si>
    <t>La maison d'Asie</t>
  </si>
  <si>
    <t>Toulouse</t>
  </si>
  <si>
    <t>LILAS</t>
  </si>
  <si>
    <t>LILA-Supermercado</t>
  </si>
  <si>
    <t>Barquisimeto</t>
  </si>
  <si>
    <t>WHITC</t>
  </si>
  <si>
    <t>White Clover Markets</t>
  </si>
  <si>
    <t>Seattle</t>
  </si>
  <si>
    <t>HANAR</t>
  </si>
  <si>
    <t>Hanari Carnes</t>
  </si>
  <si>
    <t>Rio de Janeiro</t>
  </si>
  <si>
    <t>Brazil</t>
  </si>
  <si>
    <t>KOENE</t>
  </si>
  <si>
    <t>KÃ¶niglich Essen</t>
  </si>
  <si>
    <t>Brandenburg</t>
  </si>
  <si>
    <t>MEREP</t>
  </si>
  <si>
    <t>MÃ¨re Paillarde</t>
  </si>
  <si>
    <t>MontrÃ©al</t>
  </si>
  <si>
    <t>AROUT</t>
  </si>
  <si>
    <t>Around the Horn</t>
  </si>
  <si>
    <t>London</t>
  </si>
  <si>
    <t>UK</t>
  </si>
  <si>
    <t>QUEEN</t>
  </si>
  <si>
    <t>Queen Cozinha</t>
  </si>
  <si>
    <t>SÃ£o Paulo</t>
  </si>
  <si>
    <t>LINOD</t>
  </si>
  <si>
    <t>LINO-Delicateses</t>
  </si>
  <si>
    <t>I. de Margarita</t>
  </si>
  <si>
    <t>REGGC</t>
  </si>
  <si>
    <t>Reggiani Caseifici</t>
  </si>
  <si>
    <t>Reggio Emilia</t>
  </si>
  <si>
    <t>Italy</t>
  </si>
  <si>
    <t>SUPRD</t>
  </si>
  <si>
    <t>SuprÃªmes dÃ©lices</t>
  </si>
  <si>
    <t>Charleroi</t>
  </si>
  <si>
    <t>Belgium</t>
  </si>
  <si>
    <t>GREAL</t>
  </si>
  <si>
    <t>Great Lakes Food Market</t>
  </si>
  <si>
    <t>Eugene</t>
  </si>
  <si>
    <t>VAFFE</t>
  </si>
  <si>
    <t>Vaffeljernet</t>
  </si>
  <si>
    <t>Ã…rhus</t>
  </si>
  <si>
    <t>Denmark</t>
  </si>
  <si>
    <t>BLONP</t>
  </si>
  <si>
    <t>Blondel pÃ¨re et fils</t>
  </si>
  <si>
    <t>Strasbourg</t>
  </si>
  <si>
    <t>RICAR</t>
  </si>
  <si>
    <t>Ricardo Adocicados</t>
  </si>
  <si>
    <t>ISLAT</t>
  </si>
  <si>
    <t>Island Trading</t>
  </si>
  <si>
    <t>Cowes</t>
  </si>
  <si>
    <t>PICCO</t>
  </si>
  <si>
    <t>Piccolo und mehr</t>
  </si>
  <si>
    <t>Salzburg</t>
  </si>
  <si>
    <t>VICTE</t>
  </si>
  <si>
    <t>Victuailles en stock</t>
  </si>
  <si>
    <t>Lyon</t>
  </si>
  <si>
    <t>OLDWO</t>
  </si>
  <si>
    <t>Old World Delicatessen</t>
  </si>
  <si>
    <t>Anchorage</t>
  </si>
  <si>
    <t>MAGAA</t>
  </si>
  <si>
    <t>Magazzini Alimentari Riuniti</t>
  </si>
  <si>
    <t>Bergamo</t>
  </si>
  <si>
    <t>GODOS</t>
  </si>
  <si>
    <t>Godos Cocina TÃ­pica</t>
  </si>
  <si>
    <t>Sevilla</t>
  </si>
  <si>
    <t>Spain</t>
  </si>
  <si>
    <t>WANDK</t>
  </si>
  <si>
    <t>Die Wandernde Kuh</t>
  </si>
  <si>
    <t>Stuttgart</t>
  </si>
  <si>
    <t>BSBEV</t>
  </si>
  <si>
    <t>B's Beverages</t>
  </si>
  <si>
    <t>TORTU</t>
  </si>
  <si>
    <t>Tortuga Restaurante</t>
  </si>
  <si>
    <t>MÃ©xico D.F.</t>
  </si>
  <si>
    <t>Mexico</t>
  </si>
  <si>
    <t>OTTIK</t>
  </si>
  <si>
    <t>Ottilies KÃ¤seladen</t>
  </si>
  <si>
    <t>KÃ¶ln</t>
  </si>
  <si>
    <t>RICSU</t>
  </si>
  <si>
    <t>Richter Supermarkt</t>
  </si>
  <si>
    <t>GenÃ¨ve</t>
  </si>
  <si>
    <t>Switzerland</t>
  </si>
  <si>
    <t>SEVES</t>
  </si>
  <si>
    <t>Seven Seas Imports</t>
  </si>
  <si>
    <t>GOURL</t>
  </si>
  <si>
    <t>Gourmet Lanchonetes</t>
  </si>
  <si>
    <t>Campinas</t>
  </si>
  <si>
    <t>SPLIR</t>
  </si>
  <si>
    <t>Split Rail Beer &amp; Ale</t>
  </si>
  <si>
    <t>Lander</t>
  </si>
  <si>
    <t>WELLI</t>
  </si>
  <si>
    <t>Wellington Importadora</t>
  </si>
  <si>
    <t>Resende</t>
  </si>
  <si>
    <t>QUEDE</t>
  </si>
  <si>
    <t>Que DelÃ­cia</t>
  </si>
  <si>
    <t>EASTC</t>
  </si>
  <si>
    <t>Eastern Connection</t>
  </si>
  <si>
    <t>FURIB</t>
  </si>
  <si>
    <t>Furia Bacalhau e Frutos do Mar</t>
  </si>
  <si>
    <t>Lisboa</t>
  </si>
  <si>
    <t>Portugal</t>
  </si>
  <si>
    <t>LONEP</t>
  </si>
  <si>
    <t>Lonesome Pine Restaurant</t>
  </si>
  <si>
    <t>Portland</t>
  </si>
  <si>
    <t>CHOPS</t>
  </si>
  <si>
    <t>Chop-suey Chinese</t>
  </si>
  <si>
    <t>Bern</t>
  </si>
  <si>
    <t>WILMK</t>
  </si>
  <si>
    <t>Wilman Kala</t>
  </si>
  <si>
    <t>Helsinki</t>
  </si>
  <si>
    <t>MAISD</t>
  </si>
  <si>
    <t>Maison Dewey</t>
  </si>
  <si>
    <t>Bruxelles</t>
  </si>
  <si>
    <t>FAMIA</t>
  </si>
  <si>
    <t>Familia Arquibaldo</t>
  </si>
  <si>
    <t>BLAUS</t>
  </si>
  <si>
    <t>Blauer See Delikatessen</t>
  </si>
  <si>
    <t>Mannheim</t>
  </si>
  <si>
    <t>ANTON</t>
  </si>
  <si>
    <t>Antonio Moreno TaquerÃ­a</t>
  </si>
  <si>
    <t>WOLZA</t>
  </si>
  <si>
    <t>Wolski  Zajazd</t>
  </si>
  <si>
    <t>Warszawa</t>
  </si>
  <si>
    <t>Poland</t>
  </si>
  <si>
    <t>SIMOB</t>
  </si>
  <si>
    <t>Simons bistro</t>
  </si>
  <si>
    <t>KÃ¸benhavn</t>
  </si>
  <si>
    <t>ALFKI</t>
  </si>
  <si>
    <t>Alfreds Futterkiste</t>
  </si>
  <si>
    <t>Berlin</t>
  </si>
  <si>
    <t>CACTU</t>
  </si>
  <si>
    <t>Cactus Comidas para llevar</t>
  </si>
  <si>
    <t>Buenos Aires</t>
  </si>
  <si>
    <t>Argentina</t>
  </si>
  <si>
    <t>FRANS</t>
  </si>
  <si>
    <t>Franchi S.p.A.</t>
  </si>
  <si>
    <t>Torino</t>
  </si>
  <si>
    <t>SANTG</t>
  </si>
  <si>
    <t>SantÃ© Gourmet</t>
  </si>
  <si>
    <t>Stavern</t>
  </si>
  <si>
    <t>Norway</t>
  </si>
  <si>
    <t>TRADH</t>
  </si>
  <si>
    <t>TradiÃ§Ã£o Hipermercados</t>
  </si>
  <si>
    <t>DRACD</t>
  </si>
  <si>
    <t>Drachenblut Delikatessen</t>
  </si>
  <si>
    <t>Aachen</t>
  </si>
  <si>
    <t>PERIC</t>
  </si>
  <si>
    <t>Pericles Comidas clÃ¡sicas</t>
  </si>
  <si>
    <t>TOMSP</t>
  </si>
  <si>
    <t>Toms SpezialitÃ¤ten</t>
  </si>
  <si>
    <t>MÃ¼nster</t>
  </si>
  <si>
    <t>HUNGC</t>
  </si>
  <si>
    <t>Hungry Coyote Import Store</t>
  </si>
  <si>
    <t>Elgin</t>
  </si>
  <si>
    <t>FOLIG</t>
  </si>
  <si>
    <t>Folies gourmandes</t>
  </si>
  <si>
    <t>Lille</t>
  </si>
  <si>
    <t>RANCH</t>
  </si>
  <si>
    <t>Rancho grande</t>
  </si>
  <si>
    <t>OCEAN</t>
  </si>
  <si>
    <t>OcÃ©ano AtlÃ¡ntico Ltda.</t>
  </si>
  <si>
    <t>GALED</t>
  </si>
  <si>
    <t>GalerÃ­a del gastrÃ³nomo</t>
  </si>
  <si>
    <t>Barcelona</t>
  </si>
  <si>
    <t>VINET</t>
  </si>
  <si>
    <t>Vins et alcools Chevalier</t>
  </si>
  <si>
    <t>Reims</t>
  </si>
  <si>
    <t>PRINI</t>
  </si>
  <si>
    <t>Princesa Isabel Vinhos</t>
  </si>
  <si>
    <t>MORGK</t>
  </si>
  <si>
    <t>Morgenstern Gesundkost</t>
  </si>
  <si>
    <t>Leipzig</t>
  </si>
  <si>
    <t>ROMEY</t>
  </si>
  <si>
    <t>Romero y tomillo</t>
  </si>
  <si>
    <t>Madrid</t>
  </si>
  <si>
    <t>COMMI</t>
  </si>
  <si>
    <t>ComÃ©rcio Mineiro</t>
  </si>
  <si>
    <t>LACOR</t>
  </si>
  <si>
    <t>La corne d'abondance</t>
  </si>
  <si>
    <t>Versailles</t>
  </si>
  <si>
    <t>SPECD</t>
  </si>
  <si>
    <t>SpÃ©cialitÃ©s du monde</t>
  </si>
  <si>
    <t>Paris</t>
  </si>
  <si>
    <t>LETSS</t>
  </si>
  <si>
    <t>Let's Stop N Shop</t>
  </si>
  <si>
    <t>San Francisco</t>
  </si>
  <si>
    <t>DUMON</t>
  </si>
  <si>
    <t>Du monde entier</t>
  </si>
  <si>
    <t>Nantes</t>
  </si>
  <si>
    <t>ANATR</t>
  </si>
  <si>
    <t>Ana Trujillo Emparedados y helados</t>
  </si>
  <si>
    <t>THEBI</t>
  </si>
  <si>
    <t>The Big Cheese</t>
  </si>
  <si>
    <t>FRANR</t>
  </si>
  <si>
    <t>France restauration</t>
  </si>
  <si>
    <t>TRAIH</t>
  </si>
  <si>
    <t>Trail's Head Gourmet Provisioners</t>
  </si>
  <si>
    <t>Kirkland</t>
  </si>
  <si>
    <t>THECR</t>
  </si>
  <si>
    <t>The Cracker Box</t>
  </si>
  <si>
    <t>Butte</t>
  </si>
  <si>
    <t>LAUGB</t>
  </si>
  <si>
    <t>Laughing Bacchus Wine Cellars</t>
  </si>
  <si>
    <t>Vancouver</t>
  </si>
  <si>
    <t>CONSH</t>
  </si>
  <si>
    <t>Consolidated Holdings</t>
  </si>
  <si>
    <t>NORTS</t>
  </si>
  <si>
    <t>North/South</t>
  </si>
  <si>
    <t>BOLID</t>
  </si>
  <si>
    <t>BÃ³lido Comidas preparadas</t>
  </si>
  <si>
    <t>LAZYK</t>
  </si>
  <si>
    <t>Lazy K Kountry Store</t>
  </si>
  <si>
    <t>Walla Walla</t>
  </si>
  <si>
    <t>GROSR</t>
  </si>
  <si>
    <t>GROSELLA-Restaurante</t>
  </si>
  <si>
    <t>Caracas</t>
  </si>
  <si>
    <t>CENTC</t>
  </si>
  <si>
    <t>Centro comercial Moctezuma</t>
  </si>
  <si>
    <t>Row Labels</t>
  </si>
  <si>
    <t>Companies</t>
  </si>
  <si>
    <t>Discount</t>
  </si>
  <si>
    <t>Sum of UnitPrice</t>
  </si>
  <si>
    <t>Sum of TotalUnitsSold</t>
  </si>
  <si>
    <t>UnitSize</t>
  </si>
  <si>
    <t>TotalRevenue</t>
  </si>
  <si>
    <t>UnitPrice</t>
  </si>
  <si>
    <t>ProductID</t>
  </si>
  <si>
    <t>QuantityPerUnit</t>
  </si>
  <si>
    <t>PackageQuantityNum</t>
  </si>
  <si>
    <t>QuantityPerPackageNum</t>
  </si>
  <si>
    <t>TotalUnitsSold</t>
  </si>
  <si>
    <t>AvgDiscount</t>
  </si>
  <si>
    <t>10 boxes x 20 bags</t>
  </si>
  <si>
    <t>24 - 12 oz bottles</t>
  </si>
  <si>
    <t>12 - 550 ml bottles</t>
  </si>
  <si>
    <t>48 - 6 oz jars</t>
  </si>
  <si>
    <t>36 boxes</t>
  </si>
  <si>
    <t>12 - 8 oz jars</t>
  </si>
  <si>
    <t>12 - 1 lb pkgs.</t>
  </si>
  <si>
    <t>12 - 12 oz jars</t>
  </si>
  <si>
    <t>18 - 500 g pkgs.</t>
  </si>
  <si>
    <t>12 - 200 ml jars</t>
  </si>
  <si>
    <t>1 kg pkg.</t>
  </si>
  <si>
    <t>10 - 500 g pkgs.</t>
  </si>
  <si>
    <t>2 kg box</t>
  </si>
  <si>
    <t>40 - 100 g pkgs.</t>
  </si>
  <si>
    <t>24 - 250 ml bottles</t>
  </si>
  <si>
    <t>32 - 500 g boxes</t>
  </si>
  <si>
    <t>20 - 1 kg tins</t>
  </si>
  <si>
    <t>16 kg pkg.</t>
  </si>
  <si>
    <t>10 boxes x 12 pieces</t>
  </si>
  <si>
    <t>30 gift boxes</t>
  </si>
  <si>
    <t>Correlation b/w Revenue &amp; Unit Price</t>
  </si>
  <si>
    <t>24 pkgs. x 4 pieces</t>
  </si>
  <si>
    <t>24 - 500 g pkgs.</t>
  </si>
  <si>
    <t>12 - 250 g pkgs.</t>
  </si>
  <si>
    <t>12 - 355 ml cans</t>
  </si>
  <si>
    <t>20 - 450 g glasses</t>
  </si>
  <si>
    <t>100 - 250 g bags</t>
  </si>
  <si>
    <t>100 - 100 g pieces</t>
  </si>
  <si>
    <t>25 - 825 g cans</t>
  </si>
  <si>
    <t>50 bags x 30 sausgs.</t>
  </si>
  <si>
    <t>10 - 200 g glasses</t>
  </si>
  <si>
    <t>12 - 100 g pkgs</t>
  </si>
  <si>
    <t>24 - 200 g pkgs.</t>
  </si>
  <si>
    <t>500 g</t>
  </si>
  <si>
    <t>24 - 250 g  jars</t>
  </si>
  <si>
    <t>12 - 500 g pkgs.</t>
  </si>
  <si>
    <t>12 - 75 cl bottles</t>
  </si>
  <si>
    <t>750 cc per bottle</t>
  </si>
  <si>
    <t>24 - 4 oz tins</t>
  </si>
  <si>
    <t>12 - 12 oz cans</t>
  </si>
  <si>
    <t>32 - 1 kg pkgs.</t>
  </si>
  <si>
    <t>Correlation b/w Revenue &amp; Unit Size</t>
  </si>
  <si>
    <t>16 - 500 g tins</t>
  </si>
  <si>
    <t>20 - 2 kg bags</t>
  </si>
  <si>
    <t>1k pkg.</t>
  </si>
  <si>
    <t>4 - 450 g glasses</t>
  </si>
  <si>
    <t>10 - 4 oz boxes</t>
  </si>
  <si>
    <t>10 pkgs.</t>
  </si>
  <si>
    <t>24 - 50 g pkgs.</t>
  </si>
  <si>
    <t>12 - 100 g bars</t>
  </si>
  <si>
    <t>50 - 300 g pkgs.</t>
  </si>
  <si>
    <t>16 - 2 kg boxes</t>
  </si>
  <si>
    <t>48 pieces</t>
  </si>
  <si>
    <t>16 pies</t>
  </si>
  <si>
    <t>24 boxes x 2 pies</t>
  </si>
  <si>
    <t>24 - 250 g pkgs.</t>
  </si>
  <si>
    <t>24 pieces</t>
  </si>
  <si>
    <t>5 kg pkg.</t>
  </si>
  <si>
    <t>15 - 300 g rounds</t>
  </si>
  <si>
    <t>24 - 500 ml bottles</t>
  </si>
  <si>
    <t>48 pies</t>
  </si>
  <si>
    <t>15 - 625 g jars</t>
  </si>
  <si>
    <t>20 bags x 4 pieces</t>
  </si>
  <si>
    <t>32 - 8 oz bottles</t>
  </si>
  <si>
    <t>24 - 8 oz jars</t>
  </si>
  <si>
    <t>10 boxes x 8 pieces</t>
  </si>
  <si>
    <t>10 kg pkg.</t>
  </si>
  <si>
    <t>24 - 355 ml bottles</t>
  </si>
  <si>
    <t>24 - 150 g jars</t>
  </si>
  <si>
    <t>24 - 0.5 l bottles</t>
  </si>
  <si>
    <t>500 ml</t>
  </si>
  <si>
    <t>12 boxes</t>
  </si>
  <si>
    <t>Season</t>
  </si>
  <si>
    <t>Demand</t>
  </si>
  <si>
    <t>Fall</t>
  </si>
  <si>
    <t>Spring</t>
  </si>
  <si>
    <t>Summer</t>
  </si>
  <si>
    <t>Winter</t>
  </si>
  <si>
    <t>Months</t>
  </si>
  <si>
    <t>Year</t>
  </si>
  <si>
    <t>Month</t>
  </si>
  <si>
    <t>OrderDate</t>
  </si>
  <si>
    <t>Avg of Prod.</t>
  </si>
  <si>
    <t>SD of Prod.</t>
  </si>
  <si>
    <t>Z Score Prod.</t>
  </si>
  <si>
    <t>Outliers?</t>
  </si>
  <si>
    <t>Sum of OrderSize</t>
  </si>
  <si>
    <t>Column Labels</t>
  </si>
  <si>
    <t>Late</t>
  </si>
  <si>
    <t>OnTime</t>
  </si>
  <si>
    <t>Australia</t>
  </si>
  <si>
    <t>Japan</t>
  </si>
  <si>
    <t xml:space="preserve">Sweden </t>
  </si>
  <si>
    <t>Count of OrderID</t>
  </si>
  <si>
    <t>Average of DeliveryTime</t>
  </si>
  <si>
    <t>Supplier</t>
  </si>
  <si>
    <t>OrderSize</t>
  </si>
  <si>
    <t>DeliveryTime</t>
  </si>
  <si>
    <t>Cooperativa de Quesos 'Las Cabras'</t>
  </si>
  <si>
    <t>Exotic Liquids</t>
  </si>
  <si>
    <t>Formaggi Fortini s.r.l.</t>
  </si>
  <si>
    <t>Grandma Kelly's Homestead</t>
  </si>
  <si>
    <t>Heli SÃ¼ÃŸwaren GmbH &amp; Co. KG</t>
  </si>
  <si>
    <t>Mayumi's</t>
  </si>
  <si>
    <t>New Orleans Cajun Delights</t>
  </si>
  <si>
    <t>Nord-Ost-Fisch Handelsgesellschaft mbH</t>
  </si>
  <si>
    <t>Pavlova, Ltd.</t>
  </si>
  <si>
    <t>PB KnÃ¤ckebrÃ¶d AB</t>
  </si>
  <si>
    <t>Plutzer LebensmittelgroÃŸmÃ¤rkte AG</t>
  </si>
  <si>
    <t>Refrescos Americanas LTDA</t>
  </si>
  <si>
    <t>Specialty Biscuits, Ltd.</t>
  </si>
  <si>
    <t>Tokyo Traders</t>
  </si>
  <si>
    <t>Correlation b/w Order Size &amp; Delivery Time</t>
  </si>
  <si>
    <t>OrderID</t>
  </si>
  <si>
    <t>SupplierID</t>
  </si>
  <si>
    <t>SupplierLocation</t>
  </si>
  <si>
    <t>CustomerLocation</t>
  </si>
  <si>
    <t>SupplierIndustry</t>
  </si>
  <si>
    <t>DomesticOrInternational?</t>
  </si>
  <si>
    <t>LateOrOnTime</t>
  </si>
  <si>
    <t>IndustryWiseCompanies</t>
  </si>
  <si>
    <t>Total Revenue</t>
  </si>
  <si>
    <t>Total UnitsSold</t>
  </si>
  <si>
    <t>Aux joyeux ecclÃ©siastiques</t>
  </si>
  <si>
    <t>Bigfoot Breweries</t>
  </si>
  <si>
    <t>Karkki Oy</t>
  </si>
  <si>
    <t>Leka Trading</t>
  </si>
  <si>
    <t>ForÃªts d'Ã©rables</t>
  </si>
  <si>
    <t>Zaanse Snoepfabriek</t>
  </si>
  <si>
    <t>Gai pÃ¢turage</t>
  </si>
  <si>
    <t>Norske Meierier</t>
  </si>
  <si>
    <t>G'day, Mate</t>
  </si>
  <si>
    <t>Pasta Buttini s.r.l.</t>
  </si>
  <si>
    <t>Ma Maison</t>
  </si>
  <si>
    <t>Escargots Nouveaux</t>
  </si>
  <si>
    <t>Lyngbysild</t>
  </si>
  <si>
    <t>New England Seafood Cannery</t>
  </si>
  <si>
    <t>Svensk SjÃ¶fÃ¶da AB</t>
  </si>
  <si>
    <t>IndustryWiseSuppliers</t>
  </si>
  <si>
    <t>Avg.DeliveryTime</t>
  </si>
  <si>
    <t>Grand Total</t>
  </si>
  <si>
    <t>Average of AvgPricePerUnit</t>
  </si>
  <si>
    <t>AvgPricePerUnit</t>
  </si>
  <si>
    <t>Product</t>
  </si>
  <si>
    <t xml:space="preserve"> Quantity</t>
  </si>
  <si>
    <t>Sum of Revenue</t>
  </si>
  <si>
    <t>Title</t>
  </si>
  <si>
    <t>Quantity</t>
  </si>
  <si>
    <t>Revenue</t>
  </si>
  <si>
    <t>Sales Representative</t>
  </si>
  <si>
    <t>Owner</t>
  </si>
  <si>
    <t>Order Administrator</t>
  </si>
  <si>
    <t>Marketing Manager</t>
  </si>
  <si>
    <t>Accounting Manager</t>
  </si>
  <si>
    <t>Sales Agent</t>
  </si>
  <si>
    <t>Sales Associate</t>
  </si>
  <si>
    <t>Sales Manager</t>
  </si>
  <si>
    <t>Marketing Assistant</t>
  </si>
  <si>
    <t>Assistant Sales Agent</t>
  </si>
  <si>
    <t>Customer Segments</t>
  </si>
  <si>
    <t>Total Customers</t>
  </si>
  <si>
    <t>Potential Loyalists</t>
  </si>
  <si>
    <t>Promising</t>
  </si>
  <si>
    <t>Needs Attention</t>
  </si>
  <si>
    <t>Recent Customers</t>
  </si>
  <si>
    <t>At Risk</t>
  </si>
  <si>
    <t>Champions</t>
  </si>
  <si>
    <t>Lost Customers</t>
  </si>
  <si>
    <t>Loyal Customers</t>
  </si>
  <si>
    <t>Others</t>
  </si>
  <si>
    <t>RecentPurchaseDate</t>
  </si>
  <si>
    <t>DaysSinceLastOrder</t>
  </si>
  <si>
    <t>RecencyScore</t>
  </si>
  <si>
    <t>FrequencyScore</t>
  </si>
  <si>
    <t>MonetaryScore</t>
  </si>
  <si>
    <t>CustomerSegment</t>
  </si>
  <si>
    <t>TotalQuantity</t>
  </si>
  <si>
    <t>RevenuePercentage</t>
  </si>
  <si>
    <t>Sum of AvgOrderRevenue</t>
  </si>
  <si>
    <t>Assistant Sales Representative</t>
  </si>
  <si>
    <t>Owner/Marketing Assistant</t>
  </si>
  <si>
    <t>Quantities by Categories &amp; Countries</t>
  </si>
  <si>
    <t>ContactTitle</t>
  </si>
  <si>
    <t>AvgOrderQuantity</t>
  </si>
  <si>
    <t>AvgOrderRevenue</t>
  </si>
  <si>
    <t>Revenue by Categories &amp; Countries</t>
  </si>
  <si>
    <t>Quantity by Categories &amp; Titles</t>
  </si>
  <si>
    <t>Revenue by Categories &amp; Titles</t>
  </si>
  <si>
    <t>Quantity by Countries &amp; Titles</t>
  </si>
  <si>
    <t>Revenue by Countries &amp; Titles</t>
  </si>
  <si>
    <t>Sum of OrdersPerDay</t>
  </si>
  <si>
    <t>Countries</t>
  </si>
  <si>
    <t>OrdersPerDay</t>
  </si>
  <si>
    <t>Average of TotalOrders</t>
  </si>
  <si>
    <t>EmployeeID</t>
  </si>
  <si>
    <t>FirstName</t>
  </si>
  <si>
    <t>LastName</t>
  </si>
  <si>
    <t>TenureYears</t>
  </si>
  <si>
    <t>TotalOrdersProcessed</t>
  </si>
  <si>
    <t>TotalRevenueGenerated</t>
  </si>
  <si>
    <t>AvgOrderProcessingTime</t>
  </si>
  <si>
    <t>TenureScore</t>
  </si>
  <si>
    <t>OrdersProcessedScore</t>
  </si>
  <si>
    <t>RevenueScore</t>
  </si>
  <si>
    <t>ProcessingScore</t>
  </si>
  <si>
    <t>WorkloadScore</t>
  </si>
  <si>
    <t>EmployeeSatisfactionScore</t>
  </si>
  <si>
    <t>EmployeePerformanceScore</t>
  </si>
  <si>
    <t>Anne</t>
  </si>
  <si>
    <t>Dodsworth</t>
  </si>
  <si>
    <t>Laura</t>
  </si>
  <si>
    <t>Callahan</t>
  </si>
  <si>
    <t>Margaret</t>
  </si>
  <si>
    <t>Peacock</t>
  </si>
  <si>
    <t>Michael</t>
  </si>
  <si>
    <t>Suyama</t>
  </si>
  <si>
    <t>Robert</t>
  </si>
  <si>
    <t>King</t>
  </si>
  <si>
    <t>Janet</t>
  </si>
  <si>
    <t>Leverling</t>
  </si>
  <si>
    <t>Andrew</t>
  </si>
  <si>
    <t>Fuller</t>
  </si>
  <si>
    <t>Nancy</t>
  </si>
  <si>
    <t>Davolio</t>
  </si>
  <si>
    <t>Steven</t>
  </si>
  <si>
    <t>Buchanan</t>
  </si>
  <si>
    <t>Count of EmployeeID</t>
  </si>
  <si>
    <t>No</t>
  </si>
  <si>
    <t>Yes</t>
  </si>
  <si>
    <t>JobRole</t>
  </si>
  <si>
    <t>Inside Sales Coordinator</t>
  </si>
  <si>
    <t>Vice President, Sales</t>
  </si>
  <si>
    <t>HireDate</t>
  </si>
  <si>
    <t>LeavingDate</t>
  </si>
  <si>
    <t>TurnedOver?</t>
  </si>
  <si>
    <t>Total Units Sold</t>
  </si>
  <si>
    <t>Gender</t>
  </si>
  <si>
    <t>Employees</t>
  </si>
  <si>
    <t>Female</t>
  </si>
  <si>
    <t>Male</t>
  </si>
  <si>
    <t>Business French</t>
  </si>
  <si>
    <t>Sales Management</t>
  </si>
  <si>
    <t>Culinary Arts</t>
  </si>
  <si>
    <t>Food Retailing Management</t>
  </si>
  <si>
    <t>Multilingual</t>
  </si>
  <si>
    <t>Public Speaking</t>
  </si>
  <si>
    <t>Sales in Europe</t>
  </si>
  <si>
    <t>BA</t>
  </si>
  <si>
    <t>BSc</t>
  </si>
  <si>
    <t>BS</t>
  </si>
  <si>
    <t>MA</t>
  </si>
  <si>
    <t>MBA</t>
  </si>
  <si>
    <t>PhD</t>
  </si>
  <si>
    <t>TitleOfCourtesy</t>
  </si>
  <si>
    <t>ReportsTo</t>
  </si>
  <si>
    <t>Skills</t>
  </si>
  <si>
    <t>Qualifications</t>
  </si>
  <si>
    <t>Mrs.</t>
  </si>
  <si>
    <t>Redmond</t>
  </si>
  <si>
    <t>Ms.</t>
  </si>
  <si>
    <t>Dr.</t>
  </si>
  <si>
    <t>Tacoma</t>
  </si>
  <si>
    <t>NULL</t>
  </si>
  <si>
    <t>Mr.</t>
  </si>
  <si>
    <t>Data Type</t>
  </si>
  <si>
    <t>Description</t>
  </si>
  <si>
    <t>ContactName</t>
  </si>
  <si>
    <t>Address</t>
  </si>
  <si>
    <t>Region</t>
  </si>
  <si>
    <t>PostalCode</t>
  </si>
  <si>
    <t>Phone</t>
  </si>
  <si>
    <t>Fax</t>
  </si>
  <si>
    <t>DATE</t>
  </si>
  <si>
    <t>BirthDate</t>
  </si>
  <si>
    <t>HomePhone</t>
  </si>
  <si>
    <t>Extension</t>
  </si>
  <si>
    <t>Notes</t>
  </si>
  <si>
    <t>TEXT</t>
  </si>
  <si>
    <t>INT</t>
  </si>
  <si>
    <t>RequiredDate</t>
  </si>
  <si>
    <t>ShippedDate</t>
  </si>
  <si>
    <t>ShipVia</t>
  </si>
  <si>
    <t>Freight</t>
  </si>
  <si>
    <t>ShipName</t>
  </si>
  <si>
    <t>ShipAddress</t>
  </si>
  <si>
    <t>ShipCity</t>
  </si>
  <si>
    <t>ShipRegion</t>
  </si>
  <si>
    <t>ShipPostalCode</t>
  </si>
  <si>
    <t>ShipCountry</t>
  </si>
  <si>
    <t>CategoryID</t>
  </si>
  <si>
    <t>UnitsInStock</t>
  </si>
  <si>
    <t>UnitsOnOrder</t>
  </si>
  <si>
    <t>ReorderLevel</t>
  </si>
  <si>
    <t>Discontinued</t>
  </si>
  <si>
    <t>ShipperID</t>
  </si>
  <si>
    <t>Orders</t>
  </si>
  <si>
    <t>Order Details</t>
  </si>
  <si>
    <t>Products</t>
  </si>
  <si>
    <t>Suppliers</t>
  </si>
  <si>
    <t>Shippers</t>
  </si>
  <si>
    <t>Categories</t>
  </si>
  <si>
    <t>Key Type</t>
  </si>
  <si>
    <t>Customers</t>
  </si>
  <si>
    <t>Unique identifier for each customer</t>
  </si>
  <si>
    <t>Primary Key</t>
  </si>
  <si>
    <t>Name of the company</t>
  </si>
  <si>
    <t>Name of the primary contact person</t>
  </si>
  <si>
    <t>Job title of the contact person</t>
  </si>
  <si>
    <t>Street address of the customer</t>
  </si>
  <si>
    <t>City where the customer is located</t>
  </si>
  <si>
    <t>Region where the customer is located</t>
  </si>
  <si>
    <t>Postal code of the customer</t>
  </si>
  <si>
    <t>Country where the customer is located</t>
  </si>
  <si>
    <t>Contact phone number</t>
  </si>
  <si>
    <t>Fax number of the customer</t>
  </si>
  <si>
    <t>Unique identifier for each employee</t>
  </si>
  <si>
    <t>Last name of the employee</t>
  </si>
  <si>
    <t>First name of the employee</t>
  </si>
  <si>
    <t>Job title of the employee</t>
  </si>
  <si>
    <t>Courtesy title (Mr., Ms., Dr., etc.)</t>
  </si>
  <si>
    <t>Date of birth of the employee</t>
  </si>
  <si>
    <t>Date when the employee was hired</t>
  </si>
  <si>
    <t>Residential address of the employee</t>
  </si>
  <si>
    <t>City where the employee resides</t>
  </si>
  <si>
    <t>Region where the employee resides</t>
  </si>
  <si>
    <t>Postal code of the employee's address</t>
  </si>
  <si>
    <t>Country where the employee is located</t>
  </si>
  <si>
    <t>Employee’s personal phone number</t>
  </si>
  <si>
    <t>Employee’s phone extension number</t>
  </si>
  <si>
    <t>EmployeeID of the manager/supervisor</t>
  </si>
  <si>
    <t>Foreign Key (Self-Join)</t>
  </si>
  <si>
    <t>Additional information about the employee</t>
  </si>
  <si>
    <t>Unique order identifier</t>
  </si>
  <si>
    <t>Customer who placed the order</t>
  </si>
  <si>
    <t>Foreign Key (Customers)</t>
  </si>
  <si>
    <t>Employee responsible for the order</t>
  </si>
  <si>
    <t>Foreign Key (Employees)</t>
  </si>
  <si>
    <t>Date when the order was placed</t>
  </si>
  <si>
    <t>Date by which the order is required</t>
  </si>
  <si>
    <t>Date when the order was shipped</t>
  </si>
  <si>
    <t>Shipping company used for delivery</t>
  </si>
  <si>
    <t>Foreign Key (Shippers)</t>
  </si>
  <si>
    <t>Shipping cost</t>
  </si>
  <si>
    <t>Name of the recipient</t>
  </si>
  <si>
    <t>Address where the order is shipped</t>
  </si>
  <si>
    <t>City of the shipping address</t>
  </si>
  <si>
    <t>Region of the shipping address</t>
  </si>
  <si>
    <t>Postal code of the shipping address</t>
  </si>
  <si>
    <t>Country of the shipping address</t>
  </si>
  <si>
    <t>Order associated with the product</t>
  </si>
  <si>
    <t>Primary Key, Foreign Key (Orders)</t>
  </si>
  <si>
    <t>Product included in the order</t>
  </si>
  <si>
    <t>Primary Key, Foreign Key (Products)</t>
  </si>
  <si>
    <t>Price per unit of the product</t>
  </si>
  <si>
    <t>Quantity of the product ordered</t>
  </si>
  <si>
    <t>FLOAT</t>
  </si>
  <si>
    <t>Discount applied to the product</t>
  </si>
  <si>
    <t>Unique product identifier</t>
  </si>
  <si>
    <t>Name of the product</t>
  </si>
  <si>
    <t>Supplier of the product</t>
  </si>
  <si>
    <t>Foreign Key (Suppliers)</t>
  </si>
  <si>
    <t>Category of the product</t>
  </si>
  <si>
    <t>Foreign Key (Categories)</t>
  </si>
  <si>
    <t>Quantity per unit description</t>
  </si>
  <si>
    <t>Price per unit</t>
  </si>
  <si>
    <t>Number of units currently in stock</t>
  </si>
  <si>
    <t>Number of units currently on order</t>
  </si>
  <si>
    <t>Minimum stock level before reorder</t>
  </si>
  <si>
    <t>BIT</t>
  </si>
  <si>
    <t>Status of product availability (1 = Discontinued, 0 = Active)</t>
  </si>
  <si>
    <t>Unique supplier identifier</t>
  </si>
  <si>
    <t>Name of the supplier</t>
  </si>
  <si>
    <t>Name of the primary contact</t>
  </si>
  <si>
    <t>Title of the contact person</t>
  </si>
  <si>
    <t>Supplier's address</t>
  </si>
  <si>
    <t>City where the supplier is located</t>
  </si>
  <si>
    <t>Region where the supplier is located</t>
  </si>
  <si>
    <t>Postal code of the supplier’s location</t>
  </si>
  <si>
    <t>Country where the supplier operates</t>
  </si>
  <si>
    <t>Fax number</t>
  </si>
  <si>
    <t>Unique category identifier</t>
  </si>
  <si>
    <t>Name of the category</t>
  </si>
  <si>
    <t>Description of the category</t>
  </si>
  <si>
    <t>Unique shipper identifier</t>
  </si>
  <si>
    <t>Name of the shipping company</t>
  </si>
  <si>
    <t>VARCHAR (5)</t>
  </si>
  <si>
    <t>VARCHAR (40)</t>
  </si>
  <si>
    <t>VARCHAR (30)</t>
  </si>
  <si>
    <t>VARCHAR (60)</t>
  </si>
  <si>
    <t>VARCHAR (15)</t>
  </si>
  <si>
    <t>VARCHAR (10)</t>
  </si>
  <si>
    <t>VARCHAR (24)</t>
  </si>
  <si>
    <t>VARCHAR (20)</t>
  </si>
  <si>
    <t>VARCHAR (25)</t>
  </si>
  <si>
    <t>VARCHAR (4)</t>
  </si>
  <si>
    <t>DECIMAL (10,2)</t>
  </si>
  <si>
    <t>Table</t>
  </si>
  <si>
    <t>Column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</si>
</sst>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 &quot;₹&quot;\ * #,##0.00_ ;_ &quot;₹&quot;\ * \-#,##0.00_ ;_ &quot;₹&quot;\ * &quot;-&quot;??_ ;_ @_ "/>
    <numFmt numFmtId="43" formatCode="_ * #,##0.00_ ;_ * \-#,##0.00_ ;_ * &quot;-&quot;??_ ;_ @_ "/>
    <numFmt numFmtId="164" formatCode="0.0"/>
    <numFmt numFmtId="165" formatCode="&quot;₹&quot;\ #,##0.00"/>
  </numFmts>
  <fonts count="4" x14ac:knownFonts="1">
    <font>
      <sz val="11"/>
      <color theme="1"/>
      <name val="Aptos Narrow"/>
      <family val="2"/>
      <scheme val="minor"/>
    </font>
    <font>
      <sz val="11"/>
      <color theme="1"/>
      <name val="Aptos Narrow"/>
      <family val="2"/>
      <scheme val="minor"/>
    </font>
    <font>
      <b/>
      <sz val="11"/>
      <color theme="1"/>
      <name val="Aptos Narrow"/>
      <family val="2"/>
      <scheme val="minor"/>
    </font>
    <font>
      <b/>
      <sz val="12"/>
      <color theme="1"/>
      <name val="Aptos Narrow"/>
      <family val="2"/>
      <scheme val="minor"/>
    </font>
  </fonts>
  <fills count="5">
    <fill>
      <patternFill patternType="none"/>
    </fill>
    <fill>
      <patternFill patternType="gray125"/>
    </fill>
    <fill>
      <patternFill patternType="solid">
        <fgColor rgb="FFFFFF00"/>
        <bgColor indexed="64"/>
      </patternFill>
    </fill>
    <fill>
      <patternFill patternType="solid">
        <fgColor rgb="FF00B0F0"/>
        <bgColor indexed="64"/>
      </patternFill>
    </fill>
    <fill>
      <patternFill patternType="solid">
        <fgColor theme="0"/>
        <bgColor indexed="64"/>
      </patternFill>
    </fill>
  </fills>
  <borders count="16">
    <border>
      <left/>
      <right/>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s>
  <cellStyleXfs count="4">
    <xf numFmtId="0" fontId="0" fillId="0" borderId="0"/>
    <xf numFmtId="43" fontId="1" fillId="0" borderId="0" applyFont="0" applyFill="0" applyBorder="0" applyAlignment="0" applyProtection="0"/>
    <xf numFmtId="44" fontId="1" fillId="0" borderId="0" applyFont="0" applyFill="0" applyBorder="0" applyAlignment="0" applyProtection="0"/>
    <xf numFmtId="9" fontId="1" fillId="0" borderId="0" applyFont="0" applyFill="0" applyBorder="0" applyAlignment="0" applyProtection="0"/>
  </cellStyleXfs>
  <cellXfs count="37">
    <xf numFmtId="0" fontId="0" fillId="0" borderId="0" xfId="0"/>
    <xf numFmtId="2" fontId="0" fillId="0" borderId="0" xfId="0" applyNumberFormat="1"/>
    <xf numFmtId="164" fontId="0" fillId="0" borderId="0" xfId="0" applyNumberFormat="1"/>
    <xf numFmtId="10" fontId="0" fillId="0" borderId="0" xfId="3" applyNumberFormat="1" applyFont="1"/>
    <xf numFmtId="165" fontId="0" fillId="0" borderId="0" xfId="0" applyNumberFormat="1"/>
    <xf numFmtId="1" fontId="0" fillId="0" borderId="0" xfId="0" applyNumberFormat="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165" fontId="0" fillId="0" borderId="0" xfId="0" applyNumberFormat="1" applyAlignment="1">
      <alignment vertical="center" wrapText="1"/>
    </xf>
    <xf numFmtId="0" fontId="0" fillId="0" borderId="7" xfId="0" applyBorder="1"/>
    <xf numFmtId="0" fontId="0" fillId="0" borderId="8" xfId="0" applyBorder="1"/>
    <xf numFmtId="0" fontId="0" fillId="0" borderId="9" xfId="0" applyBorder="1"/>
    <xf numFmtId="0" fontId="0" fillId="0" borderId="0" xfId="0" applyAlignment="1">
      <alignment horizontal="left"/>
    </xf>
    <xf numFmtId="10" fontId="0" fillId="0" borderId="0" xfId="0" applyNumberFormat="1"/>
    <xf numFmtId="44" fontId="0" fillId="0" borderId="0" xfId="0" applyNumberFormat="1"/>
    <xf numFmtId="44" fontId="0" fillId="0" borderId="0" xfId="2" applyFont="1"/>
    <xf numFmtId="2" fontId="3" fillId="2" borderId="12" xfId="0" applyNumberFormat="1" applyFont="1" applyFill="1" applyBorder="1"/>
    <xf numFmtId="14" fontId="0" fillId="0" borderId="0" xfId="0" applyNumberFormat="1"/>
    <xf numFmtId="2" fontId="0" fillId="0" borderId="0" xfId="0" applyNumberFormat="1">
      <extLst>
        <ext xmlns:xfpb="http://schemas.microsoft.com/office/spreadsheetml/2022/featurepropertybag" uri="{C7286773-470A-42A8-94C5-96B5CB345126}">
          <xfpb:xfComplement i="0"/>
        </ext>
      </extLst>
    </xf>
    <xf numFmtId="0" fontId="0" fillId="0" borderId="0" xfId="0" applyAlignment="1">
      <alignment horizontal="left" indent="1"/>
    </xf>
    <xf numFmtId="2" fontId="2" fillId="2" borderId="15" xfId="0" applyNumberFormat="1" applyFont="1" applyFill="1" applyBorder="1" applyAlignment="1">
      <alignment horizontal="center"/>
    </xf>
    <xf numFmtId="0" fontId="0" fillId="0" borderId="0" xfId="0" pivotButton="1"/>
    <xf numFmtId="1" fontId="0" fillId="0" borderId="0" xfId="1" applyNumberFormat="1" applyFont="1"/>
    <xf numFmtId="49" fontId="0" fillId="0" borderId="0" xfId="0" applyNumberFormat="1"/>
    <xf numFmtId="2" fontId="2" fillId="0" borderId="0" xfId="0" applyNumberFormat="1" applyFont="1"/>
    <xf numFmtId="0" fontId="2" fillId="4" borderId="0" xfId="0" applyFont="1" applyFill="1"/>
    <xf numFmtId="2" fontId="2" fillId="4" borderId="0" xfId="0" applyNumberFormat="1" applyFont="1" applyFill="1"/>
    <xf numFmtId="0" fontId="0" fillId="0" borderId="0" xfId="0" applyAlignment="1">
      <alignment wrapText="1"/>
    </xf>
    <xf numFmtId="0" fontId="2" fillId="3" borderId="0" xfId="0" applyFont="1" applyFill="1" applyAlignment="1">
      <alignment horizontal="center"/>
    </xf>
    <xf numFmtId="0" fontId="3" fillId="2" borderId="10" xfId="0" applyFont="1" applyFill="1" applyBorder="1" applyAlignment="1">
      <alignment horizontal="left"/>
    </xf>
    <xf numFmtId="0" fontId="3" fillId="2" borderId="11" xfId="0" applyFont="1" applyFill="1" applyBorder="1" applyAlignment="1">
      <alignment horizontal="left"/>
    </xf>
    <xf numFmtId="0" fontId="2" fillId="2" borderId="13" xfId="0" applyFont="1" applyFill="1" applyBorder="1" applyAlignment="1">
      <alignment horizontal="center" wrapText="1"/>
    </xf>
    <xf numFmtId="0" fontId="2" fillId="2" borderId="14" xfId="0" applyFont="1" applyFill="1" applyBorder="1" applyAlignment="1">
      <alignment horizontal="center" wrapText="1"/>
    </xf>
  </cellXfs>
  <cellStyles count="4">
    <cellStyle name="Comma" xfId="1" builtinId="3"/>
    <cellStyle name="Currency" xfId="2" builtinId="4"/>
    <cellStyle name="Normal" xfId="0" builtinId="0"/>
    <cellStyle name="Percent" xfId="3" builtinId="5"/>
  </cellStyles>
  <dxfs count="184">
    <dxf>
      <fill>
        <patternFill>
          <bgColor rgb="FFFF5050"/>
        </patternFill>
      </fill>
    </dxf>
    <dxf>
      <fill>
        <patternFill>
          <bgColor rgb="FFFF6600"/>
        </patternFill>
      </fill>
    </dxf>
    <dxf>
      <numFmt numFmtId="165" formatCode="&quot;₹&quot;\ #,##0.00"/>
    </dxf>
    <dxf>
      <numFmt numFmtId="165" formatCode="&quot;₹&quot;\ #,##0.00"/>
    </dxf>
    <dxf>
      <numFmt numFmtId="1" formatCode="0"/>
    </dxf>
    <dxf>
      <alignment horizontal="left" vertical="bottom" textRotation="0" wrapText="0" indent="0" justifyLastLine="0" shrinkToFit="0" readingOrder="0"/>
    </dxf>
    <dxf>
      <font>
        <b val="0"/>
        <i val="0"/>
        <strike val="0"/>
        <condense val="0"/>
        <extend val="0"/>
        <outline val="0"/>
        <shadow val="0"/>
        <u val="none"/>
        <vertAlign val="baseline"/>
        <sz val="11"/>
        <color theme="1"/>
        <name val="Aptos Narrow"/>
        <family val="2"/>
        <scheme val="minor"/>
      </font>
    </dxf>
    <dxf>
      <numFmt numFmtId="1" formatCode="0"/>
    </dxf>
    <dxf>
      <font>
        <b val="0"/>
        <i val="0"/>
        <strike val="0"/>
        <condense val="0"/>
        <extend val="0"/>
        <outline val="0"/>
        <shadow val="0"/>
        <u val="none"/>
        <vertAlign val="baseline"/>
        <sz val="11"/>
        <color theme="1"/>
        <name val="Aptos Narrow"/>
        <family val="2"/>
        <scheme val="minor"/>
      </font>
    </dxf>
    <dxf>
      <numFmt numFmtId="1" formatCode="0"/>
    </dxf>
    <dxf>
      <numFmt numFmtId="2" formatCode="0.00"/>
    </dxf>
    <dxf>
      <numFmt numFmtId="1" formatCode="0"/>
    </dxf>
    <dxf>
      <font>
        <b val="0"/>
        <i val="0"/>
        <strike val="0"/>
        <condense val="0"/>
        <extend val="0"/>
        <outline val="0"/>
        <shadow val="0"/>
        <u val="none"/>
        <vertAlign val="baseline"/>
        <sz val="11"/>
        <color theme="1"/>
        <name val="Aptos Narrow"/>
        <family val="2"/>
        <scheme val="minor"/>
      </font>
    </dxf>
    <dxf>
      <numFmt numFmtId="1" formatCode="0"/>
    </dxf>
    <dxf>
      <numFmt numFmtId="1" formatCode="0"/>
    </dxf>
    <dxf>
      <numFmt numFmtId="2" formatCode="0.00"/>
    </dxf>
    <dxf>
      <numFmt numFmtId="2" formatCode="0.00"/>
    </dxf>
    <dxf>
      <numFmt numFmtId="2" formatCode="0.00"/>
    </dxf>
    <dxf>
      <numFmt numFmtId="34" formatCode="_ &quot;₹&quot;\ * #,##0.00_ ;_ &quot;₹&quot;\ * \-#,##0.00_ ;_ &quot;₹&quot;\ * &quot;-&quot;??_ ;_ @_ "/>
    </dxf>
    <dxf>
      <numFmt numFmtId="1" formatCode="0"/>
    </dxf>
    <dxf>
      <numFmt numFmtId="19" formatCode="dd/mm/yyyy"/>
    </dxf>
    <dxf>
      <font>
        <b val="0"/>
        <i val="0"/>
        <strike val="0"/>
        <condense val="0"/>
        <extend val="0"/>
        <outline val="0"/>
        <shadow val="0"/>
        <u val="none"/>
        <vertAlign val="baseline"/>
        <sz val="11"/>
        <color theme="1"/>
        <name val="Aptos Narrow"/>
        <family val="2"/>
        <scheme val="minor"/>
      </font>
      <numFmt numFmtId="34" formatCode="_ &quot;₹&quot;\ * #,##0.00_ ;_ &quot;₹&quot;\ * \-#,##0.00_ ;_ &quot;₹&quot;\ * &quot;-&quot;??_ ;_ @_ "/>
    </dxf>
    <dxf>
      <font>
        <b val="0"/>
        <i val="0"/>
        <strike val="0"/>
        <condense val="0"/>
        <extend val="0"/>
        <outline val="0"/>
        <shadow val="0"/>
        <u val="none"/>
        <vertAlign val="baseline"/>
        <sz val="11"/>
        <color theme="1"/>
        <name val="Aptos Narrow"/>
        <family val="2"/>
        <scheme val="minor"/>
      </font>
    </dxf>
    <dxf>
      <numFmt numFmtId="1" formatCode="0"/>
    </dxf>
    <dxf>
      <font>
        <b val="0"/>
        <i val="0"/>
        <strike val="0"/>
        <condense val="0"/>
        <extend val="0"/>
        <outline val="0"/>
        <shadow val="0"/>
        <u val="none"/>
        <vertAlign val="baseline"/>
        <sz val="11"/>
        <color theme="1"/>
        <name val="Aptos Narrow"/>
        <family val="2"/>
        <scheme val="minor"/>
      </font>
    </dxf>
    <dxf>
      <numFmt numFmtId="1" formatCode="0"/>
    </dxf>
    <dxf>
      <font>
        <b val="0"/>
        <i val="0"/>
        <strike val="0"/>
        <condense val="0"/>
        <extend val="0"/>
        <outline val="0"/>
        <shadow val="0"/>
        <u val="none"/>
        <vertAlign val="baseline"/>
        <sz val="11"/>
        <color theme="1"/>
        <name val="Aptos Narrow"/>
        <family val="2"/>
        <scheme val="minor"/>
      </font>
      <numFmt numFmtId="14" formatCode="0.00%"/>
    </dxf>
    <dxf>
      <font>
        <b val="0"/>
        <i val="0"/>
        <strike val="0"/>
        <condense val="0"/>
        <extend val="0"/>
        <outline val="0"/>
        <shadow val="0"/>
        <u val="none"/>
        <vertAlign val="baseline"/>
        <sz val="11"/>
        <color theme="1"/>
        <name val="Aptos Narrow"/>
        <family val="2"/>
        <scheme val="minor"/>
      </font>
    </dxf>
    <dxf>
      <numFmt numFmtId="1" formatCode="0"/>
    </dxf>
    <dxf>
      <font>
        <b val="0"/>
        <i val="0"/>
        <strike val="0"/>
        <condense val="0"/>
        <extend val="0"/>
        <outline val="0"/>
        <shadow val="0"/>
        <u val="none"/>
        <vertAlign val="baseline"/>
        <sz val="11"/>
        <color theme="1"/>
        <name val="Aptos Narrow"/>
        <family val="2"/>
        <scheme val="minor"/>
      </font>
    </dxf>
    <dxf>
      <numFmt numFmtId="1" formatCode="0"/>
    </dxf>
    <dxf>
      <numFmt numFmtId="1" formatCode="0"/>
    </dxf>
    <dxf>
      <numFmt numFmtId="1" formatCode="0"/>
    </dxf>
    <dxf>
      <numFmt numFmtId="34" formatCode="_ &quot;₹&quot;\ * #,##0.00_ ;_ &quot;₹&quot;\ * \-#,##0.00_ ;_ &quot;₹&quot;\ * &quot;-&quot;??_ ;_ @_ "/>
    </dxf>
    <dxf>
      <numFmt numFmtId="34" formatCode="_ &quot;₹&quot;\ * #,##0.00_ ;_ &quot;₹&quot;\ * \-#,##0.00_ ;_ &quot;₹&quot;\ * &quot;-&quot;??_ ;_ @_ "/>
    </dxf>
    <dxf>
      <numFmt numFmtId="34" formatCode="_ &quot;₹&quot;\ * #,##0.00_ ;_ &quot;₹&quot;\ * \-#,##0.00_ ;_ &quot;₹&quot;\ * &quot;-&quot;??_ ;_ @_ "/>
    </dxf>
    <dxf>
      <numFmt numFmtId="1" formatCode="0"/>
    </dxf>
    <dxf>
      <font>
        <b val="0"/>
        <i val="0"/>
        <strike val="0"/>
        <condense val="0"/>
        <extend val="0"/>
        <outline val="0"/>
        <shadow val="0"/>
        <u val="none"/>
        <vertAlign val="baseline"/>
        <sz val="11"/>
        <color theme="1"/>
        <name val="Aptos Narrow"/>
        <family val="2"/>
        <scheme val="minor"/>
      </font>
    </dxf>
    <dxf>
      <numFmt numFmtId="1" formatCode="0"/>
    </dxf>
    <dxf>
      <numFmt numFmtId="0" formatCode="General"/>
    </dxf>
    <dxf>
      <numFmt numFmtId="19" formatCode="dd/mm/yyyy"/>
    </dxf>
    <dxf>
      <numFmt numFmtId="19" formatCode="dd/mm/yyyy"/>
    </dxf>
    <dxf>
      <numFmt numFmtId="2" formatCode="0.00"/>
    </dxf>
    <dxf>
      <numFmt numFmtId="2" formatCode="0.00"/>
    </dxf>
    <dxf>
      <numFmt numFmtId="2" formatCode="0.00"/>
    </dxf>
    <dxf>
      <numFmt numFmtId="2"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2" formatCode="0.00"/>
    </dxf>
    <dxf>
      <numFmt numFmtId="2" formatCode="0.00"/>
    </dxf>
    <dxf>
      <numFmt numFmtId="34" formatCode="_ &quot;₹&quot;\ * #,##0.00_ ;_ &quot;₹&quot;\ * \-#,##0.00_ ;_ &quot;₹&quot;\ * &quot;-&quot;??_ ;_ @_ "/>
    </dxf>
    <dxf>
      <font>
        <b val="0"/>
        <i val="0"/>
        <strike val="0"/>
        <condense val="0"/>
        <extend val="0"/>
        <outline val="0"/>
        <shadow val="0"/>
        <u val="none"/>
        <vertAlign val="baseline"/>
        <sz val="11"/>
        <color theme="1"/>
        <name val="Aptos Narrow"/>
        <family val="2"/>
        <scheme val="minor"/>
      </font>
    </dxf>
    <dxf>
      <numFmt numFmtId="1" formatCode="0"/>
    </dxf>
    <dxf>
      <numFmt numFmtId="1" formatCode="0"/>
    </dxf>
    <dxf>
      <numFmt numFmtId="164" formatCode="0.0"/>
    </dxf>
    <dxf>
      <numFmt numFmtId="164" formatCode="0.0"/>
    </dxf>
    <dxf>
      <numFmt numFmtId="1" formatCode="0"/>
    </dxf>
    <dxf>
      <numFmt numFmtId="1" formatCode="0"/>
    </dxf>
    <dxf>
      <numFmt numFmtId="1" formatCode="0"/>
    </dxf>
    <dxf>
      <numFmt numFmtId="1" formatCode="0"/>
    </dxf>
    <dxf>
      <font>
        <b val="0"/>
        <i val="0"/>
        <strike val="0"/>
        <condense val="0"/>
        <extend val="0"/>
        <outline val="0"/>
        <shadow val="0"/>
        <u val="none"/>
        <vertAlign val="baseline"/>
        <sz val="11"/>
        <color theme="1"/>
        <name val="Aptos Narrow"/>
        <family val="2"/>
        <scheme val="minor"/>
      </font>
    </dxf>
    <dxf>
      <numFmt numFmtId="1" formatCode="0"/>
    </dxf>
    <dxf>
      <numFmt numFmtId="1" formatCode="0"/>
    </dxf>
    <dxf>
      <numFmt numFmtId="2" formatCode="0.00"/>
    </dxf>
    <dxf>
      <numFmt numFmtId="1" formatCode="0"/>
    </dxf>
    <dxf>
      <numFmt numFmtId="1" formatCode="0"/>
    </dxf>
    <dxf>
      <alignment horizontal="left" vertical="bottom" textRotation="0" wrapText="0" indent="0" justifyLastLine="0" shrinkToFit="0" readingOrder="0"/>
    </dxf>
    <dxf>
      <numFmt numFmtId="2" formatCode="0.00"/>
    </dxf>
    <dxf>
      <numFmt numFmtId="2" formatCode="0.00"/>
    </dxf>
    <dxf>
      <numFmt numFmtId="34" formatCode="_ &quot;₹&quot;\ * #,##0.00_ ;_ &quot;₹&quot;\ * \-#,##0.00_ ;_ &quot;₹&quot;\ * &quot;-&quot;??_ ;_ @_ "/>
    </dxf>
    <dxf>
      <numFmt numFmtId="34" formatCode="_ &quot;₹&quot;\ * #,##0.00_ ;_ &quot;₹&quot;\ * \-#,##0.00_ ;_ &quot;₹&quot;\ * &quot;-&quot;??_ ;_ @_ "/>
    </dxf>
    <dxf>
      <numFmt numFmtId="34" formatCode="_ &quot;₹&quot;\ * #,##0.00_ ;_ &quot;₹&quot;\ * \-#,##0.00_ ;_ &quot;₹&quot;\ * &quot;-&quot;??_ ;_ @_ "/>
    </dxf>
    <dxf>
      <numFmt numFmtId="34" formatCode="_ &quot;₹&quot;\ * #,##0.00_ ;_ &quot;₹&quot;\ * \-#,##0.00_ ;_ &quot;₹&quot;\ * &quot;-&quot;??_ ;_ @_ "/>
    </dxf>
    <dxf>
      <numFmt numFmtId="34" formatCode="_ &quot;₹&quot;\ * #,##0.00_ ;_ &quot;₹&quot;\ * \-#,##0.00_ ;_ &quot;₹&quot;\ * &quot;-&quot;??_ ;_ @_ "/>
    </dxf>
    <dxf>
      <numFmt numFmtId="34" formatCode="_ &quot;₹&quot;\ * #,##0.00_ ;_ &quot;₹&quot;\ * \-#,##0.00_ ;_ &quot;₹&quot;\ * &quot;-&quot;??_ ;_ @_ "/>
    </dxf>
    <dxf>
      <numFmt numFmtId="34" formatCode="_ &quot;₹&quot;\ * #,##0.00_ ;_ &quot;₹&quot;\ * \-#,##0.00_ ;_ &quot;₹&quot;\ * &quot;-&quot;??_ ;_ @_ "/>
    </dxf>
    <dxf>
      <numFmt numFmtId="34" formatCode="_ &quot;₹&quot;\ * #,##0.00_ ;_ &quot;₹&quot;\ * \-#,##0.00_ ;_ &quot;₹&quot;\ * &quot;-&quot;??_ ;_ @_ "/>
    </dxf>
    <dxf>
      <numFmt numFmtId="34" formatCode="_ &quot;₹&quot;\ * #,##0.00_ ;_ &quot;₹&quot;\ * \-#,##0.00_ ;_ &quot;₹&quot;\ * &quot;-&quot;??_ ;_ @_ "/>
    </dxf>
    <dxf>
      <numFmt numFmtId="34" formatCode="_ &quot;₹&quot;\ * #,##0.00_ ;_ &quot;₹&quot;\ * \-#,##0.00_ ;_ &quot;₹&quot;\ * &quot;-&quot;??_ ;_ @_ "/>
    </dxf>
    <dxf>
      <numFmt numFmtId="34" formatCode="_ &quot;₹&quot;\ * #,##0.00_ ;_ &quot;₹&quot;\ * \-#,##0.00_ ;_ &quot;₹&quot;\ * &quot;-&quot;??_ ;_ @_ "/>
    </dxf>
    <dxf>
      <numFmt numFmtId="34" formatCode="_ &quot;₹&quot;\ * #,##0.00_ ;_ &quot;₹&quot;\ * \-#,##0.00_ ;_ &quot;₹&quot;\ * &quot;-&quot;??_ ;_ @_ "/>
    </dxf>
    <dxf>
      <numFmt numFmtId="34" formatCode="_ &quot;₹&quot;\ * #,##0.00_ ;_ &quot;₹&quot;\ * \-#,##0.00_ ;_ &quot;₹&quot;\ * &quot;-&quot;??_ ;_ @_ "/>
    </dxf>
    <dxf>
      <numFmt numFmtId="34" formatCode="_ &quot;₹&quot;\ * #,##0.00_ ;_ &quot;₹&quot;\ * \-#,##0.00_ ;_ &quot;₹&quot;\ * &quot;-&quot;??_ ;_ @_ "/>
    </dxf>
    <dxf>
      <numFmt numFmtId="34" formatCode="_ &quot;₹&quot;\ * #,##0.00_ ;_ &quot;₹&quot;\ * \-#,##0.00_ ;_ &quot;₹&quot;\ * &quot;-&quot;??_ ;_ @_ "/>
    </dxf>
    <dxf>
      <numFmt numFmtId="34" formatCode="_ &quot;₹&quot;\ * #,##0.00_ ;_ &quot;₹&quot;\ * \-#,##0.00_ ;_ &quot;₹&quot;\ * &quot;-&quot;??_ ;_ @_ "/>
    </dxf>
    <dxf>
      <numFmt numFmtId="34" formatCode="_ &quot;₹&quot;\ * #,##0.00_ ;_ &quot;₹&quot;\ * \-#,##0.00_ ;_ &quot;₹&quot;\ * &quot;-&quot;??_ ;_ @_ "/>
    </dxf>
    <dxf>
      <numFmt numFmtId="34" formatCode="_ &quot;₹&quot;\ * #,##0.00_ ;_ &quot;₹&quot;\ * \-#,##0.00_ ;_ &quot;₹&quot;\ * &quot;-&quot;??_ ;_ @_ "/>
    </dxf>
    <dxf>
      <numFmt numFmtId="34" formatCode="_ &quot;₹&quot;\ * #,##0.00_ ;_ &quot;₹&quot;\ * \-#,##0.00_ ;_ &quot;₹&quot;\ * &quot;-&quot;??_ ;_ @_ "/>
    </dxf>
    <dxf>
      <numFmt numFmtId="34" formatCode="_ &quot;₹&quot;\ * #,##0.00_ ;_ &quot;₹&quot;\ * \-#,##0.00_ ;_ &quot;₹&quot;\ * &quot;-&quot;??_ ;_ @_ "/>
    </dxf>
    <dxf>
      <numFmt numFmtId="34" formatCode="_ &quot;₹&quot;\ * #,##0.00_ ;_ &quot;₹&quot;\ * \-#,##0.00_ ;_ &quot;₹&quot;\ * &quot;-&quot;??_ ;_ @_ "/>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34" formatCode="_ &quot;₹&quot;\ * #,##0.00_ ;_ &quot;₹&quot;\ * \-#,##0.00_ ;_ &quot;₹&quot;\ * &quot;-&quot;??_ ;_ @_ "/>
    </dxf>
    <dxf>
      <numFmt numFmtId="34" formatCode="_ &quot;₹&quot;\ * #,##0.00_ ;_ &quot;₹&quot;\ * \-#,##0.00_ ;_ &quot;₹&quot;\ * &quot;-&quot;??_ ;_ @_ "/>
    </dxf>
    <dxf>
      <numFmt numFmtId="34" formatCode="_ &quot;₹&quot;\ * #,##0.00_ ;_ &quot;₹&quot;\ * \-#,##0.00_ ;_ &quot;₹&quot;\ * &quot;-&quot;??_ ;_ @_ "/>
    </dxf>
    <dxf>
      <numFmt numFmtId="34" formatCode="_ &quot;₹&quot;\ * #,##0.00_ ;_ &quot;₹&quot;\ * \-#,##0.00_ ;_ &quot;₹&quot;\ * &quot;-&quot;??_ ;_ @_ "/>
    </dxf>
    <dxf>
      <numFmt numFmtId="34" formatCode="_ &quot;₹&quot;\ * #,##0.00_ ;_ &quot;₹&quot;\ * \-#,##0.00_ ;_ &quot;₹&quot;\ * &quot;-&quot;??_ ;_ @_ "/>
    </dxf>
    <dxf>
      <numFmt numFmtId="34" formatCode="_ &quot;₹&quot;\ * #,##0.00_ ;_ &quot;₹&quot;\ * \-#,##0.00_ ;_ &quot;₹&quot;\ * &quot;-&quot;??_ ;_ @_ "/>
    </dxf>
    <dxf>
      <numFmt numFmtId="34" formatCode="_ &quot;₹&quot;\ * #,##0.00_ ;_ &quot;₹&quot;\ * \-#,##0.00_ ;_ &quot;₹&quot;\ * &quot;-&quot;??_ ;_ @_ "/>
    </dxf>
    <dxf>
      <numFmt numFmtId="34" formatCode="_ &quot;₹&quot;\ * #,##0.00_ ;_ &quot;₹&quot;\ * \-#,##0.00_ ;_ &quot;₹&quot;\ * &quot;-&quot;??_ ;_ @_ "/>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34" formatCode="_ &quot;₹&quot;\ * #,##0.00_ ;_ &quot;₹&quot;\ * \-#,##0.00_ ;_ &quot;₹&quot;\ * &quot;-&quot;??_ ;_ @_ "/>
    </dxf>
    <dxf>
      <numFmt numFmtId="34" formatCode="_ &quot;₹&quot;\ * #,##0.00_ ;_ &quot;₹&quot;\ * \-#,##0.00_ ;_ &quot;₹&quot;\ * &quot;-&quot;??_ ;_ @_ "/>
    </dxf>
    <dxf>
      <numFmt numFmtId="34" formatCode="_ &quot;₹&quot;\ * #,##0.00_ ;_ &quot;₹&quot;\ * \-#,##0.00_ ;_ &quot;₹&quot;\ * &quot;-&quot;??_ ;_ @_ "/>
    </dxf>
    <dxf>
      <numFmt numFmtId="34" formatCode="_ &quot;₹&quot;\ * #,##0.00_ ;_ &quot;₹&quot;\ * \-#,##0.00_ ;_ &quot;₹&quot;\ * &quot;-&quot;??_ ;_ @_ "/>
    </dxf>
    <dxf>
      <numFmt numFmtId="34" formatCode="_ &quot;₹&quot;\ * #,##0.00_ ;_ &quot;₹&quot;\ * \-#,##0.00_ ;_ &quot;₹&quot;\ * &quot;-&quot;??_ ;_ @_ "/>
    </dxf>
    <dxf>
      <numFmt numFmtId="34" formatCode="_ &quot;₹&quot;\ * #,##0.00_ ;_ &quot;₹&quot;\ * \-#,##0.00_ ;_ &quot;₹&quot;\ * &quot;-&quot;??_ ;_ @_ "/>
    </dxf>
    <dxf>
      <numFmt numFmtId="34" formatCode="_ &quot;₹&quot;\ * #,##0.00_ ;_ &quot;₹&quot;\ * \-#,##0.00_ ;_ &quot;₹&quot;\ * &quot;-&quot;??_ ;_ @_ "/>
    </dxf>
    <dxf>
      <numFmt numFmtId="34" formatCode="_ &quot;₹&quot;\ * #,##0.00_ ;_ &quot;₹&quot;\ * \-#,##0.00_ ;_ &quot;₹&quot;\ * &quot;-&quot;??_ ;_ @_ "/>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font>
        <b val="0"/>
        <i val="0"/>
        <strike val="0"/>
        <condense val="0"/>
        <extend val="0"/>
        <outline val="0"/>
        <shadow val="0"/>
        <u val="none"/>
        <vertAlign val="baseline"/>
        <sz val="11"/>
        <color theme="1"/>
        <name val="Aptos Narrow"/>
        <family val="2"/>
        <scheme val="minor"/>
      </font>
    </dxf>
    <dxf>
      <numFmt numFmtId="1" formatCode="0"/>
    </dxf>
    <dxf>
      <numFmt numFmtId="14" formatCode="0.00%"/>
    </dxf>
    <dxf>
      <numFmt numFmtId="34" formatCode="_ &quot;₹&quot;\ * #,##0.00_ ;_ &quot;₹&quot;\ * \-#,##0.00_ ;_ &quot;₹&quot;\ * &quot;-&quot;??_ ;_ @_ "/>
    </dxf>
    <dxf>
      <numFmt numFmtId="1" formatCode="0"/>
    </dxf>
    <dxf>
      <numFmt numFmtId="1" formatCode="0"/>
    </dxf>
    <dxf>
      <numFmt numFmtId="1" formatCode="0"/>
    </dxf>
    <dxf>
      <numFmt numFmtId="1" formatCode="0"/>
    </dxf>
    <dxf>
      <font>
        <b val="0"/>
        <i val="0"/>
        <strike val="0"/>
        <condense val="0"/>
        <extend val="0"/>
        <outline val="0"/>
        <shadow val="0"/>
        <u val="none"/>
        <vertAlign val="baseline"/>
        <sz val="11"/>
        <color theme="1"/>
        <name val="Aptos Narrow"/>
        <family val="2"/>
        <scheme val="minor"/>
      </font>
      <numFmt numFmtId="34" formatCode="_ &quot;₹&quot;\ * #,##0.00_ ;_ &quot;₹&quot;\ * \-#,##0.00_ ;_ &quot;₹&quot;\ * &quot;-&quot;??_ ;_ @_ "/>
    </dxf>
    <dxf>
      <numFmt numFmtId="1" formatCode="0"/>
    </dxf>
    <dxf>
      <numFmt numFmtId="1" formatCode="0"/>
    </dxf>
    <dxf>
      <numFmt numFmtId="19" formatCode="dd/mm/yyyy"/>
    </dxf>
    <dxf>
      <numFmt numFmtId="30" formatCode="@"/>
    </dxf>
    <dxf>
      <numFmt numFmtId="1" formatCode="0"/>
    </dxf>
    <dxf>
      <font>
        <b val="0"/>
        <i val="0"/>
        <strike val="0"/>
        <condense val="0"/>
        <extend val="0"/>
        <outline val="0"/>
        <shadow val="0"/>
        <u val="none"/>
        <vertAlign val="baseline"/>
        <sz val="11"/>
        <color theme="1"/>
        <name val="Aptos Narrow"/>
        <family val="2"/>
        <scheme val="minor"/>
      </font>
      <numFmt numFmtId="34" formatCode="_ &quot;₹&quot;\ * #,##0.00_ ;_ &quot;₹&quot;\ * \-#,##0.00_ ;_ &quot;₹&quot;\ * &quot;-&quot;??_ ;_ @_ "/>
    </dxf>
    <dxf>
      <font>
        <b val="0"/>
        <i val="0"/>
        <strike val="0"/>
        <condense val="0"/>
        <extend val="0"/>
        <outline val="0"/>
        <shadow val="0"/>
        <u val="none"/>
        <vertAlign val="baseline"/>
        <sz val="11"/>
        <color theme="1"/>
        <name val="Aptos Narrow"/>
        <family val="2"/>
        <scheme val="minor"/>
      </font>
      <numFmt numFmtId="1" formatCode="0"/>
    </dxf>
    <dxf>
      <numFmt numFmtId="165" formatCode="&quot;₹&quot;\ #,##0.00"/>
    </dxf>
    <dxf>
      <numFmt numFmtId="14" formatCode="0.00%"/>
    </dxf>
    <dxf>
      <alignment horizontal="left" vertical="bottom" textRotation="0" wrapText="0" indent="0" justifyLastLine="0" shrinkToFit="0" readingOrder="0"/>
    </dxf>
    <dxf>
      <numFmt numFmtId="164" formatCode="0.0"/>
    </dxf>
    <dxf>
      <numFmt numFmtId="1" formatCode="0"/>
    </dxf>
    <dxf>
      <alignment horizontal="left" vertical="bottom" textRotation="0" wrapText="0" indent="0" justifyLastLine="0" shrinkToFit="0" readingOrder="0"/>
    </dxf>
    <dxf>
      <numFmt numFmtId="2" formatCode="0.00"/>
    </dxf>
    <dxf>
      <numFmt numFmtId="165" formatCode="&quot;₹&quot;\ #,##0.00"/>
    </dxf>
    <dxf>
      <numFmt numFmtId="165" formatCode="&quot;₹&quot;\ #,##0.00"/>
    </dxf>
    <dxf>
      <numFmt numFmtId="2" formatCode="0.00"/>
    </dxf>
    <dxf>
      <numFmt numFmtId="165" formatCode="&quot;₹&quot;\ #,##0.00"/>
    </dxf>
    <dxf>
      <numFmt numFmtId="165" formatCode="&quot;₹&quot;\ #,##0.00"/>
    </dxf>
    <dxf>
      <font>
        <b val="0"/>
        <i val="0"/>
        <strike val="0"/>
        <condense val="0"/>
        <extend val="0"/>
        <outline val="0"/>
        <shadow val="0"/>
        <u val="none"/>
        <vertAlign val="baseline"/>
        <sz val="11"/>
        <color theme="1"/>
        <name val="Aptos Narrow"/>
        <family val="2"/>
        <scheme val="minor"/>
      </font>
      <numFmt numFmtId="14" formatCode="0.00%"/>
    </dxf>
    <dxf>
      <numFmt numFmtId="1" formatCode="0"/>
    </dxf>
    <dxf>
      <numFmt numFmtId="164" formatCode="0.0"/>
    </dxf>
    <dxf>
      <numFmt numFmtId="1" formatCode="0"/>
    </dxf>
    <dxf>
      <numFmt numFmtId="165" formatCode="&quot;₹&quot;\ #,##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externalLink" Target="externalLinks/externalLink4.xml"/><Relationship Id="rId63" Type="http://schemas.openxmlformats.org/officeDocument/2006/relationships/pivotCacheDefinition" Target="pivotCache/pivotCacheDefinition14.xml"/><Relationship Id="rId68" Type="http://schemas.openxmlformats.org/officeDocument/2006/relationships/sharedStrings" Target="sharedStrings.xml"/><Relationship Id="rId7" Type="http://schemas.openxmlformats.org/officeDocument/2006/relationships/worksheet" Target="worksheets/sheet7.xml"/><Relationship Id="rId71"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externalLink" Target="externalLinks/externalLink2.xml"/><Relationship Id="rId53" Type="http://schemas.openxmlformats.org/officeDocument/2006/relationships/pivotCacheDefinition" Target="pivotCache/pivotCacheDefinition4.xml"/><Relationship Id="rId58" Type="http://schemas.openxmlformats.org/officeDocument/2006/relationships/pivotCacheDefinition" Target="pivotCache/pivotCacheDefinition9.xml"/><Relationship Id="rId66" Type="http://schemas.openxmlformats.org/officeDocument/2006/relationships/theme" Target="theme/theme1.xml"/><Relationship Id="rId5" Type="http://schemas.openxmlformats.org/officeDocument/2006/relationships/worksheet" Target="worksheets/sheet5.xml"/><Relationship Id="rId61" Type="http://schemas.openxmlformats.org/officeDocument/2006/relationships/pivotCacheDefinition" Target="pivotCache/pivotCacheDefinition12.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externalLink" Target="externalLinks/externalLink5.xml"/><Relationship Id="rId56" Type="http://schemas.openxmlformats.org/officeDocument/2006/relationships/pivotCacheDefinition" Target="pivotCache/pivotCacheDefinition7.xml"/><Relationship Id="rId64" Type="http://schemas.microsoft.com/office/2007/relationships/slicerCache" Target="slicerCaches/slicerCache1.xml"/><Relationship Id="rId69" Type="http://schemas.openxmlformats.org/officeDocument/2006/relationships/sheetMetadata" Target="metadata.xml"/><Relationship Id="rId8" Type="http://schemas.openxmlformats.org/officeDocument/2006/relationships/worksheet" Target="worksheets/sheet8.xml"/><Relationship Id="rId51" Type="http://schemas.openxmlformats.org/officeDocument/2006/relationships/pivotCacheDefinition" Target="pivotCache/pivotCacheDefinition2.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externalLink" Target="externalLinks/externalLink3.xml"/><Relationship Id="rId59" Type="http://schemas.openxmlformats.org/officeDocument/2006/relationships/pivotCacheDefinition" Target="pivotCache/pivotCacheDefinition10.xml"/><Relationship Id="rId67"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pivotCacheDefinition" Target="pivotCache/pivotCacheDefinition5.xml"/><Relationship Id="rId62" Type="http://schemas.openxmlformats.org/officeDocument/2006/relationships/pivotCacheDefinition" Target="pivotCache/pivotCacheDefinition13.xml"/><Relationship Id="rId70" Type="http://schemas.microsoft.com/office/2022/11/relationships/FeaturePropertyBag" Target="featurePropertyBag/featurePropertyBag.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externalLink" Target="externalLinks/externalLink6.xml"/><Relationship Id="rId57" Type="http://schemas.openxmlformats.org/officeDocument/2006/relationships/pivotCacheDefinition" Target="pivotCache/pivotCacheDefinition8.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externalLink" Target="externalLinks/externalLink1.xml"/><Relationship Id="rId52" Type="http://schemas.openxmlformats.org/officeDocument/2006/relationships/pivotCacheDefinition" Target="pivotCache/pivotCacheDefinition3.xml"/><Relationship Id="rId60" Type="http://schemas.openxmlformats.org/officeDocument/2006/relationships/pivotCacheDefinition" Target="pivotCache/pivotCacheDefinition11.xml"/><Relationship Id="rId65" Type="http://schemas.microsoft.com/office/2007/relationships/slicerCache" Target="slicerCaches/slicerCache2.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pivotCacheDefinition" Target="pivotCache/pivotCacheDefinition1.xml"/><Relationship Id="rId55" Type="http://schemas.openxmlformats.org/officeDocument/2006/relationships/pivotCacheDefinition" Target="pivotCache/pivotCacheDefinition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0.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1.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3.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4.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7.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18.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19.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0.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1.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2.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3.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4.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5.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6.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27.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28.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29.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0.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1.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2.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3.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4.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35.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36.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37.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Ex1.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2.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3.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4.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Days Between Orders</a:t>
            </a:r>
            <a:r>
              <a:rPr lang="en-US" baseline="0"/>
              <a:t> vs Total Orders</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clustered"/>
        <c:varyColors val="0"/>
        <c:ser>
          <c:idx val="0"/>
          <c:order val="0"/>
          <c:tx>
            <c:strRef>
              <c:f>'Q1.1'!$B$7</c:f>
              <c:strCache>
                <c:ptCount val="1"/>
                <c:pt idx="0">
                  <c:v>TotalOrders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'Q1.1'!$A$8:$A$96</c:f>
              <c:strCache>
                <c:ptCount val="89"/>
                <c:pt idx="0">
                  <c:v>Save-a-lot Markets</c:v>
                </c:pt>
                <c:pt idx="1">
                  <c:v>Ernst Handel</c:v>
                </c:pt>
                <c:pt idx="2">
                  <c:v>QUICK-Stop</c:v>
                </c:pt>
                <c:pt idx="3">
                  <c:v>Rattlesnake Canyon Grocery</c:v>
                </c:pt>
                <c:pt idx="4">
                  <c:v>Hungry Owl All-Night Grocers</c:v>
                </c:pt>
                <c:pt idx="5">
                  <c:v>Berglunds snabbkÃ¶p</c:v>
                </c:pt>
                <c:pt idx="6">
                  <c:v>Frankenversand</c:v>
                </c:pt>
                <c:pt idx="7">
                  <c:v>Folk och fÃ¤ HB</c:v>
                </c:pt>
                <c:pt idx="8">
                  <c:v>HILARIÃ“N-Abastos</c:v>
                </c:pt>
                <c:pt idx="9">
                  <c:v>Bon app'</c:v>
                </c:pt>
                <c:pt idx="10">
                  <c:v>Queen Cozinha</c:v>
                </c:pt>
                <c:pt idx="11">
                  <c:v>White Clover Markets</c:v>
                </c:pt>
                <c:pt idx="12">
                  <c:v>SuprÃªmes dÃ©lices</c:v>
                </c:pt>
                <c:pt idx="13">
                  <c:v>KÃ¶niglich Essen</c:v>
                </c:pt>
                <c:pt idx="14">
                  <c:v>Lehmanns Marktstand</c:v>
                </c:pt>
                <c:pt idx="15">
                  <c:v>Wartian Herkku</c:v>
                </c:pt>
                <c:pt idx="16">
                  <c:v>Bottom-Dollar Markets</c:v>
                </c:pt>
                <c:pt idx="17">
                  <c:v>LINO-Delicateses</c:v>
                </c:pt>
                <c:pt idx="18">
                  <c:v>LILA-Supermercado</c:v>
                </c:pt>
                <c:pt idx="19">
                  <c:v>MÃ¨re Paillarde</c:v>
                </c:pt>
                <c:pt idx="20">
                  <c:v>Hanari Carnes</c:v>
                </c:pt>
                <c:pt idx="21">
                  <c:v>Vaffeljernet</c:v>
                </c:pt>
                <c:pt idx="22">
                  <c:v>La maison d'Asie</c:v>
                </c:pt>
                <c:pt idx="23">
                  <c:v>Around the Horn</c:v>
                </c:pt>
                <c:pt idx="24">
                  <c:v>Richter Supermarkt</c:v>
                </c:pt>
                <c:pt idx="25">
                  <c:v>Tortuga Restaurante</c:v>
                </c:pt>
                <c:pt idx="26">
                  <c:v>Ottilies KÃ¤seladen</c:v>
                </c:pt>
                <c:pt idx="27">
                  <c:v>Ricardo Adocicados</c:v>
                </c:pt>
                <c:pt idx="28">
                  <c:v>Blondel pÃ¨re et fils</c:v>
                </c:pt>
                <c:pt idx="29">
                  <c:v>Die Wandernde Kuh</c:v>
                </c:pt>
                <c:pt idx="30">
                  <c:v>Godos Cocina TÃ­pica</c:v>
                </c:pt>
                <c:pt idx="31">
                  <c:v>Seven Seas Imports</c:v>
                </c:pt>
                <c:pt idx="32">
                  <c:v>Victuailles en stock</c:v>
                </c:pt>
                <c:pt idx="33">
                  <c:v>Old World Delicatessen</c:v>
                </c:pt>
                <c:pt idx="34">
                  <c:v>Que DelÃ­cia</c:v>
                </c:pt>
                <c:pt idx="35">
                  <c:v>Piccolo und mehr</c:v>
                </c:pt>
                <c:pt idx="36">
                  <c:v>Island Trading</c:v>
                </c:pt>
                <c:pt idx="37">
                  <c:v>Reggiani Caseifici</c:v>
                </c:pt>
                <c:pt idx="38">
                  <c:v>B's Beverages</c:v>
                </c:pt>
                <c:pt idx="39">
                  <c:v>Great Lakes Food Market</c:v>
                </c:pt>
                <c:pt idx="40">
                  <c:v>Chop-suey Chinese</c:v>
                </c:pt>
                <c:pt idx="41">
                  <c:v>Eastern Connection</c:v>
                </c:pt>
                <c:pt idx="42">
                  <c:v>Magazzini Alimentari Riuniti</c:v>
                </c:pt>
                <c:pt idx="43">
                  <c:v>Split Rail Beer &amp; Ale</c:v>
                </c:pt>
                <c:pt idx="44">
                  <c:v>Furia Bacalhau e Frutos do Mar</c:v>
                </c:pt>
                <c:pt idx="45">
                  <c:v>Familia Arquibaldo</c:v>
                </c:pt>
                <c:pt idx="46">
                  <c:v>Wellington Importadora</c:v>
                </c:pt>
                <c:pt idx="47">
                  <c:v>Gourmet Lanchonetes</c:v>
                </c:pt>
                <c:pt idx="48">
                  <c:v>Antonio Moreno TaquerÃ­a</c:v>
                </c:pt>
                <c:pt idx="49">
                  <c:v>Maison Dewey</c:v>
                </c:pt>
                <c:pt idx="50">
                  <c:v>Wilman Kala</c:v>
                </c:pt>
                <c:pt idx="51">
                  <c:v>SantÃ© Gourmet</c:v>
                </c:pt>
                <c:pt idx="52">
                  <c:v>Wolski  Zajazd</c:v>
                </c:pt>
                <c:pt idx="53">
                  <c:v>Folies gourmandes</c:v>
                </c:pt>
                <c:pt idx="54">
                  <c:v>Simons bistro</c:v>
                </c:pt>
                <c:pt idx="55">
                  <c:v>Toms SpezialitÃ¤ten</c:v>
                </c:pt>
                <c:pt idx="56">
                  <c:v>Lonesome Pine Restaurant</c:v>
                </c:pt>
                <c:pt idx="57">
                  <c:v>Blauer See Delikatessen</c:v>
                </c:pt>
                <c:pt idx="58">
                  <c:v>Romero y tomillo</c:v>
                </c:pt>
                <c:pt idx="59">
                  <c:v>Pericles Comidas clÃ¡sicas</c:v>
                </c:pt>
                <c:pt idx="60">
                  <c:v>TradiÃ§Ã£o Hipermercados</c:v>
                </c:pt>
                <c:pt idx="61">
                  <c:v>Rancho grande</c:v>
                </c:pt>
                <c:pt idx="62">
                  <c:v>Alfreds Futterkiste</c:v>
                </c:pt>
                <c:pt idx="63">
                  <c:v>Morgenstern Gesundkost</c:v>
                </c:pt>
                <c:pt idx="64">
                  <c:v>Cactus Comidas para llevar</c:v>
                </c:pt>
                <c:pt idx="65">
                  <c:v>La corne d'abondance</c:v>
                </c:pt>
                <c:pt idx="66">
                  <c:v>OcÃ©ano AtlÃ¡ntico Ltda.</c:v>
                </c:pt>
                <c:pt idx="67">
                  <c:v>Drachenblut Delikatessen</c:v>
                </c:pt>
                <c:pt idx="68">
                  <c:v>Ana Trujillo Emparedados y helados</c:v>
                </c:pt>
                <c:pt idx="69">
                  <c:v>Princesa Isabel Vinhos</c:v>
                </c:pt>
                <c:pt idx="70">
                  <c:v>Vins et alcools Chevalier</c:v>
                </c:pt>
                <c:pt idx="71">
                  <c:v>ComÃ©rcio Mineiro</c:v>
                </c:pt>
                <c:pt idx="72">
                  <c:v>Franchi S.p.A.</c:v>
                </c:pt>
                <c:pt idx="73">
                  <c:v>Let's Stop N Shop</c:v>
                </c:pt>
                <c:pt idx="74">
                  <c:v>Trail's Head Gourmet Provisioners</c:v>
                </c:pt>
                <c:pt idx="75">
                  <c:v>Hungry Coyote Import Store</c:v>
                </c:pt>
                <c:pt idx="76">
                  <c:v>Du monde entier</c:v>
                </c:pt>
                <c:pt idx="77">
                  <c:v>Laughing Bacchus Wine Cellars</c:v>
                </c:pt>
                <c:pt idx="78">
                  <c:v>GalerÃ­a del gastrÃ³nomo</c:v>
                </c:pt>
                <c:pt idx="79">
                  <c:v>The Cracker Box</c:v>
                </c:pt>
                <c:pt idx="80">
                  <c:v>The Big Cheese</c:v>
                </c:pt>
                <c:pt idx="81">
                  <c:v>Consolidated Holdings</c:v>
                </c:pt>
                <c:pt idx="82">
                  <c:v>SpÃ©cialitÃ©s du monde</c:v>
                </c:pt>
                <c:pt idx="83">
                  <c:v>BÃ³lido Comidas preparadas</c:v>
                </c:pt>
                <c:pt idx="84">
                  <c:v>North/South</c:v>
                </c:pt>
                <c:pt idx="85">
                  <c:v>France restauration</c:v>
                </c:pt>
                <c:pt idx="86">
                  <c:v>GROSELLA-Restaurante</c:v>
                </c:pt>
                <c:pt idx="87">
                  <c:v>Lazy K Kountry Store</c:v>
                </c:pt>
                <c:pt idx="88">
                  <c:v>Centro comercial Moctezuma</c:v>
                </c:pt>
              </c:strCache>
            </c:strRef>
          </c:cat>
          <c:val>
            <c:numRef>
              <c:f>'Q1.1'!$B$8:$B$96</c:f>
              <c:numCache>
                <c:formatCode>0</c:formatCode>
                <c:ptCount val="89"/>
                <c:pt idx="0">
                  <c:v>116</c:v>
                </c:pt>
                <c:pt idx="1">
                  <c:v>102</c:v>
                </c:pt>
                <c:pt idx="2">
                  <c:v>86</c:v>
                </c:pt>
                <c:pt idx="3">
                  <c:v>71</c:v>
                </c:pt>
                <c:pt idx="4">
                  <c:v>55</c:v>
                </c:pt>
                <c:pt idx="5">
                  <c:v>52</c:v>
                </c:pt>
                <c:pt idx="6">
                  <c:v>48</c:v>
                </c:pt>
                <c:pt idx="7">
                  <c:v>45</c:v>
                </c:pt>
                <c:pt idx="8">
                  <c:v>45</c:v>
                </c:pt>
                <c:pt idx="9">
                  <c:v>44</c:v>
                </c:pt>
                <c:pt idx="10">
                  <c:v>40</c:v>
                </c:pt>
                <c:pt idx="11">
                  <c:v>40</c:v>
                </c:pt>
                <c:pt idx="12">
                  <c:v>39</c:v>
                </c:pt>
                <c:pt idx="13">
                  <c:v>39</c:v>
                </c:pt>
                <c:pt idx="14">
                  <c:v>39</c:v>
                </c:pt>
                <c:pt idx="15">
                  <c:v>37</c:v>
                </c:pt>
                <c:pt idx="16">
                  <c:v>35</c:v>
                </c:pt>
                <c:pt idx="17">
                  <c:v>35</c:v>
                </c:pt>
                <c:pt idx="18">
                  <c:v>34</c:v>
                </c:pt>
                <c:pt idx="19">
                  <c:v>32</c:v>
                </c:pt>
                <c:pt idx="20">
                  <c:v>32</c:v>
                </c:pt>
                <c:pt idx="21">
                  <c:v>31</c:v>
                </c:pt>
                <c:pt idx="22">
                  <c:v>31</c:v>
                </c:pt>
                <c:pt idx="23">
                  <c:v>30</c:v>
                </c:pt>
                <c:pt idx="24">
                  <c:v>30</c:v>
                </c:pt>
                <c:pt idx="25">
                  <c:v>29</c:v>
                </c:pt>
                <c:pt idx="26">
                  <c:v>29</c:v>
                </c:pt>
                <c:pt idx="27">
                  <c:v>27</c:v>
                </c:pt>
                <c:pt idx="28">
                  <c:v>26</c:v>
                </c:pt>
                <c:pt idx="29">
                  <c:v>26</c:v>
                </c:pt>
                <c:pt idx="30">
                  <c:v>26</c:v>
                </c:pt>
                <c:pt idx="31">
                  <c:v>26</c:v>
                </c:pt>
                <c:pt idx="32">
                  <c:v>25</c:v>
                </c:pt>
                <c:pt idx="33">
                  <c:v>24</c:v>
                </c:pt>
                <c:pt idx="34">
                  <c:v>24</c:v>
                </c:pt>
                <c:pt idx="35">
                  <c:v>23</c:v>
                </c:pt>
                <c:pt idx="36">
                  <c:v>23</c:v>
                </c:pt>
                <c:pt idx="37">
                  <c:v>22</c:v>
                </c:pt>
                <c:pt idx="38">
                  <c:v>22</c:v>
                </c:pt>
                <c:pt idx="39">
                  <c:v>22</c:v>
                </c:pt>
                <c:pt idx="40">
                  <c:v>22</c:v>
                </c:pt>
                <c:pt idx="41">
                  <c:v>21</c:v>
                </c:pt>
                <c:pt idx="42">
                  <c:v>21</c:v>
                </c:pt>
                <c:pt idx="43">
                  <c:v>20</c:v>
                </c:pt>
                <c:pt idx="44">
                  <c:v>20</c:v>
                </c:pt>
                <c:pt idx="45">
                  <c:v>19</c:v>
                </c:pt>
                <c:pt idx="46">
                  <c:v>19</c:v>
                </c:pt>
                <c:pt idx="47">
                  <c:v>19</c:v>
                </c:pt>
                <c:pt idx="48">
                  <c:v>17</c:v>
                </c:pt>
                <c:pt idx="49">
                  <c:v>17</c:v>
                </c:pt>
                <c:pt idx="50">
                  <c:v>17</c:v>
                </c:pt>
                <c:pt idx="51">
                  <c:v>16</c:v>
                </c:pt>
                <c:pt idx="52">
                  <c:v>16</c:v>
                </c:pt>
                <c:pt idx="53">
                  <c:v>16</c:v>
                </c:pt>
                <c:pt idx="54">
                  <c:v>15</c:v>
                </c:pt>
                <c:pt idx="55">
                  <c:v>14</c:v>
                </c:pt>
                <c:pt idx="56">
                  <c:v>14</c:v>
                </c:pt>
                <c:pt idx="57">
                  <c:v>14</c:v>
                </c:pt>
                <c:pt idx="58">
                  <c:v>14</c:v>
                </c:pt>
                <c:pt idx="59">
                  <c:v>14</c:v>
                </c:pt>
                <c:pt idx="60">
                  <c:v>13</c:v>
                </c:pt>
                <c:pt idx="61">
                  <c:v>12</c:v>
                </c:pt>
                <c:pt idx="62">
                  <c:v>12</c:v>
                </c:pt>
                <c:pt idx="63">
                  <c:v>11</c:v>
                </c:pt>
                <c:pt idx="64">
                  <c:v>11</c:v>
                </c:pt>
                <c:pt idx="65">
                  <c:v>11</c:v>
                </c:pt>
                <c:pt idx="66">
                  <c:v>11</c:v>
                </c:pt>
                <c:pt idx="67">
                  <c:v>10</c:v>
                </c:pt>
                <c:pt idx="68">
                  <c:v>10</c:v>
                </c:pt>
                <c:pt idx="69">
                  <c:v>10</c:v>
                </c:pt>
                <c:pt idx="70">
                  <c:v>10</c:v>
                </c:pt>
                <c:pt idx="71">
                  <c:v>10</c:v>
                </c:pt>
                <c:pt idx="72">
                  <c:v>10</c:v>
                </c:pt>
                <c:pt idx="73">
                  <c:v>10</c:v>
                </c:pt>
                <c:pt idx="74">
                  <c:v>9</c:v>
                </c:pt>
                <c:pt idx="75">
                  <c:v>9</c:v>
                </c:pt>
                <c:pt idx="76">
                  <c:v>9</c:v>
                </c:pt>
                <c:pt idx="77">
                  <c:v>8</c:v>
                </c:pt>
                <c:pt idx="78">
                  <c:v>8</c:v>
                </c:pt>
                <c:pt idx="79">
                  <c:v>8</c:v>
                </c:pt>
                <c:pt idx="80">
                  <c:v>7</c:v>
                </c:pt>
                <c:pt idx="81">
                  <c:v>7</c:v>
                </c:pt>
                <c:pt idx="82">
                  <c:v>6</c:v>
                </c:pt>
                <c:pt idx="83">
                  <c:v>6</c:v>
                </c:pt>
                <c:pt idx="84">
                  <c:v>6</c:v>
                </c:pt>
                <c:pt idx="85">
                  <c:v>6</c:v>
                </c:pt>
                <c:pt idx="86">
                  <c:v>4</c:v>
                </c:pt>
                <c:pt idx="87">
                  <c:v>2</c:v>
                </c:pt>
                <c:pt idx="88">
                  <c:v>2</c:v>
                </c:pt>
              </c:numCache>
            </c:numRef>
          </c:val>
          <c:extLst>
            <c:ext xmlns:c16="http://schemas.microsoft.com/office/drawing/2014/chart" uri="{C3380CC4-5D6E-409C-BE32-E72D297353CC}">
              <c16:uniqueId val="{00000000-DEB5-4D11-93E4-42F2C480831B}"/>
            </c:ext>
          </c:extLst>
        </c:ser>
        <c:dLbls>
          <c:showLegendKey val="0"/>
          <c:showVal val="0"/>
          <c:showCatName val="0"/>
          <c:showSerName val="0"/>
          <c:showPercent val="0"/>
          <c:showBubbleSize val="0"/>
        </c:dLbls>
        <c:gapWidth val="219"/>
        <c:overlap val="-27"/>
        <c:axId val="897229167"/>
        <c:axId val="897229647"/>
      </c:barChart>
      <c:lineChart>
        <c:grouping val="standard"/>
        <c:varyColors val="0"/>
        <c:ser>
          <c:idx val="1"/>
          <c:order val="1"/>
          <c:tx>
            <c:strRef>
              <c:f>'Q1.1'!$C$7</c:f>
              <c:strCache>
                <c:ptCount val="1"/>
                <c:pt idx="0">
                  <c:v>AvgDaysBetweenOrders</c:v>
                </c:pt>
              </c:strCache>
            </c:strRef>
          </c:tx>
          <c:spPr>
            <a:ln w="34925" cap="rnd">
              <a:solidFill>
                <a:schemeClr val="accent2"/>
              </a:solidFill>
              <a:round/>
            </a:ln>
            <a:effectLst>
              <a:outerShdw blurRad="57150" dist="19050" dir="5400000" algn="ctr" rotWithShape="0">
                <a:srgbClr val="000000">
                  <a:alpha val="63000"/>
                </a:srgbClr>
              </a:outerShdw>
            </a:effectLst>
          </c:spPr>
          <c:marker>
            <c:symbol val="none"/>
          </c:marker>
          <c:cat>
            <c:strRef>
              <c:f>'Q1.1'!$A$8:$A$96</c:f>
              <c:strCache>
                <c:ptCount val="89"/>
                <c:pt idx="0">
                  <c:v>Save-a-lot Markets</c:v>
                </c:pt>
                <c:pt idx="1">
                  <c:v>Ernst Handel</c:v>
                </c:pt>
                <c:pt idx="2">
                  <c:v>QUICK-Stop</c:v>
                </c:pt>
                <c:pt idx="3">
                  <c:v>Rattlesnake Canyon Grocery</c:v>
                </c:pt>
                <c:pt idx="4">
                  <c:v>Hungry Owl All-Night Grocers</c:v>
                </c:pt>
                <c:pt idx="5">
                  <c:v>Berglunds snabbkÃ¶p</c:v>
                </c:pt>
                <c:pt idx="6">
                  <c:v>Frankenversand</c:v>
                </c:pt>
                <c:pt idx="7">
                  <c:v>Folk och fÃ¤ HB</c:v>
                </c:pt>
                <c:pt idx="8">
                  <c:v>HILARIÃ“N-Abastos</c:v>
                </c:pt>
                <c:pt idx="9">
                  <c:v>Bon app'</c:v>
                </c:pt>
                <c:pt idx="10">
                  <c:v>Queen Cozinha</c:v>
                </c:pt>
                <c:pt idx="11">
                  <c:v>White Clover Markets</c:v>
                </c:pt>
                <c:pt idx="12">
                  <c:v>SuprÃªmes dÃ©lices</c:v>
                </c:pt>
                <c:pt idx="13">
                  <c:v>KÃ¶niglich Essen</c:v>
                </c:pt>
                <c:pt idx="14">
                  <c:v>Lehmanns Marktstand</c:v>
                </c:pt>
                <c:pt idx="15">
                  <c:v>Wartian Herkku</c:v>
                </c:pt>
                <c:pt idx="16">
                  <c:v>Bottom-Dollar Markets</c:v>
                </c:pt>
                <c:pt idx="17">
                  <c:v>LINO-Delicateses</c:v>
                </c:pt>
                <c:pt idx="18">
                  <c:v>LILA-Supermercado</c:v>
                </c:pt>
                <c:pt idx="19">
                  <c:v>MÃ¨re Paillarde</c:v>
                </c:pt>
                <c:pt idx="20">
                  <c:v>Hanari Carnes</c:v>
                </c:pt>
                <c:pt idx="21">
                  <c:v>Vaffeljernet</c:v>
                </c:pt>
                <c:pt idx="22">
                  <c:v>La maison d'Asie</c:v>
                </c:pt>
                <c:pt idx="23">
                  <c:v>Around the Horn</c:v>
                </c:pt>
                <c:pt idx="24">
                  <c:v>Richter Supermarkt</c:v>
                </c:pt>
                <c:pt idx="25">
                  <c:v>Tortuga Restaurante</c:v>
                </c:pt>
                <c:pt idx="26">
                  <c:v>Ottilies KÃ¤seladen</c:v>
                </c:pt>
                <c:pt idx="27">
                  <c:v>Ricardo Adocicados</c:v>
                </c:pt>
                <c:pt idx="28">
                  <c:v>Blondel pÃ¨re et fils</c:v>
                </c:pt>
                <c:pt idx="29">
                  <c:v>Die Wandernde Kuh</c:v>
                </c:pt>
                <c:pt idx="30">
                  <c:v>Godos Cocina TÃ­pica</c:v>
                </c:pt>
                <c:pt idx="31">
                  <c:v>Seven Seas Imports</c:v>
                </c:pt>
                <c:pt idx="32">
                  <c:v>Victuailles en stock</c:v>
                </c:pt>
                <c:pt idx="33">
                  <c:v>Old World Delicatessen</c:v>
                </c:pt>
                <c:pt idx="34">
                  <c:v>Que DelÃ­cia</c:v>
                </c:pt>
                <c:pt idx="35">
                  <c:v>Piccolo und mehr</c:v>
                </c:pt>
                <c:pt idx="36">
                  <c:v>Island Trading</c:v>
                </c:pt>
                <c:pt idx="37">
                  <c:v>Reggiani Caseifici</c:v>
                </c:pt>
                <c:pt idx="38">
                  <c:v>B's Beverages</c:v>
                </c:pt>
                <c:pt idx="39">
                  <c:v>Great Lakes Food Market</c:v>
                </c:pt>
                <c:pt idx="40">
                  <c:v>Chop-suey Chinese</c:v>
                </c:pt>
                <c:pt idx="41">
                  <c:v>Eastern Connection</c:v>
                </c:pt>
                <c:pt idx="42">
                  <c:v>Magazzini Alimentari Riuniti</c:v>
                </c:pt>
                <c:pt idx="43">
                  <c:v>Split Rail Beer &amp; Ale</c:v>
                </c:pt>
                <c:pt idx="44">
                  <c:v>Furia Bacalhau e Frutos do Mar</c:v>
                </c:pt>
                <c:pt idx="45">
                  <c:v>Familia Arquibaldo</c:v>
                </c:pt>
                <c:pt idx="46">
                  <c:v>Wellington Importadora</c:v>
                </c:pt>
                <c:pt idx="47">
                  <c:v>Gourmet Lanchonetes</c:v>
                </c:pt>
                <c:pt idx="48">
                  <c:v>Antonio Moreno TaquerÃ­a</c:v>
                </c:pt>
                <c:pt idx="49">
                  <c:v>Maison Dewey</c:v>
                </c:pt>
                <c:pt idx="50">
                  <c:v>Wilman Kala</c:v>
                </c:pt>
                <c:pt idx="51">
                  <c:v>SantÃ© Gourmet</c:v>
                </c:pt>
                <c:pt idx="52">
                  <c:v>Wolski  Zajazd</c:v>
                </c:pt>
                <c:pt idx="53">
                  <c:v>Folies gourmandes</c:v>
                </c:pt>
                <c:pt idx="54">
                  <c:v>Simons bistro</c:v>
                </c:pt>
                <c:pt idx="55">
                  <c:v>Toms SpezialitÃ¤ten</c:v>
                </c:pt>
                <c:pt idx="56">
                  <c:v>Lonesome Pine Restaurant</c:v>
                </c:pt>
                <c:pt idx="57">
                  <c:v>Blauer See Delikatessen</c:v>
                </c:pt>
                <c:pt idx="58">
                  <c:v>Romero y tomillo</c:v>
                </c:pt>
                <c:pt idx="59">
                  <c:v>Pericles Comidas clÃ¡sicas</c:v>
                </c:pt>
                <c:pt idx="60">
                  <c:v>TradiÃ§Ã£o Hipermercados</c:v>
                </c:pt>
                <c:pt idx="61">
                  <c:v>Rancho grande</c:v>
                </c:pt>
                <c:pt idx="62">
                  <c:v>Alfreds Futterkiste</c:v>
                </c:pt>
                <c:pt idx="63">
                  <c:v>Morgenstern Gesundkost</c:v>
                </c:pt>
                <c:pt idx="64">
                  <c:v>Cactus Comidas para llevar</c:v>
                </c:pt>
                <c:pt idx="65">
                  <c:v>La corne d'abondance</c:v>
                </c:pt>
                <c:pt idx="66">
                  <c:v>OcÃ©ano AtlÃ¡ntico Ltda.</c:v>
                </c:pt>
                <c:pt idx="67">
                  <c:v>Drachenblut Delikatessen</c:v>
                </c:pt>
                <c:pt idx="68">
                  <c:v>Ana Trujillo Emparedados y helados</c:v>
                </c:pt>
                <c:pt idx="69">
                  <c:v>Princesa Isabel Vinhos</c:v>
                </c:pt>
                <c:pt idx="70">
                  <c:v>Vins et alcools Chevalier</c:v>
                </c:pt>
                <c:pt idx="71">
                  <c:v>ComÃ©rcio Mineiro</c:v>
                </c:pt>
                <c:pt idx="72">
                  <c:v>Franchi S.p.A.</c:v>
                </c:pt>
                <c:pt idx="73">
                  <c:v>Let's Stop N Shop</c:v>
                </c:pt>
                <c:pt idx="74">
                  <c:v>Trail's Head Gourmet Provisioners</c:v>
                </c:pt>
                <c:pt idx="75">
                  <c:v>Hungry Coyote Import Store</c:v>
                </c:pt>
                <c:pt idx="76">
                  <c:v>Du monde entier</c:v>
                </c:pt>
                <c:pt idx="77">
                  <c:v>Laughing Bacchus Wine Cellars</c:v>
                </c:pt>
                <c:pt idx="78">
                  <c:v>GalerÃ­a del gastrÃ³nomo</c:v>
                </c:pt>
                <c:pt idx="79">
                  <c:v>The Cracker Box</c:v>
                </c:pt>
                <c:pt idx="80">
                  <c:v>The Big Cheese</c:v>
                </c:pt>
                <c:pt idx="81">
                  <c:v>Consolidated Holdings</c:v>
                </c:pt>
                <c:pt idx="82">
                  <c:v>SpÃ©cialitÃ©s du monde</c:v>
                </c:pt>
                <c:pt idx="83">
                  <c:v>BÃ³lido Comidas preparadas</c:v>
                </c:pt>
                <c:pt idx="84">
                  <c:v>North/South</c:v>
                </c:pt>
                <c:pt idx="85">
                  <c:v>France restauration</c:v>
                </c:pt>
                <c:pt idx="86">
                  <c:v>GROSELLA-Restaurante</c:v>
                </c:pt>
                <c:pt idx="87">
                  <c:v>Lazy K Kountry Store</c:v>
                </c:pt>
                <c:pt idx="88">
                  <c:v>Centro comercial Moctezuma</c:v>
                </c:pt>
              </c:strCache>
            </c:strRef>
          </c:cat>
          <c:val>
            <c:numRef>
              <c:f>'Q1.1'!$C$8:$C$96</c:f>
              <c:numCache>
                <c:formatCode>0.0</c:formatCode>
                <c:ptCount val="89"/>
                <c:pt idx="0">
                  <c:v>19.399999999999984</c:v>
                </c:pt>
                <c:pt idx="1">
                  <c:v>22.655199999999997</c:v>
                </c:pt>
                <c:pt idx="2">
                  <c:v>22.851900000000011</c:v>
                </c:pt>
                <c:pt idx="3">
                  <c:v>38.411800000000021</c:v>
                </c:pt>
                <c:pt idx="4">
                  <c:v>33.444400000000002</c:v>
                </c:pt>
                <c:pt idx="5">
                  <c:v>33.470600000000012</c:v>
                </c:pt>
                <c:pt idx="6">
                  <c:v>44.214300000000016</c:v>
                </c:pt>
                <c:pt idx="7">
                  <c:v>35.666699999999999</c:v>
                </c:pt>
                <c:pt idx="8">
                  <c:v>38.2941</c:v>
                </c:pt>
                <c:pt idx="9">
                  <c:v>35.4375</c:v>
                </c:pt>
                <c:pt idx="10">
                  <c:v>43</c:v>
                </c:pt>
                <c:pt idx="11">
                  <c:v>49.153800000000025</c:v>
                </c:pt>
                <c:pt idx="12">
                  <c:v>59.181800000000017</c:v>
                </c:pt>
                <c:pt idx="13">
                  <c:v>53.461499999999965</c:v>
                </c:pt>
                <c:pt idx="14">
                  <c:v>45</c:v>
                </c:pt>
                <c:pt idx="15">
                  <c:v>44.857099999999967</c:v>
                </c:pt>
                <c:pt idx="16">
                  <c:v>39.307699999999983</c:v>
                </c:pt>
                <c:pt idx="17">
                  <c:v>44.272699999999993</c:v>
                </c:pt>
                <c:pt idx="18">
                  <c:v>48.230800000000023</c:v>
                </c:pt>
                <c:pt idx="19">
                  <c:v>31.5</c:v>
                </c:pt>
                <c:pt idx="20">
                  <c:v>50.615400000000008</c:v>
                </c:pt>
                <c:pt idx="21">
                  <c:v>49</c:v>
                </c:pt>
                <c:pt idx="22">
                  <c:v>40.923099999999984</c:v>
                </c:pt>
                <c:pt idx="23">
                  <c:v>42.583300000000001</c:v>
                </c:pt>
                <c:pt idx="24">
                  <c:v>73.666700000000006</c:v>
                </c:pt>
                <c:pt idx="25">
                  <c:v>70.444400000000016</c:v>
                </c:pt>
                <c:pt idx="26">
                  <c:v>70.444400000000016</c:v>
                </c:pt>
                <c:pt idx="27">
                  <c:v>61.5</c:v>
                </c:pt>
                <c:pt idx="28">
                  <c:v>53.599999999999994</c:v>
                </c:pt>
                <c:pt idx="29">
                  <c:v>65.666700000000006</c:v>
                </c:pt>
                <c:pt idx="30">
                  <c:v>65.222200000000001</c:v>
                </c:pt>
                <c:pt idx="31">
                  <c:v>55</c:v>
                </c:pt>
                <c:pt idx="32">
                  <c:v>62.666699999999999</c:v>
                </c:pt>
                <c:pt idx="33">
                  <c:v>64.888900000000007</c:v>
                </c:pt>
                <c:pt idx="34">
                  <c:v>77.5</c:v>
                </c:pt>
                <c:pt idx="35">
                  <c:v>58.8889</c:v>
                </c:pt>
                <c:pt idx="36">
                  <c:v>58.444399999999995</c:v>
                </c:pt>
                <c:pt idx="37">
                  <c:v>55.909100000000002</c:v>
                </c:pt>
                <c:pt idx="38">
                  <c:v>66.222200000000001</c:v>
                </c:pt>
                <c:pt idx="39">
                  <c:v>38.600000000000009</c:v>
                </c:pt>
                <c:pt idx="40">
                  <c:v>92.857099999999974</c:v>
                </c:pt>
                <c:pt idx="41">
                  <c:v>74</c:v>
                </c:pt>
                <c:pt idx="42">
                  <c:v>65.111099999999993</c:v>
                </c:pt>
                <c:pt idx="43">
                  <c:v>75.125</c:v>
                </c:pt>
                <c:pt idx="44">
                  <c:v>74.428599999999989</c:v>
                </c:pt>
                <c:pt idx="45">
                  <c:v>59.833300000000001</c:v>
                </c:pt>
                <c:pt idx="46">
                  <c:v>75.25</c:v>
                </c:pt>
                <c:pt idx="47">
                  <c:v>57</c:v>
                </c:pt>
                <c:pt idx="48">
                  <c:v>71.166700000000006</c:v>
                </c:pt>
                <c:pt idx="49">
                  <c:v>55.833300000000001</c:v>
                </c:pt>
                <c:pt idx="50">
                  <c:v>41.833300000000001</c:v>
                </c:pt>
                <c:pt idx="51">
                  <c:v>95.59999999999998</c:v>
                </c:pt>
                <c:pt idx="52">
                  <c:v>84</c:v>
                </c:pt>
                <c:pt idx="53">
                  <c:v>87</c:v>
                </c:pt>
                <c:pt idx="54">
                  <c:v>92.333299999999994</c:v>
                </c:pt>
                <c:pt idx="55">
                  <c:v>125.20000000000003</c:v>
                </c:pt>
                <c:pt idx="56">
                  <c:v>81.857099999999974</c:v>
                </c:pt>
                <c:pt idx="57">
                  <c:v>64.166700000000006</c:v>
                </c:pt>
                <c:pt idx="58">
                  <c:v>150.75</c:v>
                </c:pt>
                <c:pt idx="59">
                  <c:v>115.59999999999998</c:v>
                </c:pt>
                <c:pt idx="60">
                  <c:v>101.79999999999997</c:v>
                </c:pt>
                <c:pt idx="61">
                  <c:v>105</c:v>
                </c:pt>
                <c:pt idx="62">
                  <c:v>45.399999999999984</c:v>
                </c:pt>
                <c:pt idx="63">
                  <c:v>145</c:v>
                </c:pt>
                <c:pt idx="64">
                  <c:v>72.799999999999983</c:v>
                </c:pt>
                <c:pt idx="65">
                  <c:v>24.333300000000005</c:v>
                </c:pt>
                <c:pt idx="66">
                  <c:v>111.25</c:v>
                </c:pt>
                <c:pt idx="67">
                  <c:v>104.79999999999998</c:v>
                </c:pt>
                <c:pt idx="68">
                  <c:v>177.33330000000001</c:v>
                </c:pt>
                <c:pt idx="69">
                  <c:v>133</c:v>
                </c:pt>
                <c:pt idx="70">
                  <c:v>124</c:v>
                </c:pt>
                <c:pt idx="71">
                  <c:v>150.75</c:v>
                </c:pt>
                <c:pt idx="72">
                  <c:v>92.600000000000009</c:v>
                </c:pt>
                <c:pt idx="73">
                  <c:v>77.333299999999994</c:v>
                </c:pt>
                <c:pt idx="74">
                  <c:v>101.5</c:v>
                </c:pt>
                <c:pt idx="75">
                  <c:v>69</c:v>
                </c:pt>
                <c:pt idx="76">
                  <c:v>171.33330000000001</c:v>
                </c:pt>
                <c:pt idx="77">
                  <c:v>136.5</c:v>
                </c:pt>
                <c:pt idx="78">
                  <c:v>115.5</c:v>
                </c:pt>
                <c:pt idx="79">
                  <c:v>121</c:v>
                </c:pt>
                <c:pt idx="80">
                  <c:v>186</c:v>
                </c:pt>
                <c:pt idx="81">
                  <c:v>176.5</c:v>
                </c:pt>
                <c:pt idx="82">
                  <c:v>53.666699999999999</c:v>
                </c:pt>
                <c:pt idx="83">
                  <c:v>265</c:v>
                </c:pt>
                <c:pt idx="84">
                  <c:v>185</c:v>
                </c:pt>
                <c:pt idx="85">
                  <c:v>94</c:v>
                </c:pt>
                <c:pt idx="86">
                  <c:v>506</c:v>
                </c:pt>
                <c:pt idx="87">
                  <c:v>62</c:v>
                </c:pt>
                <c:pt idx="88">
                  <c:v>0</c:v>
                </c:pt>
              </c:numCache>
            </c:numRef>
          </c:val>
          <c:smooth val="0"/>
          <c:extLst>
            <c:ext xmlns:c16="http://schemas.microsoft.com/office/drawing/2014/chart" uri="{C3380CC4-5D6E-409C-BE32-E72D297353CC}">
              <c16:uniqueId val="{00000001-DEB5-4D11-93E4-42F2C480831B}"/>
            </c:ext>
          </c:extLst>
        </c:ser>
        <c:dLbls>
          <c:showLegendKey val="0"/>
          <c:showVal val="0"/>
          <c:showCatName val="0"/>
          <c:showSerName val="0"/>
          <c:showPercent val="0"/>
          <c:showBubbleSize val="0"/>
        </c:dLbls>
        <c:marker val="1"/>
        <c:smooth val="0"/>
        <c:axId val="1173888608"/>
        <c:axId val="1173885248"/>
      </c:lineChart>
      <c:catAx>
        <c:axId val="897229167"/>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Companies</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97229647"/>
        <c:crosses val="autoZero"/>
        <c:auto val="1"/>
        <c:lblAlgn val="ctr"/>
        <c:lblOffset val="100"/>
        <c:noMultiLvlLbl val="0"/>
      </c:catAx>
      <c:valAx>
        <c:axId val="897229647"/>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Orders</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97229167"/>
        <c:crosses val="autoZero"/>
        <c:crossBetween val="between"/>
      </c:valAx>
      <c:valAx>
        <c:axId val="1173885248"/>
        <c:scaling>
          <c:orientation val="minMax"/>
        </c:scaling>
        <c:delete val="0"/>
        <c:axPos val="r"/>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sz="900" b="1" i="0" u="none" strike="noStrike" cap="all" baseline="0">
                    <a:effectLst/>
                  </a:rPr>
                  <a:t>AvgDaysBetweenOrders</a:t>
                </a:r>
                <a:r>
                  <a:rPr lang="en-US" sz="900" b="1" i="0" u="none" strike="noStrike" cap="all" baseline="0"/>
                  <a:t> </a:t>
                </a:r>
                <a:endParaRPr lang="en-US"/>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73888608"/>
        <c:crosses val="max"/>
        <c:crossBetween val="between"/>
      </c:valAx>
      <c:catAx>
        <c:axId val="1173888608"/>
        <c:scaling>
          <c:orientation val="minMax"/>
        </c:scaling>
        <c:delete val="1"/>
        <c:axPos val="b"/>
        <c:numFmt formatCode="General" sourceLinked="1"/>
        <c:majorTickMark val="none"/>
        <c:minorTickMark val="none"/>
        <c:tickLblPos val="nextTo"/>
        <c:crossAx val="1173885248"/>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CVL vs Discount</a:t>
            </a: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lotArea>
      <c:layout/>
      <c:scatterChart>
        <c:scatterStyle val="lineMarker"/>
        <c:varyColors val="0"/>
        <c:ser>
          <c:idx val="0"/>
          <c:order val="0"/>
          <c:tx>
            <c:strRef>
              <c:f>'Q1.2'!$C$7</c:f>
              <c:strCache>
                <c:ptCount val="1"/>
                <c:pt idx="0">
                  <c:v>CLV</c:v>
                </c:pt>
              </c:strCache>
            </c:strRef>
          </c:tx>
          <c:spPr>
            <a:ln w="25400" cap="rnd">
              <a:noFill/>
              <a:round/>
            </a:ln>
            <a:effectLst>
              <a:outerShdw dist="25400" dir="2700000" algn="tl" rotWithShape="0">
                <a:schemeClr val="accent1"/>
              </a:outerShdw>
            </a:effectLst>
          </c:spPr>
          <c:marker>
            <c:symbol val="circle"/>
            <c:size val="6"/>
            <c:spPr>
              <a:solidFill>
                <a:schemeClr val="accent1"/>
              </a:solidFill>
              <a:ln w="22225">
                <a:solidFill>
                  <a:schemeClr val="lt1"/>
                </a:solidFill>
                <a:round/>
              </a:ln>
              <a:effectLst/>
            </c:spPr>
          </c:marker>
          <c:trendline>
            <c:spPr>
              <a:ln w="28575" cap="rnd">
                <a:solidFill>
                  <a:schemeClr val="lt1">
                    <a:alpha val="50000"/>
                  </a:schemeClr>
                </a:solidFill>
                <a:round/>
              </a:ln>
              <a:effectLst/>
            </c:spPr>
            <c:trendlineType val="linear"/>
            <c:dispRSqr val="0"/>
            <c:dispEq val="0"/>
          </c:trendline>
          <c:trendline>
            <c:spPr>
              <a:ln w="28575" cap="rnd">
                <a:solidFill>
                  <a:schemeClr val="lt1">
                    <a:alpha val="50000"/>
                  </a:schemeClr>
                </a:solidFill>
                <a:round/>
              </a:ln>
              <a:effectLst/>
            </c:spPr>
            <c:trendlineType val="linear"/>
            <c:dispRSqr val="1"/>
            <c:dispEq val="1"/>
            <c:trendlineLbl>
              <c:layout>
                <c:manualLayout>
                  <c:x val="2.0247812773403324E-2"/>
                  <c:y val="-0.33272346165062699"/>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trendlineLbl>
          </c:trendline>
          <c:xVal>
            <c:numRef>
              <c:f>'Q1.2'!$B$8:$B$96</c:f>
              <c:numCache>
                <c:formatCode>0.00%</c:formatCode>
                <c:ptCount val="89"/>
                <c:pt idx="0">
                  <c:v>8.409090949730437E-2</c:v>
                </c:pt>
                <c:pt idx="1">
                  <c:v>0</c:v>
                </c:pt>
                <c:pt idx="2">
                  <c:v>5.8333335071802023E-2</c:v>
                </c:pt>
                <c:pt idx="3">
                  <c:v>2.2569444858365553E-2</c:v>
                </c:pt>
                <c:pt idx="4">
                  <c:v>0.116666667163372</c:v>
                </c:pt>
                <c:pt idx="5">
                  <c:v>5.8558558827047927E-2</c:v>
                </c:pt>
                <c:pt idx="6">
                  <c:v>0</c:v>
                </c:pt>
                <c:pt idx="7">
                  <c:v>2.9000000730156836E-2</c:v>
                </c:pt>
                <c:pt idx="8">
                  <c:v>7.9901961536676239E-2</c:v>
                </c:pt>
                <c:pt idx="9">
                  <c:v>8.1790123732737544E-2</c:v>
                </c:pt>
                <c:pt idx="10">
                  <c:v>0</c:v>
                </c:pt>
                <c:pt idx="11">
                  <c:v>0</c:v>
                </c:pt>
                <c:pt idx="12">
                  <c:v>0</c:v>
                </c:pt>
                <c:pt idx="13">
                  <c:v>6.1764707752302458E-2</c:v>
                </c:pt>
                <c:pt idx="14">
                  <c:v>0</c:v>
                </c:pt>
                <c:pt idx="15">
                  <c:v>0</c:v>
                </c:pt>
                <c:pt idx="16">
                  <c:v>8.8636364533819872E-2</c:v>
                </c:pt>
                <c:pt idx="17">
                  <c:v>0</c:v>
                </c:pt>
                <c:pt idx="18">
                  <c:v>0</c:v>
                </c:pt>
                <c:pt idx="19">
                  <c:v>2.6315789473684209E-2</c:v>
                </c:pt>
                <c:pt idx="20">
                  <c:v>6.8229168065867846E-2</c:v>
                </c:pt>
                <c:pt idx="21">
                  <c:v>5.5882354869561897E-2</c:v>
                </c:pt>
                <c:pt idx="22">
                  <c:v>0</c:v>
                </c:pt>
                <c:pt idx="23">
                  <c:v>8.6388890010615088E-2</c:v>
                </c:pt>
                <c:pt idx="24">
                  <c:v>0</c:v>
                </c:pt>
                <c:pt idx="25">
                  <c:v>0</c:v>
                </c:pt>
                <c:pt idx="26">
                  <c:v>7.1212122103933059E-2</c:v>
                </c:pt>
                <c:pt idx="27">
                  <c:v>9.6875003073364288E-2</c:v>
                </c:pt>
                <c:pt idx="28">
                  <c:v>0</c:v>
                </c:pt>
                <c:pt idx="29">
                  <c:v>3.9285714693722239E-2</c:v>
                </c:pt>
                <c:pt idx="30">
                  <c:v>6.3235295607763059E-2</c:v>
                </c:pt>
                <c:pt idx="31">
                  <c:v>7.2500001080334081E-2</c:v>
                </c:pt>
                <c:pt idx="32">
                  <c:v>0</c:v>
                </c:pt>
                <c:pt idx="33">
                  <c:v>7.2463769249725959E-2</c:v>
                </c:pt>
                <c:pt idx="34">
                  <c:v>3.1818182480455599E-2</c:v>
                </c:pt>
                <c:pt idx="35">
                  <c:v>0</c:v>
                </c:pt>
                <c:pt idx="36">
                  <c:v>0.1085648157771814</c:v>
                </c:pt>
                <c:pt idx="37">
                  <c:v>0</c:v>
                </c:pt>
                <c:pt idx="38">
                  <c:v>3.7931035754495572E-2</c:v>
                </c:pt>
                <c:pt idx="39">
                  <c:v>0</c:v>
                </c:pt>
                <c:pt idx="40">
                  <c:v>0.12371795029880892</c:v>
                </c:pt>
                <c:pt idx="41">
                  <c:v>0</c:v>
                </c:pt>
                <c:pt idx="42">
                  <c:v>0</c:v>
                </c:pt>
                <c:pt idx="43">
                  <c:v>9.2204302148793257E-2</c:v>
                </c:pt>
                <c:pt idx="44">
                  <c:v>0.11000000052154058</c:v>
                </c:pt>
                <c:pt idx="45">
                  <c:v>9.6428572599376872E-2</c:v>
                </c:pt>
                <c:pt idx="46">
                  <c:v>8.9423077897383532E-2</c:v>
                </c:pt>
                <c:pt idx="47">
                  <c:v>0</c:v>
                </c:pt>
                <c:pt idx="48">
                  <c:v>6.1111112021737551E-2</c:v>
                </c:pt>
                <c:pt idx="49">
                  <c:v>5.1315791022620579E-2</c:v>
                </c:pt>
                <c:pt idx="50">
                  <c:v>5.8823530507438229E-2</c:v>
                </c:pt>
                <c:pt idx="51">
                  <c:v>0</c:v>
                </c:pt>
                <c:pt idx="52">
                  <c:v>0</c:v>
                </c:pt>
                <c:pt idx="53">
                  <c:v>0</c:v>
                </c:pt>
                <c:pt idx="54">
                  <c:v>6.1666667709747866E-2</c:v>
                </c:pt>
                <c:pt idx="55">
                  <c:v>5.0694445070500117E-2</c:v>
                </c:pt>
                <c:pt idx="56">
                  <c:v>0</c:v>
                </c:pt>
                <c:pt idx="57">
                  <c:v>6.6250000894069599E-2</c:v>
                </c:pt>
                <c:pt idx="58">
                  <c:v>7.7777778936756886E-2</c:v>
                </c:pt>
                <c:pt idx="59">
                  <c:v>6.9444445893168352E-2</c:v>
                </c:pt>
                <c:pt idx="60">
                  <c:v>9.1666667637499824E-2</c:v>
                </c:pt>
                <c:pt idx="61">
                  <c:v>6.352040916047727E-2</c:v>
                </c:pt>
                <c:pt idx="62">
                  <c:v>0</c:v>
                </c:pt>
                <c:pt idx="63">
                  <c:v>3.6944444643126566E-2</c:v>
                </c:pt>
                <c:pt idx="64">
                  <c:v>8.3750001341104385E-2</c:v>
                </c:pt>
                <c:pt idx="65">
                  <c:v>4.0873016748163377E-2</c:v>
                </c:pt>
                <c:pt idx="66">
                  <c:v>4.038461648787435E-2</c:v>
                </c:pt>
                <c:pt idx="67">
                  <c:v>0</c:v>
                </c:pt>
                <c:pt idx="68">
                  <c:v>0</c:v>
                </c:pt>
                <c:pt idx="69">
                  <c:v>8.0125787393804812E-2</c:v>
                </c:pt>
                <c:pt idx="70">
                  <c:v>7.5000001684478956E-2</c:v>
                </c:pt>
                <c:pt idx="71">
                  <c:v>0.14000000084439906</c:v>
                </c:pt>
                <c:pt idx="72">
                  <c:v>0</c:v>
                </c:pt>
                <c:pt idx="73">
                  <c:v>8.8235295322887944E-2</c:v>
                </c:pt>
                <c:pt idx="74">
                  <c:v>3.7096775106845295E-2</c:v>
                </c:pt>
                <c:pt idx="75">
                  <c:v>0</c:v>
                </c:pt>
                <c:pt idx="76">
                  <c:v>0</c:v>
                </c:pt>
                <c:pt idx="77">
                  <c:v>7.5000000948255638E-2</c:v>
                </c:pt>
                <c:pt idx="78">
                  <c:v>0</c:v>
                </c:pt>
                <c:pt idx="79">
                  <c:v>7.3076924165853999E-2</c:v>
                </c:pt>
                <c:pt idx="80">
                  <c:v>0</c:v>
                </c:pt>
                <c:pt idx="81">
                  <c:v>2.8804348214812866E-2</c:v>
                </c:pt>
                <c:pt idx="82">
                  <c:v>9.7727274691516541E-2</c:v>
                </c:pt>
                <c:pt idx="83">
                  <c:v>0</c:v>
                </c:pt>
                <c:pt idx="84">
                  <c:v>5.0595239558744891E-2</c:v>
                </c:pt>
                <c:pt idx="85">
                  <c:v>7.3437500628642668E-2</c:v>
                </c:pt>
                <c:pt idx="86">
                  <c:v>7.3437501559965201E-2</c:v>
                </c:pt>
                <c:pt idx="87">
                  <c:v>0</c:v>
                </c:pt>
                <c:pt idx="88">
                  <c:v>0</c:v>
                </c:pt>
              </c:numCache>
            </c:numRef>
          </c:xVal>
          <c:yVal>
            <c:numRef>
              <c:f>'Q1.2'!$C$8:$C$96</c:f>
              <c:numCache>
                <c:formatCode>"₹"\ #,##0.00</c:formatCode>
                <c:ptCount val="89"/>
                <c:pt idx="0">
                  <c:v>4272.9999992296089</c:v>
                </c:pt>
                <c:pt idx="1">
                  <c:v>1402.95</c:v>
                </c:pt>
                <c:pt idx="2">
                  <c:v>7023.9774858303253</c:v>
                </c:pt>
                <c:pt idx="3">
                  <c:v>13390.649992238716</c:v>
                </c:pt>
                <c:pt idx="4">
                  <c:v>4232.8499991655335</c:v>
                </c:pt>
                <c:pt idx="5">
                  <c:v>24927.577488892148</c:v>
                </c:pt>
                <c:pt idx="6">
                  <c:v>3239.8</c:v>
                </c:pt>
                <c:pt idx="7">
                  <c:v>18534.079984816894</c:v>
                </c:pt>
                <c:pt idx="8">
                  <c:v>21963.252474311153</c:v>
                </c:pt>
                <c:pt idx="9">
                  <c:v>20801.599995730809</c:v>
                </c:pt>
                <c:pt idx="10">
                  <c:v>6089.9</c:v>
                </c:pt>
                <c:pt idx="11">
                  <c:v>1814.8</c:v>
                </c:pt>
                <c:pt idx="12">
                  <c:v>100.8</c:v>
                </c:pt>
                <c:pt idx="13">
                  <c:v>12348.879984985275</c:v>
                </c:pt>
                <c:pt idx="14">
                  <c:v>3810.75</c:v>
                </c:pt>
                <c:pt idx="15">
                  <c:v>1719.1</c:v>
                </c:pt>
                <c:pt idx="16">
                  <c:v>9588.4249888155555</c:v>
                </c:pt>
                <c:pt idx="17">
                  <c:v>3763.2100000000005</c:v>
                </c:pt>
                <c:pt idx="18">
                  <c:v>1615.8999999999999</c:v>
                </c:pt>
                <c:pt idx="19">
                  <c:v>14761.035</c:v>
                </c:pt>
                <c:pt idx="20">
                  <c:v>104874.97835350101</c:v>
                </c:pt>
                <c:pt idx="21">
                  <c:v>4107.5499899394799</c:v>
                </c:pt>
                <c:pt idx="22">
                  <c:v>11666.9</c:v>
                </c:pt>
                <c:pt idx="23">
                  <c:v>29567.562475292372</c:v>
                </c:pt>
                <c:pt idx="24">
                  <c:v>3172.16</c:v>
                </c:pt>
                <c:pt idx="25">
                  <c:v>1545.7</c:v>
                </c:pt>
                <c:pt idx="26">
                  <c:v>26656.559465046124</c:v>
                </c:pt>
                <c:pt idx="27">
                  <c:v>6427.4224777914487</c:v>
                </c:pt>
                <c:pt idx="28">
                  <c:v>836.7</c:v>
                </c:pt>
                <c:pt idx="29">
                  <c:v>11446.359995555875</c:v>
                </c:pt>
                <c:pt idx="30">
                  <c:v>8414.1349921560286</c:v>
                </c:pt>
                <c:pt idx="31">
                  <c:v>18507.449976839271</c:v>
                </c:pt>
                <c:pt idx="32">
                  <c:v>1488.7</c:v>
                </c:pt>
                <c:pt idx="33">
                  <c:v>32841.369978135786</c:v>
                </c:pt>
                <c:pt idx="34">
                  <c:v>22768.763985675254</c:v>
                </c:pt>
                <c:pt idx="35">
                  <c:v>3063.2000000000003</c:v>
                </c:pt>
                <c:pt idx="36">
                  <c:v>49979.904946340735</c:v>
                </c:pt>
                <c:pt idx="37">
                  <c:v>6146.3</c:v>
                </c:pt>
                <c:pt idx="38">
                  <c:v>30908.383968844246</c:v>
                </c:pt>
                <c:pt idx="39">
                  <c:v>1992.0500000000002</c:v>
                </c:pt>
                <c:pt idx="40">
                  <c:v>9328.1999892055901</c:v>
                </c:pt>
                <c:pt idx="41">
                  <c:v>522.5</c:v>
                </c:pt>
                <c:pt idx="42">
                  <c:v>357</c:v>
                </c:pt>
                <c:pt idx="43">
                  <c:v>19261.409976339026</c:v>
                </c:pt>
                <c:pt idx="44">
                  <c:v>3076.4724980311071</c:v>
                </c:pt>
                <c:pt idx="45">
                  <c:v>16076.599969587915</c:v>
                </c:pt>
                <c:pt idx="46">
                  <c:v>16476.564986549314</c:v>
                </c:pt>
                <c:pt idx="47">
                  <c:v>4258.6000000000004</c:v>
                </c:pt>
                <c:pt idx="48">
                  <c:v>28872.189950353619</c:v>
                </c:pt>
                <c:pt idx="49">
                  <c:v>7176.2149868104561</c:v>
                </c:pt>
                <c:pt idx="50">
                  <c:v>9736.0749905127268</c:v>
                </c:pt>
                <c:pt idx="51">
                  <c:v>5042.2</c:v>
                </c:pt>
                <c:pt idx="52">
                  <c:v>649</c:v>
                </c:pt>
                <c:pt idx="53">
                  <c:v>3460.2</c:v>
                </c:pt>
                <c:pt idx="54">
                  <c:v>15177.462481805667</c:v>
                </c:pt>
                <c:pt idx="55">
                  <c:v>12496.199990973615</c:v>
                </c:pt>
                <c:pt idx="56">
                  <c:v>4242.2</c:v>
                </c:pt>
                <c:pt idx="57">
                  <c:v>23128.859954281885</c:v>
                </c:pt>
                <c:pt idx="58">
                  <c:v>5044.9399945020659</c:v>
                </c:pt>
                <c:pt idx="59">
                  <c:v>6664.8099934379734</c:v>
                </c:pt>
                <c:pt idx="60">
                  <c:v>25717.497473042262</c:v>
                </c:pt>
                <c:pt idx="61">
                  <c:v>110277.30488350875</c:v>
                </c:pt>
                <c:pt idx="62">
                  <c:v>2844.1</c:v>
                </c:pt>
                <c:pt idx="63">
                  <c:v>51097.80048773779</c:v>
                </c:pt>
                <c:pt idx="64">
                  <c:v>7048.2399923354205</c:v>
                </c:pt>
                <c:pt idx="65">
                  <c:v>12450.799992033832</c:v>
                </c:pt>
                <c:pt idx="66">
                  <c:v>19343.778986605019</c:v>
                </c:pt>
                <c:pt idx="67">
                  <c:v>1467.2899999999997</c:v>
                </c:pt>
                <c:pt idx="68">
                  <c:v>5735.15</c:v>
                </c:pt>
                <c:pt idx="69">
                  <c:v>104361.94986812401</c:v>
                </c:pt>
                <c:pt idx="70">
                  <c:v>16215.324978799712</c:v>
                </c:pt>
                <c:pt idx="71">
                  <c:v>16817.09749486484</c:v>
                </c:pt>
                <c:pt idx="72">
                  <c:v>2423.35</c:v>
                </c:pt>
                <c:pt idx="73">
                  <c:v>11441.629986421007</c:v>
                </c:pt>
                <c:pt idx="74">
                  <c:v>24088.77998422979</c:v>
                </c:pt>
                <c:pt idx="75">
                  <c:v>3361</c:v>
                </c:pt>
                <c:pt idx="76">
                  <c:v>1947.24</c:v>
                </c:pt>
                <c:pt idx="77">
                  <c:v>4778.1399979010212</c:v>
                </c:pt>
                <c:pt idx="78">
                  <c:v>10812.150000000001</c:v>
                </c:pt>
                <c:pt idx="79">
                  <c:v>6850.6639931461168</c:v>
                </c:pt>
                <c:pt idx="80">
                  <c:v>1571.2</c:v>
                </c:pt>
                <c:pt idx="81">
                  <c:v>15843.92498832306</c:v>
                </c:pt>
                <c:pt idx="82">
                  <c:v>9182.4299817696174</c:v>
                </c:pt>
                <c:pt idx="83">
                  <c:v>1480</c:v>
                </c:pt>
                <c:pt idx="84">
                  <c:v>15648.702469434582</c:v>
                </c:pt>
                <c:pt idx="85">
                  <c:v>6068.1999952204387</c:v>
                </c:pt>
                <c:pt idx="86">
                  <c:v>27363.604972146448</c:v>
                </c:pt>
                <c:pt idx="87">
                  <c:v>3161.3500000000004</c:v>
                </c:pt>
                <c:pt idx="88">
                  <c:v>3531.95</c:v>
                </c:pt>
              </c:numCache>
            </c:numRef>
          </c:yVal>
          <c:smooth val="0"/>
          <c:extLst>
            <c:ext xmlns:c16="http://schemas.microsoft.com/office/drawing/2014/chart" uri="{C3380CC4-5D6E-409C-BE32-E72D297353CC}">
              <c16:uniqueId val="{00000002-4A59-4920-9117-3855FD9101D7}"/>
            </c:ext>
          </c:extLst>
        </c:ser>
        <c:dLbls>
          <c:showLegendKey val="0"/>
          <c:showVal val="0"/>
          <c:showCatName val="0"/>
          <c:showSerName val="0"/>
          <c:showPercent val="0"/>
          <c:showBubbleSize val="0"/>
        </c:dLbls>
        <c:axId val="1053227391"/>
        <c:axId val="1053248031"/>
      </c:scatterChart>
      <c:valAx>
        <c:axId val="1053227391"/>
        <c:scaling>
          <c:orientation val="minMax"/>
        </c:scaling>
        <c:delete val="0"/>
        <c:axPos val="b"/>
        <c:majorGridlines>
          <c:spPr>
            <a:ln w="9525" cap="flat" cmpd="sng" algn="ctr">
              <a:solidFill>
                <a:schemeClr val="lt1">
                  <a:alpha val="25000"/>
                </a:schemeClr>
              </a:solidFill>
              <a:round/>
            </a:ln>
            <a:effectLst/>
          </c:spPr>
        </c:majorGridlines>
        <c:title>
          <c:tx>
            <c:rich>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r>
                  <a:rPr lang="en-US"/>
                  <a:t>Discount</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title>
        <c:numFmt formatCode="0.00%" sourceLinked="1"/>
        <c:majorTickMark val="none"/>
        <c:minorTickMark val="none"/>
        <c:tickLblPos val="nextTo"/>
        <c:spPr>
          <a:noFill/>
          <a:ln w="12700" cap="flat" cmpd="sng" algn="ctr">
            <a:solidFill>
              <a:schemeClr val="lt1">
                <a:alpha val="25000"/>
              </a:schemeClr>
            </a:solidFill>
            <a:round/>
          </a:ln>
          <a:effectLst/>
        </c:spPr>
        <c:txPr>
          <a:bodyPr rot="-60000000" spcFirstLastPara="1" vertOverflow="ellipsis" vert="horz" wrap="square" anchor="ctr" anchorCtr="1"/>
          <a:lstStyle/>
          <a:p>
            <a:pPr>
              <a:defRPr sz="900" b="0" i="0" u="none" strike="noStrike" kern="1200" spc="100" baseline="0">
                <a:solidFill>
                  <a:schemeClr val="lt1"/>
                </a:solidFill>
                <a:latin typeface="+mn-lt"/>
                <a:ea typeface="+mn-ea"/>
                <a:cs typeface="+mn-cs"/>
              </a:defRPr>
            </a:pPr>
            <a:endParaRPr lang="en-US"/>
          </a:p>
        </c:txPr>
        <c:crossAx val="1053248031"/>
        <c:crosses val="autoZero"/>
        <c:crossBetween val="midCat"/>
      </c:valAx>
      <c:valAx>
        <c:axId val="1053248031"/>
        <c:scaling>
          <c:orientation val="minMax"/>
        </c:scaling>
        <c:delete val="0"/>
        <c:axPos val="l"/>
        <c:majorGridlines>
          <c:spPr>
            <a:ln w="9525" cap="flat" cmpd="sng" algn="ctr">
              <a:solidFill>
                <a:schemeClr val="lt1">
                  <a:alpha val="2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lt1"/>
                    </a:solidFill>
                    <a:latin typeface="+mn-lt"/>
                    <a:ea typeface="+mn-ea"/>
                    <a:cs typeface="+mn-cs"/>
                  </a:defRPr>
                </a:pPr>
                <a:r>
                  <a:rPr lang="en-US"/>
                  <a:t>CLV</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title>
        <c:numFmt formatCode="&quot;₹&quot;\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053227391"/>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Product</a:t>
            </a:r>
            <a:r>
              <a:rPr lang="en-US" baseline="0"/>
              <a:t> Wise Revenue</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v>Total</c:v>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Lit>
              <c:ptCount val="77"/>
              <c:pt idx="0">
                <c:v>Chocolade</c:v>
              </c:pt>
              <c:pt idx="1">
                <c:v>Genen Shouyu</c:v>
              </c:pt>
              <c:pt idx="2">
                <c:v>Gravad lax</c:v>
              </c:pt>
              <c:pt idx="3">
                <c:v>RÃ¸gede sild</c:v>
              </c:pt>
              <c:pt idx="4">
                <c:v>Geitost</c:v>
              </c:pt>
              <c:pt idx="5">
                <c:v>Longlife Tofu</c:v>
              </c:pt>
              <c:pt idx="6">
                <c:v>Filo Mix</c:v>
              </c:pt>
              <c:pt idx="7">
                <c:v>Aniseed Syrup</c:v>
              </c:pt>
              <c:pt idx="8">
                <c:v>Laughing Lumberjack Lager</c:v>
              </c:pt>
              <c:pt idx="9">
                <c:v>Louisiana Hot Spiced Okra</c:v>
              </c:pt>
              <c:pt idx="10">
                <c:v>NuNuCa NuÃŸ-Nougat-Creme</c:v>
              </c:pt>
              <c:pt idx="11">
                <c:v>Teatime Chocolate Biscuits</c:v>
              </c:pt>
              <c:pt idx="12">
                <c:v>Valkoinen suklaa</c:v>
              </c:pt>
              <c:pt idx="13">
                <c:v>TunnbrÃ¶d</c:v>
              </c:pt>
              <c:pt idx="14">
                <c:v>Zaanse koeken</c:v>
              </c:pt>
              <c:pt idx="15">
                <c:v>Spegesild</c:v>
              </c:pt>
              <c:pt idx="16">
                <c:v>RÃ¶d Kaviar</c:v>
              </c:pt>
              <c:pt idx="17">
                <c:v>GuaranÃ¡ FantÃ¡stica</c:v>
              </c:pt>
              <c:pt idx="18">
                <c:v>Escargots de Bourgogne</c:v>
              </c:pt>
              <c:pt idx="19">
                <c:v>TourtiÃ¨re</c:v>
              </c:pt>
              <c:pt idx="20">
                <c:v>Chef Anton's Gumbo Mix</c:v>
              </c:pt>
              <c:pt idx="21">
                <c:v>Sasquatch Ale</c:v>
              </c:pt>
              <c:pt idx="22">
                <c:v>Scottish Longbreads</c:v>
              </c:pt>
              <c:pt idx="23">
                <c:v>Konbu</c:v>
              </c:pt>
              <c:pt idx="24">
                <c:v>Mishi Kobe Niku</c:v>
              </c:pt>
              <c:pt idx="25">
                <c:v>Chef Anton's Cajun Seasoning</c:v>
              </c:pt>
              <c:pt idx="26">
                <c:v>Original Frankfurter grÃ¼ne SoÃŸe</c:v>
              </c:pt>
              <c:pt idx="27">
                <c:v>Maxilaku</c:v>
              </c:pt>
              <c:pt idx="28">
                <c:v>Mascarpone Fabioli</c:v>
              </c:pt>
              <c:pt idx="29">
                <c:v>Gustaf's KnÃ¤ckebrÃ¶d</c:v>
              </c:pt>
              <c:pt idx="30">
                <c:v>Singaporean Hokkien Fried Mee</c:v>
              </c:pt>
              <c:pt idx="31">
                <c:v>Ravioli Angelo</c:v>
              </c:pt>
              <c:pt idx="32">
                <c:v>RhÃ¶nbrÃ¤u Klosterbier</c:v>
              </c:pt>
              <c:pt idx="33">
                <c:v>Jack's New England Clam Chowder</c:v>
              </c:pt>
              <c:pt idx="34">
                <c:v>Steeleye Stout</c:v>
              </c:pt>
              <c:pt idx="35">
                <c:v>Outback Lager</c:v>
              </c:pt>
              <c:pt idx="36">
                <c:v>Schoggi Schokolade</c:v>
              </c:pt>
              <c:pt idx="37">
                <c:v>Perth Pasties</c:v>
              </c:pt>
              <c:pt idx="38">
                <c:v>Inlagd Sill</c:v>
              </c:pt>
              <c:pt idx="39">
                <c:v>Grandma's Boysenberry Spread</c:v>
              </c:pt>
              <c:pt idx="40">
                <c:v>Gula Malacca</c:v>
              </c:pt>
              <c:pt idx="41">
                <c:v>Chai</c:v>
              </c:pt>
              <c:pt idx="42">
                <c:v>Tofu</c:v>
              </c:pt>
              <c:pt idx="43">
                <c:v>Northwoods Cranberry Sauce</c:v>
              </c:pt>
              <c:pt idx="44">
                <c:v>Sir Rodney's Scones</c:v>
              </c:pt>
              <c:pt idx="45">
                <c:v>Queso Manchego La Pastora</c:v>
              </c:pt>
              <c:pt idx="46">
                <c:v>Chang</c:v>
              </c:pt>
              <c:pt idx="47">
                <c:v>Chartreuse verte</c:v>
              </c:pt>
              <c:pt idx="48">
                <c:v>PÃ¢tÃ© chinois</c:v>
              </c:pt>
              <c:pt idx="49">
                <c:v>LakkalikÃ¶Ã¶ri</c:v>
              </c:pt>
              <c:pt idx="50">
                <c:v>Louisiana Fiery Hot Pepper Sauce</c:v>
              </c:pt>
              <c:pt idx="51">
                <c:v>Queso Cabrales</c:v>
              </c:pt>
              <c:pt idx="52">
                <c:v>Nord-Ost Matjeshering</c:v>
              </c:pt>
              <c:pt idx="53">
                <c:v>FlÃ¸temysost</c:v>
              </c:pt>
              <c:pt idx="54">
                <c:v>Sirop d'Ã©rable</c:v>
              </c:pt>
              <c:pt idx="55">
                <c:v>Gorgonzola Telino</c:v>
              </c:pt>
              <c:pt idx="56">
                <c:v>Vegie-spread</c:v>
              </c:pt>
              <c:pt idx="57">
                <c:v>Uncle Bob's Organic Dried Pears</c:v>
              </c:pt>
              <c:pt idx="58">
                <c:v>GumbÃ¤r GummibÃ¤rchen</c:v>
              </c:pt>
              <c:pt idx="59">
                <c:v>Boston Crab Meat</c:v>
              </c:pt>
              <c:pt idx="60">
                <c:v>Pavlova</c:v>
              </c:pt>
              <c:pt idx="61">
                <c:v>Ikura</c:v>
              </c:pt>
              <c:pt idx="62">
                <c:v>Ipoh Coffee</c:v>
              </c:pt>
              <c:pt idx="63">
                <c:v>Sir Rodney's Marmalade</c:v>
              </c:pt>
              <c:pt idx="64">
                <c:v>Mozzarella di Giovanni</c:v>
              </c:pt>
              <c:pt idx="65">
                <c:v>Gudbrandsdalsost</c:v>
              </c:pt>
              <c:pt idx="66">
                <c:v>RÃ¶ssle Sauerkraut</c:v>
              </c:pt>
              <c:pt idx="67">
                <c:v>Wimmers gute SemmelknÃ¶del</c:v>
              </c:pt>
              <c:pt idx="68">
                <c:v>Carnarvon Tigers</c:v>
              </c:pt>
              <c:pt idx="69">
                <c:v>Alice Mutton</c:v>
              </c:pt>
              <c:pt idx="70">
                <c:v>Camembert Pierrot</c:v>
              </c:pt>
              <c:pt idx="71">
                <c:v>Tarte au sucre</c:v>
              </c:pt>
              <c:pt idx="72">
                <c:v>Manjimup Dried Apples</c:v>
              </c:pt>
              <c:pt idx="73">
                <c:v>Gnocchi di nonna Alice</c:v>
              </c:pt>
              <c:pt idx="74">
                <c:v>Raclette Courdavault</c:v>
              </c:pt>
              <c:pt idx="75">
                <c:v>ThÃ¼ringer Rostbratwurst</c:v>
              </c:pt>
              <c:pt idx="76">
                <c:v>CÃ´te de Blaye</c:v>
              </c:pt>
            </c:strLit>
          </c:cat>
          <c:val>
            <c:numLit>
              <c:formatCode>General</c:formatCode>
              <c:ptCount val="77"/>
              <c:pt idx="0">
                <c:v>976.0124942623072</c:v>
              </c:pt>
              <c:pt idx="1">
                <c:v>1009.824999572709</c:v>
              </c:pt>
              <c:pt idx="2">
                <c:v>1019.2</c:v>
              </c:pt>
              <c:pt idx="3">
                <c:v>1098.6749998088922</c:v>
              </c:pt>
              <c:pt idx="4">
                <c:v>1136.9999996647232</c:v>
              </c:pt>
              <c:pt idx="5">
                <c:v>1449.999999046325</c:v>
              </c:pt>
              <c:pt idx="6">
                <c:v>1532.2999986335626</c:v>
              </c:pt>
              <c:pt idx="7">
                <c:v>2263.9999994635568</c:v>
              </c:pt>
              <c:pt idx="8">
                <c:v>2354.79999566078</c:v>
              </c:pt>
              <c:pt idx="9">
                <c:v>2672.3999997973442</c:v>
              </c:pt>
              <c:pt idx="10">
                <c:v>2707.5999984562382</c:v>
              </c:pt>
              <c:pt idx="11">
                <c:v>2800.0899983115473</c:v>
              </c:pt>
              <c:pt idx="12">
                <c:v>2820.1874994067471</c:v>
              </c:pt>
              <c:pt idx="13">
                <c:v>2846.6999953061331</c:v>
              </c:pt>
              <c:pt idx="14">
                <c:v>2946.3299989156417</c:v>
              </c:pt>
              <c:pt idx="15">
                <c:v>3015.7199984192835</c:v>
              </c:pt>
              <c:pt idx="16">
                <c:v>3200.2499958872795</c:v>
              </c:pt>
              <c:pt idx="17">
                <c:v>3207.2399977013406</c:v>
              </c:pt>
              <c:pt idx="18">
                <c:v>3303.2249932475306</c:v>
              </c:pt>
              <c:pt idx="19">
                <c:v>3524.8524946562916</c:v>
              </c:pt>
              <c:pt idx="20">
                <c:v>3604.0999962296296</c:v>
              </c:pt>
              <c:pt idx="21">
                <c:v>3686.1999939709835</c:v>
              </c:pt>
              <c:pt idx="22">
                <c:v>3686.9999983906737</c:v>
              </c:pt>
              <c:pt idx="23">
                <c:v>3789.5999930530702</c:v>
              </c:pt>
              <c:pt idx="24">
                <c:v>3928.5</c:v>
              </c:pt>
              <c:pt idx="25">
                <c:v>4536.3999905913988</c:v>
              </c:pt>
              <c:pt idx="26">
                <c:v>4542.9799974255211</c:v>
              </c:pt>
              <c:pt idx="27">
                <c:v>4781.5999976396552</c:v>
              </c:pt>
              <c:pt idx="28">
                <c:v>4869.7599969386974</c:v>
              </c:pt>
              <c:pt idx="29">
                <c:v>4884.6000000000004</c:v>
              </c:pt>
              <c:pt idx="30">
                <c:v>5018.9999931365201</c:v>
              </c:pt>
              <c:pt idx="31">
                <c:v>5456.099999854714</c:v>
              </c:pt>
              <c:pt idx="32">
                <c:v>5459.564993955566</c:v>
              </c:pt>
              <c:pt idx="33">
                <c:v>5770.1049956953093</c:v>
              </c:pt>
              <c:pt idx="34">
                <c:v>6405.2999936163378</c:v>
              </c:pt>
              <c:pt idx="35">
                <c:v>6467.2499931715402</c:v>
              </c:pt>
              <c:pt idx="36">
                <c:v>6539.375</c:v>
              </c:pt>
              <c:pt idx="37">
                <c:v>6743.209993019691</c:v>
              </c:pt>
              <c:pt idx="38">
                <c:v>6854.0599930465205</c:v>
              </c:pt>
              <c:pt idx="39">
                <c:v>6962.499998770646</c:v>
              </c:pt>
              <c:pt idx="40">
                <c:v>7001.2699917335003</c:v>
              </c:pt>
              <c:pt idx="41">
                <c:v>7136.099988842001</c:v>
              </c:pt>
              <c:pt idx="42">
                <c:v>7349.3249949937599</c:v>
              </c:pt>
              <c:pt idx="43">
                <c:v>7419.9999928474426</c:v>
              </c:pt>
              <c:pt idx="44">
                <c:v>7581.9999919235588</c:v>
              </c:pt>
              <c:pt idx="45">
                <c:v>7886.8999840319048</c:v>
              </c:pt>
              <c:pt idx="46">
                <c:v>8193.5599875964162</c:v>
              </c:pt>
              <c:pt idx="47">
                <c:v>8615.6999892711538</c:v>
              </c:pt>
              <c:pt idx="48">
                <c:v>9233.9999801158792</c:v>
              </c:pt>
              <c:pt idx="49">
                <c:v>9940.3199862241672</c:v>
              </c:pt>
              <c:pt idx="50">
                <c:v>9955.8299889352038</c:v>
              </c:pt>
              <c:pt idx="51">
                <c:v>10343.129989854977</c:v>
              </c:pt>
              <c:pt idx="52">
                <c:v>10394.789994295712</c:v>
              </c:pt>
              <c:pt idx="53">
                <c:v>10558.649992246917</c:v>
              </c:pt>
              <c:pt idx="54">
                <c:v>10610.54997061191</c:v>
              </c:pt>
              <c:pt idx="55">
                <c:v>10740.249988017576</c:v>
              </c:pt>
              <c:pt idx="56">
                <c:v>11100.914999163151</c:v>
              </c:pt>
              <c:pt idx="57">
                <c:v>11768.999989293512</c:v>
              </c:pt>
              <c:pt idx="58">
                <c:v>11812.570467055913</c:v>
              </c:pt>
              <c:pt idx="59">
                <c:v>12030.729988057908</c:v>
              </c:pt>
              <c:pt idx="60">
                <c:v>12718.157477499721</c:v>
              </c:pt>
              <c:pt idx="61">
                <c:v>13165.699969142675</c:v>
              </c:pt>
              <c:pt idx="62">
                <c:v>13526.299989306912</c:v>
              </c:pt>
              <c:pt idx="63">
                <c:v>14085.899991913129</c:v>
              </c:pt>
              <c:pt idx="64">
                <c:v>15316.329988640544</c:v>
              </c:pt>
              <c:pt idx="65">
                <c:v>16034.759988579139</c:v>
              </c:pt>
              <c:pt idx="66">
                <c:v>16923.839990153905</c:v>
              </c:pt>
              <c:pt idx="67">
                <c:v>16999.062489471384</c:v>
              </c:pt>
              <c:pt idx="68">
                <c:v>22596.874971222107</c:v>
              </c:pt>
              <c:pt idx="69">
                <c:v>24640.199985064552</c:v>
              </c:pt>
              <c:pt idx="70">
                <c:v>25803.959987455601</c:v>
              </c:pt>
              <c:pt idx="71">
                <c:v>28567.894960623951</c:v>
              </c:pt>
              <c:pt idx="72">
                <c:v>32825.549969949541</c:v>
              </c:pt>
              <c:pt idx="73">
                <c:v>33936.659970028639</c:v>
              </c:pt>
              <c:pt idx="74">
                <c:v>51921.099923469075</c:v>
              </c:pt>
              <c:pt idx="75">
                <c:v>64455.387977907172</c:v>
              </c:pt>
              <c:pt idx="76">
                <c:v>73888.034918368794</c:v>
              </c:pt>
            </c:numLit>
          </c:val>
          <c:extLst>
            <c:ext xmlns:c16="http://schemas.microsoft.com/office/drawing/2014/chart" uri="{C3380CC4-5D6E-409C-BE32-E72D297353CC}">
              <c16:uniqueId val="{00000000-A420-450A-8BB5-1F55D41B391B}"/>
            </c:ext>
          </c:extLst>
        </c:ser>
        <c:dLbls>
          <c:showLegendKey val="0"/>
          <c:showVal val="0"/>
          <c:showCatName val="0"/>
          <c:showSerName val="0"/>
          <c:showPercent val="0"/>
          <c:showBubbleSize val="0"/>
        </c:dLbls>
        <c:gapWidth val="115"/>
        <c:overlap val="-20"/>
        <c:axId val="1336602127"/>
        <c:axId val="1336600687"/>
      </c:barChart>
      <c:catAx>
        <c:axId val="1336602127"/>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36600687"/>
        <c:crosses val="autoZero"/>
        <c:auto val="1"/>
        <c:lblAlgn val="ctr"/>
        <c:lblOffset val="100"/>
        <c:noMultiLvlLbl val="0"/>
      </c:catAx>
      <c:valAx>
        <c:axId val="1336600687"/>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366021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Product</a:t>
            </a:r>
            <a:r>
              <a:rPr lang="en-US" baseline="0"/>
              <a:t> wise Quantity</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v>Total</c:v>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Lit>
              <c:ptCount val="77"/>
              <c:pt idx="0">
                <c:v>Gravad lax</c:v>
              </c:pt>
              <c:pt idx="1">
                <c:v>Mishi Kobe Niku</c:v>
              </c:pt>
              <c:pt idx="2">
                <c:v>Genen Shouyu</c:v>
              </c:pt>
              <c:pt idx="3">
                <c:v>Chocolade</c:v>
              </c:pt>
              <c:pt idx="4">
                <c:v>RÃ¸gede sild</c:v>
              </c:pt>
              <c:pt idx="5">
                <c:v>Mascarpone Fabioli</c:v>
              </c:pt>
              <c:pt idx="6">
                <c:v>Schoggi Schokolade</c:v>
              </c:pt>
              <c:pt idx="7">
                <c:v>Louisiana Hot Spiced Okra</c:v>
              </c:pt>
              <c:pt idx="8">
                <c:v>Laughing Lumberjack Lager</c:v>
              </c:pt>
              <c:pt idx="9">
                <c:v>Valkoinen suklaa</c:v>
              </c:pt>
              <c:pt idx="10">
                <c:v>Northwoods Cranberry Sauce</c:v>
              </c:pt>
              <c:pt idx="11">
                <c:v>Sir Rodney's Marmalade</c:v>
              </c:pt>
              <c:pt idx="12">
                <c:v>Longlife Tofu</c:v>
              </c:pt>
              <c:pt idx="13">
                <c:v>Chef Anton's Gumbo Mix</c:v>
              </c:pt>
              <c:pt idx="14">
                <c:v>Queso Manchego La Pastora</c:v>
              </c:pt>
              <c:pt idx="15">
                <c:v>NuNuCa NuÃŸ-Nougat-Creme</c:v>
              </c:pt>
              <c:pt idx="16">
                <c:v>RÃ¶d Kaviar</c:v>
              </c:pt>
              <c:pt idx="17">
                <c:v>Gustaf's KnÃ¤ckebrÃ¶d</c:v>
              </c:pt>
              <c:pt idx="18">
                <c:v>Perth Pasties</c:v>
              </c:pt>
              <c:pt idx="19">
                <c:v>Chef Anton's Cajun Seasoning</c:v>
              </c:pt>
              <c:pt idx="20">
                <c:v>Filo Mix</c:v>
              </c:pt>
              <c:pt idx="21">
                <c:v>Aniseed Syrup</c:v>
              </c:pt>
              <c:pt idx="22">
                <c:v>Maxilaku</c:v>
              </c:pt>
              <c:pt idx="23">
                <c:v>Spegesild</c:v>
              </c:pt>
              <c:pt idx="24">
                <c:v>Sasquatch Ale</c:v>
              </c:pt>
              <c:pt idx="25">
                <c:v>Vegie-spread</c:v>
              </c:pt>
              <c:pt idx="26">
                <c:v>Grandma's Boysenberry Spread</c:v>
              </c:pt>
              <c:pt idx="27">
                <c:v>Ravioli Angelo</c:v>
              </c:pt>
              <c:pt idx="28">
                <c:v>Escargots de Bourgogne</c:v>
              </c:pt>
              <c:pt idx="29">
                <c:v>Ipoh Coffee</c:v>
              </c:pt>
              <c:pt idx="30">
                <c:v>Teatime Chocolate Biscuits</c:v>
              </c:pt>
              <c:pt idx="31">
                <c:v>Scottish Longbreads</c:v>
              </c:pt>
              <c:pt idx="32">
                <c:v>CÃ´te de Blaye</c:v>
              </c:pt>
              <c:pt idx="33">
                <c:v>Zaanse koeken</c:v>
              </c:pt>
              <c:pt idx="34">
                <c:v>Tofu</c:v>
              </c:pt>
              <c:pt idx="35">
                <c:v>TunnbrÃ¶d</c:v>
              </c:pt>
              <c:pt idx="36">
                <c:v>Original Frankfurter grÃ¼ne SoÃŸe</c:v>
              </c:pt>
              <c:pt idx="37">
                <c:v>Singaporean Hokkien Fried Mee</c:v>
              </c:pt>
              <c:pt idx="38">
                <c:v>Uncle Bob's Organic Dried Pears</c:v>
              </c:pt>
              <c:pt idx="39">
                <c:v>RÃ¶ssle Sauerkraut</c:v>
              </c:pt>
              <c:pt idx="40">
                <c:v>Steeleye Stout</c:v>
              </c:pt>
              <c:pt idx="41">
                <c:v>Carnarvon Tigers</c:v>
              </c:pt>
              <c:pt idx="42">
                <c:v>Inlagd Sill</c:v>
              </c:pt>
              <c:pt idx="43">
                <c:v>Gula Malacca</c:v>
              </c:pt>
              <c:pt idx="44">
                <c:v>Sirop d'Ã©rable</c:v>
              </c:pt>
              <c:pt idx="45">
                <c:v>GumbÃ¤r GummibÃ¤rchen</c:v>
              </c:pt>
              <c:pt idx="46">
                <c:v>PÃ¢tÃ© chinois</c:v>
              </c:pt>
              <c:pt idx="47">
                <c:v>Ikura</c:v>
              </c:pt>
              <c:pt idx="48">
                <c:v>Chai</c:v>
              </c:pt>
              <c:pt idx="49">
                <c:v>Nord-Ost Matjeshering</c:v>
              </c:pt>
              <c:pt idx="50">
                <c:v>Mozzarella di Giovanni</c:v>
              </c:pt>
              <c:pt idx="51">
                <c:v>Outback Lager</c:v>
              </c:pt>
              <c:pt idx="52">
                <c:v>Geitost</c:v>
              </c:pt>
              <c:pt idx="53">
                <c:v>Chang</c:v>
              </c:pt>
              <c:pt idx="54">
                <c:v>Louisiana Fiery Hot Pepper Sauce</c:v>
              </c:pt>
              <c:pt idx="55">
                <c:v>Gudbrandsdalsost</c:v>
              </c:pt>
              <c:pt idx="56">
                <c:v>FlÃ¸temysost</c:v>
              </c:pt>
              <c:pt idx="57">
                <c:v>Chartreuse verte</c:v>
              </c:pt>
              <c:pt idx="58">
                <c:v>TourtiÃ¨re</c:v>
              </c:pt>
              <c:pt idx="59">
                <c:v>Queso Cabrales</c:v>
              </c:pt>
              <c:pt idx="60">
                <c:v>Wimmers gute SemmelknÃ¶del</c:v>
              </c:pt>
              <c:pt idx="61">
                <c:v>LakkalikÃ¶Ã¶ri</c:v>
              </c:pt>
              <c:pt idx="62">
                <c:v>ThÃ¼ringer Rostbratwurst</c:v>
              </c:pt>
              <c:pt idx="63">
                <c:v>Tarte au sucre</c:v>
              </c:pt>
              <c:pt idx="64">
                <c:v>Jack's New England Clam Chowder</c:v>
              </c:pt>
              <c:pt idx="65">
                <c:v>Manjimup Dried Apples</c:v>
              </c:pt>
              <c:pt idx="66">
                <c:v>Konbu</c:v>
              </c:pt>
              <c:pt idx="67">
                <c:v>Boston Crab Meat</c:v>
              </c:pt>
              <c:pt idx="68">
                <c:v>Alice Mutton</c:v>
              </c:pt>
              <c:pt idx="69">
                <c:v>RhÃ¶nbrÃ¤u Klosterbier</c:v>
              </c:pt>
              <c:pt idx="70">
                <c:v>GuaranÃ¡ FantÃ¡stica</c:v>
              </c:pt>
              <c:pt idx="71">
                <c:v>Camembert Pierrot</c:v>
              </c:pt>
              <c:pt idx="72">
                <c:v>Pavlova</c:v>
              </c:pt>
              <c:pt idx="73">
                <c:v>Sir Rodney's Scones</c:v>
              </c:pt>
              <c:pt idx="74">
                <c:v>Gorgonzola Telino</c:v>
              </c:pt>
              <c:pt idx="75">
                <c:v>Gnocchi di nonna Alice</c:v>
              </c:pt>
              <c:pt idx="76">
                <c:v>Raclette Courdavault</c:v>
              </c:pt>
            </c:strLit>
          </c:cat>
          <c:val>
            <c:numLit>
              <c:formatCode>General</c:formatCode>
              <c:ptCount val="77"/>
              <c:pt idx="0">
                <c:v>47</c:v>
              </c:pt>
              <c:pt idx="1">
                <c:v>53</c:v>
              </c:pt>
              <c:pt idx="2">
                <c:v>72</c:v>
              </c:pt>
              <c:pt idx="3">
                <c:v>106</c:v>
              </c:pt>
              <c:pt idx="4">
                <c:v>117</c:v>
              </c:pt>
              <c:pt idx="5">
                <c:v>161</c:v>
              </c:pt>
              <c:pt idx="6">
                <c:v>170</c:v>
              </c:pt>
              <c:pt idx="7">
                <c:v>178</c:v>
              </c:pt>
              <c:pt idx="8">
                <c:v>181</c:v>
              </c:pt>
              <c:pt idx="9">
                <c:v>190</c:v>
              </c:pt>
              <c:pt idx="10">
                <c:v>190</c:v>
              </c:pt>
              <c:pt idx="11">
                <c:v>191</c:v>
              </c:pt>
              <c:pt idx="12">
                <c:v>192</c:v>
              </c:pt>
              <c:pt idx="13">
                <c:v>212</c:v>
              </c:pt>
              <c:pt idx="14">
                <c:v>226</c:v>
              </c:pt>
              <c:pt idx="15">
                <c:v>231</c:v>
              </c:pt>
              <c:pt idx="16">
                <c:v>232</c:v>
              </c:pt>
              <c:pt idx="17">
                <c:v>235</c:v>
              </c:pt>
              <c:pt idx="18">
                <c:v>238</c:v>
              </c:pt>
              <c:pt idx="19">
                <c:v>240</c:v>
              </c:pt>
              <c:pt idx="20">
                <c:v>242</c:v>
              </c:pt>
              <c:pt idx="21">
                <c:v>250</c:v>
              </c:pt>
              <c:pt idx="22">
                <c:v>277</c:v>
              </c:pt>
              <c:pt idx="23">
                <c:v>282</c:v>
              </c:pt>
              <c:pt idx="24">
                <c:v>284</c:v>
              </c:pt>
              <c:pt idx="25">
                <c:v>286</c:v>
              </c:pt>
              <c:pt idx="26">
                <c:v>294</c:v>
              </c:pt>
              <c:pt idx="27">
                <c:v>307</c:v>
              </c:pt>
              <c:pt idx="28">
                <c:v>313</c:v>
              </c:pt>
              <c:pt idx="29">
                <c:v>329</c:v>
              </c:pt>
              <c:pt idx="30">
                <c:v>335</c:v>
              </c:pt>
              <c:pt idx="31">
                <c:v>336</c:v>
              </c:pt>
              <c:pt idx="32">
                <c:v>343</c:v>
              </c:pt>
              <c:pt idx="33">
                <c:v>355</c:v>
              </c:pt>
              <c:pt idx="34">
                <c:v>368</c:v>
              </c:pt>
              <c:pt idx="35">
                <c:v>371</c:v>
              </c:pt>
              <c:pt idx="36">
                <c:v>397</c:v>
              </c:pt>
              <c:pt idx="37">
                <c:v>404</c:v>
              </c:pt>
              <c:pt idx="38">
                <c:v>409</c:v>
              </c:pt>
              <c:pt idx="39">
                <c:v>413</c:v>
              </c:pt>
              <c:pt idx="40">
                <c:v>419</c:v>
              </c:pt>
              <c:pt idx="41">
                <c:v>422</c:v>
              </c:pt>
              <c:pt idx="42">
                <c:v>437</c:v>
              </c:pt>
              <c:pt idx="43">
                <c:v>448</c:v>
              </c:pt>
              <c:pt idx="44">
                <c:v>455</c:v>
              </c:pt>
              <c:pt idx="45">
                <c:v>457</c:v>
              </c:pt>
              <c:pt idx="46">
                <c:v>466</c:v>
              </c:pt>
              <c:pt idx="47">
                <c:v>471</c:v>
              </c:pt>
              <c:pt idx="48">
                <c:v>474</c:v>
              </c:pt>
              <c:pt idx="49">
                <c:v>479</c:v>
              </c:pt>
              <c:pt idx="50">
                <c:v>506</c:v>
              </c:pt>
              <c:pt idx="51">
                <c:v>513</c:v>
              </c:pt>
              <c:pt idx="52">
                <c:v>514</c:v>
              </c:pt>
              <c:pt idx="53">
                <c:v>515</c:v>
              </c:pt>
              <c:pt idx="54">
                <c:v>525</c:v>
              </c:pt>
              <c:pt idx="55">
                <c:v>529</c:v>
              </c:pt>
              <c:pt idx="56">
                <c:v>548</c:v>
              </c:pt>
              <c:pt idx="57">
                <c:v>559</c:v>
              </c:pt>
              <c:pt idx="58">
                <c:v>569</c:v>
              </c:pt>
              <c:pt idx="59">
                <c:v>573</c:v>
              </c:pt>
              <c:pt idx="60">
                <c:v>575</c:v>
              </c:pt>
              <c:pt idx="61">
                <c:v>605</c:v>
              </c:pt>
              <c:pt idx="62">
                <c:v>608</c:v>
              </c:pt>
              <c:pt idx="63">
                <c:v>667</c:v>
              </c:pt>
              <c:pt idx="64">
                <c:v>671</c:v>
              </c:pt>
              <c:pt idx="65">
                <c:v>677</c:v>
              </c:pt>
              <c:pt idx="66">
                <c:v>682</c:v>
              </c:pt>
              <c:pt idx="67">
                <c:v>732</c:v>
              </c:pt>
              <c:pt idx="68">
                <c:v>746</c:v>
              </c:pt>
              <c:pt idx="69">
                <c:v>789</c:v>
              </c:pt>
              <c:pt idx="70">
                <c:v>793</c:v>
              </c:pt>
              <c:pt idx="71">
                <c:v>842</c:v>
              </c:pt>
              <c:pt idx="72">
                <c:v>845</c:v>
              </c:pt>
              <c:pt idx="73">
                <c:v>855</c:v>
              </c:pt>
              <c:pt idx="74">
                <c:v>995</c:v>
              </c:pt>
              <c:pt idx="75">
                <c:v>1004</c:v>
              </c:pt>
              <c:pt idx="76">
                <c:v>1115</c:v>
              </c:pt>
            </c:numLit>
          </c:val>
          <c:extLst>
            <c:ext xmlns:c16="http://schemas.microsoft.com/office/drawing/2014/chart" uri="{C3380CC4-5D6E-409C-BE32-E72D297353CC}">
              <c16:uniqueId val="{00000000-3C9F-4740-8C63-69C179B44110}"/>
            </c:ext>
          </c:extLst>
        </c:ser>
        <c:dLbls>
          <c:showLegendKey val="0"/>
          <c:showVal val="0"/>
          <c:showCatName val="0"/>
          <c:showSerName val="0"/>
          <c:showPercent val="0"/>
          <c:showBubbleSize val="0"/>
        </c:dLbls>
        <c:gapWidth val="115"/>
        <c:overlap val="-20"/>
        <c:axId val="1483626303"/>
        <c:axId val="1483626783"/>
      </c:barChart>
      <c:catAx>
        <c:axId val="1483626303"/>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83626783"/>
        <c:crosses val="autoZero"/>
        <c:auto val="1"/>
        <c:lblAlgn val="ctr"/>
        <c:lblOffset val="100"/>
        <c:noMultiLvlLbl val="0"/>
      </c:catAx>
      <c:valAx>
        <c:axId val="1483626783"/>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836263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[EDA Report.xlsx]Q3 Pivot!PivotTable1</c:name>
    <c:fmtId val="19"/>
  </c:pivotSource>
  <c:chart>
    <c:title>
      <c:layout>
        <c:manualLayout>
          <c:xMode val="edge"/>
          <c:yMode val="edge"/>
          <c:x val="0.45482633420822405"/>
          <c:y val="3.6016331291921846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550215900431801"/>
          <c:y val="0.13365522018081072"/>
          <c:w val="0.85394239268478522"/>
          <c:h val="0.51079542140565759"/>
        </c:manualLayout>
      </c:layout>
      <c:barChart>
        <c:barDir val="col"/>
        <c:grouping val="clustered"/>
        <c:varyColors val="0"/>
        <c:ser>
          <c:idx val="0"/>
          <c:order val="0"/>
          <c:tx>
            <c:strRef>
              <c:f>'Q3 Pivot'!$B$3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'Q3 Pivot'!$A$4:$A$13</c:f>
              <c:strCache>
                <c:ptCount val="9"/>
                <c:pt idx="0">
                  <c:v>Potential Loyalists</c:v>
                </c:pt>
                <c:pt idx="1">
                  <c:v>Promising</c:v>
                </c:pt>
                <c:pt idx="2">
                  <c:v>Needs Attention</c:v>
                </c:pt>
                <c:pt idx="3">
                  <c:v>Recent Customers</c:v>
                </c:pt>
                <c:pt idx="4">
                  <c:v>At Risk</c:v>
                </c:pt>
                <c:pt idx="5">
                  <c:v>Champions</c:v>
                </c:pt>
                <c:pt idx="6">
                  <c:v>Lost Customers</c:v>
                </c:pt>
                <c:pt idx="7">
                  <c:v>Loyal Customers</c:v>
                </c:pt>
                <c:pt idx="8">
                  <c:v>Others</c:v>
                </c:pt>
              </c:strCache>
            </c:strRef>
          </c:cat>
          <c:val>
            <c:numRef>
              <c:f>'Q3 Pivot'!$B$4:$B$13</c:f>
              <c:numCache>
                <c:formatCode>General</c:formatCode>
                <c:ptCount val="9"/>
                <c:pt idx="0">
                  <c:v>2</c:v>
                </c:pt>
                <c:pt idx="1">
                  <c:v>3</c:v>
                </c:pt>
                <c:pt idx="2">
                  <c:v>4</c:v>
                </c:pt>
                <c:pt idx="3">
                  <c:v>6</c:v>
                </c:pt>
                <c:pt idx="4">
                  <c:v>12</c:v>
                </c:pt>
                <c:pt idx="5">
                  <c:v>12</c:v>
                </c:pt>
                <c:pt idx="6">
                  <c:v>14</c:v>
                </c:pt>
                <c:pt idx="7">
                  <c:v>16</c:v>
                </c:pt>
                <c:pt idx="8">
                  <c:v>20</c:v>
                </c:pt>
              </c:numCache>
            </c:numRef>
          </c:val>
          <c:extLst>
            <c:ext xmlns:c16="http://schemas.microsoft.com/office/drawing/2014/chart" uri="{C3380CC4-5D6E-409C-BE32-E72D297353CC}">
              <c16:uniqueId val="{00000000-6CA7-4892-A128-62574D39E53F}"/>
            </c:ext>
          </c:extLst>
        </c:ser>
        <c:dLbls>
          <c:dLblPos val="inEnd"/>
          <c:showLegendKey val="0"/>
          <c:showVal val="1"/>
          <c:showCatName val="0"/>
          <c:showSerName val="0"/>
          <c:showPercent val="0"/>
          <c:showBubbleSize val="0"/>
        </c:dLbls>
        <c:gapWidth val="65"/>
        <c:axId val="1360019424"/>
        <c:axId val="1360024704"/>
      </c:barChart>
      <c:catAx>
        <c:axId val="1360019424"/>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US"/>
                  <a:t>Customer Segments</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360024704"/>
        <c:crosses val="autoZero"/>
        <c:auto val="1"/>
        <c:lblAlgn val="ctr"/>
        <c:lblOffset val="100"/>
        <c:noMultiLvlLbl val="0"/>
      </c:catAx>
      <c:valAx>
        <c:axId val="1360024704"/>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title>
          <c:tx>
            <c:rich>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US"/>
                  <a:t>Total  Customers</a:t>
                </a:r>
              </a:p>
            </c:rich>
          </c:tx>
          <c:layout>
            <c:manualLayout>
              <c:xMode val="edge"/>
              <c:yMode val="edge"/>
              <c:x val="3.9528120148876876E-2"/>
              <c:y val="0.32604487554543599"/>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none"/>
        <c:minorTickMark val="none"/>
        <c:tickLblPos val="nextTo"/>
        <c:crossAx val="13600194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Customer</a:t>
            </a:r>
            <a:r>
              <a:rPr lang="en-US" baseline="0"/>
              <a:t> Segments</a:t>
            </a:r>
            <a:endParaRPr lang="en-US"/>
          </a:p>
        </c:rich>
      </c:tx>
      <c:layout>
        <c:manualLayout>
          <c:xMode val="edge"/>
          <c:yMode val="edge"/>
          <c:x val="0.33368619896384688"/>
          <c:y val="3.601632607025286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550215900431801"/>
          <c:y val="0.13365522018081072"/>
          <c:w val="0.85394239268478522"/>
          <c:h val="0.51079542140565759"/>
        </c:manualLayout>
      </c:layout>
      <c:barChart>
        <c:barDir val="col"/>
        <c:grouping val="clustered"/>
        <c:varyColors val="0"/>
        <c:ser>
          <c:idx val="0"/>
          <c:order val="0"/>
          <c:tx>
            <c:v>Total</c:v>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Lit>
              <c:ptCount val="9"/>
              <c:pt idx="0">
                <c:v>Potential Loyalists</c:v>
              </c:pt>
              <c:pt idx="1">
                <c:v>Promising</c:v>
              </c:pt>
              <c:pt idx="2">
                <c:v>Needs Attention</c:v>
              </c:pt>
              <c:pt idx="3">
                <c:v>Recent Customers</c:v>
              </c:pt>
              <c:pt idx="4">
                <c:v>At Risk</c:v>
              </c:pt>
              <c:pt idx="5">
                <c:v>Champions</c:v>
              </c:pt>
              <c:pt idx="6">
                <c:v>Lost Customers</c:v>
              </c:pt>
              <c:pt idx="7">
                <c:v>Loyal Customers</c:v>
              </c:pt>
              <c:pt idx="8">
                <c:v>Others</c:v>
              </c:pt>
            </c:strLit>
          </c:cat>
          <c:val>
            <c:numLit>
              <c:formatCode>General</c:formatCode>
              <c:ptCount val="9"/>
              <c:pt idx="0">
                <c:v>2</c:v>
              </c:pt>
              <c:pt idx="1">
                <c:v>3</c:v>
              </c:pt>
              <c:pt idx="2">
                <c:v>4</c:v>
              </c:pt>
              <c:pt idx="3">
                <c:v>6</c:v>
              </c:pt>
              <c:pt idx="4">
                <c:v>12</c:v>
              </c:pt>
              <c:pt idx="5">
                <c:v>12</c:v>
              </c:pt>
              <c:pt idx="6">
                <c:v>14</c:v>
              </c:pt>
              <c:pt idx="7">
                <c:v>16</c:v>
              </c:pt>
              <c:pt idx="8">
                <c:v>20</c:v>
              </c:pt>
            </c:numLit>
          </c:val>
          <c:extLst>
            <c:ext xmlns:c16="http://schemas.microsoft.com/office/drawing/2014/chart" uri="{C3380CC4-5D6E-409C-BE32-E72D297353CC}">
              <c16:uniqueId val="{00000000-A535-486B-A80D-9415378565B5}"/>
            </c:ext>
          </c:extLst>
        </c:ser>
        <c:dLbls>
          <c:dLblPos val="inEnd"/>
          <c:showLegendKey val="0"/>
          <c:showVal val="1"/>
          <c:showCatName val="0"/>
          <c:showSerName val="0"/>
          <c:showPercent val="0"/>
          <c:showBubbleSize val="0"/>
        </c:dLbls>
        <c:gapWidth val="65"/>
        <c:axId val="1360019424"/>
        <c:axId val="1360024704"/>
      </c:barChart>
      <c:catAx>
        <c:axId val="1360019424"/>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US" sz="1200"/>
                  <a:t>Customer Segments</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360024704"/>
        <c:crosses val="autoZero"/>
        <c:auto val="1"/>
        <c:lblAlgn val="ctr"/>
        <c:lblOffset val="100"/>
        <c:noMultiLvlLbl val="0"/>
      </c:catAx>
      <c:valAx>
        <c:axId val="1360024704"/>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title>
          <c:tx>
            <c:rich>
              <a:bodyPr rot="-5400000" spcFirstLastPara="1" vertOverflow="ellipsis" vert="horz" wrap="square" anchor="ctr" anchorCtr="1"/>
              <a:lstStyle/>
              <a:p>
                <a:pPr>
                  <a:defRPr sz="1200" b="1" i="0" u="none" strike="noStrike" kern="1200" baseline="0">
                    <a:solidFill>
                      <a:schemeClr val="dk1">
                        <a:lumMod val="75000"/>
                        <a:lumOff val="25000"/>
                      </a:schemeClr>
                    </a:solidFill>
                    <a:latin typeface="+mn-lt"/>
                    <a:ea typeface="+mn-ea"/>
                    <a:cs typeface="+mn-cs"/>
                  </a:defRPr>
                </a:pPr>
                <a:r>
                  <a:rPr lang="en-US" sz="1200"/>
                  <a:t>Total  Customers</a:t>
                </a:r>
              </a:p>
            </c:rich>
          </c:tx>
          <c:layout>
            <c:manualLayout>
              <c:xMode val="edge"/>
              <c:yMode val="edge"/>
              <c:x val="3.9528120148876876E-2"/>
              <c:y val="0.32604487554543599"/>
            </c:manualLayout>
          </c:layout>
          <c:overlay val="0"/>
          <c:spPr>
            <a:noFill/>
            <a:ln>
              <a:noFill/>
            </a:ln>
            <a:effectLst/>
          </c:spPr>
          <c:txPr>
            <a:bodyPr rot="-5400000" spcFirstLastPara="1" vertOverflow="ellipsis" vert="horz" wrap="square" anchor="ctr" anchorCtr="1"/>
            <a:lstStyle/>
            <a:p>
              <a:pPr>
                <a:defRPr sz="12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none"/>
        <c:minorTickMark val="none"/>
        <c:tickLblPos val="nextTo"/>
        <c:crossAx val="13600194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Product Wise Revenue &amp; Quantity</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clustered"/>
        <c:varyColors val="0"/>
        <c:ser>
          <c:idx val="1"/>
          <c:order val="1"/>
          <c:tx>
            <c:strRef>
              <c:f>'Q4'!$C$32</c:f>
              <c:strCache>
                <c:ptCount val="1"/>
                <c:pt idx="0">
                  <c:v> TotalRevenue </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'Q4'!$A$33:$A$40</c:f>
              <c:strCache>
                <c:ptCount val="8"/>
                <c:pt idx="0">
                  <c:v>Beverages</c:v>
                </c:pt>
                <c:pt idx="1">
                  <c:v>Dairy Products</c:v>
                </c:pt>
                <c:pt idx="2">
                  <c:v>Confections</c:v>
                </c:pt>
                <c:pt idx="3">
                  <c:v>Meat/Poultry</c:v>
                </c:pt>
                <c:pt idx="4">
                  <c:v>Seafood</c:v>
                </c:pt>
                <c:pt idx="5">
                  <c:v>Condiments</c:v>
                </c:pt>
                <c:pt idx="6">
                  <c:v>Produce</c:v>
                </c:pt>
                <c:pt idx="7">
                  <c:v>Grains/Cereals</c:v>
                </c:pt>
              </c:strCache>
            </c:strRef>
          </c:cat>
          <c:val>
            <c:numRef>
              <c:f>'Q4'!$C$33:$C$40</c:f>
              <c:numCache>
                <c:formatCode>_("₹"* #,##0.00_);_("₹"* \(#,##0.00\);_("₹"* "-"??_);_(@_)</c:formatCode>
                <c:ptCount val="8"/>
                <c:pt idx="0">
                  <c:v>267868.17974371801</c:v>
                </c:pt>
                <c:pt idx="1">
                  <c:v>234507.28474175901</c:v>
                </c:pt>
                <c:pt idx="2">
                  <c:v>167357.224842825</c:v>
                </c:pt>
                <c:pt idx="3">
                  <c:v>163022.35939204699</c:v>
                </c:pt>
                <c:pt idx="4">
                  <c:v>131261.73734469901</c:v>
                </c:pt>
                <c:pt idx="5">
                  <c:v>106047.084878544</c:v>
                </c:pt>
                <c:pt idx="6">
                  <c:v>99984.579915685797</c:v>
                </c:pt>
                <c:pt idx="7">
                  <c:v>95744.587427888793</c:v>
                </c:pt>
              </c:numCache>
            </c:numRef>
          </c:val>
          <c:extLst>
            <c:ext xmlns:c16="http://schemas.microsoft.com/office/drawing/2014/chart" uri="{C3380CC4-5D6E-409C-BE32-E72D297353CC}">
              <c16:uniqueId val="{00000000-8806-456B-9AE5-15B74F0AB94E}"/>
            </c:ext>
          </c:extLst>
        </c:ser>
        <c:dLbls>
          <c:showLegendKey val="0"/>
          <c:showVal val="0"/>
          <c:showCatName val="0"/>
          <c:showSerName val="0"/>
          <c:showPercent val="0"/>
          <c:showBubbleSize val="0"/>
        </c:dLbls>
        <c:gapWidth val="247"/>
        <c:axId val="1258713104"/>
        <c:axId val="1258722704"/>
      </c:barChart>
      <c:lineChart>
        <c:grouping val="stacked"/>
        <c:varyColors val="0"/>
        <c:ser>
          <c:idx val="0"/>
          <c:order val="0"/>
          <c:tx>
            <c:strRef>
              <c:f>'Q4'!$B$32</c:f>
              <c:strCache>
                <c:ptCount val="1"/>
                <c:pt idx="0">
                  <c:v>TotalQuantity</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'Q4'!$A$33:$A$40</c:f>
              <c:strCache>
                <c:ptCount val="8"/>
                <c:pt idx="0">
                  <c:v>Beverages</c:v>
                </c:pt>
                <c:pt idx="1">
                  <c:v>Dairy Products</c:v>
                </c:pt>
                <c:pt idx="2">
                  <c:v>Confections</c:v>
                </c:pt>
                <c:pt idx="3">
                  <c:v>Meat/Poultry</c:v>
                </c:pt>
                <c:pt idx="4">
                  <c:v>Seafood</c:v>
                </c:pt>
                <c:pt idx="5">
                  <c:v>Condiments</c:v>
                </c:pt>
                <c:pt idx="6">
                  <c:v>Produce</c:v>
                </c:pt>
                <c:pt idx="7">
                  <c:v>Grains/Cereals</c:v>
                </c:pt>
              </c:strCache>
            </c:strRef>
          </c:cat>
          <c:val>
            <c:numRef>
              <c:f>'Q4'!$B$33:$B$40</c:f>
              <c:numCache>
                <c:formatCode>0</c:formatCode>
                <c:ptCount val="8"/>
                <c:pt idx="0">
                  <c:v>9532</c:v>
                </c:pt>
                <c:pt idx="1">
                  <c:v>9149</c:v>
                </c:pt>
                <c:pt idx="2">
                  <c:v>7906</c:v>
                </c:pt>
                <c:pt idx="3">
                  <c:v>4199</c:v>
                </c:pt>
                <c:pt idx="4">
                  <c:v>7681</c:v>
                </c:pt>
                <c:pt idx="5">
                  <c:v>5298</c:v>
                </c:pt>
                <c:pt idx="6">
                  <c:v>2990</c:v>
                </c:pt>
                <c:pt idx="7">
                  <c:v>4562</c:v>
                </c:pt>
              </c:numCache>
            </c:numRef>
          </c:val>
          <c:smooth val="0"/>
          <c:extLst>
            <c:ext xmlns:c16="http://schemas.microsoft.com/office/drawing/2014/chart" uri="{C3380CC4-5D6E-409C-BE32-E72D297353CC}">
              <c16:uniqueId val="{00000001-8806-456B-9AE5-15B74F0AB94E}"/>
            </c:ext>
          </c:extLst>
        </c:ser>
        <c:dLbls>
          <c:showLegendKey val="0"/>
          <c:showVal val="0"/>
          <c:showCatName val="0"/>
          <c:showSerName val="0"/>
          <c:showPercent val="0"/>
          <c:showBubbleSize val="0"/>
        </c:dLbls>
        <c:marker val="1"/>
        <c:smooth val="0"/>
        <c:axId val="70722192"/>
        <c:axId val="70729872"/>
      </c:lineChart>
      <c:catAx>
        <c:axId val="125871310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58722704"/>
        <c:crosses val="autoZero"/>
        <c:auto val="1"/>
        <c:lblAlgn val="ctr"/>
        <c:lblOffset val="100"/>
        <c:noMultiLvlLbl val="0"/>
      </c:catAx>
      <c:valAx>
        <c:axId val="1258722704"/>
        <c:scaling>
          <c:orientation val="minMax"/>
        </c:scaling>
        <c:delete val="0"/>
        <c:axPos val="l"/>
        <c:majorGridlines>
          <c:spPr>
            <a:ln w="9525" cap="flat" cmpd="sng" algn="ctr">
              <a:solidFill>
                <a:schemeClr val="lt1">
                  <a:lumMod val="95000"/>
                  <a:alpha val="10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58713104"/>
        <c:crosses val="autoZero"/>
        <c:crossBetween val="between"/>
      </c:valAx>
      <c:valAx>
        <c:axId val="70729872"/>
        <c:scaling>
          <c:orientation val="minMax"/>
        </c:scaling>
        <c:delete val="0"/>
        <c:axPos val="r"/>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0722192"/>
        <c:crosses val="max"/>
        <c:crossBetween val="between"/>
      </c:valAx>
      <c:catAx>
        <c:axId val="70722192"/>
        <c:scaling>
          <c:orientation val="minMax"/>
        </c:scaling>
        <c:delete val="1"/>
        <c:axPos val="b"/>
        <c:numFmt formatCode="General" sourceLinked="1"/>
        <c:majorTickMark val="none"/>
        <c:minorTickMark val="none"/>
        <c:tickLblPos val="nextTo"/>
        <c:crossAx val="70729872"/>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Orders Per Day</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bar"/>
        <c:grouping val="clustered"/>
        <c:varyColors val="0"/>
        <c:ser>
          <c:idx val="0"/>
          <c:order val="0"/>
          <c:tx>
            <c:strRef>
              <c:f>'[1]Q6.1 Pivot'!$F$3</c:f>
              <c:strCache>
                <c:ptCount val="1"/>
                <c:pt idx="0">
                  <c:v>OrdersPerDay</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'[1]Q6.1 Pivot'!$E$4:$E$24</c:f>
              <c:strCache>
                <c:ptCount val="21"/>
                <c:pt idx="0">
                  <c:v>Norway</c:v>
                </c:pt>
                <c:pt idx="1">
                  <c:v>Poland</c:v>
                </c:pt>
                <c:pt idx="2">
                  <c:v>Portugal</c:v>
                </c:pt>
                <c:pt idx="3">
                  <c:v>Switzerland</c:v>
                </c:pt>
                <c:pt idx="4">
                  <c:v>Ireland</c:v>
                </c:pt>
                <c:pt idx="5">
                  <c:v>Denmark</c:v>
                </c:pt>
                <c:pt idx="6">
                  <c:v>Belgium</c:v>
                </c:pt>
                <c:pt idx="7">
                  <c:v>Argentina</c:v>
                </c:pt>
                <c:pt idx="8">
                  <c:v>Spain</c:v>
                </c:pt>
                <c:pt idx="9">
                  <c:v>Italy</c:v>
                </c:pt>
                <c:pt idx="10">
                  <c:v>Mexico</c:v>
                </c:pt>
                <c:pt idx="11">
                  <c:v>Finland</c:v>
                </c:pt>
                <c:pt idx="12">
                  <c:v>Sweden</c:v>
                </c:pt>
                <c:pt idx="13">
                  <c:v>Austria</c:v>
                </c:pt>
                <c:pt idx="14">
                  <c:v>Canada</c:v>
                </c:pt>
                <c:pt idx="15">
                  <c:v>Venezuela</c:v>
                </c:pt>
                <c:pt idx="16">
                  <c:v>UK</c:v>
                </c:pt>
                <c:pt idx="17">
                  <c:v>Brazil</c:v>
                </c:pt>
                <c:pt idx="18">
                  <c:v>Germany</c:v>
                </c:pt>
                <c:pt idx="19">
                  <c:v>France</c:v>
                </c:pt>
                <c:pt idx="20">
                  <c:v>USA</c:v>
                </c:pt>
              </c:strCache>
            </c:strRef>
          </c:cat>
          <c:val>
            <c:numRef>
              <c:f>'[1]Q6.1 Pivot'!$F$4:$F$24</c:f>
              <c:numCache>
                <c:formatCode>General</c:formatCode>
                <c:ptCount val="21"/>
                <c:pt idx="0">
                  <c:v>1.26E-2</c:v>
                </c:pt>
                <c:pt idx="1">
                  <c:v>1.3899999999999999E-2</c:v>
                </c:pt>
                <c:pt idx="2">
                  <c:v>2.4800000000000003E-2</c:v>
                </c:pt>
                <c:pt idx="3">
                  <c:v>2.7400000000000001E-2</c:v>
                </c:pt>
                <c:pt idx="4">
                  <c:v>3.1600000000000003E-2</c:v>
                </c:pt>
                <c:pt idx="5">
                  <c:v>3.5000000000000003E-2</c:v>
                </c:pt>
                <c:pt idx="6">
                  <c:v>3.9300000000000002E-2</c:v>
                </c:pt>
                <c:pt idx="7">
                  <c:v>3.9600000000000003E-2</c:v>
                </c:pt>
                <c:pt idx="8">
                  <c:v>4.1800000000000004E-2</c:v>
                </c:pt>
                <c:pt idx="9">
                  <c:v>4.9600000000000005E-2</c:v>
                </c:pt>
                <c:pt idx="10">
                  <c:v>5.0099999999999999E-2</c:v>
                </c:pt>
                <c:pt idx="11">
                  <c:v>5.1799999999999999E-2</c:v>
                </c:pt>
                <c:pt idx="12">
                  <c:v>6.1200000000000004E-2</c:v>
                </c:pt>
                <c:pt idx="13">
                  <c:v>6.4599999999999991E-2</c:v>
                </c:pt>
                <c:pt idx="14">
                  <c:v>7.3999999999999996E-2</c:v>
                </c:pt>
                <c:pt idx="15">
                  <c:v>7.9399999999999998E-2</c:v>
                </c:pt>
                <c:pt idx="16">
                  <c:v>0.11370000000000001</c:v>
                </c:pt>
                <c:pt idx="17">
                  <c:v>0.1532</c:v>
                </c:pt>
                <c:pt idx="18">
                  <c:v>0.22559999999999999</c:v>
                </c:pt>
                <c:pt idx="19">
                  <c:v>0.24169999999999997</c:v>
                </c:pt>
                <c:pt idx="20">
                  <c:v>0.28259999999999996</c:v>
                </c:pt>
              </c:numCache>
            </c:numRef>
          </c:val>
          <c:extLst>
            <c:ext xmlns:c16="http://schemas.microsoft.com/office/drawing/2014/chart" uri="{C3380CC4-5D6E-409C-BE32-E72D297353CC}">
              <c16:uniqueId val="{00000000-6D1B-4AD7-BA1D-1D9D462C801C}"/>
            </c:ext>
          </c:extLst>
        </c:ser>
        <c:dLbls>
          <c:showLegendKey val="0"/>
          <c:showVal val="0"/>
          <c:showCatName val="0"/>
          <c:showSerName val="0"/>
          <c:showPercent val="0"/>
          <c:showBubbleSize val="0"/>
        </c:dLbls>
        <c:gapWidth val="115"/>
        <c:overlap val="-20"/>
        <c:axId val="1125925599"/>
        <c:axId val="1125916479"/>
      </c:barChart>
      <c:catAx>
        <c:axId val="1125925599"/>
        <c:scaling>
          <c:orientation val="minMax"/>
        </c:scaling>
        <c:delete val="0"/>
        <c:axPos val="l"/>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Countries</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25916479"/>
        <c:crosses val="autoZero"/>
        <c:auto val="1"/>
        <c:lblAlgn val="ctr"/>
        <c:lblOffset val="100"/>
        <c:noMultiLvlLbl val="0"/>
      </c:catAx>
      <c:valAx>
        <c:axId val="1125916479"/>
        <c:scaling>
          <c:orientation val="minMax"/>
        </c:scaling>
        <c:delete val="0"/>
        <c:axPos val="b"/>
        <c:majorGridlines>
          <c:spPr>
            <a:ln w="9525" cap="flat" cmpd="sng" algn="ctr">
              <a:solidFill>
                <a:schemeClr val="lt1">
                  <a:lumMod val="95000"/>
                  <a:alpha val="10000"/>
                </a:schemeClr>
              </a:solidFill>
              <a:round/>
            </a:ln>
            <a:effectLst/>
          </c:spPr>
        </c:majorGridlines>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Average orders per day</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259255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TotalOrders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bar"/>
        <c:grouping val="clustered"/>
        <c:varyColors val="0"/>
        <c:ser>
          <c:idx val="0"/>
          <c:order val="0"/>
          <c:tx>
            <c:strRef>
              <c:f>'[1]Q6.2 Pivot'!$E$3</c:f>
              <c:strCache>
                <c:ptCount val="1"/>
                <c:pt idx="0">
                  <c:v>Average of TotalOrders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'[1]Q6.2 Pivot'!$D$4:$D$12</c:f>
              <c:strCache>
                <c:ptCount val="9"/>
                <c:pt idx="0">
                  <c:v>Lost Customers</c:v>
                </c:pt>
                <c:pt idx="1">
                  <c:v>Recent Customers</c:v>
                </c:pt>
                <c:pt idx="2">
                  <c:v>Others</c:v>
                </c:pt>
                <c:pt idx="3">
                  <c:v>Needs Attention</c:v>
                </c:pt>
                <c:pt idx="4">
                  <c:v>Promising</c:v>
                </c:pt>
                <c:pt idx="5">
                  <c:v>Potential Loyalists</c:v>
                </c:pt>
                <c:pt idx="6">
                  <c:v>At Risk</c:v>
                </c:pt>
                <c:pt idx="7">
                  <c:v>Loyal Customers</c:v>
                </c:pt>
                <c:pt idx="8">
                  <c:v>Champions</c:v>
                </c:pt>
              </c:strCache>
            </c:strRef>
          </c:cat>
          <c:val>
            <c:numRef>
              <c:f>'[1]Q6.2 Pivot'!$E$4:$E$12</c:f>
              <c:numCache>
                <c:formatCode>General</c:formatCode>
                <c:ptCount val="9"/>
                <c:pt idx="0">
                  <c:v>8.0714285714285712</c:v>
                </c:pt>
                <c:pt idx="1">
                  <c:v>10.833333333333334</c:v>
                </c:pt>
                <c:pt idx="2">
                  <c:v>13.2</c:v>
                </c:pt>
                <c:pt idx="3">
                  <c:v>16.25</c:v>
                </c:pt>
                <c:pt idx="4">
                  <c:v>18.333333333333332</c:v>
                </c:pt>
                <c:pt idx="5">
                  <c:v>21.5</c:v>
                </c:pt>
                <c:pt idx="6">
                  <c:v>26.333333333333332</c:v>
                </c:pt>
                <c:pt idx="7">
                  <c:v>35.8125</c:v>
                </c:pt>
                <c:pt idx="8">
                  <c:v>55.083333333333336</c:v>
                </c:pt>
              </c:numCache>
            </c:numRef>
          </c:val>
          <c:extLst>
            <c:ext xmlns:c16="http://schemas.microsoft.com/office/drawing/2014/chart" uri="{C3380CC4-5D6E-409C-BE32-E72D297353CC}">
              <c16:uniqueId val="{00000000-9C04-4009-B705-A3E071DDC6B1}"/>
            </c:ext>
          </c:extLst>
        </c:ser>
        <c:dLbls>
          <c:showLegendKey val="0"/>
          <c:showVal val="0"/>
          <c:showCatName val="0"/>
          <c:showSerName val="0"/>
          <c:showPercent val="0"/>
          <c:showBubbleSize val="0"/>
        </c:dLbls>
        <c:gapWidth val="115"/>
        <c:overlap val="-20"/>
        <c:axId val="1119548207"/>
        <c:axId val="1119545807"/>
      </c:barChart>
      <c:catAx>
        <c:axId val="1119548207"/>
        <c:scaling>
          <c:orientation val="minMax"/>
        </c:scaling>
        <c:delete val="0"/>
        <c:axPos val="l"/>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Customer</a:t>
                </a:r>
                <a:r>
                  <a:rPr lang="en-US" baseline="0"/>
                  <a:t>  Segments</a:t>
                </a:r>
                <a:endParaRPr lang="en-US"/>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19545807"/>
        <c:crosses val="autoZero"/>
        <c:auto val="1"/>
        <c:lblAlgn val="ctr"/>
        <c:lblOffset val="100"/>
        <c:noMultiLvlLbl val="0"/>
      </c:catAx>
      <c:valAx>
        <c:axId val="1119545807"/>
        <c:scaling>
          <c:orientation val="minMax"/>
        </c:scaling>
        <c:delete val="0"/>
        <c:axPos val="b"/>
        <c:majorGridlines>
          <c:spPr>
            <a:ln w="9525" cap="flat" cmpd="sng" algn="ctr">
              <a:solidFill>
                <a:schemeClr val="lt1">
                  <a:lumMod val="95000"/>
                  <a:alpha val="10000"/>
                </a:schemeClr>
              </a:solidFill>
              <a:round/>
            </a:ln>
            <a:effectLst/>
          </c:spPr>
        </c:majorGridlines>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Orders</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195482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1" i="0" u="none" strike="noStrike" kern="1200" cap="none" baseline="0">
                <a:solidFill>
                  <a:sysClr val="window" lastClr="FFFFFF">
                    <a:lumMod val="85000"/>
                  </a:sysClr>
                </a:solidFill>
                <a:latin typeface="+mn-lt"/>
                <a:ea typeface="+mn-ea"/>
                <a:cs typeface="+mn-cs"/>
              </a:defRPr>
            </a:pPr>
            <a:r>
              <a:rPr lang="en-US" sz="1400" b="1" i="0" u="none" strike="noStrike" kern="1200" baseline="0">
                <a:solidFill>
                  <a:sysClr val="window" lastClr="FFFFFF">
                    <a:lumMod val="75000"/>
                  </a:sysClr>
                </a:solidFill>
              </a:rPr>
              <a:t>Performance vs Satisfaction</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1" i="0" u="none" strike="noStrike" kern="1200" cap="none" baseline="0">
              <a:solidFill>
                <a:sysClr val="window" lastClr="FFFFFF">
                  <a:lumMod val="85000"/>
                </a:sysClr>
              </a:solidFill>
              <a:latin typeface="+mn-lt"/>
              <a:ea typeface="+mn-ea"/>
              <a:cs typeface="+mn-cs"/>
            </a:defRPr>
          </a:pPr>
          <a:endParaRPr lang="en-US"/>
        </a:p>
      </c:txPr>
    </c:title>
    <c:autoTitleDeleted val="0"/>
    <c:plotArea>
      <c:layout/>
      <c:scatterChart>
        <c:scatterStyle val="lineMarker"/>
        <c:varyColors val="0"/>
        <c:ser>
          <c:idx val="0"/>
          <c:order val="0"/>
          <c:tx>
            <c:strRef>
              <c:f>'Q7'!$T$7</c:f>
              <c:strCache>
                <c:ptCount val="1"/>
                <c:pt idx="0">
                  <c:v>EmployeePerformanceScore</c:v>
                </c:pt>
              </c:strCache>
            </c:strRef>
          </c:tx>
          <c:spPr>
            <a:ln w="25400" cap="rnd">
              <a:noFill/>
            </a:ln>
            <a:effectLst>
              <a:glow rad="139700">
                <a:schemeClr val="accent1">
                  <a:satMod val="175000"/>
                  <a:alpha val="14000"/>
                </a:schemeClr>
              </a:glow>
            </a:effectLst>
          </c:spPr>
          <c:marker>
            <c:symbol val="circle"/>
            <c:size val="3"/>
            <c:spPr>
              <a:solidFill>
                <a:schemeClr val="accent1">
                  <a:lumMod val="60000"/>
                  <a:lumOff val="40000"/>
                </a:schemeClr>
              </a:solidFill>
              <a:ln>
                <a:noFill/>
              </a:ln>
              <a:effectLst>
                <a:glow rad="63500">
                  <a:schemeClr val="accent1">
                    <a:satMod val="175000"/>
                    <a:alpha val="25000"/>
                  </a:schemeClr>
                </a:glow>
              </a:effectLst>
            </c:spPr>
          </c:marker>
          <c:trendline>
            <c:spPr>
              <a:ln w="25400" cap="rnd">
                <a:solidFill>
                  <a:schemeClr val="accent1">
                    <a:alpha val="50000"/>
                  </a:schemeClr>
                </a:solidFill>
              </a:ln>
              <a:effectLst/>
            </c:spPr>
            <c:trendlineType val="linear"/>
            <c:dispRSqr val="0"/>
            <c:dispEq val="0"/>
          </c:trendline>
          <c:trendline>
            <c:spPr>
              <a:ln w="25400" cap="rnd">
                <a:solidFill>
                  <a:schemeClr val="accent1">
                    <a:alpha val="50000"/>
                  </a:schemeClr>
                </a:solidFill>
              </a:ln>
              <a:effectLst/>
            </c:spPr>
            <c:trendlineType val="linear"/>
            <c:dispRSqr val="1"/>
            <c:dispEq val="1"/>
            <c:trendlineLbl>
              <c:layout>
                <c:manualLayout>
                  <c:x val="-7.3306157766296259E-2"/>
                  <c:y val="0.28503432918908889"/>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trendlineLbl>
          </c:trendline>
          <c:xVal>
            <c:numRef>
              <c:f>'Q7'!$S$8:$S$16</c:f>
              <c:numCache>
                <c:formatCode>0.00</c:formatCode>
                <c:ptCount val="9"/>
                <c:pt idx="0">
                  <c:v>0</c:v>
                </c:pt>
                <c:pt idx="1">
                  <c:v>0</c:v>
                </c:pt>
                <c:pt idx="2">
                  <c:v>0</c:v>
                </c:pt>
                <c:pt idx="3">
                  <c:v>1</c:v>
                </c:pt>
                <c:pt idx="4">
                  <c:v>1.33</c:v>
                </c:pt>
                <c:pt idx="5">
                  <c:v>1.67</c:v>
                </c:pt>
                <c:pt idx="6">
                  <c:v>2.67</c:v>
                </c:pt>
                <c:pt idx="7">
                  <c:v>2.67</c:v>
                </c:pt>
                <c:pt idx="8">
                  <c:v>3.33</c:v>
                </c:pt>
              </c:numCache>
            </c:numRef>
          </c:xVal>
          <c:yVal>
            <c:numRef>
              <c:f>'Q7'!$T$8:$T$16</c:f>
              <c:numCache>
                <c:formatCode>0.00</c:formatCode>
                <c:ptCount val="9"/>
                <c:pt idx="0">
                  <c:v>0.5</c:v>
                </c:pt>
                <c:pt idx="1">
                  <c:v>3</c:v>
                </c:pt>
                <c:pt idx="2">
                  <c:v>5.5</c:v>
                </c:pt>
                <c:pt idx="3">
                  <c:v>2.5</c:v>
                </c:pt>
                <c:pt idx="4">
                  <c:v>3.25</c:v>
                </c:pt>
                <c:pt idx="5">
                  <c:v>6.5</c:v>
                </c:pt>
                <c:pt idx="6">
                  <c:v>5.25</c:v>
                </c:pt>
                <c:pt idx="7">
                  <c:v>6.5</c:v>
                </c:pt>
                <c:pt idx="8">
                  <c:v>3</c:v>
                </c:pt>
              </c:numCache>
            </c:numRef>
          </c:yVal>
          <c:smooth val="0"/>
          <c:extLst>
            <c:ext xmlns:c16="http://schemas.microsoft.com/office/drawing/2014/chart" uri="{C3380CC4-5D6E-409C-BE32-E72D297353CC}">
              <c16:uniqueId val="{00000002-2281-43F6-A4AE-90250188CCC7}"/>
            </c:ext>
          </c:extLst>
        </c:ser>
        <c:dLbls>
          <c:showLegendKey val="0"/>
          <c:showVal val="0"/>
          <c:showCatName val="0"/>
          <c:showSerName val="0"/>
          <c:showPercent val="0"/>
          <c:showBubbleSize val="0"/>
        </c:dLbls>
        <c:axId val="687574927"/>
        <c:axId val="687569167"/>
      </c:scatterChart>
      <c:valAx>
        <c:axId val="687574927"/>
        <c:scaling>
          <c:orientation val="minMax"/>
        </c:scaling>
        <c:delete val="0"/>
        <c:axPos val="b"/>
        <c:majorGridlines>
          <c:spPr>
            <a:ln w="9525" cap="flat" cmpd="sng" algn="ctr">
              <a:solidFill>
                <a:schemeClr val="dk1">
                  <a:lumMod val="65000"/>
                  <a:lumOff val="35000"/>
                  <a:alpha val="75000"/>
                </a:schemeClr>
              </a:solidFill>
              <a:round/>
            </a:ln>
            <a:effectLst/>
          </c:spPr>
        </c:majorGridlines>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a:t>Satisfaction</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87569167"/>
        <c:crosses val="autoZero"/>
        <c:crossBetween val="midCat"/>
      </c:valAx>
      <c:valAx>
        <c:axId val="687569167"/>
        <c:scaling>
          <c:orientation val="minMax"/>
        </c:scaling>
        <c:delete val="0"/>
        <c:axPos val="l"/>
        <c:majorGridlines>
          <c:spPr>
            <a:ln w="9525" cap="flat" cmpd="sng" algn="ctr">
              <a:solidFill>
                <a:schemeClr val="dk1">
                  <a:lumMod val="65000"/>
                  <a:lumOff val="35000"/>
                  <a:alpha val="7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a:t>Performance</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875749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Satisfaction</a:t>
            </a:r>
            <a:r>
              <a:rPr lang="en-US" baseline="0"/>
              <a:t> vs Processing Time</a:t>
            </a:r>
            <a:endParaRPr lang="en-US"/>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scatterChart>
        <c:scatterStyle val="lineMarker"/>
        <c:varyColors val="0"/>
        <c:ser>
          <c:idx val="0"/>
          <c:order val="0"/>
          <c:tx>
            <c:strRef>
              <c:f>'Q7'!$S$7</c:f>
              <c:strCache>
                <c:ptCount val="1"/>
                <c:pt idx="0">
                  <c:v>EmployeeSatisfactionScore</c:v>
                </c:pt>
              </c:strCache>
            </c:strRef>
          </c:tx>
          <c:spPr>
            <a:ln w="25400" cap="rnd">
              <a:noFill/>
            </a:ln>
            <a:effectLst>
              <a:glow rad="139700">
                <a:schemeClr val="accent1">
                  <a:satMod val="175000"/>
                  <a:alpha val="14000"/>
                </a:schemeClr>
              </a:glow>
            </a:effectLst>
          </c:spPr>
          <c:marker>
            <c:symbol val="circle"/>
            <c:size val="3"/>
            <c:spPr>
              <a:solidFill>
                <a:schemeClr val="accent1">
                  <a:lumMod val="60000"/>
                  <a:lumOff val="40000"/>
                </a:schemeClr>
              </a:solidFill>
              <a:ln>
                <a:noFill/>
              </a:ln>
              <a:effectLst>
                <a:glow rad="63500">
                  <a:schemeClr val="accent1">
                    <a:satMod val="175000"/>
                    <a:alpha val="25000"/>
                  </a:schemeClr>
                </a:glow>
              </a:effectLst>
            </c:spPr>
          </c:marker>
          <c:trendline>
            <c:spPr>
              <a:ln w="25400" cap="rnd">
                <a:solidFill>
                  <a:schemeClr val="accent1">
                    <a:alpha val="50000"/>
                  </a:schemeClr>
                </a:solidFill>
              </a:ln>
              <a:effectLst/>
            </c:spPr>
            <c:trendlineType val="linear"/>
            <c:dispRSqr val="0"/>
            <c:dispEq val="0"/>
          </c:trendline>
          <c:trendline>
            <c:spPr>
              <a:ln w="25400" cap="rnd">
                <a:solidFill>
                  <a:schemeClr val="accent1">
                    <a:alpha val="50000"/>
                  </a:schemeClr>
                </a:solidFill>
              </a:ln>
              <a:effectLst/>
            </c:spPr>
            <c:trendlineType val="linear"/>
            <c:dispRSqr val="1"/>
            <c:dispEq val="1"/>
            <c:trendlineLbl>
              <c:layout>
                <c:manualLayout>
                  <c:x val="-0.24153823689077894"/>
                  <c:y val="-0.34299249182808283"/>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trendlineLbl>
          </c:trendline>
          <c:xVal>
            <c:numRef>
              <c:f>'Q7'!$M$8:$M$16</c:f>
              <c:numCache>
                <c:formatCode>0.00</c:formatCode>
                <c:ptCount val="9"/>
                <c:pt idx="0">
                  <c:v>10.3942</c:v>
                </c:pt>
                <c:pt idx="1">
                  <c:v>8.6199999999999992</c:v>
                </c:pt>
                <c:pt idx="2">
                  <c:v>8.6234999999999999</c:v>
                </c:pt>
                <c:pt idx="3">
                  <c:v>8.5427</c:v>
                </c:pt>
                <c:pt idx="4">
                  <c:v>8.2806999999999995</c:v>
                </c:pt>
                <c:pt idx="5">
                  <c:v>8.5296000000000003</c:v>
                </c:pt>
                <c:pt idx="6">
                  <c:v>8.2456999999999994</c:v>
                </c:pt>
                <c:pt idx="7">
                  <c:v>7.4968000000000004</c:v>
                </c:pt>
                <c:pt idx="8">
                  <c:v>6.7521000000000004</c:v>
                </c:pt>
              </c:numCache>
            </c:numRef>
          </c:xVal>
          <c:yVal>
            <c:numRef>
              <c:f>'Q7'!$S$8:$S$16</c:f>
              <c:numCache>
                <c:formatCode>0.00</c:formatCode>
                <c:ptCount val="9"/>
                <c:pt idx="0">
                  <c:v>0</c:v>
                </c:pt>
                <c:pt idx="1">
                  <c:v>0</c:v>
                </c:pt>
                <c:pt idx="2">
                  <c:v>0</c:v>
                </c:pt>
                <c:pt idx="3">
                  <c:v>1</c:v>
                </c:pt>
                <c:pt idx="4">
                  <c:v>1.33</c:v>
                </c:pt>
                <c:pt idx="5">
                  <c:v>1.67</c:v>
                </c:pt>
                <c:pt idx="6">
                  <c:v>2.67</c:v>
                </c:pt>
                <c:pt idx="7">
                  <c:v>2.67</c:v>
                </c:pt>
                <c:pt idx="8">
                  <c:v>3.33</c:v>
                </c:pt>
              </c:numCache>
            </c:numRef>
          </c:yVal>
          <c:smooth val="0"/>
          <c:extLst>
            <c:ext xmlns:c16="http://schemas.microsoft.com/office/drawing/2014/chart" uri="{C3380CC4-5D6E-409C-BE32-E72D297353CC}">
              <c16:uniqueId val="{00000002-CB67-47CC-80DF-2EFADCDA7424}"/>
            </c:ext>
          </c:extLst>
        </c:ser>
        <c:dLbls>
          <c:showLegendKey val="0"/>
          <c:showVal val="0"/>
          <c:showCatName val="0"/>
          <c:showSerName val="0"/>
          <c:showPercent val="0"/>
          <c:showBubbleSize val="0"/>
        </c:dLbls>
        <c:axId val="1756097648"/>
        <c:axId val="1756067888"/>
      </c:scatterChart>
      <c:valAx>
        <c:axId val="1756097648"/>
        <c:scaling>
          <c:orientation val="minMax"/>
        </c:scaling>
        <c:delete val="0"/>
        <c:axPos val="b"/>
        <c:majorGridlines>
          <c:spPr>
            <a:ln w="9525" cap="flat" cmpd="sng" algn="ctr">
              <a:solidFill>
                <a:schemeClr val="dk1">
                  <a:lumMod val="65000"/>
                  <a:lumOff val="35000"/>
                  <a:alpha val="75000"/>
                </a:schemeClr>
              </a:solidFill>
              <a:round/>
            </a:ln>
            <a:effectLst/>
          </c:spPr>
        </c:majorGridlines>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a:t>Processing Time</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756067888"/>
        <c:crosses val="autoZero"/>
        <c:crossBetween val="midCat"/>
      </c:valAx>
      <c:valAx>
        <c:axId val="1756067888"/>
        <c:scaling>
          <c:orientation val="minMax"/>
        </c:scaling>
        <c:delete val="0"/>
        <c:axPos val="l"/>
        <c:majorGridlines>
          <c:spPr>
            <a:ln w="9525" cap="flat" cmpd="sng" algn="ctr">
              <a:solidFill>
                <a:schemeClr val="dk1">
                  <a:lumMod val="65000"/>
                  <a:lumOff val="35000"/>
                  <a:alpha val="7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a:t>Satisfaction</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75609764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Performance &amp; Satisfaction</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lineChart>
        <c:grouping val="standard"/>
        <c:varyColors val="0"/>
        <c:ser>
          <c:idx val="0"/>
          <c:order val="0"/>
          <c:tx>
            <c:strRef>
              <c:f>'Q7'!$S$7</c:f>
              <c:strCache>
                <c:ptCount val="1"/>
                <c:pt idx="0">
                  <c:v>EmployeeSatisfactionScore</c:v>
                </c:pt>
              </c:strCache>
            </c:strRef>
          </c:tx>
          <c:spPr>
            <a:ln w="34925" cap="rnd">
              <a:solidFill>
                <a:schemeClr val="accent1"/>
              </a:solidFill>
              <a:round/>
            </a:ln>
            <a:effectLst>
              <a:outerShdw blurRad="57150" dist="19050" dir="5400000" algn="ctr" rotWithShape="0">
                <a:srgbClr val="000000">
                  <a:alpha val="63000"/>
                </a:srgbClr>
              </a:outerShdw>
            </a:effectLst>
          </c:spPr>
          <c:marker>
            <c:symbol val="none"/>
          </c:marker>
          <c:val>
            <c:numRef>
              <c:f>'Q7'!$S$8:$S$16</c:f>
              <c:numCache>
                <c:formatCode>0.00</c:formatCode>
                <c:ptCount val="9"/>
                <c:pt idx="0">
                  <c:v>0</c:v>
                </c:pt>
                <c:pt idx="1">
                  <c:v>0</c:v>
                </c:pt>
                <c:pt idx="2">
                  <c:v>0</c:v>
                </c:pt>
                <c:pt idx="3">
                  <c:v>1</c:v>
                </c:pt>
                <c:pt idx="4">
                  <c:v>1.33</c:v>
                </c:pt>
                <c:pt idx="5">
                  <c:v>1.67</c:v>
                </c:pt>
                <c:pt idx="6">
                  <c:v>2.67</c:v>
                </c:pt>
                <c:pt idx="7">
                  <c:v>2.67</c:v>
                </c:pt>
                <c:pt idx="8">
                  <c:v>3.33</c:v>
                </c:pt>
              </c:numCache>
            </c:numRef>
          </c:val>
          <c:smooth val="0"/>
          <c:extLst>
            <c:ext xmlns:c16="http://schemas.microsoft.com/office/drawing/2014/chart" uri="{C3380CC4-5D6E-409C-BE32-E72D297353CC}">
              <c16:uniqueId val="{00000000-EAB0-4F4A-A817-F62BDC1A44B3}"/>
            </c:ext>
          </c:extLst>
        </c:ser>
        <c:ser>
          <c:idx val="1"/>
          <c:order val="1"/>
          <c:tx>
            <c:strRef>
              <c:f>'Q7'!$T$7</c:f>
              <c:strCache>
                <c:ptCount val="1"/>
                <c:pt idx="0">
                  <c:v>EmployeePerformanceScore</c:v>
                </c:pt>
              </c:strCache>
            </c:strRef>
          </c:tx>
          <c:spPr>
            <a:ln w="34925" cap="rnd">
              <a:solidFill>
                <a:schemeClr val="accent2"/>
              </a:solidFill>
              <a:round/>
            </a:ln>
            <a:effectLst>
              <a:outerShdw blurRad="57150" dist="19050" dir="5400000" algn="ctr" rotWithShape="0">
                <a:srgbClr val="000000">
                  <a:alpha val="63000"/>
                </a:srgbClr>
              </a:outerShdw>
            </a:effectLst>
          </c:spPr>
          <c:marker>
            <c:symbol val="none"/>
          </c:marker>
          <c:trendline>
            <c:spPr>
              <a:ln w="19050" cap="rnd">
                <a:solidFill>
                  <a:schemeClr val="accent2"/>
                </a:solidFill>
              </a:ln>
              <a:effectLst/>
            </c:spPr>
            <c:trendlineType val="linear"/>
            <c:dispRSqr val="0"/>
            <c:dispEq val="0"/>
          </c:trendline>
          <c:val>
            <c:numRef>
              <c:f>'Q7'!$T$8:$T$16</c:f>
              <c:numCache>
                <c:formatCode>0.00</c:formatCode>
                <c:ptCount val="9"/>
                <c:pt idx="0">
                  <c:v>0.5</c:v>
                </c:pt>
                <c:pt idx="1">
                  <c:v>3</c:v>
                </c:pt>
                <c:pt idx="2">
                  <c:v>5.5</c:v>
                </c:pt>
                <c:pt idx="3">
                  <c:v>2.5</c:v>
                </c:pt>
                <c:pt idx="4">
                  <c:v>3.25</c:v>
                </c:pt>
                <c:pt idx="5">
                  <c:v>6.5</c:v>
                </c:pt>
                <c:pt idx="6">
                  <c:v>5.25</c:v>
                </c:pt>
                <c:pt idx="7">
                  <c:v>6.5</c:v>
                </c:pt>
                <c:pt idx="8">
                  <c:v>3</c:v>
                </c:pt>
              </c:numCache>
            </c:numRef>
          </c:val>
          <c:smooth val="0"/>
          <c:extLst>
            <c:ext xmlns:c16="http://schemas.microsoft.com/office/drawing/2014/chart" uri="{C3380CC4-5D6E-409C-BE32-E72D297353CC}">
              <c16:uniqueId val="{00000002-EAB0-4F4A-A817-F62BDC1A44B3}"/>
            </c:ext>
          </c:extLst>
        </c:ser>
        <c:dLbls>
          <c:showLegendKey val="0"/>
          <c:showVal val="0"/>
          <c:showCatName val="0"/>
          <c:showSerName val="0"/>
          <c:showPercent val="0"/>
          <c:showBubbleSize val="0"/>
        </c:dLbls>
        <c:smooth val="0"/>
        <c:axId val="1756076528"/>
        <c:axId val="1756077008"/>
      </c:lineChart>
      <c:catAx>
        <c:axId val="1756076528"/>
        <c:scaling>
          <c:orientation val="minMax"/>
        </c:scaling>
        <c:delete val="0"/>
        <c:axPos val="b"/>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56077008"/>
        <c:crosses val="autoZero"/>
        <c:auto val="1"/>
        <c:lblAlgn val="ctr"/>
        <c:lblOffset val="100"/>
        <c:noMultiLvlLbl val="0"/>
      </c:catAx>
      <c:valAx>
        <c:axId val="1756077008"/>
        <c:scaling>
          <c:orientation val="minMax"/>
        </c:scaling>
        <c:delete val="0"/>
        <c:axPos val="l"/>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560765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Performance &amp; Processing Time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lineChart>
        <c:grouping val="standard"/>
        <c:varyColors val="0"/>
        <c:ser>
          <c:idx val="0"/>
          <c:order val="0"/>
          <c:tx>
            <c:strRef>
              <c:f>'Q7'!$M$7</c:f>
              <c:strCache>
                <c:ptCount val="1"/>
                <c:pt idx="0">
                  <c:v>AvgOrderProcessingTime</c:v>
                </c:pt>
              </c:strCache>
            </c:strRef>
          </c:tx>
          <c:spPr>
            <a:ln w="34925" cap="rnd">
              <a:solidFill>
                <a:schemeClr val="accent1"/>
              </a:solidFill>
              <a:round/>
            </a:ln>
            <a:effectLst>
              <a:outerShdw blurRad="57150" dist="19050" dir="5400000" algn="ctr" rotWithShape="0">
                <a:srgbClr val="000000">
                  <a:alpha val="63000"/>
                </a:srgbClr>
              </a:outerShdw>
            </a:effectLst>
          </c:spPr>
          <c:marker>
            <c:symbol val="none"/>
          </c:marker>
          <c:val>
            <c:numRef>
              <c:f>'Q7'!$M$8:$M$16</c:f>
              <c:numCache>
                <c:formatCode>0.00</c:formatCode>
                <c:ptCount val="9"/>
                <c:pt idx="0">
                  <c:v>10.3942</c:v>
                </c:pt>
                <c:pt idx="1">
                  <c:v>8.6199999999999992</c:v>
                </c:pt>
                <c:pt idx="2">
                  <c:v>8.6234999999999999</c:v>
                </c:pt>
                <c:pt idx="3">
                  <c:v>8.5427</c:v>
                </c:pt>
                <c:pt idx="4">
                  <c:v>8.2806999999999995</c:v>
                </c:pt>
                <c:pt idx="5">
                  <c:v>8.5296000000000003</c:v>
                </c:pt>
                <c:pt idx="6">
                  <c:v>8.2456999999999994</c:v>
                </c:pt>
                <c:pt idx="7">
                  <c:v>7.4968000000000004</c:v>
                </c:pt>
                <c:pt idx="8">
                  <c:v>6.7521000000000004</c:v>
                </c:pt>
              </c:numCache>
            </c:numRef>
          </c:val>
          <c:smooth val="0"/>
          <c:extLst>
            <c:ext xmlns:c16="http://schemas.microsoft.com/office/drawing/2014/chart" uri="{C3380CC4-5D6E-409C-BE32-E72D297353CC}">
              <c16:uniqueId val="{00000000-CF37-43E7-BAB1-F1D58B0618B1}"/>
            </c:ext>
          </c:extLst>
        </c:ser>
        <c:ser>
          <c:idx val="1"/>
          <c:order val="1"/>
          <c:tx>
            <c:strRef>
              <c:f>'Q7'!$S$7</c:f>
              <c:strCache>
                <c:ptCount val="1"/>
                <c:pt idx="0">
                  <c:v>EmployeeSatisfactionScore</c:v>
                </c:pt>
              </c:strCache>
            </c:strRef>
          </c:tx>
          <c:spPr>
            <a:ln w="34925" cap="rnd">
              <a:solidFill>
                <a:schemeClr val="accent2"/>
              </a:solidFill>
              <a:round/>
            </a:ln>
            <a:effectLst>
              <a:outerShdw blurRad="57150" dist="19050" dir="5400000" algn="ctr" rotWithShape="0">
                <a:srgbClr val="000000">
                  <a:alpha val="63000"/>
                </a:srgbClr>
              </a:outerShdw>
            </a:effectLst>
          </c:spPr>
          <c:marker>
            <c:symbol val="none"/>
          </c:marker>
          <c:val>
            <c:numRef>
              <c:f>'Q7'!$S$8:$S$16</c:f>
              <c:numCache>
                <c:formatCode>0.00</c:formatCode>
                <c:ptCount val="9"/>
                <c:pt idx="0">
                  <c:v>0</c:v>
                </c:pt>
                <c:pt idx="1">
                  <c:v>0</c:v>
                </c:pt>
                <c:pt idx="2">
                  <c:v>0</c:v>
                </c:pt>
                <c:pt idx="3">
                  <c:v>1</c:v>
                </c:pt>
                <c:pt idx="4">
                  <c:v>1.33</c:v>
                </c:pt>
                <c:pt idx="5">
                  <c:v>1.67</c:v>
                </c:pt>
                <c:pt idx="6">
                  <c:v>2.67</c:v>
                </c:pt>
                <c:pt idx="7">
                  <c:v>2.67</c:v>
                </c:pt>
                <c:pt idx="8">
                  <c:v>3.33</c:v>
                </c:pt>
              </c:numCache>
            </c:numRef>
          </c:val>
          <c:smooth val="0"/>
          <c:extLst>
            <c:ext xmlns:c16="http://schemas.microsoft.com/office/drawing/2014/chart" uri="{C3380CC4-5D6E-409C-BE32-E72D297353CC}">
              <c16:uniqueId val="{00000001-CF37-43E7-BAB1-F1D58B0618B1}"/>
            </c:ext>
          </c:extLst>
        </c:ser>
        <c:dLbls>
          <c:showLegendKey val="0"/>
          <c:showVal val="0"/>
          <c:showCatName val="0"/>
          <c:showSerName val="0"/>
          <c:showPercent val="0"/>
          <c:showBubbleSize val="0"/>
        </c:dLbls>
        <c:smooth val="0"/>
        <c:axId val="1574296304"/>
        <c:axId val="1574296784"/>
      </c:lineChart>
      <c:catAx>
        <c:axId val="1574296304"/>
        <c:scaling>
          <c:orientation val="minMax"/>
        </c:scaling>
        <c:delete val="0"/>
        <c:axPos val="b"/>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74296784"/>
        <c:crosses val="autoZero"/>
        <c:auto val="1"/>
        <c:lblAlgn val="ctr"/>
        <c:lblOffset val="100"/>
        <c:noMultiLvlLbl val="0"/>
      </c:catAx>
      <c:valAx>
        <c:axId val="1574296784"/>
        <c:scaling>
          <c:orientation val="minMax"/>
        </c:scaling>
        <c:delete val="0"/>
        <c:axPos val="l"/>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7429630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Job Role wise Turnover</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bar"/>
        <c:grouping val="stacked"/>
        <c:varyColors val="0"/>
        <c:ser>
          <c:idx val="0"/>
          <c:order val="0"/>
          <c:tx>
            <c:strRef>
              <c:f>'[2]Q8 Pivot'!$F$4</c:f>
              <c:strCache>
                <c:ptCount val="1"/>
                <c:pt idx="0">
                  <c:v>No</c:v>
                </c:pt>
              </c:strCache>
            </c:strRef>
          </c:tx>
          <c:spPr>
            <a:solidFill>
              <a:schemeClr val="accent6">
                <a:lumMod val="60000"/>
                <a:lumOff val="40000"/>
              </a:schemeClr>
            </a:solidFill>
            <a:ln>
              <a:noFill/>
            </a:ln>
            <a:effectLst>
              <a:outerShdw blurRad="57150" dist="19050" dir="5400000" algn="ctr" rotWithShape="0">
                <a:srgbClr val="000000">
                  <a:alpha val="63000"/>
                </a:srgbClr>
              </a:outerShdw>
            </a:effectLst>
          </c:spPr>
          <c:invertIfNegative val="0"/>
          <c:cat>
            <c:strRef>
              <c:f>'[2]Q8 Pivot'!$E$5:$E$8</c:f>
              <c:strCache>
                <c:ptCount val="4"/>
                <c:pt idx="0">
                  <c:v>Inside Sales Coordinator</c:v>
                </c:pt>
                <c:pt idx="1">
                  <c:v>Sales Manager</c:v>
                </c:pt>
                <c:pt idx="2">
                  <c:v>Sales Representative</c:v>
                </c:pt>
                <c:pt idx="3">
                  <c:v>Vice President, Sales</c:v>
                </c:pt>
              </c:strCache>
            </c:strRef>
          </c:cat>
          <c:val>
            <c:numRef>
              <c:f>'[2]Q8 Pivot'!$F$5:$F$8</c:f>
              <c:numCache>
                <c:formatCode>General</c:formatCode>
                <c:ptCount val="4"/>
                <c:pt idx="0">
                  <c:v>1</c:v>
                </c:pt>
                <c:pt idx="2">
                  <c:v>3</c:v>
                </c:pt>
                <c:pt idx="3">
                  <c:v>1</c:v>
                </c:pt>
              </c:numCache>
            </c:numRef>
          </c:val>
          <c:extLst>
            <c:ext xmlns:c16="http://schemas.microsoft.com/office/drawing/2014/chart" uri="{C3380CC4-5D6E-409C-BE32-E72D297353CC}">
              <c16:uniqueId val="{00000000-68AD-456A-BEE5-8E5D97F2DBFC}"/>
            </c:ext>
          </c:extLst>
        </c:ser>
        <c:ser>
          <c:idx val="1"/>
          <c:order val="1"/>
          <c:tx>
            <c:strRef>
              <c:f>'[2]Q8 Pivot'!$G$4</c:f>
              <c:strCache>
                <c:ptCount val="1"/>
                <c:pt idx="0">
                  <c:v>Yes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'[2]Q8 Pivot'!$E$5:$E$8</c:f>
              <c:strCache>
                <c:ptCount val="4"/>
                <c:pt idx="0">
                  <c:v>Inside Sales Coordinator</c:v>
                </c:pt>
                <c:pt idx="1">
                  <c:v>Sales Manager</c:v>
                </c:pt>
                <c:pt idx="2">
                  <c:v>Sales Representative</c:v>
                </c:pt>
                <c:pt idx="3">
                  <c:v>Vice President, Sales</c:v>
                </c:pt>
              </c:strCache>
            </c:strRef>
          </c:cat>
          <c:val>
            <c:numRef>
              <c:f>'[2]Q8 Pivot'!$G$5:$G$8</c:f>
              <c:numCache>
                <c:formatCode>General</c:formatCode>
                <c:ptCount val="4"/>
                <c:pt idx="1">
                  <c:v>1</c:v>
                </c:pt>
                <c:pt idx="2">
                  <c:v>3</c:v>
                </c:pt>
              </c:numCache>
            </c:numRef>
          </c:val>
          <c:extLst>
            <c:ext xmlns:c16="http://schemas.microsoft.com/office/drawing/2014/chart" uri="{C3380CC4-5D6E-409C-BE32-E72D297353CC}">
              <c16:uniqueId val="{00000001-68AD-456A-BEE5-8E5D97F2DBFC}"/>
            </c:ext>
          </c:extLst>
        </c:ser>
        <c:dLbls>
          <c:showLegendKey val="0"/>
          <c:showVal val="0"/>
          <c:showCatName val="0"/>
          <c:showSerName val="0"/>
          <c:showPercent val="0"/>
          <c:showBubbleSize val="0"/>
        </c:dLbls>
        <c:gapWidth val="150"/>
        <c:overlap val="100"/>
        <c:axId val="103754656"/>
        <c:axId val="103764256"/>
      </c:barChart>
      <c:catAx>
        <c:axId val="103754656"/>
        <c:scaling>
          <c:orientation val="minMax"/>
        </c:scaling>
        <c:delete val="0"/>
        <c:axPos val="l"/>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Job roles</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3764256"/>
        <c:crosses val="autoZero"/>
        <c:auto val="1"/>
        <c:lblAlgn val="ctr"/>
        <c:lblOffset val="100"/>
        <c:noMultiLvlLbl val="0"/>
      </c:catAx>
      <c:valAx>
        <c:axId val="103764256"/>
        <c:scaling>
          <c:orientation val="minMax"/>
        </c:scaling>
        <c:delete val="0"/>
        <c:axPos val="b"/>
        <c:majorGridlines>
          <c:spPr>
            <a:ln w="9525" cap="flat" cmpd="sng" algn="ctr">
              <a:solidFill>
                <a:schemeClr val="lt1">
                  <a:lumMod val="95000"/>
                  <a:alpha val="10000"/>
                </a:schemeClr>
              </a:solidFill>
              <a:round/>
            </a:ln>
            <a:effectLst/>
          </c:spPr>
        </c:majorGridlines>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Total employees</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37546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[EDA Report.xlsx]Q9 Gender!PivotTable5</c:name>
    <c:fmtId val="6"/>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6">
                <a:lumMod val="60000"/>
                <a:lumOff val="4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34925" cap="rnd">
            <a:solidFill>
              <a:schemeClr val="accent6">
                <a:lumMod val="60000"/>
                <a:lumOff val="4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1"/>
          <c:order val="1"/>
          <c:tx>
            <c:strRef>
              <c:f>'Q9 Gender'!$C$3</c:f>
              <c:strCache>
                <c:ptCount val="1"/>
                <c:pt idx="0">
                  <c:v>Total Revenue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'Q9 Gender'!$A$4:$A$5</c:f>
              <c:strCache>
                <c:ptCount val="2"/>
                <c:pt idx="0">
                  <c:v>Female</c:v>
                </c:pt>
                <c:pt idx="1">
                  <c:v>Male</c:v>
                </c:pt>
              </c:strCache>
            </c:strRef>
          </c:cat>
          <c:val>
            <c:numRef>
              <c:f>'Q9 Gender'!$C$4:$C$5</c:f>
              <c:numCache>
                <c:formatCode>_("₹"* #,##0.00_);_("₹"* \(#,##0.00\);_("₹"* "-"??_);_(@_)</c:formatCode>
                <c:ptCount val="2"/>
                <c:pt idx="0">
                  <c:v>599090.79103106749</c:v>
                </c:pt>
                <c:pt idx="1">
                  <c:v>666702.24725609925</c:v>
                </c:pt>
              </c:numCache>
            </c:numRef>
          </c:val>
          <c:extLst>
            <c:ext xmlns:c16="http://schemas.microsoft.com/office/drawing/2014/chart" uri="{C3380CC4-5D6E-409C-BE32-E72D297353CC}">
              <c16:uniqueId val="{00000000-263D-4BA5-814D-AB00BE3A9D13}"/>
            </c:ext>
          </c:extLst>
        </c:ser>
        <c:dLbls>
          <c:showLegendKey val="0"/>
          <c:showVal val="0"/>
          <c:showCatName val="0"/>
          <c:showSerName val="0"/>
          <c:showPercent val="0"/>
          <c:showBubbleSize val="0"/>
        </c:dLbls>
        <c:gapWidth val="219"/>
        <c:axId val="406329103"/>
        <c:axId val="406330543"/>
      </c:barChart>
      <c:lineChart>
        <c:grouping val="standard"/>
        <c:varyColors val="0"/>
        <c:ser>
          <c:idx val="0"/>
          <c:order val="0"/>
          <c:tx>
            <c:strRef>
              <c:f>'Q9 Gender'!$B$3</c:f>
              <c:strCache>
                <c:ptCount val="1"/>
                <c:pt idx="0">
                  <c:v>Total Units Sold</c:v>
                </c:pt>
              </c:strCache>
            </c:strRef>
          </c:tx>
          <c:spPr>
            <a:ln w="34925" cap="rnd">
              <a:solidFill>
                <a:schemeClr val="accent6">
                  <a:lumMod val="60000"/>
                  <a:lumOff val="4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'Q9 Gender'!$A$4:$A$5</c:f>
              <c:strCache>
                <c:ptCount val="2"/>
                <c:pt idx="0">
                  <c:v>Female</c:v>
                </c:pt>
                <c:pt idx="1">
                  <c:v>Male</c:v>
                </c:pt>
              </c:strCache>
            </c:strRef>
          </c:cat>
          <c:val>
            <c:numRef>
              <c:f>'Q9 Gender'!$B$4:$B$5</c:f>
              <c:numCache>
                <c:formatCode>0</c:formatCode>
                <c:ptCount val="2"/>
                <c:pt idx="0">
                  <c:v>24247</c:v>
                </c:pt>
                <c:pt idx="1">
                  <c:v>27070</c:v>
                </c:pt>
              </c:numCache>
            </c:numRef>
          </c:val>
          <c:smooth val="1"/>
          <c:extLst>
            <c:ext xmlns:c16="http://schemas.microsoft.com/office/drawing/2014/chart" uri="{C3380CC4-5D6E-409C-BE32-E72D297353CC}">
              <c16:uniqueId val="{00000001-263D-4BA5-814D-AB00BE3A9D13}"/>
            </c:ext>
          </c:extLst>
        </c:ser>
        <c:dLbls>
          <c:showLegendKey val="0"/>
          <c:showVal val="0"/>
          <c:showCatName val="0"/>
          <c:showSerName val="0"/>
          <c:showPercent val="0"/>
          <c:showBubbleSize val="0"/>
        </c:dLbls>
        <c:marker val="1"/>
        <c:smooth val="0"/>
        <c:axId val="402822687"/>
        <c:axId val="402823167"/>
      </c:lineChart>
      <c:catAx>
        <c:axId val="406329103"/>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Gender</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06330543"/>
        <c:crosses val="autoZero"/>
        <c:auto val="1"/>
        <c:lblAlgn val="ctr"/>
        <c:lblOffset val="100"/>
        <c:noMultiLvlLbl val="0"/>
      </c:catAx>
      <c:valAx>
        <c:axId val="406330543"/>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Revenue</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06329103"/>
        <c:crosses val="autoZero"/>
        <c:crossBetween val="between"/>
      </c:valAx>
      <c:valAx>
        <c:axId val="402823167"/>
        <c:scaling>
          <c:orientation val="minMax"/>
        </c:scaling>
        <c:delete val="0"/>
        <c:axPos val="r"/>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Units Sold</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02822687"/>
        <c:crosses val="max"/>
        <c:crossBetween val="between"/>
      </c:valAx>
      <c:catAx>
        <c:axId val="402822687"/>
        <c:scaling>
          <c:orientation val="minMax"/>
        </c:scaling>
        <c:delete val="1"/>
        <c:axPos val="b"/>
        <c:numFmt formatCode="General" sourceLinked="1"/>
        <c:majorTickMark val="none"/>
        <c:minorTickMark val="none"/>
        <c:tickLblPos val="nextTo"/>
        <c:crossAx val="402823167"/>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'Q9 Gender'!$F$3</c:f>
              <c:strCache>
                <c:ptCount val="1"/>
                <c:pt idx="0">
                  <c:v>Employees</c:v>
                </c:pt>
              </c:strCache>
            </c:strRef>
          </c:tx>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B2D0-4758-BE8E-D400D15780D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2D0-4758-BE8E-D400D15780D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'Q9 Gender'!$E$4:$E$5</c:f>
              <c:strCache>
                <c:ptCount val="2"/>
                <c:pt idx="0">
                  <c:v>Male</c:v>
                </c:pt>
                <c:pt idx="1">
                  <c:v>Female</c:v>
                </c:pt>
              </c:strCache>
            </c:strRef>
          </c:cat>
          <c:val>
            <c:numRef>
              <c:f>'Q9 Gender'!$F$4:$F$5</c:f>
              <c:numCache>
                <c:formatCode>General</c:formatCode>
                <c:ptCount val="2"/>
                <c:pt idx="0">
                  <c:v>5</c:v>
                </c:pt>
                <c:pt idx="1">
                  <c:v>4</c:v>
                </c:pt>
              </c:numCache>
            </c:numRef>
          </c:val>
          <c:extLst>
            <c:ext xmlns:c16="http://schemas.microsoft.com/office/drawing/2014/chart" uri="{C3380CC4-5D6E-409C-BE32-E72D297353CC}">
              <c16:uniqueId val="{00000004-B2D0-4758-BE8E-D400D15780D1}"/>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[EDA Report.xlsx]Q9 Skills!PivotTable13</c:name>
    <c:fmtId val="6"/>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6">
                <a:lumMod val="60000"/>
                <a:lumOff val="4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34925" cap="rnd">
            <a:solidFill>
              <a:schemeClr val="accent6">
                <a:lumMod val="60000"/>
                <a:lumOff val="4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1"/>
          <c:order val="1"/>
          <c:tx>
            <c:strRef>
              <c:f>'Q9 Skills'!$C$3</c:f>
              <c:strCache>
                <c:ptCount val="1"/>
                <c:pt idx="0">
                  <c:v>Total Revenue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'Q9 Skills'!$A$4:$A$15</c:f>
              <c:multiLvlStrCache>
                <c:ptCount val="8"/>
                <c:lvl>
                  <c:pt idx="0">
                    <c:v>Business French</c:v>
                  </c:pt>
                  <c:pt idx="1">
                    <c:v>Sales Management</c:v>
                  </c:pt>
                  <c:pt idx="2">
                    <c:v>Culinary Arts</c:v>
                  </c:pt>
                  <c:pt idx="3">
                    <c:v>Food Retailing Management</c:v>
                  </c:pt>
                  <c:pt idx="4">
                    <c:v>Multilingual</c:v>
                  </c:pt>
                  <c:pt idx="5">
                    <c:v>Public Speaking</c:v>
                  </c:pt>
                  <c:pt idx="6">
                    <c:v>Sales in Europe</c:v>
                  </c:pt>
                  <c:pt idx="7">
                    <c:v>Sales Management</c:v>
                  </c:pt>
                </c:lvl>
                <c:lvl>
                  <c:pt idx="0">
                    <c:v>Inside Sales Coordinator</c:v>
                  </c:pt>
                  <c:pt idx="1">
                    <c:v>Sales Manager</c:v>
                  </c:pt>
                  <c:pt idx="2">
                    <c:v>Sales Representative</c:v>
                  </c:pt>
                  <c:pt idx="7">
                    <c:v>Vice President, Sales</c:v>
                  </c:pt>
                </c:lvl>
              </c:multiLvlStrCache>
            </c:multiLvlStrRef>
          </c:cat>
          <c:val>
            <c:numRef>
              <c:f>'Q9 Skills'!$C$4:$C$15</c:f>
              <c:numCache>
                <c:formatCode>_("₹"* #,##0.00_);_("₹"* \(#,##0.00\);_("₹"* "-"??_);_(@_)</c:formatCode>
                <c:ptCount val="8"/>
                <c:pt idx="0">
                  <c:v>126862.27740648401</c:v>
                </c:pt>
                <c:pt idx="1">
                  <c:v>68792.282437479997</c:v>
                </c:pt>
                <c:pt idx="2">
                  <c:v>232890.84573612799</c:v>
                </c:pt>
                <c:pt idx="3">
                  <c:v>202812.842851377</c:v>
                </c:pt>
                <c:pt idx="4">
                  <c:v>151221.19583561469</c:v>
                </c:pt>
                <c:pt idx="5">
                  <c:v>192107.604370677</c:v>
                </c:pt>
                <c:pt idx="6">
                  <c:v>124568.23481442399</c:v>
                </c:pt>
                <c:pt idx="7">
                  <c:v>166537.75483498201</c:v>
                </c:pt>
              </c:numCache>
            </c:numRef>
          </c:val>
          <c:extLst>
            <c:ext xmlns:c16="http://schemas.microsoft.com/office/drawing/2014/chart" uri="{C3380CC4-5D6E-409C-BE32-E72D297353CC}">
              <c16:uniqueId val="{00000000-EC46-4C9A-8BC4-BBB143B829E7}"/>
            </c:ext>
          </c:extLst>
        </c:ser>
        <c:dLbls>
          <c:showLegendKey val="0"/>
          <c:showVal val="0"/>
          <c:showCatName val="0"/>
          <c:showSerName val="0"/>
          <c:showPercent val="0"/>
          <c:showBubbleSize val="0"/>
        </c:dLbls>
        <c:gapWidth val="219"/>
        <c:axId val="353440863"/>
        <c:axId val="353441343"/>
      </c:barChart>
      <c:lineChart>
        <c:grouping val="standard"/>
        <c:varyColors val="0"/>
        <c:ser>
          <c:idx val="0"/>
          <c:order val="0"/>
          <c:tx>
            <c:strRef>
              <c:f>'Q9 Skills'!$B$3</c:f>
              <c:strCache>
                <c:ptCount val="1"/>
                <c:pt idx="0">
                  <c:v>Total Units Sold</c:v>
                </c:pt>
              </c:strCache>
            </c:strRef>
          </c:tx>
          <c:spPr>
            <a:ln w="34925" cap="rnd">
              <a:solidFill>
                <a:schemeClr val="accent6">
                  <a:lumMod val="60000"/>
                  <a:lumOff val="4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multiLvlStrRef>
              <c:f>'Q9 Skills'!$A$4:$A$15</c:f>
              <c:multiLvlStrCache>
                <c:ptCount val="8"/>
                <c:lvl>
                  <c:pt idx="0">
                    <c:v>Business French</c:v>
                  </c:pt>
                  <c:pt idx="1">
                    <c:v>Sales Management</c:v>
                  </c:pt>
                  <c:pt idx="2">
                    <c:v>Culinary Arts</c:v>
                  </c:pt>
                  <c:pt idx="3">
                    <c:v>Food Retailing Management</c:v>
                  </c:pt>
                  <c:pt idx="4">
                    <c:v>Multilingual</c:v>
                  </c:pt>
                  <c:pt idx="5">
                    <c:v>Public Speaking</c:v>
                  </c:pt>
                  <c:pt idx="6">
                    <c:v>Sales in Europe</c:v>
                  </c:pt>
                  <c:pt idx="7">
                    <c:v>Sales Management</c:v>
                  </c:pt>
                </c:lvl>
                <c:lvl>
                  <c:pt idx="0">
                    <c:v>Inside Sales Coordinator</c:v>
                  </c:pt>
                  <c:pt idx="1">
                    <c:v>Sales Manager</c:v>
                  </c:pt>
                  <c:pt idx="2">
                    <c:v>Sales Representative</c:v>
                  </c:pt>
                  <c:pt idx="7">
                    <c:v>Vice President, Sales</c:v>
                  </c:pt>
                </c:lvl>
              </c:multiLvlStrCache>
            </c:multiLvlStrRef>
          </c:cat>
          <c:val>
            <c:numRef>
              <c:f>'Q9 Skills'!$B$4:$B$15</c:f>
              <c:numCache>
                <c:formatCode>0</c:formatCode>
                <c:ptCount val="8"/>
                <c:pt idx="0">
                  <c:v>5913</c:v>
                </c:pt>
                <c:pt idx="1">
                  <c:v>3036</c:v>
                </c:pt>
                <c:pt idx="2">
                  <c:v>9798</c:v>
                </c:pt>
                <c:pt idx="3">
                  <c:v>7852</c:v>
                </c:pt>
                <c:pt idx="4">
                  <c:v>6197</c:v>
                </c:pt>
                <c:pt idx="5">
                  <c:v>7812</c:v>
                </c:pt>
                <c:pt idx="6">
                  <c:v>4654</c:v>
                </c:pt>
                <c:pt idx="7">
                  <c:v>6055</c:v>
                </c:pt>
              </c:numCache>
            </c:numRef>
          </c:val>
          <c:smooth val="0"/>
          <c:extLst>
            <c:ext xmlns:c16="http://schemas.microsoft.com/office/drawing/2014/chart" uri="{C3380CC4-5D6E-409C-BE32-E72D297353CC}">
              <c16:uniqueId val="{00000001-EC46-4C9A-8BC4-BBB143B829E7}"/>
            </c:ext>
          </c:extLst>
        </c:ser>
        <c:dLbls>
          <c:showLegendKey val="0"/>
          <c:showVal val="0"/>
          <c:showCatName val="0"/>
          <c:showSerName val="0"/>
          <c:showPercent val="0"/>
          <c:showBubbleSize val="0"/>
        </c:dLbls>
        <c:marker val="1"/>
        <c:smooth val="0"/>
        <c:axId val="324287503"/>
        <c:axId val="324287023"/>
      </c:lineChart>
      <c:catAx>
        <c:axId val="353440863"/>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Job role wise Skills</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53441343"/>
        <c:crosses val="autoZero"/>
        <c:auto val="1"/>
        <c:lblAlgn val="ctr"/>
        <c:lblOffset val="100"/>
        <c:noMultiLvlLbl val="0"/>
      </c:catAx>
      <c:valAx>
        <c:axId val="353441343"/>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Revenue</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53440863"/>
        <c:crosses val="autoZero"/>
        <c:crossBetween val="between"/>
      </c:valAx>
      <c:valAx>
        <c:axId val="324287023"/>
        <c:scaling>
          <c:orientation val="minMax"/>
        </c:scaling>
        <c:delete val="0"/>
        <c:axPos val="r"/>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Unitsold</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24287503"/>
        <c:crosses val="max"/>
        <c:crossBetween val="between"/>
      </c:valAx>
      <c:catAx>
        <c:axId val="324287503"/>
        <c:scaling>
          <c:orientation val="minMax"/>
        </c:scaling>
        <c:delete val="1"/>
        <c:axPos val="b"/>
        <c:numFmt formatCode="General" sourceLinked="1"/>
        <c:majorTickMark val="none"/>
        <c:minorTickMark val="none"/>
        <c:tickLblPos val="nextTo"/>
        <c:crossAx val="324287023"/>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[EDA Report.xlsx]Q9 Qualification!PivotTable14</c:name>
    <c:fmtId val="6"/>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6">
                <a:lumMod val="60000"/>
                <a:lumOff val="40000"/>
              </a:schemeClr>
            </a:solidFill>
            <a:round/>
          </a:ln>
          <a:effectLst>
            <a:outerShdw blurRad="57150" dist="19050" dir="5400000" algn="ctr" rotWithShape="0">
              <a:srgbClr val="000000">
                <a:alpha val="63000"/>
              </a:srgbClr>
            </a:outerShdw>
          </a:effectLst>
        </c:spPr>
        <c:marker>
          <c:symbol val="circle"/>
          <c:size val="6"/>
          <c:spPr>
            <a:solidFill>
              <a:schemeClr val="accent6">
                <a:lumMod val="60000"/>
                <a:lumOff val="40000"/>
              </a:schemeClr>
            </a:soli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6">
                <a:lumMod val="60000"/>
                <a:lumOff val="40000"/>
              </a:schemeClr>
            </a:solidFill>
            <a:round/>
          </a:ln>
          <a:effectLst>
            <a:outerShdw blurRad="57150" dist="19050" dir="5400000" algn="ctr" rotWithShape="0">
              <a:srgbClr val="000000">
                <a:alpha val="63000"/>
              </a:srgbClr>
            </a:outerShdw>
          </a:effectLst>
        </c:spPr>
        <c:marker>
          <c:symbol val="circle"/>
          <c:size val="6"/>
          <c:spPr>
            <a:solidFill>
              <a:schemeClr val="accent6">
                <a:lumMod val="60000"/>
                <a:lumOff val="40000"/>
              </a:schemeClr>
            </a:solidFill>
            <a:ln w="9525">
              <a:solidFill>
                <a:schemeClr val="accent1"/>
              </a:solidFill>
              <a:round/>
            </a:ln>
            <a:effectLst>
              <a:outerShdw blurRad="57150" dist="19050" dir="5400000" algn="ctr" rotWithShape="0">
                <a:srgbClr val="000000">
                  <a:alpha val="63000"/>
                </a:srgbClr>
              </a:outerShdw>
            </a:effectLst>
          </c:spPr>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34925" cap="rnd">
            <a:solidFill>
              <a:schemeClr val="accent6">
                <a:lumMod val="60000"/>
                <a:lumOff val="40000"/>
              </a:schemeClr>
            </a:solidFill>
            <a:round/>
          </a:ln>
          <a:effectLst>
            <a:outerShdw blurRad="57150" dist="19050" dir="5400000" algn="ctr" rotWithShape="0">
              <a:srgbClr val="000000">
                <a:alpha val="63000"/>
              </a:srgbClr>
            </a:outerShdw>
          </a:effectLst>
        </c:spPr>
        <c:marker>
          <c:symbol val="circle"/>
          <c:size val="6"/>
          <c:spPr>
            <a:solidFill>
              <a:schemeClr val="accent6">
                <a:lumMod val="60000"/>
                <a:lumOff val="40000"/>
              </a:schemeClr>
            </a:soli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1"/>
          <c:order val="1"/>
          <c:tx>
            <c:strRef>
              <c:f>'Q9 Qualification'!$C$3</c:f>
              <c:strCache>
                <c:ptCount val="1"/>
                <c:pt idx="0">
                  <c:v>Revenue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'Q9 Qualification'!$A$4:$A$15</c:f>
              <c:multiLvlStrCache>
                <c:ptCount val="7"/>
                <c:lvl>
                  <c:pt idx="0">
                    <c:v>BA</c:v>
                  </c:pt>
                  <c:pt idx="1">
                    <c:v>BSc</c:v>
                  </c:pt>
                  <c:pt idx="2">
                    <c:v>BA</c:v>
                  </c:pt>
                  <c:pt idx="3">
                    <c:v>BS</c:v>
                  </c:pt>
                  <c:pt idx="4">
                    <c:v>MA</c:v>
                  </c:pt>
                  <c:pt idx="5">
                    <c:v>MBA</c:v>
                  </c:pt>
                  <c:pt idx="6">
                    <c:v>PhD</c:v>
                  </c:pt>
                </c:lvl>
                <c:lvl>
                  <c:pt idx="0">
                    <c:v>Inside Sales Coordinator</c:v>
                  </c:pt>
                  <c:pt idx="1">
                    <c:v>Sales Manager</c:v>
                  </c:pt>
                  <c:pt idx="2">
                    <c:v>Sales Representative</c:v>
                  </c:pt>
                  <c:pt idx="6">
                    <c:v>Vice President, Sales</c:v>
                  </c:pt>
                </c:lvl>
              </c:multiLvlStrCache>
            </c:multiLvlStrRef>
          </c:cat>
          <c:val>
            <c:numRef>
              <c:f>'Q9 Qualification'!$C$4:$C$15</c:f>
              <c:numCache>
                <c:formatCode>_("₹"* #,##0.00_);_("₹"* \(#,##0.00\);_("₹"* "-"??_);_(@_)</c:formatCode>
                <c:ptCount val="7"/>
                <c:pt idx="0">
                  <c:v>126862.27740648401</c:v>
                </c:pt>
                <c:pt idx="1">
                  <c:v>68792.282437479997</c:v>
                </c:pt>
                <c:pt idx="2">
                  <c:v>393983.90558763046</c:v>
                </c:pt>
                <c:pt idx="3">
                  <c:v>202812.842851377</c:v>
                </c:pt>
                <c:pt idx="4">
                  <c:v>232890.84573612799</c:v>
                </c:pt>
                <c:pt idx="5">
                  <c:v>73913.129433085196</c:v>
                </c:pt>
                <c:pt idx="6">
                  <c:v>166537.75483498201</c:v>
                </c:pt>
              </c:numCache>
            </c:numRef>
          </c:val>
          <c:extLst>
            <c:ext xmlns:c16="http://schemas.microsoft.com/office/drawing/2014/chart" uri="{C3380CC4-5D6E-409C-BE32-E72D297353CC}">
              <c16:uniqueId val="{00000000-1D27-4A89-8FBE-2B58C96FF42E}"/>
            </c:ext>
          </c:extLst>
        </c:ser>
        <c:dLbls>
          <c:showLegendKey val="0"/>
          <c:showVal val="0"/>
          <c:showCatName val="0"/>
          <c:showSerName val="0"/>
          <c:showPercent val="0"/>
          <c:showBubbleSize val="0"/>
        </c:dLbls>
        <c:gapWidth val="219"/>
        <c:axId val="310215135"/>
        <c:axId val="310213695"/>
      </c:barChart>
      <c:lineChart>
        <c:grouping val="standard"/>
        <c:varyColors val="0"/>
        <c:ser>
          <c:idx val="0"/>
          <c:order val="0"/>
          <c:tx>
            <c:strRef>
              <c:f>'Q9 Qualification'!$B$3</c:f>
              <c:strCache>
                <c:ptCount val="1"/>
                <c:pt idx="0">
                  <c:v>Total Units Sold</c:v>
                </c:pt>
              </c:strCache>
            </c:strRef>
          </c:tx>
          <c:spPr>
            <a:ln w="34925" cap="rnd">
              <a:solidFill>
                <a:schemeClr val="accent6">
                  <a:lumMod val="60000"/>
                  <a:lumOff val="40000"/>
                </a:schemeClr>
              </a:solidFill>
              <a:round/>
            </a:ln>
            <a:effectLst>
              <a:outerShdw blurRad="57150" dist="19050" dir="5400000" algn="ctr" rotWithShape="0">
                <a:srgbClr val="000000">
                  <a:alpha val="63000"/>
                </a:srgbClr>
              </a:outerShdw>
            </a:effectLst>
          </c:spPr>
          <c:marker>
            <c:symbol val="circle"/>
            <c:size val="6"/>
            <c:spPr>
              <a:solidFill>
                <a:schemeClr val="accent6">
                  <a:lumMod val="60000"/>
                  <a:lumOff val="40000"/>
                </a:schemeClr>
              </a:solidFill>
              <a:ln w="9525">
                <a:solidFill>
                  <a:schemeClr val="accent1"/>
                </a:solidFill>
                <a:round/>
              </a:ln>
              <a:effectLst>
                <a:outerShdw blurRad="57150" dist="19050" dir="5400000" algn="ctr" rotWithShape="0">
                  <a:srgbClr val="000000">
                    <a:alpha val="63000"/>
                  </a:srgbClr>
                </a:outerShdw>
              </a:effectLst>
            </c:spPr>
          </c:marker>
          <c:cat>
            <c:multiLvlStrRef>
              <c:f>'Q9 Qualification'!$A$4:$A$15</c:f>
              <c:multiLvlStrCache>
                <c:ptCount val="7"/>
                <c:lvl>
                  <c:pt idx="0">
                    <c:v>BA</c:v>
                  </c:pt>
                  <c:pt idx="1">
                    <c:v>BSc</c:v>
                  </c:pt>
                  <c:pt idx="2">
                    <c:v>BA</c:v>
                  </c:pt>
                  <c:pt idx="3">
                    <c:v>BS</c:v>
                  </c:pt>
                  <c:pt idx="4">
                    <c:v>MA</c:v>
                  </c:pt>
                  <c:pt idx="5">
                    <c:v>MBA</c:v>
                  </c:pt>
                  <c:pt idx="6">
                    <c:v>PhD</c:v>
                  </c:pt>
                </c:lvl>
                <c:lvl>
                  <c:pt idx="0">
                    <c:v>Inside Sales Coordinator</c:v>
                  </c:pt>
                  <c:pt idx="1">
                    <c:v>Sales Manager</c:v>
                  </c:pt>
                  <c:pt idx="2">
                    <c:v>Sales Representative</c:v>
                  </c:pt>
                  <c:pt idx="6">
                    <c:v>Vice President, Sales</c:v>
                  </c:pt>
                </c:lvl>
              </c:multiLvlStrCache>
            </c:multiLvlStrRef>
          </c:cat>
          <c:val>
            <c:numRef>
              <c:f>'Q9 Qualification'!$B$4:$B$15</c:f>
              <c:numCache>
                <c:formatCode>0</c:formatCode>
                <c:ptCount val="7"/>
                <c:pt idx="0">
                  <c:v>5913</c:v>
                </c:pt>
                <c:pt idx="1">
                  <c:v>3036</c:v>
                </c:pt>
                <c:pt idx="2">
                  <c:v>15136</c:v>
                </c:pt>
                <c:pt idx="3">
                  <c:v>7852</c:v>
                </c:pt>
                <c:pt idx="4">
                  <c:v>9798</c:v>
                </c:pt>
                <c:pt idx="5">
                  <c:v>3527</c:v>
                </c:pt>
                <c:pt idx="6">
                  <c:v>6055</c:v>
                </c:pt>
              </c:numCache>
            </c:numRef>
          </c:val>
          <c:smooth val="0"/>
          <c:extLst>
            <c:ext xmlns:c16="http://schemas.microsoft.com/office/drawing/2014/chart" uri="{C3380CC4-5D6E-409C-BE32-E72D297353CC}">
              <c16:uniqueId val="{00000001-1D27-4A89-8FBE-2B58C96FF42E}"/>
            </c:ext>
          </c:extLst>
        </c:ser>
        <c:dLbls>
          <c:showLegendKey val="0"/>
          <c:showVal val="0"/>
          <c:showCatName val="0"/>
          <c:showSerName val="0"/>
          <c:showPercent val="0"/>
          <c:showBubbleSize val="0"/>
        </c:dLbls>
        <c:marker val="1"/>
        <c:smooth val="0"/>
        <c:axId val="351883231"/>
        <c:axId val="295217167"/>
      </c:lineChart>
      <c:catAx>
        <c:axId val="310215135"/>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Job Role wise Qualification</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10213695"/>
        <c:crosses val="autoZero"/>
        <c:auto val="1"/>
        <c:lblAlgn val="ctr"/>
        <c:lblOffset val="100"/>
        <c:noMultiLvlLbl val="0"/>
      </c:catAx>
      <c:valAx>
        <c:axId val="310213695"/>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Revenue</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10215135"/>
        <c:crosses val="autoZero"/>
        <c:crossBetween val="between"/>
      </c:valAx>
      <c:valAx>
        <c:axId val="295217167"/>
        <c:scaling>
          <c:orientation val="minMax"/>
        </c:scaling>
        <c:delete val="0"/>
        <c:axPos val="r"/>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Total Units Sold</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51883231"/>
        <c:crosses val="max"/>
        <c:crossBetween val="between"/>
      </c:valAx>
      <c:catAx>
        <c:axId val="351883231"/>
        <c:scaling>
          <c:orientation val="minMax"/>
        </c:scaling>
        <c:delete val="1"/>
        <c:axPos val="b"/>
        <c:numFmt formatCode="General" sourceLinked="1"/>
        <c:majorTickMark val="none"/>
        <c:minorTickMark val="none"/>
        <c:tickLblPos val="nextTo"/>
        <c:crossAx val="295217167"/>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[EDA Report.xlsx]Q9 Pivot!PivotTable15</c:name>
    <c:fmtId val="2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Skills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'Q9 Pivot'!$B$3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9880-414B-A64B-33E76324A480}"/>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9880-414B-A64B-33E76324A480}"/>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9880-414B-A64B-33E76324A480}"/>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9880-414B-A64B-33E76324A480}"/>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9880-414B-A64B-33E76324A480}"/>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9880-414B-A64B-33E76324A480}"/>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9880-414B-A64B-33E76324A480}"/>
              </c:ext>
            </c:extLst>
          </c:dPt>
          <c:cat>
            <c:strRef>
              <c:f>'Q9 Pivot'!$A$4:$A$11</c:f>
              <c:strCache>
                <c:ptCount val="7"/>
                <c:pt idx="0">
                  <c:v>Business French</c:v>
                </c:pt>
                <c:pt idx="1">
                  <c:v>Culinary Arts</c:v>
                </c:pt>
                <c:pt idx="2">
                  <c:v>Food Retailing Management</c:v>
                </c:pt>
                <c:pt idx="3">
                  <c:v>Multilingual</c:v>
                </c:pt>
                <c:pt idx="4">
                  <c:v>Public Speaking</c:v>
                </c:pt>
                <c:pt idx="5">
                  <c:v>Sales in Europe</c:v>
                </c:pt>
                <c:pt idx="6">
                  <c:v>Sales Management</c:v>
                </c:pt>
              </c:strCache>
            </c:strRef>
          </c:cat>
          <c:val>
            <c:numRef>
              <c:f>'Q9 Pivot'!$B$4:$B$11</c:f>
              <c:numCache>
                <c:formatCode>General</c:formatCode>
                <c:ptCount val="7"/>
                <c:pt idx="0">
                  <c:v>1</c:v>
                </c:pt>
                <c:pt idx="1">
                  <c:v>1</c:v>
                </c:pt>
                <c:pt idx="2">
                  <c:v>1</c:v>
                </c:pt>
                <c:pt idx="3">
                  <c:v>2</c:v>
                </c:pt>
                <c:pt idx="4">
                  <c:v>1</c:v>
                </c:pt>
                <c:pt idx="5">
                  <c:v>1</c:v>
                </c:pt>
                <c:pt idx="6">
                  <c:v>2</c:v>
                </c:pt>
              </c:numCache>
            </c:numRef>
          </c:val>
          <c:extLst>
            <c:ext xmlns:c16="http://schemas.microsoft.com/office/drawing/2014/chart" uri="{C3380CC4-5D6E-409C-BE32-E72D297353CC}">
              <c16:uniqueId val="{0000000E-9880-414B-A64B-33E76324A480}"/>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6">
                <a:lumMod val="60000"/>
                <a:lumOff val="4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6">
                <a:lumMod val="60000"/>
                <a:lumOff val="4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6">
                <a:lumMod val="60000"/>
                <a:lumOff val="4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1"/>
          <c:order val="1"/>
          <c:tx>
            <c:v>Total Revenue</c:v>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Lit>
              <c:ptCount val="2"/>
              <c:pt idx="0">
                <c:v>Female</c:v>
              </c:pt>
              <c:pt idx="1">
                <c:v>Male</c:v>
              </c:pt>
            </c:strLit>
          </c:cat>
          <c:val>
            <c:numLit>
              <c:formatCode>General</c:formatCode>
              <c:ptCount val="2"/>
              <c:pt idx="0">
                <c:v>599090.79103106749</c:v>
              </c:pt>
              <c:pt idx="1">
                <c:v>666702.24725609925</c:v>
              </c:pt>
            </c:numLit>
          </c:val>
          <c:extLst>
            <c:ext xmlns:c16="http://schemas.microsoft.com/office/drawing/2014/chart" uri="{C3380CC4-5D6E-409C-BE32-E72D297353CC}">
              <c16:uniqueId val="{00000000-9C8A-4885-89E1-4DA26F1C8C3D}"/>
            </c:ext>
          </c:extLst>
        </c:ser>
        <c:dLbls>
          <c:showLegendKey val="0"/>
          <c:showVal val="0"/>
          <c:showCatName val="0"/>
          <c:showSerName val="0"/>
          <c:showPercent val="0"/>
          <c:showBubbleSize val="0"/>
        </c:dLbls>
        <c:gapWidth val="219"/>
        <c:axId val="406329103"/>
        <c:axId val="406330543"/>
      </c:barChart>
      <c:lineChart>
        <c:grouping val="standard"/>
        <c:varyColors val="0"/>
        <c:ser>
          <c:idx val="0"/>
          <c:order val="0"/>
          <c:tx>
            <c:v>Total Units Sold</c:v>
          </c:tx>
          <c:spPr>
            <a:ln w="34925" cap="rnd">
              <a:solidFill>
                <a:schemeClr val="accent6">
                  <a:lumMod val="60000"/>
                  <a:lumOff val="4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Lit>
              <c:ptCount val="2"/>
              <c:pt idx="0">
                <c:v>Female</c:v>
              </c:pt>
              <c:pt idx="1">
                <c:v>Male</c:v>
              </c:pt>
            </c:strLit>
          </c:cat>
          <c:val>
            <c:numLit>
              <c:formatCode>General</c:formatCode>
              <c:ptCount val="2"/>
              <c:pt idx="0">
                <c:v>24247</c:v>
              </c:pt>
              <c:pt idx="1">
                <c:v>27070</c:v>
              </c:pt>
            </c:numLit>
          </c:val>
          <c:smooth val="1"/>
          <c:extLst>
            <c:ext xmlns:c16="http://schemas.microsoft.com/office/drawing/2014/chart" uri="{C3380CC4-5D6E-409C-BE32-E72D297353CC}">
              <c16:uniqueId val="{00000001-9C8A-4885-89E1-4DA26F1C8C3D}"/>
            </c:ext>
          </c:extLst>
        </c:ser>
        <c:dLbls>
          <c:showLegendKey val="0"/>
          <c:showVal val="0"/>
          <c:showCatName val="0"/>
          <c:showSerName val="0"/>
          <c:showPercent val="0"/>
          <c:showBubbleSize val="0"/>
        </c:dLbls>
        <c:marker val="1"/>
        <c:smooth val="0"/>
        <c:axId val="402822687"/>
        <c:axId val="402823167"/>
      </c:lineChart>
      <c:catAx>
        <c:axId val="406329103"/>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Gender</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06330543"/>
        <c:crosses val="autoZero"/>
        <c:auto val="1"/>
        <c:lblAlgn val="ctr"/>
        <c:lblOffset val="100"/>
        <c:noMultiLvlLbl val="0"/>
      </c:catAx>
      <c:valAx>
        <c:axId val="406330543"/>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Revenue</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06329103"/>
        <c:crosses val="autoZero"/>
        <c:crossBetween val="between"/>
      </c:valAx>
      <c:valAx>
        <c:axId val="402823167"/>
        <c:scaling>
          <c:orientation val="minMax"/>
        </c:scaling>
        <c:delete val="0"/>
        <c:axPos val="r"/>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Units Sold</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02822687"/>
        <c:crosses val="max"/>
        <c:crossBetween val="between"/>
      </c:valAx>
      <c:catAx>
        <c:axId val="402822687"/>
        <c:scaling>
          <c:orientation val="minMax"/>
        </c:scaling>
        <c:delete val="1"/>
        <c:axPos val="b"/>
        <c:numFmt formatCode="General" sourceLinked="1"/>
        <c:majorTickMark val="none"/>
        <c:minorTickMark val="none"/>
        <c:tickLblPos val="nextTo"/>
        <c:crossAx val="402823167"/>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pieChart>
        <c:varyColors val="1"/>
        <c:ser>
          <c:idx val="0"/>
          <c:order val="0"/>
          <c:tx>
            <c:strRef>
              <c:f>'[3]Q9 Gender'!$F$3</c:f>
              <c:strCache>
                <c:ptCount val="1"/>
                <c:pt idx="0">
                  <c:v>Employees</c:v>
                </c:pt>
              </c:strCache>
            </c:strRef>
          </c:tx>
          <c:dPt>
            <c:idx val="0"/>
            <c:bubble3D val="0"/>
            <c:spPr>
              <a:solidFill>
                <a:schemeClr val="accent6">
                  <a:lumMod val="60000"/>
                  <a:lumOff val="40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BDB4-44AA-B5A5-CA4A243047E2}"/>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BDB4-44AA-B5A5-CA4A243047E2}"/>
              </c:ext>
            </c:extLst>
          </c:dPt>
          <c:dLbls>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'[3]Q9 Gender'!$E$4:$E$5</c:f>
              <c:strCache>
                <c:ptCount val="2"/>
                <c:pt idx="0">
                  <c:v>Male</c:v>
                </c:pt>
                <c:pt idx="1">
                  <c:v>Female</c:v>
                </c:pt>
              </c:strCache>
            </c:strRef>
          </c:cat>
          <c:val>
            <c:numRef>
              <c:f>'[3]Q9 Gender'!$F$4:$F$5</c:f>
              <c:numCache>
                <c:formatCode>General</c:formatCode>
                <c:ptCount val="2"/>
                <c:pt idx="0">
                  <c:v>5</c:v>
                </c:pt>
                <c:pt idx="1">
                  <c:v>4</c:v>
                </c:pt>
              </c:numCache>
            </c:numRef>
          </c:val>
          <c:extLst>
            <c:ext xmlns:c16="http://schemas.microsoft.com/office/drawing/2014/chart" uri="{C3380CC4-5D6E-409C-BE32-E72D297353CC}">
              <c16:uniqueId val="{00000004-BDB4-44AA-B5A5-CA4A243047E2}"/>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6">
                <a:lumMod val="60000"/>
                <a:lumOff val="40000"/>
              </a:schemeClr>
            </a:solidFill>
            <a:round/>
          </a:ln>
          <a:effectLst>
            <a:outerShdw blurRad="57150" dist="19050" dir="5400000" algn="ctr" rotWithShape="0">
              <a:srgbClr val="000000">
                <a:alpha val="63000"/>
              </a:srgbClr>
            </a:outerShdw>
          </a:effectLst>
        </c:spPr>
        <c:marker>
          <c:symbol val="circle"/>
          <c:size val="6"/>
          <c:spPr>
            <a:solidFill>
              <a:schemeClr val="accent6">
                <a:lumMod val="60000"/>
                <a:lumOff val="40000"/>
              </a:schemeClr>
            </a:soli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6">
                <a:lumMod val="60000"/>
                <a:lumOff val="40000"/>
              </a:schemeClr>
            </a:solidFill>
            <a:round/>
          </a:ln>
          <a:effectLst>
            <a:outerShdw blurRad="57150" dist="19050" dir="5400000" algn="ctr" rotWithShape="0">
              <a:srgbClr val="000000">
                <a:alpha val="63000"/>
              </a:srgbClr>
            </a:outerShdw>
          </a:effectLst>
        </c:spPr>
        <c:marker>
          <c:symbol val="circle"/>
          <c:size val="6"/>
          <c:spPr>
            <a:solidFill>
              <a:schemeClr val="accent6">
                <a:lumMod val="60000"/>
                <a:lumOff val="40000"/>
              </a:schemeClr>
            </a:solidFill>
            <a:ln w="9525">
              <a:solidFill>
                <a:schemeClr val="accent1"/>
              </a:solidFill>
              <a:round/>
            </a:ln>
            <a:effectLst>
              <a:outerShdw blurRad="57150" dist="19050" dir="5400000" algn="ctr" rotWithShape="0">
                <a:srgbClr val="000000">
                  <a:alpha val="63000"/>
                </a:srgbClr>
              </a:outerShdw>
            </a:effectLst>
          </c:spPr>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6">
                <a:lumMod val="60000"/>
                <a:lumOff val="40000"/>
              </a:schemeClr>
            </a:solidFill>
            <a:round/>
          </a:ln>
          <a:effectLst>
            <a:outerShdw blurRad="57150" dist="19050" dir="5400000" algn="ctr" rotWithShape="0">
              <a:srgbClr val="000000">
                <a:alpha val="63000"/>
              </a:srgbClr>
            </a:outerShdw>
          </a:effectLst>
        </c:spPr>
        <c:marker>
          <c:symbol val="circle"/>
          <c:size val="6"/>
          <c:spPr>
            <a:solidFill>
              <a:schemeClr val="accent6">
                <a:lumMod val="60000"/>
                <a:lumOff val="40000"/>
              </a:schemeClr>
            </a:soli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6">
                <a:lumMod val="60000"/>
                <a:lumOff val="40000"/>
              </a:schemeClr>
            </a:solidFill>
            <a:round/>
          </a:ln>
          <a:effectLst>
            <a:outerShdw blurRad="57150" dist="19050" dir="5400000" algn="ctr" rotWithShape="0">
              <a:srgbClr val="000000">
                <a:alpha val="63000"/>
              </a:srgbClr>
            </a:outerShdw>
          </a:effectLst>
        </c:spPr>
        <c:marker>
          <c:symbol val="circle"/>
          <c:size val="6"/>
          <c:spPr>
            <a:solidFill>
              <a:schemeClr val="accent6">
                <a:lumMod val="60000"/>
                <a:lumOff val="40000"/>
              </a:schemeClr>
            </a:soli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1"/>
          <c:order val="1"/>
          <c:tx>
            <c:v>Revenue</c:v>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Lit>
              <c:ptCount val="7"/>
              <c:pt idx="0">
                <c:v>Inside Sales Coordinator BA</c:v>
              </c:pt>
              <c:pt idx="1">
                <c:v>Sales Manager BSc</c:v>
              </c:pt>
              <c:pt idx="2">
                <c:v>Sales Representative BA</c:v>
              </c:pt>
              <c:pt idx="3">
                <c:v>Sales Representative BS</c:v>
              </c:pt>
              <c:pt idx="4">
                <c:v>Sales Representative MA</c:v>
              </c:pt>
              <c:pt idx="5">
                <c:v>Sales Representative MBA</c:v>
              </c:pt>
              <c:pt idx="6">
                <c:v>Vice President, Sales PhD</c:v>
              </c:pt>
            </c:strLit>
          </c:cat>
          <c:val>
            <c:numLit>
              <c:formatCode>General</c:formatCode>
              <c:ptCount val="7"/>
              <c:pt idx="0">
                <c:v>126862.27740648401</c:v>
              </c:pt>
              <c:pt idx="1">
                <c:v>68792.282437479997</c:v>
              </c:pt>
              <c:pt idx="2">
                <c:v>393983.90558763046</c:v>
              </c:pt>
              <c:pt idx="3">
                <c:v>202812.842851377</c:v>
              </c:pt>
              <c:pt idx="4">
                <c:v>232890.84573612799</c:v>
              </c:pt>
              <c:pt idx="5">
                <c:v>73913.129433085196</c:v>
              </c:pt>
              <c:pt idx="6">
                <c:v>166537.75483498201</c:v>
              </c:pt>
            </c:numLit>
          </c:val>
          <c:extLst>
            <c:ext xmlns:c16="http://schemas.microsoft.com/office/drawing/2014/chart" uri="{C3380CC4-5D6E-409C-BE32-E72D297353CC}">
              <c16:uniqueId val="{00000000-F6AA-4105-B1E2-39FA29782720}"/>
            </c:ext>
          </c:extLst>
        </c:ser>
        <c:dLbls>
          <c:showLegendKey val="0"/>
          <c:showVal val="0"/>
          <c:showCatName val="0"/>
          <c:showSerName val="0"/>
          <c:showPercent val="0"/>
          <c:showBubbleSize val="0"/>
        </c:dLbls>
        <c:gapWidth val="219"/>
        <c:axId val="310215135"/>
        <c:axId val="310213695"/>
      </c:barChart>
      <c:lineChart>
        <c:grouping val="standard"/>
        <c:varyColors val="0"/>
        <c:ser>
          <c:idx val="0"/>
          <c:order val="0"/>
          <c:tx>
            <c:v>Total Units Sold</c:v>
          </c:tx>
          <c:spPr>
            <a:ln w="34925" cap="rnd">
              <a:solidFill>
                <a:schemeClr val="accent6">
                  <a:lumMod val="60000"/>
                  <a:lumOff val="40000"/>
                </a:schemeClr>
              </a:solidFill>
              <a:round/>
            </a:ln>
            <a:effectLst>
              <a:outerShdw blurRad="57150" dist="19050" dir="5400000" algn="ctr" rotWithShape="0">
                <a:srgbClr val="000000">
                  <a:alpha val="63000"/>
                </a:srgbClr>
              </a:outerShdw>
            </a:effectLst>
          </c:spPr>
          <c:marker>
            <c:symbol val="circle"/>
            <c:size val="6"/>
            <c:spPr>
              <a:solidFill>
                <a:schemeClr val="accent6">
                  <a:lumMod val="60000"/>
                  <a:lumOff val="40000"/>
                </a:schemeClr>
              </a:solidFill>
              <a:ln w="9525">
                <a:solidFill>
                  <a:schemeClr val="accent1"/>
                </a:solidFill>
                <a:round/>
              </a:ln>
              <a:effectLst>
                <a:outerShdw blurRad="57150" dist="19050" dir="5400000" algn="ctr" rotWithShape="0">
                  <a:srgbClr val="000000">
                    <a:alpha val="63000"/>
                  </a:srgbClr>
                </a:outerShdw>
              </a:effectLst>
            </c:spPr>
          </c:marker>
          <c:cat>
            <c:strLit>
              <c:ptCount val="7"/>
              <c:pt idx="0">
                <c:v>Inside Sales Coordinator BA</c:v>
              </c:pt>
              <c:pt idx="1">
                <c:v>Sales Manager BSc</c:v>
              </c:pt>
              <c:pt idx="2">
                <c:v>Sales Representative BA</c:v>
              </c:pt>
              <c:pt idx="3">
                <c:v>Sales Representative BS</c:v>
              </c:pt>
              <c:pt idx="4">
                <c:v>Sales Representative MA</c:v>
              </c:pt>
              <c:pt idx="5">
                <c:v>Sales Representative MBA</c:v>
              </c:pt>
              <c:pt idx="6">
                <c:v>Vice President, Sales PhD</c:v>
              </c:pt>
            </c:strLit>
          </c:cat>
          <c:val>
            <c:numLit>
              <c:formatCode>General</c:formatCode>
              <c:ptCount val="7"/>
              <c:pt idx="0">
                <c:v>5913</c:v>
              </c:pt>
              <c:pt idx="1">
                <c:v>3036</c:v>
              </c:pt>
              <c:pt idx="2">
                <c:v>15136</c:v>
              </c:pt>
              <c:pt idx="3">
                <c:v>7852</c:v>
              </c:pt>
              <c:pt idx="4">
                <c:v>9798</c:v>
              </c:pt>
              <c:pt idx="5">
                <c:v>3527</c:v>
              </c:pt>
              <c:pt idx="6">
                <c:v>6055</c:v>
              </c:pt>
            </c:numLit>
          </c:val>
          <c:smooth val="0"/>
          <c:extLst>
            <c:ext xmlns:c16="http://schemas.microsoft.com/office/drawing/2014/chart" uri="{C3380CC4-5D6E-409C-BE32-E72D297353CC}">
              <c16:uniqueId val="{00000001-F6AA-4105-B1E2-39FA29782720}"/>
            </c:ext>
          </c:extLst>
        </c:ser>
        <c:dLbls>
          <c:showLegendKey val="0"/>
          <c:showVal val="0"/>
          <c:showCatName val="0"/>
          <c:showSerName val="0"/>
          <c:showPercent val="0"/>
          <c:showBubbleSize val="0"/>
        </c:dLbls>
        <c:marker val="1"/>
        <c:smooth val="0"/>
        <c:axId val="351883231"/>
        <c:axId val="295217167"/>
      </c:lineChart>
      <c:catAx>
        <c:axId val="310215135"/>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Job Role wise Qualification</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10213695"/>
        <c:crosses val="autoZero"/>
        <c:auto val="1"/>
        <c:lblAlgn val="ctr"/>
        <c:lblOffset val="100"/>
        <c:noMultiLvlLbl val="0"/>
      </c:catAx>
      <c:valAx>
        <c:axId val="310213695"/>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Revenue</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10215135"/>
        <c:crosses val="autoZero"/>
        <c:crossBetween val="between"/>
      </c:valAx>
      <c:valAx>
        <c:axId val="295217167"/>
        <c:scaling>
          <c:orientation val="minMax"/>
        </c:scaling>
        <c:delete val="0"/>
        <c:axPos val="r"/>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Total Units Sold</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51883231"/>
        <c:crosses val="max"/>
        <c:crossBetween val="between"/>
      </c:valAx>
      <c:catAx>
        <c:axId val="351883231"/>
        <c:scaling>
          <c:orientation val="minMax"/>
        </c:scaling>
        <c:delete val="1"/>
        <c:axPos val="b"/>
        <c:numFmt formatCode="General" sourceLinked="1"/>
        <c:majorTickMark val="none"/>
        <c:minorTickMark val="none"/>
        <c:tickLblPos val="nextTo"/>
        <c:crossAx val="295217167"/>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6">
                <a:lumMod val="60000"/>
                <a:lumOff val="4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6">
                <a:lumMod val="60000"/>
                <a:lumOff val="4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6">
                <a:lumMod val="60000"/>
                <a:lumOff val="4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1"/>
          <c:order val="1"/>
          <c:tx>
            <c:v>Total Revenue</c:v>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Lit>
              <c:ptCount val="8"/>
              <c:pt idx="0">
                <c:v>Inside Sales Coordinator Business French</c:v>
              </c:pt>
              <c:pt idx="1">
                <c:v>Sales Manager Sales Management</c:v>
              </c:pt>
              <c:pt idx="2">
                <c:v>Sales Representative Culinary Arts</c:v>
              </c:pt>
              <c:pt idx="3">
                <c:v>Sales Representative Food Retailing Management</c:v>
              </c:pt>
              <c:pt idx="4">
                <c:v>Sales Representative Multilingual</c:v>
              </c:pt>
              <c:pt idx="5">
                <c:v>Sales Representative Public Speaking</c:v>
              </c:pt>
              <c:pt idx="6">
                <c:v>Sales Representative Sales in Europe</c:v>
              </c:pt>
              <c:pt idx="7">
                <c:v>Vice President, Sales Sales Management</c:v>
              </c:pt>
            </c:strLit>
          </c:cat>
          <c:val>
            <c:numLit>
              <c:formatCode>General</c:formatCode>
              <c:ptCount val="8"/>
              <c:pt idx="0">
                <c:v>126862.27740648401</c:v>
              </c:pt>
              <c:pt idx="1">
                <c:v>68792.282437479997</c:v>
              </c:pt>
              <c:pt idx="2">
                <c:v>232890.84573612799</c:v>
              </c:pt>
              <c:pt idx="3">
                <c:v>202812.842851377</c:v>
              </c:pt>
              <c:pt idx="4">
                <c:v>151221.19583561469</c:v>
              </c:pt>
              <c:pt idx="5">
                <c:v>192107.604370677</c:v>
              </c:pt>
              <c:pt idx="6">
                <c:v>124568.23481442399</c:v>
              </c:pt>
              <c:pt idx="7">
                <c:v>166537.75483498201</c:v>
              </c:pt>
            </c:numLit>
          </c:val>
          <c:extLst>
            <c:ext xmlns:c16="http://schemas.microsoft.com/office/drawing/2014/chart" uri="{C3380CC4-5D6E-409C-BE32-E72D297353CC}">
              <c16:uniqueId val="{00000000-2BD9-4703-BC2E-03F6B8B5961A}"/>
            </c:ext>
          </c:extLst>
        </c:ser>
        <c:dLbls>
          <c:showLegendKey val="0"/>
          <c:showVal val="0"/>
          <c:showCatName val="0"/>
          <c:showSerName val="0"/>
          <c:showPercent val="0"/>
          <c:showBubbleSize val="0"/>
        </c:dLbls>
        <c:gapWidth val="219"/>
        <c:axId val="353440863"/>
        <c:axId val="353441343"/>
      </c:barChart>
      <c:lineChart>
        <c:grouping val="standard"/>
        <c:varyColors val="0"/>
        <c:ser>
          <c:idx val="0"/>
          <c:order val="0"/>
          <c:tx>
            <c:v>Total Units Sold</c:v>
          </c:tx>
          <c:spPr>
            <a:ln w="34925" cap="rnd">
              <a:solidFill>
                <a:schemeClr val="accent6">
                  <a:lumMod val="60000"/>
                  <a:lumOff val="4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Lit>
              <c:ptCount val="8"/>
              <c:pt idx="0">
                <c:v>Inside Sales Coordinator Business French</c:v>
              </c:pt>
              <c:pt idx="1">
                <c:v>Sales Manager Sales Management</c:v>
              </c:pt>
              <c:pt idx="2">
                <c:v>Sales Representative Culinary Arts</c:v>
              </c:pt>
              <c:pt idx="3">
                <c:v>Sales Representative Food Retailing Management</c:v>
              </c:pt>
              <c:pt idx="4">
                <c:v>Sales Representative Multilingual</c:v>
              </c:pt>
              <c:pt idx="5">
                <c:v>Sales Representative Public Speaking</c:v>
              </c:pt>
              <c:pt idx="6">
                <c:v>Sales Representative Sales in Europe</c:v>
              </c:pt>
              <c:pt idx="7">
                <c:v>Vice President, Sales Sales Management</c:v>
              </c:pt>
            </c:strLit>
          </c:cat>
          <c:val>
            <c:numLit>
              <c:formatCode>General</c:formatCode>
              <c:ptCount val="8"/>
              <c:pt idx="0">
                <c:v>5913</c:v>
              </c:pt>
              <c:pt idx="1">
                <c:v>3036</c:v>
              </c:pt>
              <c:pt idx="2">
                <c:v>9798</c:v>
              </c:pt>
              <c:pt idx="3">
                <c:v>7852</c:v>
              </c:pt>
              <c:pt idx="4">
                <c:v>6197</c:v>
              </c:pt>
              <c:pt idx="5">
                <c:v>7812</c:v>
              </c:pt>
              <c:pt idx="6">
                <c:v>4654</c:v>
              </c:pt>
              <c:pt idx="7">
                <c:v>6055</c:v>
              </c:pt>
            </c:numLit>
          </c:val>
          <c:smooth val="0"/>
          <c:extLst>
            <c:ext xmlns:c16="http://schemas.microsoft.com/office/drawing/2014/chart" uri="{C3380CC4-5D6E-409C-BE32-E72D297353CC}">
              <c16:uniqueId val="{00000001-2BD9-4703-BC2E-03F6B8B5961A}"/>
            </c:ext>
          </c:extLst>
        </c:ser>
        <c:dLbls>
          <c:showLegendKey val="0"/>
          <c:showVal val="0"/>
          <c:showCatName val="0"/>
          <c:showSerName val="0"/>
          <c:showPercent val="0"/>
          <c:showBubbleSize val="0"/>
        </c:dLbls>
        <c:marker val="1"/>
        <c:smooth val="0"/>
        <c:axId val="324287503"/>
        <c:axId val="324287023"/>
      </c:lineChart>
      <c:catAx>
        <c:axId val="353440863"/>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Job role wise Skills</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53441343"/>
        <c:crosses val="autoZero"/>
        <c:auto val="1"/>
        <c:lblAlgn val="ctr"/>
        <c:lblOffset val="100"/>
        <c:noMultiLvlLbl val="0"/>
      </c:catAx>
      <c:valAx>
        <c:axId val="353441343"/>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Revenue</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53440863"/>
        <c:crosses val="autoZero"/>
        <c:crossBetween val="between"/>
      </c:valAx>
      <c:valAx>
        <c:axId val="324287023"/>
        <c:scaling>
          <c:orientation val="minMax"/>
        </c:scaling>
        <c:delete val="0"/>
        <c:axPos val="r"/>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Unitsold</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24287503"/>
        <c:crosses val="max"/>
        <c:crossBetween val="between"/>
      </c:valAx>
      <c:catAx>
        <c:axId val="324287503"/>
        <c:scaling>
          <c:orientation val="minMax"/>
        </c:scaling>
        <c:delete val="1"/>
        <c:axPos val="b"/>
        <c:numFmt formatCode="General" sourceLinked="1"/>
        <c:majorTickMark val="none"/>
        <c:minorTickMark val="none"/>
        <c:tickLblPos val="nextTo"/>
        <c:crossAx val="324287023"/>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Qualifications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v>Total</c:v>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76C9-428B-B229-098943CDD0E0}"/>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76C9-428B-B229-098943CDD0E0}"/>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76C9-428B-B229-098943CDD0E0}"/>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76C9-428B-B229-098943CDD0E0}"/>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76C9-428B-B229-098943CDD0E0}"/>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76C9-428B-B229-098943CDD0E0}"/>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76C9-428B-B229-098943CDD0E0}"/>
              </c:ext>
            </c:extLst>
          </c:dPt>
          <c:cat>
            <c:strLit>
              <c:ptCount val="7"/>
              <c:pt idx="0">
                <c:v>Business French</c:v>
              </c:pt>
              <c:pt idx="1">
                <c:v>Culinary Arts</c:v>
              </c:pt>
              <c:pt idx="2">
                <c:v>Food Retailing Management</c:v>
              </c:pt>
              <c:pt idx="3">
                <c:v>Multilingual</c:v>
              </c:pt>
              <c:pt idx="4">
                <c:v>Public Speaking</c:v>
              </c:pt>
              <c:pt idx="5">
                <c:v>Sales in Europe</c:v>
              </c:pt>
              <c:pt idx="6">
                <c:v>Sales Management</c:v>
              </c:pt>
            </c:strLit>
          </c:cat>
          <c:val>
            <c:numLit>
              <c:formatCode>General</c:formatCode>
              <c:ptCount val="7"/>
              <c:pt idx="0">
                <c:v>1</c:v>
              </c:pt>
              <c:pt idx="1">
                <c:v>1</c:v>
              </c:pt>
              <c:pt idx="2">
                <c:v>1</c:v>
              </c:pt>
              <c:pt idx="3">
                <c:v>2</c:v>
              </c:pt>
              <c:pt idx="4">
                <c:v>1</c:v>
              </c:pt>
              <c:pt idx="5">
                <c:v>1</c:v>
              </c:pt>
              <c:pt idx="6">
                <c:v>2</c:v>
              </c:pt>
            </c:numLit>
          </c:val>
          <c:extLst>
            <c:ext xmlns:c16="http://schemas.microsoft.com/office/drawing/2014/chart" uri="{C3380CC4-5D6E-409C-BE32-E72D297353CC}">
              <c16:uniqueId val="{0000000E-76C9-428B-B229-098943CDD0E0}"/>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Revenue vs UnitSize</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scatterChart>
        <c:scatterStyle val="lineMarker"/>
        <c:varyColors val="0"/>
        <c:ser>
          <c:idx val="0"/>
          <c:order val="0"/>
          <c:tx>
            <c:strRef>
              <c:f>'[4]Q10 UnitSize'!$B$1</c:f>
              <c:strCache>
                <c:ptCount val="1"/>
                <c:pt idx="0">
                  <c:v>TotalRevenue</c:v>
                </c:pt>
              </c:strCache>
            </c:strRef>
          </c:tx>
          <c:spPr>
            <a:ln w="25400" cap="rnd">
              <a:noFill/>
            </a:ln>
            <a:effectLst>
              <a:glow rad="139700">
                <a:schemeClr val="accent1">
                  <a:satMod val="175000"/>
                  <a:alpha val="14000"/>
                </a:schemeClr>
              </a:glow>
            </a:effectLst>
          </c:spPr>
          <c:marker>
            <c:symbol val="circle"/>
            <c:size val="3"/>
            <c:spPr>
              <a:solidFill>
                <a:schemeClr val="accent1">
                  <a:lumMod val="60000"/>
                  <a:lumOff val="40000"/>
                </a:schemeClr>
              </a:solidFill>
              <a:ln>
                <a:noFill/>
              </a:ln>
              <a:effectLst>
                <a:glow rad="63500">
                  <a:schemeClr val="accent1">
                    <a:satMod val="175000"/>
                    <a:alpha val="25000"/>
                  </a:schemeClr>
                </a:glow>
              </a:effectLst>
            </c:spPr>
          </c:marker>
          <c:trendline>
            <c:spPr>
              <a:ln w="25400" cap="rnd">
                <a:solidFill>
                  <a:schemeClr val="accent1">
                    <a:alpha val="50000"/>
                  </a:schemeClr>
                </a:solidFill>
              </a:ln>
              <a:effectLst/>
            </c:spPr>
            <c:trendlineType val="linear"/>
            <c:dispRSqr val="0"/>
            <c:dispEq val="0"/>
          </c:trendline>
          <c:trendline>
            <c:spPr>
              <a:ln w="25400" cap="rnd">
                <a:solidFill>
                  <a:schemeClr val="accent1">
                    <a:alpha val="50000"/>
                  </a:schemeClr>
                </a:solidFill>
              </a:ln>
              <a:effectLst/>
            </c:spPr>
            <c:trendlineType val="linear"/>
            <c:dispRSqr val="1"/>
            <c:dispEq val="1"/>
            <c:trendlineLbl>
              <c:layout>
                <c:manualLayout>
                  <c:x val="-1.8954068241469817E-2"/>
                  <c:y val="-0.21564158646835815"/>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trendlineLbl>
          </c:trendline>
          <c:xVal>
            <c:numRef>
              <c:f>'[4]Q10 UnitSize'!$A$2:$A$71</c:f>
              <c:numCache>
                <c:formatCode>General</c:formatCode>
                <c:ptCount val="70"/>
                <c:pt idx="0">
                  <c:v>1</c:v>
                </c:pt>
                <c:pt idx="1">
                  <c:v>1</c:v>
                </c:pt>
                <c:pt idx="2">
                  <c:v>1</c:v>
                </c:pt>
                <c:pt idx="3">
                  <c:v>1</c:v>
                </c:pt>
                <c:pt idx="4">
                  <c:v>2</c:v>
                </c:pt>
                <c:pt idx="5">
                  <c:v>4</c:v>
                </c:pt>
                <c:pt idx="6">
                  <c:v>5</c:v>
                </c:pt>
                <c:pt idx="7">
                  <c:v>10</c:v>
                </c:pt>
                <c:pt idx="8">
                  <c:v>10</c:v>
                </c:pt>
                <c:pt idx="9">
                  <c:v>10</c:v>
                </c:pt>
                <c:pt idx="10">
                  <c:v>10</c:v>
                </c:pt>
                <c:pt idx="11">
                  <c:v>10</c:v>
                </c:pt>
                <c:pt idx="12">
                  <c:v>10</c:v>
                </c:pt>
                <c:pt idx="13">
                  <c:v>12</c:v>
                </c:pt>
                <c:pt idx="14">
                  <c:v>12</c:v>
                </c:pt>
                <c:pt idx="15">
                  <c:v>12</c:v>
                </c:pt>
                <c:pt idx="16">
                  <c:v>12</c:v>
                </c:pt>
                <c:pt idx="17">
                  <c:v>12</c:v>
                </c:pt>
                <c:pt idx="18">
                  <c:v>12</c:v>
                </c:pt>
                <c:pt idx="19">
                  <c:v>12</c:v>
                </c:pt>
                <c:pt idx="20">
                  <c:v>12</c:v>
                </c:pt>
                <c:pt idx="21">
                  <c:v>12</c:v>
                </c:pt>
                <c:pt idx="22">
                  <c:v>12</c:v>
                </c:pt>
                <c:pt idx="23">
                  <c:v>12</c:v>
                </c:pt>
                <c:pt idx="24">
                  <c:v>12</c:v>
                </c:pt>
                <c:pt idx="25">
                  <c:v>15</c:v>
                </c:pt>
                <c:pt idx="26">
                  <c:v>15</c:v>
                </c:pt>
                <c:pt idx="27">
                  <c:v>16</c:v>
                </c:pt>
                <c:pt idx="28">
                  <c:v>16</c:v>
                </c:pt>
                <c:pt idx="29">
                  <c:v>16</c:v>
                </c:pt>
                <c:pt idx="30">
                  <c:v>16</c:v>
                </c:pt>
                <c:pt idx="31">
                  <c:v>18</c:v>
                </c:pt>
                <c:pt idx="32">
                  <c:v>20</c:v>
                </c:pt>
                <c:pt idx="33">
                  <c:v>20</c:v>
                </c:pt>
                <c:pt idx="34">
                  <c:v>20</c:v>
                </c:pt>
                <c:pt idx="35">
                  <c:v>24</c:v>
                </c:pt>
                <c:pt idx="36">
                  <c:v>24</c:v>
                </c:pt>
                <c:pt idx="37">
                  <c:v>24</c:v>
                </c:pt>
                <c:pt idx="38">
                  <c:v>24</c:v>
                </c:pt>
                <c:pt idx="39">
                  <c:v>24</c:v>
                </c:pt>
                <c:pt idx="40">
                  <c:v>24</c:v>
                </c:pt>
                <c:pt idx="41">
                  <c:v>24</c:v>
                </c:pt>
                <c:pt idx="42">
                  <c:v>24</c:v>
                </c:pt>
                <c:pt idx="43">
                  <c:v>24</c:v>
                </c:pt>
                <c:pt idx="44">
                  <c:v>24</c:v>
                </c:pt>
                <c:pt idx="45">
                  <c:v>24</c:v>
                </c:pt>
                <c:pt idx="46">
                  <c:v>24</c:v>
                </c:pt>
                <c:pt idx="47">
                  <c:v>24</c:v>
                </c:pt>
                <c:pt idx="48">
                  <c:v>24</c:v>
                </c:pt>
                <c:pt idx="49">
                  <c:v>24</c:v>
                </c:pt>
                <c:pt idx="50">
                  <c:v>24</c:v>
                </c:pt>
                <c:pt idx="51">
                  <c:v>24</c:v>
                </c:pt>
                <c:pt idx="52">
                  <c:v>25</c:v>
                </c:pt>
                <c:pt idx="53">
                  <c:v>30</c:v>
                </c:pt>
                <c:pt idx="54">
                  <c:v>32</c:v>
                </c:pt>
                <c:pt idx="55">
                  <c:v>32</c:v>
                </c:pt>
                <c:pt idx="56">
                  <c:v>32</c:v>
                </c:pt>
                <c:pt idx="57">
                  <c:v>36</c:v>
                </c:pt>
                <c:pt idx="58">
                  <c:v>40</c:v>
                </c:pt>
                <c:pt idx="59">
                  <c:v>48</c:v>
                </c:pt>
                <c:pt idx="60">
                  <c:v>48</c:v>
                </c:pt>
                <c:pt idx="61">
                  <c:v>48</c:v>
                </c:pt>
                <c:pt idx="62">
                  <c:v>48</c:v>
                </c:pt>
                <c:pt idx="63">
                  <c:v>50</c:v>
                </c:pt>
                <c:pt idx="64">
                  <c:v>80</c:v>
                </c:pt>
                <c:pt idx="65">
                  <c:v>80</c:v>
                </c:pt>
                <c:pt idx="66">
                  <c:v>96</c:v>
                </c:pt>
                <c:pt idx="67">
                  <c:v>100</c:v>
                </c:pt>
                <c:pt idx="68">
                  <c:v>100</c:v>
                </c:pt>
                <c:pt idx="69">
                  <c:v>120</c:v>
                </c:pt>
              </c:numCache>
            </c:numRef>
          </c:xVal>
          <c:yVal>
            <c:numRef>
              <c:f>'[4]Q10 UnitSize'!$B$2:$B$71</c:f>
              <c:numCache>
                <c:formatCode>General</c:formatCode>
                <c:ptCount val="70"/>
                <c:pt idx="0">
                  <c:v>1648.1249991375901</c:v>
                </c:pt>
                <c:pt idx="1">
                  <c:v>4338.1749890502497</c:v>
                </c:pt>
                <c:pt idx="2">
                  <c:v>12901.769987989899</c:v>
                </c:pt>
                <c:pt idx="3">
                  <c:v>15760.439977222601</c:v>
                </c:pt>
                <c:pt idx="4">
                  <c:v>4960.43999135792</c:v>
                </c:pt>
                <c:pt idx="5">
                  <c:v>5882.9999949127396</c:v>
                </c:pt>
                <c:pt idx="6">
                  <c:v>2432.4999990463202</c:v>
                </c:pt>
                <c:pt idx="7">
                  <c:v>1368.7124936543401</c:v>
                </c:pt>
                <c:pt idx="8">
                  <c:v>3958.0799989156399</c:v>
                </c:pt>
                <c:pt idx="9">
                  <c:v>12257.659983703399</c:v>
                </c:pt>
                <c:pt idx="10">
                  <c:v>13424.1974937865</c:v>
                </c:pt>
                <c:pt idx="11">
                  <c:v>19551.024983853102</c:v>
                </c:pt>
                <c:pt idx="12">
                  <c:v>21942.3599741488</c:v>
                </c:pt>
                <c:pt idx="13">
                  <c:v>2688.39999465346</c:v>
                </c:pt>
                <c:pt idx="14">
                  <c:v>3043.99999946355</c:v>
                </c:pt>
                <c:pt idx="15">
                  <c:v>3437.6874989224598</c:v>
                </c:pt>
                <c:pt idx="16">
                  <c:v>4504.36499684304</c:v>
                </c:pt>
                <c:pt idx="17">
                  <c:v>4601.69999436736</c:v>
                </c:pt>
                <c:pt idx="18">
                  <c:v>7136.9999987818301</c:v>
                </c:pt>
                <c:pt idx="19">
                  <c:v>8680.3449947750196</c:v>
                </c:pt>
                <c:pt idx="20">
                  <c:v>9171.6299937255608</c:v>
                </c:pt>
                <c:pt idx="21">
                  <c:v>12771.9999891519</c:v>
                </c:pt>
                <c:pt idx="22">
                  <c:v>14920.8749793935</c:v>
                </c:pt>
                <c:pt idx="23">
                  <c:v>20867.339966019899</c:v>
                </c:pt>
                <c:pt idx="24">
                  <c:v>22044.299987822698</c:v>
                </c:pt>
                <c:pt idx="25">
                  <c:v>16701.094979286099</c:v>
                </c:pt>
                <c:pt idx="26">
                  <c:v>46825.479953019298</c:v>
                </c:pt>
                <c:pt idx="27">
                  <c:v>3232.94999785646</c:v>
                </c:pt>
                <c:pt idx="28">
                  <c:v>4728.2374943185596</c:v>
                </c:pt>
                <c:pt idx="29">
                  <c:v>23526.699973952698</c:v>
                </c:pt>
                <c:pt idx="30">
                  <c:v>29171.874963399001</c:v>
                </c:pt>
                <c:pt idx="31">
                  <c:v>7226.4999884366898</c:v>
                </c:pt>
                <c:pt idx="32">
                  <c:v>3704.3999965265298</c:v>
                </c:pt>
                <c:pt idx="33">
                  <c:v>9915.9449908241604</c:v>
                </c:pt>
                <c:pt idx="34">
                  <c:v>32698.379980891899</c:v>
                </c:pt>
                <c:pt idx="35">
                  <c:v>1784.8249995727001</c:v>
                </c:pt>
                <c:pt idx="36">
                  <c:v>2396.79999566078</c:v>
                </c:pt>
                <c:pt idx="37">
                  <c:v>3382.9999949336002</c:v>
                </c:pt>
                <c:pt idx="38">
                  <c:v>3997.1999941952499</c:v>
                </c:pt>
                <c:pt idx="39">
                  <c:v>5881.6749898120697</c:v>
                </c:pt>
                <c:pt idx="40">
                  <c:v>7122.35999992489</c:v>
                </c:pt>
                <c:pt idx="41">
                  <c:v>7661.5499988377096</c:v>
                </c:pt>
                <c:pt idx="42">
                  <c:v>8177.4899923272396</c:v>
                </c:pt>
                <c:pt idx="43">
                  <c:v>8404.1599857091896</c:v>
                </c:pt>
                <c:pt idx="44">
                  <c:v>9244.5999931543993</c:v>
                </c:pt>
                <c:pt idx="45">
                  <c:v>10672.6499884687</c:v>
                </c:pt>
                <c:pt idx="46">
                  <c:v>13458.459991064599</c:v>
                </c:pt>
                <c:pt idx="47">
                  <c:v>13643.9999832093</c:v>
                </c:pt>
                <c:pt idx="48">
                  <c:v>14352.599963817</c:v>
                </c:pt>
                <c:pt idx="49">
                  <c:v>17910.629981672701</c:v>
                </c:pt>
                <c:pt idx="50">
                  <c:v>24900.129985374198</c:v>
                </c:pt>
                <c:pt idx="51">
                  <c:v>42593.059960685598</c:v>
                </c:pt>
                <c:pt idx="52">
                  <c:v>25696.639981058201</c:v>
                </c:pt>
                <c:pt idx="53">
                  <c:v>22563.359987036802</c:v>
                </c:pt>
                <c:pt idx="54">
                  <c:v>8574.9999880880096</c:v>
                </c:pt>
                <c:pt idx="55">
                  <c:v>13869.8899857249</c:v>
                </c:pt>
                <c:pt idx="56">
                  <c:v>17215.775470547302</c:v>
                </c:pt>
                <c:pt idx="57">
                  <c:v>5347.1999956216596</c:v>
                </c:pt>
                <c:pt idx="58">
                  <c:v>7991.4899937621303</c:v>
                </c:pt>
                <c:pt idx="59">
                  <c:v>8567.8999876409707</c:v>
                </c:pt>
                <c:pt idx="60">
                  <c:v>17426.399969297599</c:v>
                </c:pt>
                <c:pt idx="61">
                  <c:v>20574.169984587999</c:v>
                </c:pt>
                <c:pt idx="62">
                  <c:v>47234.969954013803</c:v>
                </c:pt>
                <c:pt idx="63">
                  <c:v>41819.649953996297</c:v>
                </c:pt>
                <c:pt idx="64">
                  <c:v>8713.9999961852991</c:v>
                </c:pt>
                <c:pt idx="65">
                  <c:v>21957.967488128601</c:v>
                </c:pt>
                <c:pt idx="66">
                  <c:v>9103.9999909102899</c:v>
                </c:pt>
                <c:pt idx="67">
                  <c:v>15099.875</c:v>
                </c:pt>
                <c:pt idx="68">
                  <c:v>19849.144466497401</c:v>
                </c:pt>
                <c:pt idx="69">
                  <c:v>5862.6199964612697</c:v>
                </c:pt>
              </c:numCache>
            </c:numRef>
          </c:yVal>
          <c:smooth val="0"/>
          <c:extLst>
            <c:ext xmlns:c16="http://schemas.microsoft.com/office/drawing/2014/chart" uri="{C3380CC4-5D6E-409C-BE32-E72D297353CC}">
              <c16:uniqueId val="{00000002-BC18-40D5-BCD2-121B05E8FFBE}"/>
            </c:ext>
          </c:extLst>
        </c:ser>
        <c:dLbls>
          <c:showLegendKey val="0"/>
          <c:showVal val="0"/>
          <c:showCatName val="0"/>
          <c:showSerName val="0"/>
          <c:showPercent val="0"/>
          <c:showBubbleSize val="0"/>
        </c:dLbls>
        <c:axId val="92673791"/>
        <c:axId val="92663711"/>
      </c:scatterChart>
      <c:valAx>
        <c:axId val="92673791"/>
        <c:scaling>
          <c:orientation val="minMax"/>
        </c:scaling>
        <c:delete val="0"/>
        <c:axPos val="b"/>
        <c:majorGridlines>
          <c:spPr>
            <a:ln w="9525" cap="flat" cmpd="sng" algn="ctr">
              <a:solidFill>
                <a:schemeClr val="dk1">
                  <a:lumMod val="65000"/>
                  <a:lumOff val="35000"/>
                  <a:alpha val="75000"/>
                </a:schemeClr>
              </a:solidFill>
              <a:round/>
            </a:ln>
            <a:effectLst/>
          </c:spPr>
        </c:majorGridlines>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92663711"/>
        <c:crosses val="autoZero"/>
        <c:crossBetween val="midCat"/>
      </c:valAx>
      <c:valAx>
        <c:axId val="92663711"/>
        <c:scaling>
          <c:orientation val="minMax"/>
        </c:scaling>
        <c:delete val="0"/>
        <c:axPos val="l"/>
        <c:majorGridlines>
          <c:spPr>
            <a:ln w="9525" cap="flat" cmpd="sng" algn="ctr">
              <a:solidFill>
                <a:schemeClr val="dk1">
                  <a:lumMod val="65000"/>
                  <a:lumOff val="35000"/>
                  <a:alpha val="75000"/>
                </a:schemeClr>
              </a:solidFill>
              <a:round/>
            </a:ln>
            <a:effectLst/>
          </c:spPr>
        </c:majorGridlines>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92673791"/>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Revenue vs UnitPrice</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scatterChart>
        <c:scatterStyle val="lineMarker"/>
        <c:varyColors val="0"/>
        <c:ser>
          <c:idx val="0"/>
          <c:order val="0"/>
          <c:tx>
            <c:strRef>
              <c:f>'[4]Q10 UnitPrice'!$B$1</c:f>
              <c:strCache>
                <c:ptCount val="1"/>
                <c:pt idx="0">
                  <c:v>TotalRevenue</c:v>
                </c:pt>
              </c:strCache>
            </c:strRef>
          </c:tx>
          <c:spPr>
            <a:ln w="25400" cap="rnd">
              <a:noFill/>
            </a:ln>
            <a:effectLst>
              <a:glow rad="139700">
                <a:schemeClr val="accent1">
                  <a:satMod val="175000"/>
                  <a:alpha val="14000"/>
                </a:schemeClr>
              </a:glow>
            </a:effectLst>
          </c:spPr>
          <c:marker>
            <c:symbol val="circle"/>
            <c:size val="3"/>
            <c:spPr>
              <a:solidFill>
                <a:schemeClr val="accent1">
                  <a:lumMod val="60000"/>
                  <a:lumOff val="40000"/>
                </a:schemeClr>
              </a:solidFill>
              <a:ln>
                <a:noFill/>
              </a:ln>
              <a:effectLst>
                <a:glow rad="63500">
                  <a:schemeClr val="accent1">
                    <a:satMod val="175000"/>
                    <a:alpha val="25000"/>
                  </a:schemeClr>
                </a:glow>
              </a:effectLst>
            </c:spPr>
          </c:marker>
          <c:trendline>
            <c:spPr>
              <a:ln w="25400" cap="rnd">
                <a:solidFill>
                  <a:schemeClr val="accent1">
                    <a:alpha val="50000"/>
                  </a:schemeClr>
                </a:solidFill>
              </a:ln>
              <a:effectLst/>
            </c:spPr>
            <c:trendlineType val="linear"/>
            <c:dispRSqr val="0"/>
            <c:dispEq val="0"/>
          </c:trendline>
          <c:trendline>
            <c:spPr>
              <a:ln w="25400" cap="rnd">
                <a:solidFill>
                  <a:schemeClr val="accent1">
                    <a:alpha val="50000"/>
                  </a:schemeClr>
                </a:solidFill>
              </a:ln>
              <a:effectLst/>
            </c:spPr>
            <c:trendlineType val="linear"/>
            <c:dispRSqr val="1"/>
            <c:dispEq val="1"/>
            <c:trendlineLbl>
              <c:layout>
                <c:manualLayout>
                  <c:x val="-0.12296255787332057"/>
                  <c:y val="2.239822492453768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trendlineLbl>
          </c:trendline>
          <c:xVal>
            <c:numRef>
              <c:f>'[4]Q10 UnitPrice'!$A$2:$A$78</c:f>
              <c:numCache>
                <c:formatCode>General</c:formatCode>
                <c:ptCount val="77"/>
                <c:pt idx="0">
                  <c:v>2.5</c:v>
                </c:pt>
                <c:pt idx="1">
                  <c:v>4.5</c:v>
                </c:pt>
                <c:pt idx="2">
                  <c:v>6</c:v>
                </c:pt>
                <c:pt idx="3">
                  <c:v>7</c:v>
                </c:pt>
                <c:pt idx="4">
                  <c:v>7.45</c:v>
                </c:pt>
                <c:pt idx="5">
                  <c:v>7.75</c:v>
                </c:pt>
                <c:pt idx="6">
                  <c:v>9</c:v>
                </c:pt>
                <c:pt idx="7">
                  <c:v>9.1999999999999993</c:v>
                </c:pt>
                <c:pt idx="8">
                  <c:v>9.5</c:v>
                </c:pt>
                <c:pt idx="9">
                  <c:v>9.5</c:v>
                </c:pt>
                <c:pt idx="10">
                  <c:v>9.65</c:v>
                </c:pt>
                <c:pt idx="11">
                  <c:v>10</c:v>
                </c:pt>
                <c:pt idx="12">
                  <c:v>10</c:v>
                </c:pt>
                <c:pt idx="13">
                  <c:v>10</c:v>
                </c:pt>
                <c:pt idx="14">
                  <c:v>12</c:v>
                </c:pt>
                <c:pt idx="15">
                  <c:v>12.5</c:v>
                </c:pt>
                <c:pt idx="16">
                  <c:v>12.5</c:v>
                </c:pt>
                <c:pt idx="17">
                  <c:v>12.75</c:v>
                </c:pt>
                <c:pt idx="18">
                  <c:v>13</c:v>
                </c:pt>
                <c:pt idx="19">
                  <c:v>13.25</c:v>
                </c:pt>
                <c:pt idx="20">
                  <c:v>14</c:v>
                </c:pt>
                <c:pt idx="21">
                  <c:v>14</c:v>
                </c:pt>
                <c:pt idx="22">
                  <c:v>14</c:v>
                </c:pt>
                <c:pt idx="23">
                  <c:v>14</c:v>
                </c:pt>
                <c:pt idx="24">
                  <c:v>15</c:v>
                </c:pt>
                <c:pt idx="25">
                  <c:v>15</c:v>
                </c:pt>
                <c:pt idx="26">
                  <c:v>15.5</c:v>
                </c:pt>
                <c:pt idx="27">
                  <c:v>16.25</c:v>
                </c:pt>
                <c:pt idx="28">
                  <c:v>17</c:v>
                </c:pt>
                <c:pt idx="29">
                  <c:v>17.45</c:v>
                </c:pt>
                <c:pt idx="30">
                  <c:v>18</c:v>
                </c:pt>
                <c:pt idx="31">
                  <c:v>18</c:v>
                </c:pt>
                <c:pt idx="32">
                  <c:v>18</c:v>
                </c:pt>
                <c:pt idx="33">
                  <c:v>18</c:v>
                </c:pt>
                <c:pt idx="34">
                  <c:v>18.399999999999999</c:v>
                </c:pt>
                <c:pt idx="35">
                  <c:v>19</c:v>
                </c:pt>
                <c:pt idx="36">
                  <c:v>19</c:v>
                </c:pt>
                <c:pt idx="37">
                  <c:v>19.45</c:v>
                </c:pt>
                <c:pt idx="38">
                  <c:v>19.5</c:v>
                </c:pt>
                <c:pt idx="39">
                  <c:v>20</c:v>
                </c:pt>
                <c:pt idx="40">
                  <c:v>21</c:v>
                </c:pt>
                <c:pt idx="41">
                  <c:v>21</c:v>
                </c:pt>
                <c:pt idx="42">
                  <c:v>21.05</c:v>
                </c:pt>
                <c:pt idx="43">
                  <c:v>21.35</c:v>
                </c:pt>
                <c:pt idx="44">
                  <c:v>21.5</c:v>
                </c:pt>
                <c:pt idx="45">
                  <c:v>22</c:v>
                </c:pt>
                <c:pt idx="46">
                  <c:v>23.25</c:v>
                </c:pt>
                <c:pt idx="47">
                  <c:v>24</c:v>
                </c:pt>
                <c:pt idx="48">
                  <c:v>25</c:v>
                </c:pt>
                <c:pt idx="49">
                  <c:v>25.89</c:v>
                </c:pt>
                <c:pt idx="50">
                  <c:v>26</c:v>
                </c:pt>
                <c:pt idx="51">
                  <c:v>28.5</c:v>
                </c:pt>
                <c:pt idx="52">
                  <c:v>30</c:v>
                </c:pt>
                <c:pt idx="53">
                  <c:v>31</c:v>
                </c:pt>
                <c:pt idx="54">
                  <c:v>31.23</c:v>
                </c:pt>
                <c:pt idx="55">
                  <c:v>32</c:v>
                </c:pt>
                <c:pt idx="56">
                  <c:v>32.799999999999997</c:v>
                </c:pt>
                <c:pt idx="57">
                  <c:v>33.25</c:v>
                </c:pt>
                <c:pt idx="58">
                  <c:v>34</c:v>
                </c:pt>
                <c:pt idx="59">
                  <c:v>34.799999999999997</c:v>
                </c:pt>
                <c:pt idx="60">
                  <c:v>36</c:v>
                </c:pt>
                <c:pt idx="61">
                  <c:v>38</c:v>
                </c:pt>
                <c:pt idx="62">
                  <c:v>38</c:v>
                </c:pt>
                <c:pt idx="63">
                  <c:v>39</c:v>
                </c:pt>
                <c:pt idx="64">
                  <c:v>40</c:v>
                </c:pt>
                <c:pt idx="65">
                  <c:v>43.9</c:v>
                </c:pt>
                <c:pt idx="66">
                  <c:v>43.9</c:v>
                </c:pt>
                <c:pt idx="67">
                  <c:v>45.6</c:v>
                </c:pt>
                <c:pt idx="68">
                  <c:v>46</c:v>
                </c:pt>
                <c:pt idx="69">
                  <c:v>49.3</c:v>
                </c:pt>
                <c:pt idx="70">
                  <c:v>53</c:v>
                </c:pt>
                <c:pt idx="71">
                  <c:v>55</c:v>
                </c:pt>
                <c:pt idx="72">
                  <c:v>62.5</c:v>
                </c:pt>
                <c:pt idx="73">
                  <c:v>81</c:v>
                </c:pt>
                <c:pt idx="74">
                  <c:v>97</c:v>
                </c:pt>
                <c:pt idx="75">
                  <c:v>123.79</c:v>
                </c:pt>
                <c:pt idx="76">
                  <c:v>263.5</c:v>
                </c:pt>
              </c:numCache>
            </c:numRef>
          </c:xVal>
          <c:yVal>
            <c:numRef>
              <c:f>'[4]Q10 UnitPrice'!$B$2:$B$78</c:f>
              <c:numCache>
                <c:formatCode>General</c:formatCode>
                <c:ptCount val="77"/>
                <c:pt idx="0">
                  <c:v>1648.1249991375901</c:v>
                </c:pt>
                <c:pt idx="1">
                  <c:v>4504.36499684304</c:v>
                </c:pt>
                <c:pt idx="2">
                  <c:v>4960.43999135792</c:v>
                </c:pt>
                <c:pt idx="3">
                  <c:v>3232.94999785646</c:v>
                </c:pt>
                <c:pt idx="4">
                  <c:v>4728.2374943185596</c:v>
                </c:pt>
                <c:pt idx="5">
                  <c:v>8177.4899923272396</c:v>
                </c:pt>
                <c:pt idx="6">
                  <c:v>4601.69999436736</c:v>
                </c:pt>
                <c:pt idx="7">
                  <c:v>5862.6199964612697</c:v>
                </c:pt>
                <c:pt idx="8">
                  <c:v>3958.0799989156399</c:v>
                </c:pt>
                <c:pt idx="9">
                  <c:v>4338.1749890502497</c:v>
                </c:pt>
                <c:pt idx="10">
                  <c:v>8680.3449947750196</c:v>
                </c:pt>
                <c:pt idx="11">
                  <c:v>2432.4999990463202</c:v>
                </c:pt>
                <c:pt idx="12">
                  <c:v>3043.99999946355</c:v>
                </c:pt>
                <c:pt idx="13">
                  <c:v>9103.9999909102899</c:v>
                </c:pt>
                <c:pt idx="14">
                  <c:v>5882.9999949127396</c:v>
                </c:pt>
                <c:pt idx="15">
                  <c:v>8713.9999961852991</c:v>
                </c:pt>
                <c:pt idx="16">
                  <c:v>14920.8749793935</c:v>
                </c:pt>
                <c:pt idx="17">
                  <c:v>1368.7124936543401</c:v>
                </c:pt>
                <c:pt idx="18">
                  <c:v>9171.6299937255608</c:v>
                </c:pt>
                <c:pt idx="19">
                  <c:v>5881.6749898120697</c:v>
                </c:pt>
                <c:pt idx="20">
                  <c:v>2396.79999566078</c:v>
                </c:pt>
                <c:pt idx="21">
                  <c:v>3704.3999965265298</c:v>
                </c:pt>
                <c:pt idx="22">
                  <c:v>6350.39999251067</c:v>
                </c:pt>
                <c:pt idx="23">
                  <c:v>8574.9999880880096</c:v>
                </c:pt>
                <c:pt idx="24">
                  <c:v>3997.1999941952499</c:v>
                </c:pt>
                <c:pt idx="25">
                  <c:v>10672.6499884687</c:v>
                </c:pt>
                <c:pt idx="26">
                  <c:v>1784.8249995727001</c:v>
                </c:pt>
                <c:pt idx="27">
                  <c:v>3437.6874989224598</c:v>
                </c:pt>
                <c:pt idx="28">
                  <c:v>3382.9999949336002</c:v>
                </c:pt>
                <c:pt idx="29">
                  <c:v>17215.775470547302</c:v>
                </c:pt>
                <c:pt idx="30">
                  <c:v>12294.5399852961</c:v>
                </c:pt>
                <c:pt idx="31">
                  <c:v>12788.0999809563</c:v>
                </c:pt>
                <c:pt idx="32">
                  <c:v>13643.9999832093</c:v>
                </c:pt>
                <c:pt idx="33">
                  <c:v>15760.439977222601</c:v>
                </c:pt>
                <c:pt idx="34">
                  <c:v>17910.629981672701</c:v>
                </c:pt>
                <c:pt idx="35">
                  <c:v>13458.459991064599</c:v>
                </c:pt>
                <c:pt idx="36">
                  <c:v>16355.959973822501</c:v>
                </c:pt>
                <c:pt idx="37">
                  <c:v>9915.9449908241604</c:v>
                </c:pt>
                <c:pt idx="38">
                  <c:v>7661.5499988377096</c:v>
                </c:pt>
                <c:pt idx="39">
                  <c:v>9244.5999931543993</c:v>
                </c:pt>
                <c:pt idx="40">
                  <c:v>7122.35999992489</c:v>
                </c:pt>
                <c:pt idx="41">
                  <c:v>12901.769987989899</c:v>
                </c:pt>
                <c:pt idx="42">
                  <c:v>13869.8899857249</c:v>
                </c:pt>
                <c:pt idx="43">
                  <c:v>5347.1999956216596</c:v>
                </c:pt>
                <c:pt idx="44">
                  <c:v>19551.024983853102</c:v>
                </c:pt>
                <c:pt idx="45">
                  <c:v>8567.8999876409707</c:v>
                </c:pt>
                <c:pt idx="46">
                  <c:v>7991.4899937621303</c:v>
                </c:pt>
                <c:pt idx="47">
                  <c:v>17426.399969297599</c:v>
                </c:pt>
                <c:pt idx="48">
                  <c:v>7136.9999987818301</c:v>
                </c:pt>
                <c:pt idx="49">
                  <c:v>13424.1974937865</c:v>
                </c:pt>
                <c:pt idx="50">
                  <c:v>2688.39999465346</c:v>
                </c:pt>
                <c:pt idx="51">
                  <c:v>14352.599963817</c:v>
                </c:pt>
                <c:pt idx="52">
                  <c:v>22044.299987822698</c:v>
                </c:pt>
                <c:pt idx="53">
                  <c:v>20867.339966019899</c:v>
                </c:pt>
                <c:pt idx="54">
                  <c:v>19849.144466497401</c:v>
                </c:pt>
                <c:pt idx="55">
                  <c:v>8404.1599857091896</c:v>
                </c:pt>
                <c:pt idx="56">
                  <c:v>20574.169984587999</c:v>
                </c:pt>
                <c:pt idx="57">
                  <c:v>21957.967488128601</c:v>
                </c:pt>
                <c:pt idx="58">
                  <c:v>46825.479953019298</c:v>
                </c:pt>
                <c:pt idx="59">
                  <c:v>24900.129985374198</c:v>
                </c:pt>
                <c:pt idx="60">
                  <c:v>21942.3599741488</c:v>
                </c:pt>
                <c:pt idx="61">
                  <c:v>12257.659983703399</c:v>
                </c:pt>
                <c:pt idx="62">
                  <c:v>42593.059960685598</c:v>
                </c:pt>
                <c:pt idx="63">
                  <c:v>32698.379980891899</c:v>
                </c:pt>
                <c:pt idx="64">
                  <c:v>12771.9999891519</c:v>
                </c:pt>
                <c:pt idx="65">
                  <c:v>15099.875</c:v>
                </c:pt>
                <c:pt idx="66">
                  <c:v>16701.094979286099</c:v>
                </c:pt>
                <c:pt idx="67">
                  <c:v>25696.639981058201</c:v>
                </c:pt>
                <c:pt idx="68">
                  <c:v>23526.699973952698</c:v>
                </c:pt>
                <c:pt idx="69">
                  <c:v>47234.969954013803</c:v>
                </c:pt>
                <c:pt idx="70">
                  <c:v>41819.649953996297</c:v>
                </c:pt>
                <c:pt idx="71">
                  <c:v>71155.699909429997</c:v>
                </c:pt>
                <c:pt idx="72">
                  <c:v>29171.874963399001</c:v>
                </c:pt>
                <c:pt idx="73">
                  <c:v>22563.359987036802</c:v>
                </c:pt>
                <c:pt idx="74">
                  <c:v>7226.4999884366898</c:v>
                </c:pt>
                <c:pt idx="75">
                  <c:v>80368.671974514</c:v>
                </c:pt>
                <c:pt idx="76">
                  <c:v>141396.734903448</c:v>
                </c:pt>
              </c:numCache>
            </c:numRef>
          </c:yVal>
          <c:smooth val="0"/>
          <c:extLst>
            <c:ext xmlns:c16="http://schemas.microsoft.com/office/drawing/2014/chart" uri="{C3380CC4-5D6E-409C-BE32-E72D297353CC}">
              <c16:uniqueId val="{00000002-3766-4CEF-ACAC-31150FA5E4BA}"/>
            </c:ext>
          </c:extLst>
        </c:ser>
        <c:dLbls>
          <c:showLegendKey val="0"/>
          <c:showVal val="0"/>
          <c:showCatName val="0"/>
          <c:showSerName val="0"/>
          <c:showPercent val="0"/>
          <c:showBubbleSize val="0"/>
        </c:dLbls>
        <c:axId val="143694735"/>
        <c:axId val="143692335"/>
      </c:scatterChart>
      <c:valAx>
        <c:axId val="143694735"/>
        <c:scaling>
          <c:orientation val="minMax"/>
        </c:scaling>
        <c:delete val="0"/>
        <c:axPos val="b"/>
        <c:majorGridlines>
          <c:spPr>
            <a:ln w="9525" cap="flat" cmpd="sng" algn="ctr">
              <a:solidFill>
                <a:schemeClr val="dk1">
                  <a:lumMod val="65000"/>
                  <a:lumOff val="35000"/>
                  <a:alpha val="75000"/>
                </a:schemeClr>
              </a:solidFill>
              <a:round/>
            </a:ln>
            <a:effectLst/>
          </c:spPr>
        </c:majorGridlines>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43692335"/>
        <c:crosses val="autoZero"/>
        <c:crossBetween val="midCat"/>
      </c:valAx>
      <c:valAx>
        <c:axId val="143692335"/>
        <c:scaling>
          <c:orientation val="minMax"/>
        </c:scaling>
        <c:delete val="0"/>
        <c:axPos val="l"/>
        <c:majorGridlines>
          <c:spPr>
            <a:ln w="9525" cap="flat" cmpd="sng" algn="ctr">
              <a:solidFill>
                <a:schemeClr val="dk1">
                  <a:lumMod val="65000"/>
                  <a:lumOff val="35000"/>
                  <a:alpha val="75000"/>
                </a:schemeClr>
              </a:solidFill>
              <a:round/>
            </a:ln>
            <a:effectLst/>
          </c:spPr>
        </c:majorGridlines>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4369473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Demand Over Months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view3D>
      <c:rotX val="15"/>
      <c:rotY val="20"/>
      <c:depthPercent val="500"/>
      <c:rAngAx val="0"/>
      <c:perspective val="2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line3DChart>
        <c:grouping val="standard"/>
        <c:varyColors val="0"/>
        <c:ser>
          <c:idx val="0"/>
          <c:order val="0"/>
          <c:tx>
            <c:strRef>
              <c:f>'[5]Q11 Graph data'!$B$1</c:f>
              <c:strCache>
                <c:ptCount val="1"/>
                <c:pt idx="0">
                  <c:v>Beverages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cat>
            <c:numRef>
              <c:f>'[5]Q11 Graph data'!$A$2:$A$13</c:f>
              <c:numCache>
                <c:formatCode>General</c:formatCode>
                <c:ptCount val="12"/>
                <c:pt idx="0">
                  <c:v>1</c:v>
                </c:pt>
                <c:pt idx="1">
                  <c:v>2</c:v>
                </c:pt>
                <c:pt idx="2">
                  <c:v>3</c:v>
                </c:pt>
                <c:pt idx="3">
                  <c:v>4</c:v>
                </c:pt>
                <c:pt idx="4">
                  <c:v>5</c:v>
                </c:pt>
                <c:pt idx="5">
                  <c:v>6</c:v>
                </c:pt>
                <c:pt idx="6">
                  <c:v>7</c:v>
                </c:pt>
                <c:pt idx="7">
                  <c:v>8</c:v>
                </c:pt>
                <c:pt idx="8">
                  <c:v>9</c:v>
                </c:pt>
                <c:pt idx="9">
                  <c:v>10</c:v>
                </c:pt>
                <c:pt idx="10">
                  <c:v>11</c:v>
                </c:pt>
                <c:pt idx="11">
                  <c:v>12</c:v>
                </c:pt>
              </c:numCache>
            </c:numRef>
          </c:cat>
          <c:val>
            <c:numRef>
              <c:f>'[5]Q11 Graph data'!$B$2:$B$13</c:f>
              <c:numCache>
                <c:formatCode>General</c:formatCode>
                <c:ptCount val="12"/>
                <c:pt idx="0">
                  <c:v>803</c:v>
                </c:pt>
                <c:pt idx="1">
                  <c:v>952</c:v>
                </c:pt>
                <c:pt idx="2">
                  <c:v>1054</c:v>
                </c:pt>
                <c:pt idx="3">
                  <c:v>991</c:v>
                </c:pt>
                <c:pt idx="4">
                  <c:v>304</c:v>
                </c:pt>
                <c:pt idx="5">
                  <c:v>322</c:v>
                </c:pt>
                <c:pt idx="6">
                  <c:v>313</c:v>
                </c:pt>
                <c:pt idx="7">
                  <c:v>599</c:v>
                </c:pt>
                <c:pt idx="8">
                  <c:v>681</c:v>
                </c:pt>
                <c:pt idx="9">
                  <c:v>459</c:v>
                </c:pt>
                <c:pt idx="10">
                  <c:v>777</c:v>
                </c:pt>
                <c:pt idx="11">
                  <c:v>595</c:v>
                </c:pt>
              </c:numCache>
            </c:numRef>
          </c:val>
          <c:smooth val="1"/>
          <c:extLst>
            <c:ext xmlns:c16="http://schemas.microsoft.com/office/drawing/2014/chart" uri="{C3380CC4-5D6E-409C-BE32-E72D297353CC}">
              <c16:uniqueId val="{00000000-A0DE-4D21-8DA8-48690AE711FB}"/>
            </c:ext>
          </c:extLst>
        </c:ser>
        <c:ser>
          <c:idx val="1"/>
          <c:order val="1"/>
          <c:tx>
            <c:strRef>
              <c:f>'[5]Q11 Graph data'!$C$1</c:f>
              <c:strCache>
                <c:ptCount val="1"/>
                <c:pt idx="0">
                  <c:v>Condiments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cat>
            <c:numRef>
              <c:f>'[5]Q11 Graph data'!$A$2:$A$13</c:f>
              <c:numCache>
                <c:formatCode>General</c:formatCode>
                <c:ptCount val="12"/>
                <c:pt idx="0">
                  <c:v>1</c:v>
                </c:pt>
                <c:pt idx="1">
                  <c:v>2</c:v>
                </c:pt>
                <c:pt idx="2">
                  <c:v>3</c:v>
                </c:pt>
                <c:pt idx="3">
                  <c:v>4</c:v>
                </c:pt>
                <c:pt idx="4">
                  <c:v>5</c:v>
                </c:pt>
                <c:pt idx="5">
                  <c:v>6</c:v>
                </c:pt>
                <c:pt idx="6">
                  <c:v>7</c:v>
                </c:pt>
                <c:pt idx="7">
                  <c:v>8</c:v>
                </c:pt>
                <c:pt idx="8">
                  <c:v>9</c:v>
                </c:pt>
                <c:pt idx="9">
                  <c:v>10</c:v>
                </c:pt>
                <c:pt idx="10">
                  <c:v>11</c:v>
                </c:pt>
                <c:pt idx="11">
                  <c:v>12</c:v>
                </c:pt>
              </c:numCache>
            </c:numRef>
          </c:cat>
          <c:val>
            <c:numRef>
              <c:f>'[5]Q11 Graph data'!$C$2:$C$13</c:f>
              <c:numCache>
                <c:formatCode>General</c:formatCode>
                <c:ptCount val="12"/>
                <c:pt idx="0">
                  <c:v>339</c:v>
                </c:pt>
                <c:pt idx="1">
                  <c:v>505</c:v>
                </c:pt>
                <c:pt idx="2">
                  <c:v>717</c:v>
                </c:pt>
                <c:pt idx="3">
                  <c:v>128</c:v>
                </c:pt>
                <c:pt idx="4">
                  <c:v>281</c:v>
                </c:pt>
                <c:pt idx="5">
                  <c:v>300</c:v>
                </c:pt>
                <c:pt idx="6">
                  <c:v>95</c:v>
                </c:pt>
                <c:pt idx="7">
                  <c:v>439</c:v>
                </c:pt>
                <c:pt idx="8">
                  <c:v>360</c:v>
                </c:pt>
                <c:pt idx="9">
                  <c:v>332</c:v>
                </c:pt>
                <c:pt idx="10">
                  <c:v>453</c:v>
                </c:pt>
                <c:pt idx="11">
                  <c:v>466</c:v>
                </c:pt>
              </c:numCache>
            </c:numRef>
          </c:val>
          <c:smooth val="1"/>
          <c:extLst>
            <c:ext xmlns:c16="http://schemas.microsoft.com/office/drawing/2014/chart" uri="{C3380CC4-5D6E-409C-BE32-E72D297353CC}">
              <c16:uniqueId val="{00000001-A0DE-4D21-8DA8-48690AE711FB}"/>
            </c:ext>
          </c:extLst>
        </c:ser>
        <c:ser>
          <c:idx val="2"/>
          <c:order val="2"/>
          <c:tx>
            <c:strRef>
              <c:f>'[5]Q11 Graph data'!$D$1</c:f>
              <c:strCache>
                <c:ptCount val="1"/>
                <c:pt idx="0">
                  <c:v>Confections</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cat>
            <c:numRef>
              <c:f>'[5]Q11 Graph data'!$A$2:$A$13</c:f>
              <c:numCache>
                <c:formatCode>General</c:formatCode>
                <c:ptCount val="12"/>
                <c:pt idx="0">
                  <c:v>1</c:v>
                </c:pt>
                <c:pt idx="1">
                  <c:v>2</c:v>
                </c:pt>
                <c:pt idx="2">
                  <c:v>3</c:v>
                </c:pt>
                <c:pt idx="3">
                  <c:v>4</c:v>
                </c:pt>
                <c:pt idx="4">
                  <c:v>5</c:v>
                </c:pt>
                <c:pt idx="5">
                  <c:v>6</c:v>
                </c:pt>
                <c:pt idx="6">
                  <c:v>7</c:v>
                </c:pt>
                <c:pt idx="7">
                  <c:v>8</c:v>
                </c:pt>
                <c:pt idx="8">
                  <c:v>9</c:v>
                </c:pt>
                <c:pt idx="9">
                  <c:v>10</c:v>
                </c:pt>
                <c:pt idx="10">
                  <c:v>11</c:v>
                </c:pt>
                <c:pt idx="11">
                  <c:v>12</c:v>
                </c:pt>
              </c:numCache>
            </c:numRef>
          </c:cat>
          <c:val>
            <c:numRef>
              <c:f>'[5]Q11 Graph data'!$D$2:$D$13</c:f>
              <c:numCache>
                <c:formatCode>General</c:formatCode>
                <c:ptCount val="12"/>
                <c:pt idx="0">
                  <c:v>711</c:v>
                </c:pt>
                <c:pt idx="1">
                  <c:v>933</c:v>
                </c:pt>
                <c:pt idx="2">
                  <c:v>1030</c:v>
                </c:pt>
                <c:pt idx="3">
                  <c:v>712</c:v>
                </c:pt>
                <c:pt idx="4">
                  <c:v>424</c:v>
                </c:pt>
                <c:pt idx="5">
                  <c:v>291</c:v>
                </c:pt>
                <c:pt idx="6">
                  <c:v>107</c:v>
                </c:pt>
                <c:pt idx="7">
                  <c:v>455</c:v>
                </c:pt>
                <c:pt idx="8">
                  <c:v>505</c:v>
                </c:pt>
                <c:pt idx="9">
                  <c:v>619</c:v>
                </c:pt>
                <c:pt idx="10">
                  <c:v>573</c:v>
                </c:pt>
                <c:pt idx="11">
                  <c:v>526</c:v>
                </c:pt>
              </c:numCache>
            </c:numRef>
          </c:val>
          <c:smooth val="1"/>
          <c:extLst>
            <c:ext xmlns:c16="http://schemas.microsoft.com/office/drawing/2014/chart" uri="{C3380CC4-5D6E-409C-BE32-E72D297353CC}">
              <c16:uniqueId val="{00000002-A0DE-4D21-8DA8-48690AE711FB}"/>
            </c:ext>
          </c:extLst>
        </c:ser>
        <c:ser>
          <c:idx val="3"/>
          <c:order val="3"/>
          <c:tx>
            <c:strRef>
              <c:f>'[5]Q11 Graph data'!$E$1</c:f>
              <c:strCache>
                <c:ptCount val="1"/>
                <c:pt idx="0">
                  <c:v>Dairy Products</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cat>
            <c:numRef>
              <c:f>'[5]Q11 Graph data'!$A$2:$A$13</c:f>
              <c:numCache>
                <c:formatCode>General</c:formatCode>
                <c:ptCount val="12"/>
                <c:pt idx="0">
                  <c:v>1</c:v>
                </c:pt>
                <c:pt idx="1">
                  <c:v>2</c:v>
                </c:pt>
                <c:pt idx="2">
                  <c:v>3</c:v>
                </c:pt>
                <c:pt idx="3">
                  <c:v>4</c:v>
                </c:pt>
                <c:pt idx="4">
                  <c:v>5</c:v>
                </c:pt>
                <c:pt idx="5">
                  <c:v>6</c:v>
                </c:pt>
                <c:pt idx="6">
                  <c:v>7</c:v>
                </c:pt>
                <c:pt idx="7">
                  <c:v>8</c:v>
                </c:pt>
                <c:pt idx="8">
                  <c:v>9</c:v>
                </c:pt>
                <c:pt idx="9">
                  <c:v>10</c:v>
                </c:pt>
                <c:pt idx="10">
                  <c:v>11</c:v>
                </c:pt>
                <c:pt idx="11">
                  <c:v>12</c:v>
                </c:pt>
              </c:numCache>
            </c:numRef>
          </c:cat>
          <c:val>
            <c:numRef>
              <c:f>'[5]Q11 Graph data'!$E$2:$E$13</c:f>
              <c:numCache>
                <c:formatCode>General</c:formatCode>
                <c:ptCount val="12"/>
                <c:pt idx="0">
                  <c:v>1059</c:v>
                </c:pt>
                <c:pt idx="1">
                  <c:v>940</c:v>
                </c:pt>
                <c:pt idx="2">
                  <c:v>824</c:v>
                </c:pt>
                <c:pt idx="3">
                  <c:v>404</c:v>
                </c:pt>
                <c:pt idx="4">
                  <c:v>291</c:v>
                </c:pt>
                <c:pt idx="5">
                  <c:v>494</c:v>
                </c:pt>
                <c:pt idx="6">
                  <c:v>405</c:v>
                </c:pt>
                <c:pt idx="7">
                  <c:v>678</c:v>
                </c:pt>
                <c:pt idx="8">
                  <c:v>506</c:v>
                </c:pt>
                <c:pt idx="9">
                  <c:v>575</c:v>
                </c:pt>
                <c:pt idx="10">
                  <c:v>789</c:v>
                </c:pt>
                <c:pt idx="11">
                  <c:v>716</c:v>
                </c:pt>
              </c:numCache>
            </c:numRef>
          </c:val>
          <c:smooth val="1"/>
          <c:extLst>
            <c:ext xmlns:c16="http://schemas.microsoft.com/office/drawing/2014/chart" uri="{C3380CC4-5D6E-409C-BE32-E72D297353CC}">
              <c16:uniqueId val="{00000003-A0DE-4D21-8DA8-48690AE711FB}"/>
            </c:ext>
          </c:extLst>
        </c:ser>
        <c:ser>
          <c:idx val="4"/>
          <c:order val="4"/>
          <c:tx>
            <c:strRef>
              <c:f>'[5]Q11 Graph data'!$F$1</c:f>
              <c:strCache>
                <c:ptCount val="1"/>
                <c:pt idx="0">
                  <c:v>Grains/Cereals</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cat>
            <c:numRef>
              <c:f>'[5]Q11 Graph data'!$A$2:$A$13</c:f>
              <c:numCache>
                <c:formatCode>General</c:formatCode>
                <c:ptCount val="12"/>
                <c:pt idx="0">
                  <c:v>1</c:v>
                </c:pt>
                <c:pt idx="1">
                  <c:v>2</c:v>
                </c:pt>
                <c:pt idx="2">
                  <c:v>3</c:v>
                </c:pt>
                <c:pt idx="3">
                  <c:v>4</c:v>
                </c:pt>
                <c:pt idx="4">
                  <c:v>5</c:v>
                </c:pt>
                <c:pt idx="5">
                  <c:v>6</c:v>
                </c:pt>
                <c:pt idx="6">
                  <c:v>7</c:v>
                </c:pt>
                <c:pt idx="7">
                  <c:v>8</c:v>
                </c:pt>
                <c:pt idx="8">
                  <c:v>9</c:v>
                </c:pt>
                <c:pt idx="9">
                  <c:v>10</c:v>
                </c:pt>
                <c:pt idx="10">
                  <c:v>11</c:v>
                </c:pt>
                <c:pt idx="11">
                  <c:v>12</c:v>
                </c:pt>
              </c:numCache>
            </c:numRef>
          </c:cat>
          <c:val>
            <c:numRef>
              <c:f>'[5]Q11 Graph data'!$F$2:$F$13</c:f>
              <c:numCache>
                <c:formatCode>General</c:formatCode>
                <c:ptCount val="12"/>
                <c:pt idx="0">
                  <c:v>330</c:v>
                </c:pt>
                <c:pt idx="1">
                  <c:v>738</c:v>
                </c:pt>
                <c:pt idx="2">
                  <c:v>465</c:v>
                </c:pt>
                <c:pt idx="3">
                  <c:v>174</c:v>
                </c:pt>
                <c:pt idx="4">
                  <c:v>240</c:v>
                </c:pt>
                <c:pt idx="5">
                  <c:v>149</c:v>
                </c:pt>
                <c:pt idx="6">
                  <c:v>292</c:v>
                </c:pt>
                <c:pt idx="7">
                  <c:v>326</c:v>
                </c:pt>
                <c:pt idx="8">
                  <c:v>215</c:v>
                </c:pt>
                <c:pt idx="9">
                  <c:v>294</c:v>
                </c:pt>
                <c:pt idx="10">
                  <c:v>214</c:v>
                </c:pt>
                <c:pt idx="11">
                  <c:v>503</c:v>
                </c:pt>
              </c:numCache>
            </c:numRef>
          </c:val>
          <c:smooth val="1"/>
          <c:extLst>
            <c:ext xmlns:c16="http://schemas.microsoft.com/office/drawing/2014/chart" uri="{C3380CC4-5D6E-409C-BE32-E72D297353CC}">
              <c16:uniqueId val="{00000004-A0DE-4D21-8DA8-48690AE711FB}"/>
            </c:ext>
          </c:extLst>
        </c:ser>
        <c:ser>
          <c:idx val="5"/>
          <c:order val="5"/>
          <c:tx>
            <c:strRef>
              <c:f>'[5]Q11 Graph data'!$G$1</c:f>
              <c:strCache>
                <c:ptCount val="1"/>
                <c:pt idx="0">
                  <c:v>Meat/Poultry</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cat>
            <c:numRef>
              <c:f>'[5]Q11 Graph data'!$A$2:$A$13</c:f>
              <c:numCache>
                <c:formatCode>General</c:formatCode>
                <c:ptCount val="12"/>
                <c:pt idx="0">
                  <c:v>1</c:v>
                </c:pt>
                <c:pt idx="1">
                  <c:v>2</c:v>
                </c:pt>
                <c:pt idx="2">
                  <c:v>3</c:v>
                </c:pt>
                <c:pt idx="3">
                  <c:v>4</c:v>
                </c:pt>
                <c:pt idx="4">
                  <c:v>5</c:v>
                </c:pt>
                <c:pt idx="5">
                  <c:v>6</c:v>
                </c:pt>
                <c:pt idx="6">
                  <c:v>7</c:v>
                </c:pt>
                <c:pt idx="7">
                  <c:v>8</c:v>
                </c:pt>
                <c:pt idx="8">
                  <c:v>9</c:v>
                </c:pt>
                <c:pt idx="9">
                  <c:v>10</c:v>
                </c:pt>
                <c:pt idx="10">
                  <c:v>11</c:v>
                </c:pt>
                <c:pt idx="11">
                  <c:v>12</c:v>
                </c:pt>
              </c:numCache>
            </c:numRef>
          </c:cat>
          <c:val>
            <c:numRef>
              <c:f>'[5]Q11 Graph data'!$G$2:$G$13</c:f>
              <c:numCache>
                <c:formatCode>General</c:formatCode>
                <c:ptCount val="12"/>
                <c:pt idx="0">
                  <c:v>568</c:v>
                </c:pt>
                <c:pt idx="1">
                  <c:v>175</c:v>
                </c:pt>
                <c:pt idx="2">
                  <c:v>859</c:v>
                </c:pt>
                <c:pt idx="3">
                  <c:v>102</c:v>
                </c:pt>
                <c:pt idx="4">
                  <c:v>93</c:v>
                </c:pt>
                <c:pt idx="5">
                  <c:v>136</c:v>
                </c:pt>
                <c:pt idx="6">
                  <c:v>130</c:v>
                </c:pt>
                <c:pt idx="7">
                  <c:v>255</c:v>
                </c:pt>
                <c:pt idx="8">
                  <c:v>216</c:v>
                </c:pt>
                <c:pt idx="9">
                  <c:v>276</c:v>
                </c:pt>
                <c:pt idx="10">
                  <c:v>525</c:v>
                </c:pt>
                <c:pt idx="11">
                  <c:v>239</c:v>
                </c:pt>
              </c:numCache>
            </c:numRef>
          </c:val>
          <c:smooth val="1"/>
          <c:extLst>
            <c:ext xmlns:c16="http://schemas.microsoft.com/office/drawing/2014/chart" uri="{C3380CC4-5D6E-409C-BE32-E72D297353CC}">
              <c16:uniqueId val="{00000005-A0DE-4D21-8DA8-48690AE711FB}"/>
            </c:ext>
          </c:extLst>
        </c:ser>
        <c:ser>
          <c:idx val="6"/>
          <c:order val="6"/>
          <c:tx>
            <c:strRef>
              <c:f>'[5]Q11 Graph data'!$H$1</c:f>
              <c:strCache>
                <c:ptCount val="1"/>
                <c:pt idx="0">
                  <c:v>Produce</c:v>
                </c:pt>
              </c:strCache>
            </c:strRef>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cat>
            <c:numRef>
              <c:f>'[5]Q11 Graph data'!$A$2:$A$13</c:f>
              <c:numCache>
                <c:formatCode>General</c:formatCode>
                <c:ptCount val="12"/>
                <c:pt idx="0">
                  <c:v>1</c:v>
                </c:pt>
                <c:pt idx="1">
                  <c:v>2</c:v>
                </c:pt>
                <c:pt idx="2">
                  <c:v>3</c:v>
                </c:pt>
                <c:pt idx="3">
                  <c:v>4</c:v>
                </c:pt>
                <c:pt idx="4">
                  <c:v>5</c:v>
                </c:pt>
                <c:pt idx="5">
                  <c:v>6</c:v>
                </c:pt>
                <c:pt idx="6">
                  <c:v>7</c:v>
                </c:pt>
                <c:pt idx="7">
                  <c:v>8</c:v>
                </c:pt>
                <c:pt idx="8">
                  <c:v>9</c:v>
                </c:pt>
                <c:pt idx="9">
                  <c:v>10</c:v>
                </c:pt>
                <c:pt idx="10">
                  <c:v>11</c:v>
                </c:pt>
                <c:pt idx="11">
                  <c:v>12</c:v>
                </c:pt>
              </c:numCache>
            </c:numRef>
          </c:cat>
          <c:val>
            <c:numRef>
              <c:f>'[5]Q11 Graph data'!$H$2:$H$13</c:f>
              <c:numCache>
                <c:formatCode>General</c:formatCode>
                <c:ptCount val="12"/>
                <c:pt idx="0">
                  <c:v>510</c:v>
                </c:pt>
                <c:pt idx="1">
                  <c:v>182</c:v>
                </c:pt>
                <c:pt idx="2">
                  <c:v>140</c:v>
                </c:pt>
                <c:pt idx="3">
                  <c:v>339</c:v>
                </c:pt>
                <c:pt idx="4">
                  <c:v>186</c:v>
                </c:pt>
                <c:pt idx="5">
                  <c:v>71</c:v>
                </c:pt>
                <c:pt idx="6">
                  <c:v>149</c:v>
                </c:pt>
                <c:pt idx="7">
                  <c:v>211</c:v>
                </c:pt>
                <c:pt idx="8">
                  <c:v>141</c:v>
                </c:pt>
                <c:pt idx="9">
                  <c:v>105</c:v>
                </c:pt>
                <c:pt idx="10">
                  <c:v>266</c:v>
                </c:pt>
                <c:pt idx="11">
                  <c:v>144</c:v>
                </c:pt>
              </c:numCache>
            </c:numRef>
          </c:val>
          <c:smooth val="1"/>
          <c:extLst>
            <c:ext xmlns:c16="http://schemas.microsoft.com/office/drawing/2014/chart" uri="{C3380CC4-5D6E-409C-BE32-E72D297353CC}">
              <c16:uniqueId val="{00000006-A0DE-4D21-8DA8-48690AE711FB}"/>
            </c:ext>
          </c:extLst>
        </c:ser>
        <c:ser>
          <c:idx val="7"/>
          <c:order val="7"/>
          <c:tx>
            <c:strRef>
              <c:f>'[5]Q11 Graph data'!$I$1</c:f>
              <c:strCache>
                <c:ptCount val="1"/>
                <c:pt idx="0">
                  <c:v>Seafood</c:v>
                </c:pt>
              </c:strCache>
            </c:strRef>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cat>
            <c:numRef>
              <c:f>'[5]Q11 Graph data'!$A$2:$A$13</c:f>
              <c:numCache>
                <c:formatCode>General</c:formatCode>
                <c:ptCount val="12"/>
                <c:pt idx="0">
                  <c:v>1</c:v>
                </c:pt>
                <c:pt idx="1">
                  <c:v>2</c:v>
                </c:pt>
                <c:pt idx="2">
                  <c:v>3</c:v>
                </c:pt>
                <c:pt idx="3">
                  <c:v>4</c:v>
                </c:pt>
                <c:pt idx="4">
                  <c:v>5</c:v>
                </c:pt>
                <c:pt idx="5">
                  <c:v>6</c:v>
                </c:pt>
                <c:pt idx="6">
                  <c:v>7</c:v>
                </c:pt>
                <c:pt idx="7">
                  <c:v>8</c:v>
                </c:pt>
                <c:pt idx="8">
                  <c:v>9</c:v>
                </c:pt>
                <c:pt idx="9">
                  <c:v>10</c:v>
                </c:pt>
                <c:pt idx="10">
                  <c:v>11</c:v>
                </c:pt>
                <c:pt idx="11">
                  <c:v>12</c:v>
                </c:pt>
              </c:numCache>
            </c:numRef>
          </c:cat>
          <c:val>
            <c:numRef>
              <c:f>'[5]Q11 Graph data'!$I$2:$I$13</c:f>
              <c:numCache>
                <c:formatCode>General</c:formatCode>
                <c:ptCount val="12"/>
                <c:pt idx="0">
                  <c:v>562</c:v>
                </c:pt>
                <c:pt idx="1">
                  <c:v>819</c:v>
                </c:pt>
                <c:pt idx="2">
                  <c:v>781</c:v>
                </c:pt>
                <c:pt idx="3">
                  <c:v>463</c:v>
                </c:pt>
                <c:pt idx="4">
                  <c:v>241</c:v>
                </c:pt>
                <c:pt idx="5">
                  <c:v>401</c:v>
                </c:pt>
                <c:pt idx="6">
                  <c:v>144</c:v>
                </c:pt>
                <c:pt idx="7">
                  <c:v>553</c:v>
                </c:pt>
                <c:pt idx="8">
                  <c:v>559</c:v>
                </c:pt>
                <c:pt idx="9">
                  <c:v>807</c:v>
                </c:pt>
                <c:pt idx="10">
                  <c:v>729</c:v>
                </c:pt>
                <c:pt idx="11">
                  <c:v>493</c:v>
                </c:pt>
              </c:numCache>
            </c:numRef>
          </c:val>
          <c:smooth val="1"/>
          <c:extLst>
            <c:ext xmlns:c16="http://schemas.microsoft.com/office/drawing/2014/chart" uri="{C3380CC4-5D6E-409C-BE32-E72D297353CC}">
              <c16:uniqueId val="{00000007-A0DE-4D21-8DA8-48690AE711FB}"/>
            </c:ext>
          </c:extLst>
        </c:ser>
        <c:dLbls>
          <c:showLegendKey val="0"/>
          <c:showVal val="0"/>
          <c:showCatName val="0"/>
          <c:showSerName val="0"/>
          <c:showPercent val="0"/>
          <c:showBubbleSize val="0"/>
        </c:dLbls>
        <c:axId val="62947919"/>
        <c:axId val="62948399"/>
        <c:axId val="1640822159"/>
      </c:line3DChart>
      <c:catAx>
        <c:axId val="62947919"/>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Months</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2948399"/>
        <c:crosses val="autoZero"/>
        <c:auto val="1"/>
        <c:lblAlgn val="ctr"/>
        <c:lblOffset val="100"/>
        <c:noMultiLvlLbl val="0"/>
      </c:catAx>
      <c:valAx>
        <c:axId val="62948399"/>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Demand</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2947919"/>
        <c:crosses val="autoZero"/>
        <c:crossBetween val="between"/>
      </c:valAx>
      <c:serAx>
        <c:axId val="1640822159"/>
        <c:scaling>
          <c:orientation val="minMax"/>
        </c:scaling>
        <c:delete val="0"/>
        <c:axPos val="b"/>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2948399"/>
        <c:crosses val="autoZero"/>
      </c:ser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Demand over Seasons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view3D>
      <c:rotX val="10"/>
      <c:rotY val="20"/>
      <c:depthPercent val="300"/>
      <c:rAngAx val="0"/>
      <c:perspective val="2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line3DChart>
        <c:grouping val="standard"/>
        <c:varyColors val="0"/>
        <c:ser>
          <c:idx val="0"/>
          <c:order val="0"/>
          <c:tx>
            <c:strRef>
              <c:f>'[5]Q11 Graph data'!$B$19</c:f>
              <c:strCache>
                <c:ptCount val="1"/>
                <c:pt idx="0">
                  <c:v>Beverages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cat>
            <c:strRef>
              <c:f>'[5]Q11 Graph data'!$A$20:$A$23</c:f>
              <c:strCache>
                <c:ptCount val="4"/>
                <c:pt idx="0">
                  <c:v>Fall</c:v>
                </c:pt>
                <c:pt idx="1">
                  <c:v>Spring</c:v>
                </c:pt>
                <c:pt idx="2">
                  <c:v>Summer</c:v>
                </c:pt>
                <c:pt idx="3">
                  <c:v>Winter</c:v>
                </c:pt>
              </c:strCache>
            </c:strRef>
          </c:cat>
          <c:val>
            <c:numRef>
              <c:f>'[5]Q11 Graph data'!$B$20:$B$23</c:f>
              <c:numCache>
                <c:formatCode>General</c:formatCode>
                <c:ptCount val="4"/>
                <c:pt idx="0">
                  <c:v>1917</c:v>
                </c:pt>
                <c:pt idx="1">
                  <c:v>2349</c:v>
                </c:pt>
                <c:pt idx="2">
                  <c:v>1234</c:v>
                </c:pt>
                <c:pt idx="3">
                  <c:v>2350</c:v>
                </c:pt>
              </c:numCache>
            </c:numRef>
          </c:val>
          <c:smooth val="1"/>
          <c:extLst>
            <c:ext xmlns:c16="http://schemas.microsoft.com/office/drawing/2014/chart" uri="{C3380CC4-5D6E-409C-BE32-E72D297353CC}">
              <c16:uniqueId val="{00000000-C313-4214-AFCE-5E77B035FE76}"/>
            </c:ext>
          </c:extLst>
        </c:ser>
        <c:ser>
          <c:idx val="1"/>
          <c:order val="1"/>
          <c:tx>
            <c:strRef>
              <c:f>'[5]Q11 Graph data'!$C$19</c:f>
              <c:strCache>
                <c:ptCount val="1"/>
                <c:pt idx="0">
                  <c:v>Condiments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cat>
            <c:strRef>
              <c:f>'[5]Q11 Graph data'!$A$20:$A$23</c:f>
              <c:strCache>
                <c:ptCount val="4"/>
                <c:pt idx="0">
                  <c:v>Fall</c:v>
                </c:pt>
                <c:pt idx="1">
                  <c:v>Spring</c:v>
                </c:pt>
                <c:pt idx="2">
                  <c:v>Summer</c:v>
                </c:pt>
                <c:pt idx="3">
                  <c:v>Winter</c:v>
                </c:pt>
              </c:strCache>
            </c:strRef>
          </c:cat>
          <c:val>
            <c:numRef>
              <c:f>'[5]Q11 Graph data'!$C$20:$C$23</c:f>
              <c:numCache>
                <c:formatCode>General</c:formatCode>
                <c:ptCount val="4"/>
                <c:pt idx="0">
                  <c:v>1145</c:v>
                </c:pt>
                <c:pt idx="1">
                  <c:v>1126</c:v>
                </c:pt>
                <c:pt idx="2">
                  <c:v>834</c:v>
                </c:pt>
                <c:pt idx="3">
                  <c:v>1310</c:v>
                </c:pt>
              </c:numCache>
            </c:numRef>
          </c:val>
          <c:smooth val="1"/>
          <c:extLst>
            <c:ext xmlns:c16="http://schemas.microsoft.com/office/drawing/2014/chart" uri="{C3380CC4-5D6E-409C-BE32-E72D297353CC}">
              <c16:uniqueId val="{00000001-C313-4214-AFCE-5E77B035FE76}"/>
            </c:ext>
          </c:extLst>
        </c:ser>
        <c:ser>
          <c:idx val="2"/>
          <c:order val="2"/>
          <c:tx>
            <c:strRef>
              <c:f>'[5]Q11 Graph data'!$D$19</c:f>
              <c:strCache>
                <c:ptCount val="1"/>
                <c:pt idx="0">
                  <c:v>Confections</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cat>
            <c:strRef>
              <c:f>'[5]Q11 Graph data'!$A$20:$A$23</c:f>
              <c:strCache>
                <c:ptCount val="4"/>
                <c:pt idx="0">
                  <c:v>Fall</c:v>
                </c:pt>
                <c:pt idx="1">
                  <c:v>Spring</c:v>
                </c:pt>
                <c:pt idx="2">
                  <c:v>Summer</c:v>
                </c:pt>
                <c:pt idx="3">
                  <c:v>Winter</c:v>
                </c:pt>
              </c:strCache>
            </c:strRef>
          </c:cat>
          <c:val>
            <c:numRef>
              <c:f>'[5]Q11 Graph data'!$D$20:$D$23</c:f>
              <c:numCache>
                <c:formatCode>General</c:formatCode>
                <c:ptCount val="4"/>
                <c:pt idx="0">
                  <c:v>1697</c:v>
                </c:pt>
                <c:pt idx="1">
                  <c:v>2166</c:v>
                </c:pt>
                <c:pt idx="2">
                  <c:v>853</c:v>
                </c:pt>
                <c:pt idx="3">
                  <c:v>2170</c:v>
                </c:pt>
              </c:numCache>
            </c:numRef>
          </c:val>
          <c:smooth val="1"/>
          <c:extLst>
            <c:ext xmlns:c16="http://schemas.microsoft.com/office/drawing/2014/chart" uri="{C3380CC4-5D6E-409C-BE32-E72D297353CC}">
              <c16:uniqueId val="{00000002-C313-4214-AFCE-5E77B035FE76}"/>
            </c:ext>
          </c:extLst>
        </c:ser>
        <c:ser>
          <c:idx val="3"/>
          <c:order val="3"/>
          <c:tx>
            <c:strRef>
              <c:f>'[5]Q11 Graph data'!$E$19</c:f>
              <c:strCache>
                <c:ptCount val="1"/>
                <c:pt idx="0">
                  <c:v>Dairy Products</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cat>
            <c:strRef>
              <c:f>'[5]Q11 Graph data'!$A$20:$A$23</c:f>
              <c:strCache>
                <c:ptCount val="4"/>
                <c:pt idx="0">
                  <c:v>Fall</c:v>
                </c:pt>
                <c:pt idx="1">
                  <c:v>Spring</c:v>
                </c:pt>
                <c:pt idx="2">
                  <c:v>Summer</c:v>
                </c:pt>
                <c:pt idx="3">
                  <c:v>Winter</c:v>
                </c:pt>
              </c:strCache>
            </c:strRef>
          </c:cat>
          <c:val>
            <c:numRef>
              <c:f>'[5]Q11 Graph data'!$E$20:$E$23</c:f>
              <c:numCache>
                <c:formatCode>General</c:formatCode>
                <c:ptCount val="4"/>
                <c:pt idx="0">
                  <c:v>1870</c:v>
                </c:pt>
                <c:pt idx="1">
                  <c:v>1519</c:v>
                </c:pt>
                <c:pt idx="2">
                  <c:v>1577</c:v>
                </c:pt>
                <c:pt idx="3">
                  <c:v>2715</c:v>
                </c:pt>
              </c:numCache>
            </c:numRef>
          </c:val>
          <c:smooth val="1"/>
          <c:extLst>
            <c:ext xmlns:c16="http://schemas.microsoft.com/office/drawing/2014/chart" uri="{C3380CC4-5D6E-409C-BE32-E72D297353CC}">
              <c16:uniqueId val="{00000003-C313-4214-AFCE-5E77B035FE76}"/>
            </c:ext>
          </c:extLst>
        </c:ser>
        <c:ser>
          <c:idx val="4"/>
          <c:order val="4"/>
          <c:tx>
            <c:strRef>
              <c:f>'[5]Q11 Graph data'!$F$19</c:f>
              <c:strCache>
                <c:ptCount val="1"/>
                <c:pt idx="0">
                  <c:v>Grains/Cereals</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cat>
            <c:strRef>
              <c:f>'[5]Q11 Graph data'!$A$20:$A$23</c:f>
              <c:strCache>
                <c:ptCount val="4"/>
                <c:pt idx="0">
                  <c:v>Fall</c:v>
                </c:pt>
                <c:pt idx="1">
                  <c:v>Spring</c:v>
                </c:pt>
                <c:pt idx="2">
                  <c:v>Summer</c:v>
                </c:pt>
                <c:pt idx="3">
                  <c:v>Winter</c:v>
                </c:pt>
              </c:strCache>
            </c:strRef>
          </c:cat>
          <c:val>
            <c:numRef>
              <c:f>'[5]Q11 Graph data'!$F$20:$F$23</c:f>
              <c:numCache>
                <c:formatCode>General</c:formatCode>
                <c:ptCount val="4"/>
                <c:pt idx="0">
                  <c:v>723</c:v>
                </c:pt>
                <c:pt idx="1">
                  <c:v>879</c:v>
                </c:pt>
                <c:pt idx="2">
                  <c:v>767</c:v>
                </c:pt>
                <c:pt idx="3">
                  <c:v>1571</c:v>
                </c:pt>
              </c:numCache>
            </c:numRef>
          </c:val>
          <c:smooth val="1"/>
          <c:extLst>
            <c:ext xmlns:c16="http://schemas.microsoft.com/office/drawing/2014/chart" uri="{C3380CC4-5D6E-409C-BE32-E72D297353CC}">
              <c16:uniqueId val="{00000004-C313-4214-AFCE-5E77B035FE76}"/>
            </c:ext>
          </c:extLst>
        </c:ser>
        <c:ser>
          <c:idx val="5"/>
          <c:order val="5"/>
          <c:tx>
            <c:strRef>
              <c:f>'[5]Q11 Graph data'!$G$19</c:f>
              <c:strCache>
                <c:ptCount val="1"/>
                <c:pt idx="0">
                  <c:v>Meat/Poultry</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cat>
            <c:strRef>
              <c:f>'[5]Q11 Graph data'!$A$20:$A$23</c:f>
              <c:strCache>
                <c:ptCount val="4"/>
                <c:pt idx="0">
                  <c:v>Fall</c:v>
                </c:pt>
                <c:pt idx="1">
                  <c:v>Spring</c:v>
                </c:pt>
                <c:pt idx="2">
                  <c:v>Summer</c:v>
                </c:pt>
                <c:pt idx="3">
                  <c:v>Winter</c:v>
                </c:pt>
              </c:strCache>
            </c:strRef>
          </c:cat>
          <c:val>
            <c:numRef>
              <c:f>'[5]Q11 Graph data'!$G$20:$G$23</c:f>
              <c:numCache>
                <c:formatCode>General</c:formatCode>
                <c:ptCount val="4"/>
                <c:pt idx="0">
                  <c:v>1017</c:v>
                </c:pt>
                <c:pt idx="1">
                  <c:v>1054</c:v>
                </c:pt>
                <c:pt idx="2">
                  <c:v>521</c:v>
                </c:pt>
                <c:pt idx="3">
                  <c:v>982</c:v>
                </c:pt>
              </c:numCache>
            </c:numRef>
          </c:val>
          <c:smooth val="1"/>
          <c:extLst>
            <c:ext xmlns:c16="http://schemas.microsoft.com/office/drawing/2014/chart" uri="{C3380CC4-5D6E-409C-BE32-E72D297353CC}">
              <c16:uniqueId val="{00000005-C313-4214-AFCE-5E77B035FE76}"/>
            </c:ext>
          </c:extLst>
        </c:ser>
        <c:ser>
          <c:idx val="6"/>
          <c:order val="6"/>
          <c:tx>
            <c:strRef>
              <c:f>'[5]Q11 Graph data'!$H$19</c:f>
              <c:strCache>
                <c:ptCount val="1"/>
                <c:pt idx="0">
                  <c:v>Produce</c:v>
                </c:pt>
              </c:strCache>
            </c:strRef>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cat>
            <c:strRef>
              <c:f>'[5]Q11 Graph data'!$A$20:$A$23</c:f>
              <c:strCache>
                <c:ptCount val="4"/>
                <c:pt idx="0">
                  <c:v>Fall</c:v>
                </c:pt>
                <c:pt idx="1">
                  <c:v>Spring</c:v>
                </c:pt>
                <c:pt idx="2">
                  <c:v>Summer</c:v>
                </c:pt>
                <c:pt idx="3">
                  <c:v>Winter</c:v>
                </c:pt>
              </c:strCache>
            </c:strRef>
          </c:cat>
          <c:val>
            <c:numRef>
              <c:f>'[5]Q11 Graph data'!$H$20:$H$23</c:f>
              <c:numCache>
                <c:formatCode>General</c:formatCode>
                <c:ptCount val="4"/>
                <c:pt idx="0">
                  <c:v>512</c:v>
                </c:pt>
                <c:pt idx="1">
                  <c:v>665</c:v>
                </c:pt>
                <c:pt idx="2">
                  <c:v>431</c:v>
                </c:pt>
                <c:pt idx="3">
                  <c:v>836</c:v>
                </c:pt>
              </c:numCache>
            </c:numRef>
          </c:val>
          <c:smooth val="1"/>
          <c:extLst>
            <c:ext xmlns:c16="http://schemas.microsoft.com/office/drawing/2014/chart" uri="{C3380CC4-5D6E-409C-BE32-E72D297353CC}">
              <c16:uniqueId val="{00000006-C313-4214-AFCE-5E77B035FE76}"/>
            </c:ext>
          </c:extLst>
        </c:ser>
        <c:ser>
          <c:idx val="7"/>
          <c:order val="7"/>
          <c:tx>
            <c:strRef>
              <c:f>'[5]Q11 Graph data'!$I$19</c:f>
              <c:strCache>
                <c:ptCount val="1"/>
                <c:pt idx="0">
                  <c:v>Seafood</c:v>
                </c:pt>
              </c:strCache>
            </c:strRef>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cat>
            <c:strRef>
              <c:f>'[5]Q11 Graph data'!$A$20:$A$23</c:f>
              <c:strCache>
                <c:ptCount val="4"/>
                <c:pt idx="0">
                  <c:v>Fall</c:v>
                </c:pt>
                <c:pt idx="1">
                  <c:v>Spring</c:v>
                </c:pt>
                <c:pt idx="2">
                  <c:v>Summer</c:v>
                </c:pt>
                <c:pt idx="3">
                  <c:v>Winter</c:v>
                </c:pt>
              </c:strCache>
            </c:strRef>
          </c:cat>
          <c:val>
            <c:numRef>
              <c:f>'[5]Q11 Graph data'!$I$20:$I$23</c:f>
              <c:numCache>
                <c:formatCode>General</c:formatCode>
                <c:ptCount val="4"/>
                <c:pt idx="0">
                  <c:v>2095</c:v>
                </c:pt>
                <c:pt idx="1">
                  <c:v>1485</c:v>
                </c:pt>
                <c:pt idx="2">
                  <c:v>1098</c:v>
                </c:pt>
                <c:pt idx="3">
                  <c:v>1874</c:v>
                </c:pt>
              </c:numCache>
            </c:numRef>
          </c:val>
          <c:smooth val="1"/>
          <c:extLst>
            <c:ext xmlns:c16="http://schemas.microsoft.com/office/drawing/2014/chart" uri="{C3380CC4-5D6E-409C-BE32-E72D297353CC}">
              <c16:uniqueId val="{00000007-C313-4214-AFCE-5E77B035FE76}"/>
            </c:ext>
          </c:extLst>
        </c:ser>
        <c:dLbls>
          <c:showLegendKey val="0"/>
          <c:showVal val="0"/>
          <c:showCatName val="0"/>
          <c:showSerName val="0"/>
          <c:showPercent val="0"/>
          <c:showBubbleSize val="0"/>
        </c:dLbls>
        <c:axId val="169653903"/>
        <c:axId val="169669263"/>
        <c:axId val="1667363856"/>
      </c:line3DChart>
      <c:catAx>
        <c:axId val="169653903"/>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Seasons</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9669263"/>
        <c:crosses val="autoZero"/>
        <c:auto val="1"/>
        <c:lblAlgn val="ctr"/>
        <c:lblOffset val="100"/>
        <c:noMultiLvlLbl val="0"/>
      </c:catAx>
      <c:valAx>
        <c:axId val="169669263"/>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Demand</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9653903"/>
        <c:crosses val="autoZero"/>
        <c:crossBetween val="between"/>
      </c:valAx>
      <c:serAx>
        <c:axId val="1667363856"/>
        <c:scaling>
          <c:orientation val="minMax"/>
        </c:scaling>
        <c:delete val="0"/>
        <c:axPos val="b"/>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9669263"/>
        <c:crosses val="autoZero"/>
      </c:ser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 Demand</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lineChart>
        <c:grouping val="standard"/>
        <c:varyColors val="0"/>
        <c:ser>
          <c:idx val="0"/>
          <c:order val="0"/>
          <c:tx>
            <c:strRef>
              <c:f>'[5]Q11 Pivot'!$E$3</c:f>
              <c:strCache>
                <c:ptCount val="1"/>
                <c:pt idx="0">
                  <c:v>Demand</c:v>
                </c:pt>
              </c:strCache>
            </c:strRef>
          </c:tx>
          <c:spPr>
            <a:ln w="34925" cap="rnd">
              <a:solidFill>
                <a:schemeClr val="accent1"/>
              </a:solidFill>
              <a:round/>
            </a:ln>
            <a:effectLst>
              <a:outerShdw blurRad="57150" dist="19050" dir="5400000" algn="ctr" rotWithShape="0">
                <a:srgbClr val="000000">
                  <a:alpha val="63000"/>
                </a:srgbClr>
              </a:outerShdw>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'[5]Q11 Pivot'!$D$4:$D$7</c:f>
              <c:strCache>
                <c:ptCount val="4"/>
                <c:pt idx="0">
                  <c:v>Fall</c:v>
                </c:pt>
                <c:pt idx="1">
                  <c:v>Spring</c:v>
                </c:pt>
                <c:pt idx="2">
                  <c:v>Summer</c:v>
                </c:pt>
                <c:pt idx="3">
                  <c:v>Winter</c:v>
                </c:pt>
              </c:strCache>
            </c:strRef>
          </c:cat>
          <c:val>
            <c:numRef>
              <c:f>'[5]Q11 Pivot'!$E$4:$E$7</c:f>
              <c:numCache>
                <c:formatCode>General</c:formatCode>
                <c:ptCount val="4"/>
                <c:pt idx="0">
                  <c:v>10976</c:v>
                </c:pt>
                <c:pt idx="1">
                  <c:v>11243</c:v>
                </c:pt>
                <c:pt idx="2">
                  <c:v>7315</c:v>
                </c:pt>
                <c:pt idx="3">
                  <c:v>13808</c:v>
                </c:pt>
              </c:numCache>
            </c:numRef>
          </c:val>
          <c:smooth val="0"/>
          <c:extLst>
            <c:ext xmlns:c16="http://schemas.microsoft.com/office/drawing/2014/chart" uri="{C3380CC4-5D6E-409C-BE32-E72D297353CC}">
              <c16:uniqueId val="{00000000-ECB3-40F0-BD4C-24E3BEF31A80}"/>
            </c:ext>
          </c:extLst>
        </c:ser>
        <c:dLbls>
          <c:dLblPos val="ctr"/>
          <c:showLegendKey val="0"/>
          <c:showVal val="1"/>
          <c:showCatName val="0"/>
          <c:showSerName val="0"/>
          <c:showPercent val="0"/>
          <c:showBubbleSize val="0"/>
        </c:dLbls>
        <c:smooth val="0"/>
        <c:axId val="1780462784"/>
        <c:axId val="1780462304"/>
      </c:lineChart>
      <c:catAx>
        <c:axId val="1780462784"/>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Season</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80462304"/>
        <c:crosses val="autoZero"/>
        <c:auto val="1"/>
        <c:lblAlgn val="ctr"/>
        <c:lblOffset val="100"/>
        <c:noMultiLvlLbl val="0"/>
      </c:catAx>
      <c:valAx>
        <c:axId val="1780462304"/>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Demand in Units </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804627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[EDA Report.xlsx]Q13Pivot!PivotTable3</c:name>
    <c:fmtId val="23"/>
  </c:pivotSource>
  <c:chart>
    <c:autoTitleDeleted val="0"/>
    <c:pivotFmts>
      <c:pivotFmt>
        <c:idx val="0"/>
        <c:spPr>
          <a:solidFill>
            <a:srgbClr val="FF505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60000"/>
              <a:lumOff val="40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FF505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lumMod val="60000"/>
              <a:lumOff val="40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Q13Pivot!$B$3:$B$4</c:f>
              <c:strCache>
                <c:ptCount val="1"/>
                <c:pt idx="0">
                  <c:v>Late</c:v>
                </c:pt>
              </c:strCache>
            </c:strRef>
          </c:tx>
          <c:spPr>
            <a:solidFill>
              <a:srgbClr val="FF5050"/>
            </a:solidFill>
            <a:ln>
              <a:noFill/>
            </a:ln>
            <a:effectLst>
              <a:outerShdw blurRad="57150" dist="19050" dir="5400000" algn="ctr" rotWithShape="0">
                <a:srgbClr val="000000">
                  <a:alpha val="63000"/>
                </a:srgbClr>
              </a:outerShdw>
            </a:effectLst>
          </c:spPr>
          <c:invertIfNegative val="0"/>
          <c:cat>
            <c:multiLvlStrRef>
              <c:f>Q13Pivot!$A$5:$A$38</c:f>
              <c:multiLvlStrCache>
                <c:ptCount val="25"/>
                <c:lvl>
                  <c:pt idx="0">
                    <c:v>Beverages</c:v>
                  </c:pt>
                  <c:pt idx="1">
                    <c:v>Condiments</c:v>
                  </c:pt>
                  <c:pt idx="2">
                    <c:v>Confections</c:v>
                  </c:pt>
                  <c:pt idx="3">
                    <c:v>Meat/Poultry</c:v>
                  </c:pt>
                  <c:pt idx="4">
                    <c:v>Seafood</c:v>
                  </c:pt>
                  <c:pt idx="5">
                    <c:v>Beverages</c:v>
                  </c:pt>
                  <c:pt idx="6">
                    <c:v>Beverages</c:v>
                  </c:pt>
                  <c:pt idx="7">
                    <c:v>Condiments</c:v>
                  </c:pt>
                  <c:pt idx="8">
                    <c:v>Confections</c:v>
                  </c:pt>
                  <c:pt idx="9">
                    <c:v>Grains/Cereals</c:v>
                  </c:pt>
                  <c:pt idx="10">
                    <c:v>Meat/Poultry</c:v>
                  </c:pt>
                  <c:pt idx="11">
                    <c:v>Produce</c:v>
                  </c:pt>
                  <c:pt idx="12">
                    <c:v>Seafood</c:v>
                  </c:pt>
                  <c:pt idx="13">
                    <c:v>Dairy Products</c:v>
                  </c:pt>
                  <c:pt idx="14">
                    <c:v>Condiments</c:v>
                  </c:pt>
                  <c:pt idx="15">
                    <c:v>Meat/Poultry</c:v>
                  </c:pt>
                  <c:pt idx="16">
                    <c:v>Produce</c:v>
                  </c:pt>
                  <c:pt idx="17">
                    <c:v>Seafood</c:v>
                  </c:pt>
                  <c:pt idx="18">
                    <c:v>Dairy Products</c:v>
                  </c:pt>
                  <c:pt idx="19">
                    <c:v>Grains/Cereals</c:v>
                  </c:pt>
                  <c:pt idx="20">
                    <c:v>Beverages</c:v>
                  </c:pt>
                  <c:pt idx="21">
                    <c:v>Condiments</c:v>
                  </c:pt>
                  <c:pt idx="22">
                    <c:v>Confections</c:v>
                  </c:pt>
                  <c:pt idx="23">
                    <c:v>Condiments</c:v>
                  </c:pt>
                  <c:pt idx="24">
                    <c:v>Produce</c:v>
                  </c:pt>
                </c:lvl>
                <c:lvl>
                  <c:pt idx="0">
                    <c:v>Australia</c:v>
                  </c:pt>
                  <c:pt idx="5">
                    <c:v>Brazil</c:v>
                  </c:pt>
                  <c:pt idx="6">
                    <c:v>Germany</c:v>
                  </c:pt>
                  <c:pt idx="13">
                    <c:v>Italy</c:v>
                  </c:pt>
                  <c:pt idx="14">
                    <c:v>Japan</c:v>
                  </c:pt>
                  <c:pt idx="18">
                    <c:v>Spain</c:v>
                  </c:pt>
                  <c:pt idx="19">
                    <c:v>Sweden </c:v>
                  </c:pt>
                  <c:pt idx="20">
                    <c:v>UK</c:v>
                  </c:pt>
                  <c:pt idx="23">
                    <c:v>USA</c:v>
                  </c:pt>
                </c:lvl>
              </c:multiLvlStrCache>
            </c:multiLvlStrRef>
          </c:cat>
          <c:val>
            <c:numRef>
              <c:f>Q13Pivot!$B$5:$B$38</c:f>
              <c:numCache>
                <c:formatCode>0</c:formatCode>
                <c:ptCount val="25"/>
                <c:pt idx="0">
                  <c:v>144</c:v>
                </c:pt>
                <c:pt idx="1">
                  <c:v>162</c:v>
                </c:pt>
                <c:pt idx="2">
                  <c:v>368</c:v>
                </c:pt>
                <c:pt idx="3">
                  <c:v>220</c:v>
                </c:pt>
                <c:pt idx="4">
                  <c:v>180</c:v>
                </c:pt>
                <c:pt idx="5">
                  <c:v>260</c:v>
                </c:pt>
                <c:pt idx="6">
                  <c:v>470</c:v>
                </c:pt>
                <c:pt idx="7">
                  <c:v>298</c:v>
                </c:pt>
                <c:pt idx="8">
                  <c:v>785</c:v>
                </c:pt>
                <c:pt idx="9">
                  <c:v>262</c:v>
                </c:pt>
                <c:pt idx="10">
                  <c:v>477</c:v>
                </c:pt>
                <c:pt idx="11">
                  <c:v>203</c:v>
                </c:pt>
                <c:pt idx="12">
                  <c:v>175</c:v>
                </c:pt>
                <c:pt idx="13">
                  <c:v>30</c:v>
                </c:pt>
                <c:pt idx="14">
                  <c:v>60</c:v>
                </c:pt>
                <c:pt idx="15">
                  <c:v>66</c:v>
                </c:pt>
                <c:pt idx="16">
                  <c:v>164</c:v>
                </c:pt>
                <c:pt idx="17">
                  <c:v>673</c:v>
                </c:pt>
                <c:pt idx="18">
                  <c:v>394</c:v>
                </c:pt>
                <c:pt idx="19">
                  <c:v>227</c:v>
                </c:pt>
                <c:pt idx="20">
                  <c:v>625</c:v>
                </c:pt>
                <c:pt idx="21">
                  <c:v>154</c:v>
                </c:pt>
                <c:pt idx="22">
                  <c:v>847</c:v>
                </c:pt>
                <c:pt idx="23">
                  <c:v>752</c:v>
                </c:pt>
                <c:pt idx="24">
                  <c:v>150</c:v>
                </c:pt>
              </c:numCache>
            </c:numRef>
          </c:val>
          <c:extLst>
            <c:ext xmlns:c16="http://schemas.microsoft.com/office/drawing/2014/chart" uri="{C3380CC4-5D6E-409C-BE32-E72D297353CC}">
              <c16:uniqueId val="{00000000-6EC5-4090-9E67-4912763CC7BC}"/>
            </c:ext>
          </c:extLst>
        </c:ser>
        <c:ser>
          <c:idx val="1"/>
          <c:order val="1"/>
          <c:tx>
            <c:strRef>
              <c:f>Q13Pivot!$C$3:$C$4</c:f>
              <c:strCache>
                <c:ptCount val="1"/>
                <c:pt idx="0">
                  <c:v>OnTime</c:v>
                </c:pt>
              </c:strCache>
            </c:strRef>
          </c:tx>
          <c:spPr>
            <a:solidFill>
              <a:schemeClr val="accent6">
                <a:lumMod val="60000"/>
                <a:lumOff val="40000"/>
              </a:schemeClr>
            </a:solidFill>
            <a:ln>
              <a:noFill/>
            </a:ln>
            <a:effectLst>
              <a:outerShdw blurRad="57150" dist="19050" dir="5400000" algn="ctr" rotWithShape="0">
                <a:srgbClr val="000000">
                  <a:alpha val="63000"/>
                </a:srgbClr>
              </a:outerShdw>
            </a:effectLst>
          </c:spPr>
          <c:invertIfNegative val="0"/>
          <c:cat>
            <c:multiLvlStrRef>
              <c:f>Q13Pivot!$A$5:$A$38</c:f>
              <c:multiLvlStrCache>
                <c:ptCount val="25"/>
                <c:lvl>
                  <c:pt idx="0">
                    <c:v>Beverages</c:v>
                  </c:pt>
                  <c:pt idx="1">
                    <c:v>Condiments</c:v>
                  </c:pt>
                  <c:pt idx="2">
                    <c:v>Confections</c:v>
                  </c:pt>
                  <c:pt idx="3">
                    <c:v>Meat/Poultry</c:v>
                  </c:pt>
                  <c:pt idx="4">
                    <c:v>Seafood</c:v>
                  </c:pt>
                  <c:pt idx="5">
                    <c:v>Beverages</c:v>
                  </c:pt>
                  <c:pt idx="6">
                    <c:v>Beverages</c:v>
                  </c:pt>
                  <c:pt idx="7">
                    <c:v>Condiments</c:v>
                  </c:pt>
                  <c:pt idx="8">
                    <c:v>Confections</c:v>
                  </c:pt>
                  <c:pt idx="9">
                    <c:v>Grains/Cereals</c:v>
                  </c:pt>
                  <c:pt idx="10">
                    <c:v>Meat/Poultry</c:v>
                  </c:pt>
                  <c:pt idx="11">
                    <c:v>Produce</c:v>
                  </c:pt>
                  <c:pt idx="12">
                    <c:v>Seafood</c:v>
                  </c:pt>
                  <c:pt idx="13">
                    <c:v>Dairy Products</c:v>
                  </c:pt>
                  <c:pt idx="14">
                    <c:v>Condiments</c:v>
                  </c:pt>
                  <c:pt idx="15">
                    <c:v>Meat/Poultry</c:v>
                  </c:pt>
                  <c:pt idx="16">
                    <c:v>Produce</c:v>
                  </c:pt>
                  <c:pt idx="17">
                    <c:v>Seafood</c:v>
                  </c:pt>
                  <c:pt idx="18">
                    <c:v>Dairy Products</c:v>
                  </c:pt>
                  <c:pt idx="19">
                    <c:v>Grains/Cereals</c:v>
                  </c:pt>
                  <c:pt idx="20">
                    <c:v>Beverages</c:v>
                  </c:pt>
                  <c:pt idx="21">
                    <c:v>Condiments</c:v>
                  </c:pt>
                  <c:pt idx="22">
                    <c:v>Confections</c:v>
                  </c:pt>
                  <c:pt idx="23">
                    <c:v>Condiments</c:v>
                  </c:pt>
                  <c:pt idx="24">
                    <c:v>Produce</c:v>
                  </c:pt>
                </c:lvl>
                <c:lvl>
                  <c:pt idx="0">
                    <c:v>Australia</c:v>
                  </c:pt>
                  <c:pt idx="5">
                    <c:v>Brazil</c:v>
                  </c:pt>
                  <c:pt idx="6">
                    <c:v>Germany</c:v>
                  </c:pt>
                  <c:pt idx="13">
                    <c:v>Italy</c:v>
                  </c:pt>
                  <c:pt idx="14">
                    <c:v>Japan</c:v>
                  </c:pt>
                  <c:pt idx="18">
                    <c:v>Spain</c:v>
                  </c:pt>
                  <c:pt idx="19">
                    <c:v>Sweden </c:v>
                  </c:pt>
                  <c:pt idx="20">
                    <c:v>UK</c:v>
                  </c:pt>
                  <c:pt idx="23">
                    <c:v>USA</c:v>
                  </c:pt>
                </c:lvl>
              </c:multiLvlStrCache>
            </c:multiLvlStrRef>
          </c:cat>
          <c:val>
            <c:numRef>
              <c:f>Q13Pivot!$C$5:$C$38</c:f>
              <c:numCache>
                <c:formatCode>0</c:formatCode>
                <c:ptCount val="25"/>
                <c:pt idx="0">
                  <c:v>661</c:v>
                </c:pt>
                <c:pt idx="1">
                  <c:v>283</c:v>
                </c:pt>
                <c:pt idx="2">
                  <c:v>744</c:v>
                </c:pt>
                <c:pt idx="3">
                  <c:v>746</c:v>
                </c:pt>
                <c:pt idx="4">
                  <c:v>359</c:v>
                </c:pt>
                <c:pt idx="5">
                  <c:v>835</c:v>
                </c:pt>
                <c:pt idx="6">
                  <c:v>681</c:v>
                </c:pt>
                <c:pt idx="7">
                  <c:v>463</c:v>
                </c:pt>
                <c:pt idx="8">
                  <c:v>651</c:v>
                </c:pt>
                <c:pt idx="9">
                  <c:v>346</c:v>
                </c:pt>
                <c:pt idx="10">
                  <c:v>269</c:v>
                </c:pt>
                <c:pt idx="11">
                  <c:v>339</c:v>
                </c:pt>
                <c:pt idx="12">
                  <c:v>433</c:v>
                </c:pt>
                <c:pt idx="13">
                  <c:v>250</c:v>
                </c:pt>
                <c:pt idx="14">
                  <c:v>62</c:v>
                </c:pt>
                <c:pt idx="15">
                  <c:v>29</c:v>
                </c:pt>
                <c:pt idx="16">
                  <c:v>516</c:v>
                </c:pt>
                <c:pt idx="17">
                  <c:v>915</c:v>
                </c:pt>
                <c:pt idx="18">
                  <c:v>644</c:v>
                </c:pt>
                <c:pt idx="19">
                  <c:v>699</c:v>
                </c:pt>
                <c:pt idx="20">
                  <c:v>1158</c:v>
                </c:pt>
                <c:pt idx="21">
                  <c:v>170</c:v>
                </c:pt>
                <c:pt idx="22">
                  <c:v>1970</c:v>
                </c:pt>
                <c:pt idx="23">
                  <c:v>1631</c:v>
                </c:pt>
                <c:pt idx="24">
                  <c:v>597</c:v>
                </c:pt>
              </c:numCache>
            </c:numRef>
          </c:val>
          <c:extLst>
            <c:ext xmlns:c16="http://schemas.microsoft.com/office/drawing/2014/chart" uri="{C3380CC4-5D6E-409C-BE32-E72D297353CC}">
              <c16:uniqueId val="{00000001-6EC5-4090-9E67-4912763CC7BC}"/>
            </c:ext>
          </c:extLst>
        </c:ser>
        <c:dLbls>
          <c:showLegendKey val="0"/>
          <c:showVal val="0"/>
          <c:showCatName val="0"/>
          <c:showSerName val="0"/>
          <c:showPercent val="0"/>
          <c:showBubbleSize val="0"/>
        </c:dLbls>
        <c:gapWidth val="150"/>
        <c:overlap val="100"/>
        <c:axId val="1783030831"/>
        <c:axId val="1783034671"/>
      </c:barChart>
      <c:catAx>
        <c:axId val="1783030831"/>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83034671"/>
        <c:crosses val="autoZero"/>
        <c:auto val="1"/>
        <c:lblAlgn val="ctr"/>
        <c:lblOffset val="100"/>
        <c:noMultiLvlLbl val="0"/>
      </c:catAx>
      <c:valAx>
        <c:axId val="1783034671"/>
        <c:scaling>
          <c:orientation val="minMax"/>
        </c:scaling>
        <c:delete val="0"/>
        <c:axPos val="b"/>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830308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solidFill>
        <a:schemeClr val="tx1"/>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Delivery Time vs Order Size</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scatterChart>
        <c:scatterStyle val="lineMarker"/>
        <c:varyColors val="0"/>
        <c:ser>
          <c:idx val="0"/>
          <c:order val="0"/>
          <c:tx>
            <c:strRef>
              <c:f>Q13Pivot2!$I$3</c:f>
              <c:strCache>
                <c:ptCount val="1"/>
                <c:pt idx="0">
                  <c:v>DeliveryTime</c:v>
                </c:pt>
              </c:strCache>
            </c:strRef>
          </c:tx>
          <c:spPr>
            <a:ln w="25400" cap="rnd">
              <a:noFill/>
            </a:ln>
            <a:effectLst>
              <a:glow rad="139700">
                <a:schemeClr val="accent1">
                  <a:satMod val="175000"/>
                  <a:alpha val="14000"/>
                </a:schemeClr>
              </a:glow>
            </a:effectLst>
          </c:spPr>
          <c:marker>
            <c:symbol val="circle"/>
            <c:size val="3"/>
            <c:spPr>
              <a:solidFill>
                <a:schemeClr val="accent1">
                  <a:lumMod val="60000"/>
                  <a:lumOff val="40000"/>
                </a:schemeClr>
              </a:solidFill>
              <a:ln>
                <a:noFill/>
              </a:ln>
              <a:effectLst>
                <a:glow rad="63500">
                  <a:schemeClr val="accent1">
                    <a:satMod val="175000"/>
                    <a:alpha val="25000"/>
                  </a:schemeClr>
                </a:glow>
              </a:effectLst>
            </c:spPr>
          </c:marker>
          <c:trendline>
            <c:spPr>
              <a:ln w="25400" cap="rnd">
                <a:solidFill>
                  <a:schemeClr val="accent1">
                    <a:alpha val="50000"/>
                  </a:schemeClr>
                </a:solidFill>
              </a:ln>
              <a:effectLst/>
            </c:spPr>
            <c:trendlineType val="linear"/>
            <c:dispRSqr val="0"/>
            <c:dispEq val="0"/>
          </c:trendline>
          <c:trendline>
            <c:spPr>
              <a:ln w="25400" cap="rnd">
                <a:solidFill>
                  <a:schemeClr val="accent1">
                    <a:alpha val="50000"/>
                  </a:schemeClr>
                </a:solidFill>
              </a:ln>
              <a:effectLst/>
            </c:spPr>
            <c:trendlineType val="linear"/>
            <c:dispRSqr val="1"/>
            <c:dispEq val="1"/>
            <c:trendlineLbl>
              <c:layout>
                <c:manualLayout>
                  <c:x val="-4.6479221347331581E-2"/>
                  <c:y val="0.30752077865266841"/>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trendlineLbl>
          </c:trendline>
          <c:xVal>
            <c:numRef>
              <c:f>Q13Pivot2!$H$4:$H$17</c:f>
              <c:numCache>
                <c:formatCode>0</c:formatCode>
                <c:ptCount val="14"/>
                <c:pt idx="0">
                  <c:v>1038</c:v>
                </c:pt>
                <c:pt idx="1">
                  <c:v>2107</c:v>
                </c:pt>
                <c:pt idx="2">
                  <c:v>280</c:v>
                </c:pt>
                <c:pt idx="3">
                  <c:v>1397</c:v>
                </c:pt>
                <c:pt idx="4">
                  <c:v>1436</c:v>
                </c:pt>
                <c:pt idx="5">
                  <c:v>1352</c:v>
                </c:pt>
                <c:pt idx="6">
                  <c:v>1733</c:v>
                </c:pt>
                <c:pt idx="7">
                  <c:v>608</c:v>
                </c:pt>
                <c:pt idx="8">
                  <c:v>3867</c:v>
                </c:pt>
                <c:pt idx="9">
                  <c:v>926</c:v>
                </c:pt>
                <c:pt idx="10">
                  <c:v>3808</c:v>
                </c:pt>
                <c:pt idx="11">
                  <c:v>1095</c:v>
                </c:pt>
                <c:pt idx="12">
                  <c:v>2817</c:v>
                </c:pt>
                <c:pt idx="13">
                  <c:v>1133</c:v>
                </c:pt>
              </c:numCache>
            </c:numRef>
          </c:xVal>
          <c:yVal>
            <c:numRef>
              <c:f>Q13Pivot2!$I$4:$I$17</c:f>
              <c:numCache>
                <c:formatCode>0</c:formatCode>
                <c:ptCount val="14"/>
                <c:pt idx="0">
                  <c:v>8.68</c:v>
                </c:pt>
                <c:pt idx="1">
                  <c:v>7.6363636363636367</c:v>
                </c:pt>
                <c:pt idx="2">
                  <c:v>5.666666666666667</c:v>
                </c:pt>
                <c:pt idx="3">
                  <c:v>7.5510204081632653</c:v>
                </c:pt>
                <c:pt idx="4">
                  <c:v>9.0508474576271194</c:v>
                </c:pt>
                <c:pt idx="5">
                  <c:v>7.666666666666667</c:v>
                </c:pt>
                <c:pt idx="6">
                  <c:v>8.6911764705882355</c:v>
                </c:pt>
                <c:pt idx="7">
                  <c:v>6.806451612903226</c:v>
                </c:pt>
                <c:pt idx="8">
                  <c:v>8.2658227848101262</c:v>
                </c:pt>
                <c:pt idx="9">
                  <c:v>7.0303030303030303</c:v>
                </c:pt>
                <c:pt idx="10">
                  <c:v>9.0701754385964914</c:v>
                </c:pt>
                <c:pt idx="11">
                  <c:v>7.6734693877551017</c:v>
                </c:pt>
                <c:pt idx="12">
                  <c:v>8.5245901639344268</c:v>
                </c:pt>
                <c:pt idx="13">
                  <c:v>9.3000000000000007</c:v>
                </c:pt>
              </c:numCache>
            </c:numRef>
          </c:yVal>
          <c:smooth val="0"/>
          <c:extLst>
            <c:ext xmlns:c16="http://schemas.microsoft.com/office/drawing/2014/chart" uri="{C3380CC4-5D6E-409C-BE32-E72D297353CC}">
              <c16:uniqueId val="{00000002-D602-4D05-8584-B0969624540F}"/>
            </c:ext>
          </c:extLst>
        </c:ser>
        <c:dLbls>
          <c:showLegendKey val="0"/>
          <c:showVal val="0"/>
          <c:showCatName val="0"/>
          <c:showSerName val="0"/>
          <c:showPercent val="0"/>
          <c:showBubbleSize val="0"/>
        </c:dLbls>
        <c:axId val="1601347311"/>
        <c:axId val="1601339151"/>
      </c:scatterChart>
      <c:valAx>
        <c:axId val="1601347311"/>
        <c:scaling>
          <c:orientation val="minMax"/>
        </c:scaling>
        <c:delete val="0"/>
        <c:axPos val="b"/>
        <c:majorGridlines>
          <c:spPr>
            <a:ln w="9525" cap="flat" cmpd="sng" algn="ctr">
              <a:solidFill>
                <a:schemeClr val="dk1">
                  <a:lumMod val="65000"/>
                  <a:lumOff val="35000"/>
                  <a:alpha val="75000"/>
                </a:schemeClr>
              </a:solidFill>
              <a:round/>
            </a:ln>
            <a:effectLst/>
          </c:spPr>
        </c:majorGridlines>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a:t>Order SIze</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601339151"/>
        <c:crosses val="autoZero"/>
        <c:crossBetween val="midCat"/>
      </c:valAx>
      <c:valAx>
        <c:axId val="1601339151"/>
        <c:scaling>
          <c:orientation val="minMax"/>
          <c:max val="10"/>
          <c:min val="4"/>
        </c:scaling>
        <c:delete val="0"/>
        <c:axPos val="l"/>
        <c:majorGridlines>
          <c:spPr>
            <a:ln w="9525" cap="flat" cmpd="sng" algn="ctr">
              <a:solidFill>
                <a:schemeClr val="dk1">
                  <a:lumMod val="65000"/>
                  <a:lumOff val="35000"/>
                  <a:alpha val="7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a:t>Delivery Time</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601347311"/>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Delivery Time vs Order Size</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scatterChart>
        <c:scatterStyle val="lineMarker"/>
        <c:varyColors val="0"/>
        <c:ser>
          <c:idx val="0"/>
          <c:order val="0"/>
          <c:tx>
            <c:strRef>
              <c:f>[6]Q13Pivot2!$I$3</c:f>
              <c:strCache>
                <c:ptCount val="1"/>
                <c:pt idx="0">
                  <c:v>DeliveryTime</c:v>
                </c:pt>
              </c:strCache>
            </c:strRef>
          </c:tx>
          <c:spPr>
            <a:ln w="25400" cap="rnd">
              <a:noFill/>
            </a:ln>
            <a:effectLst>
              <a:glow rad="139700">
                <a:schemeClr val="accent1">
                  <a:satMod val="175000"/>
                  <a:alpha val="14000"/>
                </a:schemeClr>
              </a:glow>
            </a:effectLst>
          </c:spPr>
          <c:marker>
            <c:symbol val="circle"/>
            <c:size val="3"/>
            <c:spPr>
              <a:solidFill>
                <a:schemeClr val="accent1">
                  <a:lumMod val="60000"/>
                  <a:lumOff val="40000"/>
                </a:schemeClr>
              </a:solidFill>
              <a:ln>
                <a:noFill/>
              </a:ln>
              <a:effectLst>
                <a:glow rad="63500">
                  <a:schemeClr val="accent1">
                    <a:satMod val="175000"/>
                    <a:alpha val="25000"/>
                  </a:schemeClr>
                </a:glow>
              </a:effectLst>
            </c:spPr>
          </c:marker>
          <c:trendline>
            <c:spPr>
              <a:ln w="25400" cap="rnd">
                <a:solidFill>
                  <a:schemeClr val="accent1">
                    <a:alpha val="50000"/>
                  </a:schemeClr>
                </a:solidFill>
              </a:ln>
              <a:effectLst/>
            </c:spPr>
            <c:trendlineType val="linear"/>
            <c:dispRSqr val="0"/>
            <c:dispEq val="0"/>
          </c:trendline>
          <c:trendline>
            <c:spPr>
              <a:ln w="25400" cap="rnd">
                <a:solidFill>
                  <a:schemeClr val="accent1">
                    <a:alpha val="50000"/>
                  </a:schemeClr>
                </a:solidFill>
              </a:ln>
              <a:effectLst/>
            </c:spPr>
            <c:trendlineType val="linear"/>
            <c:dispRSqr val="1"/>
            <c:dispEq val="1"/>
            <c:trendlineLbl>
              <c:layout>
                <c:manualLayout>
                  <c:x val="-4.6479221347331581E-2"/>
                  <c:y val="0.30752077865266841"/>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trendlineLbl>
          </c:trendline>
          <c:xVal>
            <c:numRef>
              <c:f>[6]Q13Pivot2!$H$4:$H$17</c:f>
              <c:numCache>
                <c:formatCode>General</c:formatCode>
                <c:ptCount val="14"/>
                <c:pt idx="0">
                  <c:v>1038</c:v>
                </c:pt>
                <c:pt idx="1">
                  <c:v>2107</c:v>
                </c:pt>
                <c:pt idx="2">
                  <c:v>280</c:v>
                </c:pt>
                <c:pt idx="3">
                  <c:v>1397</c:v>
                </c:pt>
                <c:pt idx="4">
                  <c:v>1436</c:v>
                </c:pt>
                <c:pt idx="5">
                  <c:v>1352</c:v>
                </c:pt>
                <c:pt idx="6">
                  <c:v>1733</c:v>
                </c:pt>
                <c:pt idx="7">
                  <c:v>608</c:v>
                </c:pt>
                <c:pt idx="8">
                  <c:v>3867</c:v>
                </c:pt>
                <c:pt idx="9">
                  <c:v>926</c:v>
                </c:pt>
                <c:pt idx="10">
                  <c:v>3808</c:v>
                </c:pt>
                <c:pt idx="11">
                  <c:v>1095</c:v>
                </c:pt>
                <c:pt idx="12">
                  <c:v>2817</c:v>
                </c:pt>
                <c:pt idx="13">
                  <c:v>1133</c:v>
                </c:pt>
              </c:numCache>
            </c:numRef>
          </c:xVal>
          <c:yVal>
            <c:numRef>
              <c:f>[6]Q13Pivot2!$I$4:$I$17</c:f>
              <c:numCache>
                <c:formatCode>General</c:formatCode>
                <c:ptCount val="14"/>
                <c:pt idx="0">
                  <c:v>8.68</c:v>
                </c:pt>
                <c:pt idx="1">
                  <c:v>7.6363636363636367</c:v>
                </c:pt>
                <c:pt idx="2">
                  <c:v>5.666666666666667</c:v>
                </c:pt>
                <c:pt idx="3">
                  <c:v>7.5510204081632653</c:v>
                </c:pt>
                <c:pt idx="4">
                  <c:v>9.0508474576271194</c:v>
                </c:pt>
                <c:pt idx="5">
                  <c:v>7.666666666666667</c:v>
                </c:pt>
                <c:pt idx="6">
                  <c:v>8.6911764705882355</c:v>
                </c:pt>
                <c:pt idx="7">
                  <c:v>6.806451612903226</c:v>
                </c:pt>
                <c:pt idx="8">
                  <c:v>8.2658227848101262</c:v>
                </c:pt>
                <c:pt idx="9">
                  <c:v>7.0303030303030303</c:v>
                </c:pt>
                <c:pt idx="10">
                  <c:v>9.0701754385964914</c:v>
                </c:pt>
                <c:pt idx="11">
                  <c:v>7.6734693877551017</c:v>
                </c:pt>
                <c:pt idx="12">
                  <c:v>8.5245901639344268</c:v>
                </c:pt>
                <c:pt idx="13">
                  <c:v>9.3000000000000007</c:v>
                </c:pt>
              </c:numCache>
            </c:numRef>
          </c:yVal>
          <c:smooth val="0"/>
          <c:extLst>
            <c:ext xmlns:c16="http://schemas.microsoft.com/office/drawing/2014/chart" uri="{C3380CC4-5D6E-409C-BE32-E72D297353CC}">
              <c16:uniqueId val="{00000002-AFA3-4965-BC32-F44C809A29AF}"/>
            </c:ext>
          </c:extLst>
        </c:ser>
        <c:dLbls>
          <c:showLegendKey val="0"/>
          <c:showVal val="0"/>
          <c:showCatName val="0"/>
          <c:showSerName val="0"/>
          <c:showPercent val="0"/>
          <c:showBubbleSize val="0"/>
        </c:dLbls>
        <c:axId val="1601347311"/>
        <c:axId val="1601339151"/>
      </c:scatterChart>
      <c:valAx>
        <c:axId val="1601347311"/>
        <c:scaling>
          <c:orientation val="minMax"/>
        </c:scaling>
        <c:delete val="0"/>
        <c:axPos val="b"/>
        <c:majorGridlines>
          <c:spPr>
            <a:ln w="9525" cap="flat" cmpd="sng" algn="ctr">
              <a:solidFill>
                <a:schemeClr val="dk1">
                  <a:lumMod val="65000"/>
                  <a:lumOff val="35000"/>
                  <a:alpha val="75000"/>
                </a:schemeClr>
              </a:solidFill>
              <a:round/>
            </a:ln>
            <a:effectLst/>
          </c:spPr>
        </c:majorGridlines>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a:t>Order SIze</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601339151"/>
        <c:crosses val="autoZero"/>
        <c:crossBetween val="midCat"/>
      </c:valAx>
      <c:valAx>
        <c:axId val="1601339151"/>
        <c:scaling>
          <c:orientation val="minMax"/>
          <c:max val="10"/>
          <c:min val="4"/>
        </c:scaling>
        <c:delete val="0"/>
        <c:axPos val="l"/>
        <c:majorGridlines>
          <c:spPr>
            <a:ln w="9525" cap="flat" cmpd="sng" algn="ctr">
              <a:solidFill>
                <a:schemeClr val="dk1">
                  <a:lumMod val="65000"/>
                  <a:lumOff val="35000"/>
                  <a:alpha val="7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a:t>Delivery Time</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601347311"/>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ivotFmts>
      <c:pivotFmt>
        <c:idx val="0"/>
        <c:spPr>
          <a:solidFill>
            <a:srgbClr val="FF5050"/>
          </a:soli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60000"/>
              <a:lumOff val="40000"/>
            </a:schemeClr>
          </a:soli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FF505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lumMod val="60000"/>
              <a:lumOff val="40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FF505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6">
              <a:lumMod val="60000"/>
              <a:lumOff val="40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v>Late</c:v>
          </c:tx>
          <c:spPr>
            <a:solidFill>
              <a:srgbClr val="FF5050"/>
            </a:solidFill>
            <a:ln>
              <a:noFill/>
            </a:ln>
            <a:effectLst>
              <a:outerShdw blurRad="57150" dist="19050" dir="5400000" algn="ctr" rotWithShape="0">
                <a:srgbClr val="000000">
                  <a:alpha val="63000"/>
                </a:srgbClr>
              </a:outerShdw>
            </a:effectLst>
          </c:spPr>
          <c:invertIfNegative val="0"/>
          <c:cat>
            <c:strLit>
              <c:ptCount val="25"/>
              <c:pt idx="0">
                <c:v>Australia Beverages</c:v>
              </c:pt>
              <c:pt idx="1">
                <c:v>Australia Condiments</c:v>
              </c:pt>
              <c:pt idx="2">
                <c:v>Australia Confections</c:v>
              </c:pt>
              <c:pt idx="3">
                <c:v>Australia Meat/Poultry</c:v>
              </c:pt>
              <c:pt idx="4">
                <c:v>Australia Seafood</c:v>
              </c:pt>
              <c:pt idx="5">
                <c:v>Brazil Beverages</c:v>
              </c:pt>
              <c:pt idx="6">
                <c:v>Germany Beverages</c:v>
              </c:pt>
              <c:pt idx="7">
                <c:v>Germany Condiments</c:v>
              </c:pt>
              <c:pt idx="8">
                <c:v>Germany Confections</c:v>
              </c:pt>
              <c:pt idx="9">
                <c:v>Germany Grains/Cereals</c:v>
              </c:pt>
              <c:pt idx="10">
                <c:v>Germany Meat/Poultry</c:v>
              </c:pt>
              <c:pt idx="11">
                <c:v>Germany Produce</c:v>
              </c:pt>
              <c:pt idx="12">
                <c:v>Germany Seafood</c:v>
              </c:pt>
              <c:pt idx="13">
                <c:v>Italy Dairy Products</c:v>
              </c:pt>
              <c:pt idx="14">
                <c:v>Japan Condiments</c:v>
              </c:pt>
              <c:pt idx="15">
                <c:v>Japan Meat/Poultry</c:v>
              </c:pt>
              <c:pt idx="16">
                <c:v>Japan Produce</c:v>
              </c:pt>
              <c:pt idx="17">
                <c:v>Japan Seafood</c:v>
              </c:pt>
              <c:pt idx="18">
                <c:v>Spain Dairy Products</c:v>
              </c:pt>
              <c:pt idx="19">
                <c:v>Sweden  Grains/Cereals</c:v>
              </c:pt>
              <c:pt idx="20">
                <c:v>UK Beverages</c:v>
              </c:pt>
              <c:pt idx="21">
                <c:v>UK Condiments</c:v>
              </c:pt>
              <c:pt idx="22">
                <c:v>UK Confections</c:v>
              </c:pt>
              <c:pt idx="23">
                <c:v>USA Condiments</c:v>
              </c:pt>
              <c:pt idx="24">
                <c:v>USA Produce</c:v>
              </c:pt>
            </c:strLit>
          </c:cat>
          <c:val>
            <c:numLit>
              <c:formatCode>General</c:formatCode>
              <c:ptCount val="25"/>
              <c:pt idx="0">
                <c:v>144</c:v>
              </c:pt>
              <c:pt idx="1">
                <c:v>162</c:v>
              </c:pt>
              <c:pt idx="2">
                <c:v>368</c:v>
              </c:pt>
              <c:pt idx="3">
                <c:v>220</c:v>
              </c:pt>
              <c:pt idx="4">
                <c:v>180</c:v>
              </c:pt>
              <c:pt idx="5">
                <c:v>260</c:v>
              </c:pt>
              <c:pt idx="6">
                <c:v>470</c:v>
              </c:pt>
              <c:pt idx="7">
                <c:v>298</c:v>
              </c:pt>
              <c:pt idx="8">
                <c:v>785</c:v>
              </c:pt>
              <c:pt idx="9">
                <c:v>262</c:v>
              </c:pt>
              <c:pt idx="10">
                <c:v>477</c:v>
              </c:pt>
              <c:pt idx="11">
                <c:v>203</c:v>
              </c:pt>
              <c:pt idx="12">
                <c:v>175</c:v>
              </c:pt>
              <c:pt idx="13">
                <c:v>30</c:v>
              </c:pt>
              <c:pt idx="14">
                <c:v>60</c:v>
              </c:pt>
              <c:pt idx="15">
                <c:v>66</c:v>
              </c:pt>
              <c:pt idx="16">
                <c:v>164</c:v>
              </c:pt>
              <c:pt idx="17">
                <c:v>673</c:v>
              </c:pt>
              <c:pt idx="18">
                <c:v>394</c:v>
              </c:pt>
              <c:pt idx="19">
                <c:v>227</c:v>
              </c:pt>
              <c:pt idx="20">
                <c:v>625</c:v>
              </c:pt>
              <c:pt idx="21">
                <c:v>154</c:v>
              </c:pt>
              <c:pt idx="22">
                <c:v>847</c:v>
              </c:pt>
              <c:pt idx="23">
                <c:v>752</c:v>
              </c:pt>
              <c:pt idx="24">
                <c:v>150</c:v>
              </c:pt>
            </c:numLit>
          </c:val>
          <c:extLst>
            <c:ext xmlns:c16="http://schemas.microsoft.com/office/drawing/2014/chart" uri="{C3380CC4-5D6E-409C-BE32-E72D297353CC}">
              <c16:uniqueId val="{00000000-7285-43E5-BF31-B4AB13BA7D8E}"/>
            </c:ext>
          </c:extLst>
        </c:ser>
        <c:ser>
          <c:idx val="1"/>
          <c:order val="1"/>
          <c:tx>
            <c:v>OnTime</c:v>
          </c:tx>
          <c:spPr>
            <a:solidFill>
              <a:schemeClr val="accent6">
                <a:lumMod val="60000"/>
                <a:lumOff val="40000"/>
              </a:schemeClr>
            </a:solidFill>
            <a:ln>
              <a:noFill/>
            </a:ln>
            <a:effectLst>
              <a:outerShdw blurRad="57150" dist="19050" dir="5400000" algn="ctr" rotWithShape="0">
                <a:srgbClr val="000000">
                  <a:alpha val="63000"/>
                </a:srgbClr>
              </a:outerShdw>
            </a:effectLst>
          </c:spPr>
          <c:invertIfNegative val="0"/>
          <c:cat>
            <c:strLit>
              <c:ptCount val="25"/>
              <c:pt idx="0">
                <c:v>Australia Beverages</c:v>
              </c:pt>
              <c:pt idx="1">
                <c:v>Australia Condiments</c:v>
              </c:pt>
              <c:pt idx="2">
                <c:v>Australia Confections</c:v>
              </c:pt>
              <c:pt idx="3">
                <c:v>Australia Meat/Poultry</c:v>
              </c:pt>
              <c:pt idx="4">
                <c:v>Australia Seafood</c:v>
              </c:pt>
              <c:pt idx="5">
                <c:v>Brazil Beverages</c:v>
              </c:pt>
              <c:pt idx="6">
                <c:v>Germany Beverages</c:v>
              </c:pt>
              <c:pt idx="7">
                <c:v>Germany Condiments</c:v>
              </c:pt>
              <c:pt idx="8">
                <c:v>Germany Confections</c:v>
              </c:pt>
              <c:pt idx="9">
                <c:v>Germany Grains/Cereals</c:v>
              </c:pt>
              <c:pt idx="10">
                <c:v>Germany Meat/Poultry</c:v>
              </c:pt>
              <c:pt idx="11">
                <c:v>Germany Produce</c:v>
              </c:pt>
              <c:pt idx="12">
                <c:v>Germany Seafood</c:v>
              </c:pt>
              <c:pt idx="13">
                <c:v>Italy Dairy Products</c:v>
              </c:pt>
              <c:pt idx="14">
                <c:v>Japan Condiments</c:v>
              </c:pt>
              <c:pt idx="15">
                <c:v>Japan Meat/Poultry</c:v>
              </c:pt>
              <c:pt idx="16">
                <c:v>Japan Produce</c:v>
              </c:pt>
              <c:pt idx="17">
                <c:v>Japan Seafood</c:v>
              </c:pt>
              <c:pt idx="18">
                <c:v>Spain Dairy Products</c:v>
              </c:pt>
              <c:pt idx="19">
                <c:v>Sweden  Grains/Cereals</c:v>
              </c:pt>
              <c:pt idx="20">
                <c:v>UK Beverages</c:v>
              </c:pt>
              <c:pt idx="21">
                <c:v>UK Condiments</c:v>
              </c:pt>
              <c:pt idx="22">
                <c:v>UK Confections</c:v>
              </c:pt>
              <c:pt idx="23">
                <c:v>USA Condiments</c:v>
              </c:pt>
              <c:pt idx="24">
                <c:v>USA Produce</c:v>
              </c:pt>
            </c:strLit>
          </c:cat>
          <c:val>
            <c:numLit>
              <c:formatCode>General</c:formatCode>
              <c:ptCount val="25"/>
              <c:pt idx="0">
                <c:v>661</c:v>
              </c:pt>
              <c:pt idx="1">
                <c:v>283</c:v>
              </c:pt>
              <c:pt idx="2">
                <c:v>744</c:v>
              </c:pt>
              <c:pt idx="3">
                <c:v>746</c:v>
              </c:pt>
              <c:pt idx="4">
                <c:v>359</c:v>
              </c:pt>
              <c:pt idx="5">
                <c:v>835</c:v>
              </c:pt>
              <c:pt idx="6">
                <c:v>681</c:v>
              </c:pt>
              <c:pt idx="7">
                <c:v>463</c:v>
              </c:pt>
              <c:pt idx="8">
                <c:v>651</c:v>
              </c:pt>
              <c:pt idx="9">
                <c:v>346</c:v>
              </c:pt>
              <c:pt idx="10">
                <c:v>269</c:v>
              </c:pt>
              <c:pt idx="11">
                <c:v>339</c:v>
              </c:pt>
              <c:pt idx="12">
                <c:v>433</c:v>
              </c:pt>
              <c:pt idx="13">
                <c:v>250</c:v>
              </c:pt>
              <c:pt idx="14">
                <c:v>62</c:v>
              </c:pt>
              <c:pt idx="15">
                <c:v>29</c:v>
              </c:pt>
              <c:pt idx="16">
                <c:v>516</c:v>
              </c:pt>
              <c:pt idx="17">
                <c:v>915</c:v>
              </c:pt>
              <c:pt idx="18">
                <c:v>644</c:v>
              </c:pt>
              <c:pt idx="19">
                <c:v>699</c:v>
              </c:pt>
              <c:pt idx="20">
                <c:v>1158</c:v>
              </c:pt>
              <c:pt idx="21">
                <c:v>170</c:v>
              </c:pt>
              <c:pt idx="22">
                <c:v>1970</c:v>
              </c:pt>
              <c:pt idx="23">
                <c:v>1631</c:v>
              </c:pt>
              <c:pt idx="24">
                <c:v>597</c:v>
              </c:pt>
            </c:numLit>
          </c:val>
          <c:extLst>
            <c:ext xmlns:c16="http://schemas.microsoft.com/office/drawing/2014/chart" uri="{C3380CC4-5D6E-409C-BE32-E72D297353CC}">
              <c16:uniqueId val="{00000001-7285-43E5-BF31-B4AB13BA7D8E}"/>
            </c:ext>
          </c:extLst>
        </c:ser>
        <c:dLbls>
          <c:showLegendKey val="0"/>
          <c:showVal val="0"/>
          <c:showCatName val="0"/>
          <c:showSerName val="0"/>
          <c:showPercent val="0"/>
          <c:showBubbleSize val="0"/>
        </c:dLbls>
        <c:gapWidth val="150"/>
        <c:overlap val="100"/>
        <c:axId val="1783030831"/>
        <c:axId val="1783034671"/>
      </c:barChart>
      <c:catAx>
        <c:axId val="1783030831"/>
        <c:scaling>
          <c:orientation val="minMax"/>
        </c:scaling>
        <c:delete val="0"/>
        <c:axPos val="l"/>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Countries &amp; industries</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83034671"/>
        <c:crosses val="autoZero"/>
        <c:auto val="1"/>
        <c:lblAlgn val="ctr"/>
        <c:lblOffset val="100"/>
        <c:noMultiLvlLbl val="0"/>
      </c:catAx>
      <c:valAx>
        <c:axId val="1783034671"/>
        <c:scaling>
          <c:orientation val="minMax"/>
        </c:scaling>
        <c:delete val="0"/>
        <c:axPos val="b"/>
        <c:majorGridlines>
          <c:spPr>
            <a:ln w="9525" cap="flat" cmpd="sng" algn="ctr">
              <a:solidFill>
                <a:schemeClr val="lt1">
                  <a:lumMod val="95000"/>
                  <a:alpha val="10000"/>
                </a:schemeClr>
              </a:solidFill>
              <a:round/>
            </a:ln>
            <a:effectLst/>
          </c:spPr>
        </c:majorGridlines>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order size</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830308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solidFill>
        <a:schemeClr val="tx1"/>
      </a:solidFill>
    </a:ln>
    <a:effectLst/>
  </c:spPr>
  <c:txPr>
    <a:bodyPr/>
    <a:lstStyle/>
    <a:p>
      <a:pPr>
        <a:defRPr/>
      </a:pPr>
      <a:endParaRPr lang="en-US"/>
    </a:p>
  </c:txPr>
  <c:printSettings>
    <c:headerFooter/>
    <c:pageMargins b="0.75" l="0.7" r="0.7" t="0.75" header="0.3" footer="0.3"/>
    <c:pageSetup/>
  </c:printSettings>
  <c:extLst/>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Industry wise Supplier</a:t>
            </a:r>
            <a:r>
              <a:rPr lang="en-US" baseline="0"/>
              <a:t> Performance</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solidFill>
            <a:schemeClr val="accent3">
              <a:lumMod val="60000"/>
              <a:lumOff val="40000"/>
            </a:schemeClr>
          </a:soli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lumMod val="60000"/>
              <a:lumOff val="40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3">
              <a:lumMod val="60000"/>
              <a:lumOff val="40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 Revenue</c:v>
          </c:tx>
          <c:spPr>
            <a:solidFill>
              <a:schemeClr val="accent3">
                <a:lumMod val="60000"/>
                <a:lumOff val="40000"/>
              </a:schemeClr>
            </a:solidFill>
            <a:ln>
              <a:noFill/>
            </a:ln>
            <a:effectLst>
              <a:outerShdw blurRad="57150" dist="19050" dir="5400000" algn="ctr" rotWithShape="0">
                <a:srgbClr val="000000">
                  <a:alpha val="63000"/>
                </a:srgbClr>
              </a:outerShdw>
            </a:effectLst>
          </c:spPr>
          <c:invertIfNegative val="0"/>
          <c:cat>
            <c:strLit>
              <c:ptCount val="49"/>
              <c:pt idx="0">
                <c:v>Beverages Aux joyeux ecclÃ©siastiques</c:v>
              </c:pt>
              <c:pt idx="1">
                <c:v>Beverages Bigfoot Breweries</c:v>
              </c:pt>
              <c:pt idx="2">
                <c:v>Beverages Exotic Liquids</c:v>
              </c:pt>
              <c:pt idx="3">
                <c:v>Beverages Karkki Oy</c:v>
              </c:pt>
              <c:pt idx="4">
                <c:v>Beverages Leka Trading</c:v>
              </c:pt>
              <c:pt idx="5">
                <c:v>Beverages Pavlova, Ltd.</c:v>
              </c:pt>
              <c:pt idx="6">
                <c:v>Beverages Plutzer LebensmittelgroÃŸmÃ¤rkte AG</c:v>
              </c:pt>
              <c:pt idx="7">
                <c:v>Beverages Refrescos Americanas LTDA</c:v>
              </c:pt>
              <c:pt idx="8">
                <c:v>Condiments Exotic Liquids</c:v>
              </c:pt>
              <c:pt idx="9">
                <c:v>Condiments ForÃªts d'Ã©rables</c:v>
              </c:pt>
              <c:pt idx="10">
                <c:v>Condiments Grandma Kelly's Homestead</c:v>
              </c:pt>
              <c:pt idx="11">
                <c:v>Condiments Leka Trading</c:v>
              </c:pt>
              <c:pt idx="12">
                <c:v>Condiments Mayumi's</c:v>
              </c:pt>
              <c:pt idx="13">
                <c:v>Condiments New Orleans Cajun Delights</c:v>
              </c:pt>
              <c:pt idx="14">
                <c:v>Condiments Pavlova, Ltd.</c:v>
              </c:pt>
              <c:pt idx="15">
                <c:v>Condiments Plutzer LebensmittelgroÃŸmÃ¤rkte AG</c:v>
              </c:pt>
              <c:pt idx="16">
                <c:v>Confections ForÃªts d'Ã©rables</c:v>
              </c:pt>
              <c:pt idx="17">
                <c:v>Confections Heli SÃ¼ÃŸwaren GmbH &amp; Co. KG</c:v>
              </c:pt>
              <c:pt idx="18">
                <c:v>Confections Karkki Oy</c:v>
              </c:pt>
              <c:pt idx="19">
                <c:v>Confections Pavlova, Ltd.</c:v>
              </c:pt>
              <c:pt idx="20">
                <c:v>Confections Specialty Biscuits, Ltd.</c:v>
              </c:pt>
              <c:pt idx="21">
                <c:v>Confections Zaanse Snoepfabriek</c:v>
              </c:pt>
              <c:pt idx="22">
                <c:v>Dairy Products Cooperativa de Quesos 'Las Cabras'</c:v>
              </c:pt>
              <c:pt idx="23">
                <c:v>Dairy Products Formaggi Fortini s.r.l.</c:v>
              </c:pt>
              <c:pt idx="24">
                <c:v>Dairy Products Gai pÃ¢turage</c:v>
              </c:pt>
              <c:pt idx="25">
                <c:v>Dairy Products Norske Meierier</c:v>
              </c:pt>
              <c:pt idx="26">
                <c:v>Grains/Cereals G'day, Mate</c:v>
              </c:pt>
              <c:pt idx="27">
                <c:v>Grains/Cereals Leka Trading</c:v>
              </c:pt>
              <c:pt idx="28">
                <c:v>Grains/Cereals Pasta Buttini s.r.l.</c:v>
              </c:pt>
              <c:pt idx="29">
                <c:v>Grains/Cereals PB KnÃ¤ckebrÃ¶d AB</c:v>
              </c:pt>
              <c:pt idx="30">
                <c:v>Grains/Cereals Plutzer LebensmittelgroÃŸmÃ¤rkte AG</c:v>
              </c:pt>
              <c:pt idx="31">
                <c:v>Meat/Poultry G'day, Mate</c:v>
              </c:pt>
              <c:pt idx="32">
                <c:v>Meat/Poultry Ma Maison</c:v>
              </c:pt>
              <c:pt idx="33">
                <c:v>Meat/Poultry Pavlova, Ltd.</c:v>
              </c:pt>
              <c:pt idx="34">
                <c:v>Meat/Poultry Plutzer LebensmittelgroÃŸmÃ¤rkte AG</c:v>
              </c:pt>
              <c:pt idx="35">
                <c:v>Meat/Poultry Tokyo Traders</c:v>
              </c:pt>
              <c:pt idx="36">
                <c:v>Produce G'day, Mate</c:v>
              </c:pt>
              <c:pt idx="37">
                <c:v>Produce Grandma Kelly's Homestead</c:v>
              </c:pt>
              <c:pt idx="38">
                <c:v>Produce Mayumi's</c:v>
              </c:pt>
              <c:pt idx="39">
                <c:v>Produce Plutzer LebensmittelgroÃŸmÃ¤rkte AG</c:v>
              </c:pt>
              <c:pt idx="40">
                <c:v>Produce Tokyo Traders</c:v>
              </c:pt>
              <c:pt idx="41">
                <c:v>Seafood Escargots Nouveaux</c:v>
              </c:pt>
              <c:pt idx="42">
                <c:v>Seafood Lyngbysild</c:v>
              </c:pt>
              <c:pt idx="43">
                <c:v>Seafood Mayumi's</c:v>
              </c:pt>
              <c:pt idx="44">
                <c:v>Seafood New England Seafood Cannery</c:v>
              </c:pt>
              <c:pt idx="45">
                <c:v>Seafood Nord-Ost-Fisch Handelsgesellschaft mbH</c:v>
              </c:pt>
              <c:pt idx="46">
                <c:v>Seafood Pavlova, Ltd.</c:v>
              </c:pt>
              <c:pt idx="47">
                <c:v>Seafood Svensk SjÃ¶fÃ¶da AB</c:v>
              </c:pt>
              <c:pt idx="48">
                <c:v>Seafood Tokyo Traders</c:v>
              </c:pt>
            </c:strLit>
          </c:cat>
          <c:val>
            <c:numLit>
              <c:formatCode>General</c:formatCode>
              <c:ptCount val="49"/>
              <c:pt idx="0">
                <c:v>153691.274888744</c:v>
              </c:pt>
              <c:pt idx="1">
                <c:v>22391.1999713808</c:v>
              </c:pt>
              <c:pt idx="2">
                <c:v>29144.059954778801</c:v>
              </c:pt>
              <c:pt idx="3">
                <c:v>15760.439977222601</c:v>
              </c:pt>
              <c:pt idx="4">
                <c:v>23526.699973952698</c:v>
              </c:pt>
              <c:pt idx="5">
                <c:v>10672.6499884687</c:v>
              </c:pt>
              <c:pt idx="6">
                <c:v>8177.4899923272396</c:v>
              </c:pt>
              <c:pt idx="7">
                <c:v>4504.36499684304</c:v>
              </c:pt>
              <c:pt idx="8">
                <c:v>3043.99999946355</c:v>
              </c:pt>
              <c:pt idx="9">
                <c:v>14352.599963817</c:v>
              </c:pt>
              <c:pt idx="10">
                <c:v>19908.999987933701</c:v>
              </c:pt>
              <c:pt idx="11">
                <c:v>9915.9449908241604</c:v>
              </c:pt>
              <c:pt idx="12">
                <c:v>1784.8249995727001</c:v>
              </c:pt>
              <c:pt idx="13">
                <c:v>31167.9899639211</c:v>
              </c:pt>
              <c:pt idx="14">
                <c:v>16701.094979286099</c:v>
              </c:pt>
              <c:pt idx="15">
                <c:v>9171.6299937255608</c:v>
              </c:pt>
              <c:pt idx="16">
                <c:v>47234.969954013803</c:v>
              </c:pt>
              <c:pt idx="17">
                <c:v>38653.419463024002</c:v>
              </c:pt>
              <c:pt idx="18">
                <c:v>12682.287492076801</c:v>
              </c:pt>
              <c:pt idx="19">
                <c:v>17215.775470547302</c:v>
              </c:pt>
              <c:pt idx="20">
                <c:v>46243.979970593697</c:v>
              </c:pt>
              <c:pt idx="21">
                <c:v>5326.7924925699799</c:v>
              </c:pt>
              <c:pt idx="22">
                <c:v>25159.4299716934</c:v>
              </c:pt>
              <c:pt idx="23">
                <c:v>48225.164950476901</c:v>
              </c:pt>
              <c:pt idx="24">
                <c:v>117981.179862449</c:v>
              </c:pt>
              <c:pt idx="25">
                <c:v>43141.509957139497</c:v>
              </c:pt>
              <c:pt idx="26">
                <c:v>3232.94999785646</c:v>
              </c:pt>
              <c:pt idx="27">
                <c:v>8574.9999880880096</c:v>
              </c:pt>
              <c:pt idx="28">
                <c:v>50254.609959523303</c:v>
              </c:pt>
              <c:pt idx="29">
                <c:v>11724.0599942922</c:v>
              </c:pt>
              <c:pt idx="30">
                <c:v>21957.967488128601</c:v>
              </c:pt>
              <c:pt idx="31">
                <c:v>20574.169984587999</c:v>
              </c:pt>
              <c:pt idx="32">
                <c:v>22154.6374636162</c:v>
              </c:pt>
              <c:pt idx="33">
                <c:v>32698.379980891899</c:v>
              </c:pt>
              <c:pt idx="34">
                <c:v>80368.671974514</c:v>
              </c:pt>
              <c:pt idx="35">
                <c:v>7226.4999884366898</c:v>
              </c:pt>
              <c:pt idx="36">
                <c:v>41819.649953996297</c:v>
              </c:pt>
              <c:pt idx="37">
                <c:v>22044.299987822698</c:v>
              </c:pt>
              <c:pt idx="38">
                <c:v>7991.4899937621303</c:v>
              </c:pt>
              <c:pt idx="39">
                <c:v>25696.639981058201</c:v>
              </c:pt>
              <c:pt idx="40">
                <c:v>2432.4999990463202</c:v>
              </c:pt>
              <c:pt idx="41">
                <c:v>5881.6749898120697</c:v>
              </c:pt>
              <c:pt idx="42">
                <c:v>10221.174983962899</c:v>
              </c:pt>
              <c:pt idx="43">
                <c:v>4960.43999135792</c:v>
              </c:pt>
              <c:pt idx="44">
                <c:v>26590.974976447698</c:v>
              </c:pt>
              <c:pt idx="45">
                <c:v>13424.1974937865</c:v>
              </c:pt>
              <c:pt idx="46">
                <c:v>29171.874963399001</c:v>
              </c:pt>
              <c:pt idx="47">
                <c:v>20144.059979913302</c:v>
              </c:pt>
              <c:pt idx="48">
                <c:v>20867.339966019899</c:v>
              </c:pt>
            </c:numLit>
          </c:val>
          <c:extLst>
            <c:ext xmlns:c16="http://schemas.microsoft.com/office/drawing/2014/chart" uri="{C3380CC4-5D6E-409C-BE32-E72D297353CC}">
              <c16:uniqueId val="{00000000-0100-40F7-A80B-02C6E69D68C1}"/>
            </c:ext>
          </c:extLst>
        </c:ser>
        <c:dLbls>
          <c:showLegendKey val="0"/>
          <c:showVal val="0"/>
          <c:showCatName val="0"/>
          <c:showSerName val="0"/>
          <c:showPercent val="0"/>
          <c:showBubbleSize val="0"/>
        </c:dLbls>
        <c:gapWidth val="219"/>
        <c:overlap val="-27"/>
        <c:axId val="488221792"/>
        <c:axId val="488215072"/>
      </c:barChart>
      <c:lineChart>
        <c:grouping val="standard"/>
        <c:varyColors val="0"/>
        <c:ser>
          <c:idx val="1"/>
          <c:order val="1"/>
          <c:tx>
            <c:v>Total UnitsSold</c:v>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Lit>
              <c:ptCount val="49"/>
              <c:pt idx="0">
                <c:v>Beverages Aux joyeux ecclÃ©siastiques</c:v>
              </c:pt>
              <c:pt idx="1">
                <c:v>Beverages Bigfoot Breweries</c:v>
              </c:pt>
              <c:pt idx="2">
                <c:v>Beverages Exotic Liquids</c:v>
              </c:pt>
              <c:pt idx="3">
                <c:v>Beverages Karkki Oy</c:v>
              </c:pt>
              <c:pt idx="4">
                <c:v>Beverages Leka Trading</c:v>
              </c:pt>
              <c:pt idx="5">
                <c:v>Beverages Pavlova, Ltd.</c:v>
              </c:pt>
              <c:pt idx="6">
                <c:v>Beverages Plutzer LebensmittelgroÃŸmÃ¤rkte AG</c:v>
              </c:pt>
              <c:pt idx="7">
                <c:v>Beverages Refrescos Americanas LTDA</c:v>
              </c:pt>
              <c:pt idx="8">
                <c:v>Condiments Exotic Liquids</c:v>
              </c:pt>
              <c:pt idx="9">
                <c:v>Condiments ForÃªts d'Ã©rables</c:v>
              </c:pt>
              <c:pt idx="10">
                <c:v>Condiments Grandma Kelly's Homestead</c:v>
              </c:pt>
              <c:pt idx="11">
                <c:v>Condiments Leka Trading</c:v>
              </c:pt>
              <c:pt idx="12">
                <c:v>Condiments Mayumi's</c:v>
              </c:pt>
              <c:pt idx="13">
                <c:v>Condiments New Orleans Cajun Delights</c:v>
              </c:pt>
              <c:pt idx="14">
                <c:v>Condiments Pavlova, Ltd.</c:v>
              </c:pt>
              <c:pt idx="15">
                <c:v>Condiments Plutzer LebensmittelgroÃŸmÃ¤rkte AG</c:v>
              </c:pt>
              <c:pt idx="16">
                <c:v>Confections ForÃªts d'Ã©rables</c:v>
              </c:pt>
              <c:pt idx="17">
                <c:v>Confections Heli SÃ¼ÃŸwaren GmbH &amp; Co. KG</c:v>
              </c:pt>
              <c:pt idx="18">
                <c:v>Confections Karkki Oy</c:v>
              </c:pt>
              <c:pt idx="19">
                <c:v>Confections Pavlova, Ltd.</c:v>
              </c:pt>
              <c:pt idx="20">
                <c:v>Confections Specialty Biscuits, Ltd.</c:v>
              </c:pt>
              <c:pt idx="21">
                <c:v>Confections Zaanse Snoepfabriek</c:v>
              </c:pt>
              <c:pt idx="22">
                <c:v>Dairy Products Cooperativa de Quesos 'Las Cabras'</c:v>
              </c:pt>
              <c:pt idx="23">
                <c:v>Dairy Products Formaggi Fortini s.r.l.</c:v>
              </c:pt>
              <c:pt idx="24">
                <c:v>Dairy Products Gai pÃ¢turage</c:v>
              </c:pt>
              <c:pt idx="25">
                <c:v>Dairy Products Norske Meierier</c:v>
              </c:pt>
              <c:pt idx="26">
                <c:v>Grains/Cereals G'day, Mate</c:v>
              </c:pt>
              <c:pt idx="27">
                <c:v>Grains/Cereals Leka Trading</c:v>
              </c:pt>
              <c:pt idx="28">
                <c:v>Grains/Cereals Pasta Buttini s.r.l.</c:v>
              </c:pt>
              <c:pt idx="29">
                <c:v>Grains/Cereals PB KnÃ¤ckebrÃ¶d AB</c:v>
              </c:pt>
              <c:pt idx="30">
                <c:v>Grains/Cereals Plutzer LebensmittelgroÃŸmÃ¤rkte AG</c:v>
              </c:pt>
              <c:pt idx="31">
                <c:v>Meat/Poultry G'day, Mate</c:v>
              </c:pt>
              <c:pt idx="32">
                <c:v>Meat/Poultry Ma Maison</c:v>
              </c:pt>
              <c:pt idx="33">
                <c:v>Meat/Poultry Pavlova, Ltd.</c:v>
              </c:pt>
              <c:pt idx="34">
                <c:v>Meat/Poultry Plutzer LebensmittelgroÃŸmÃ¤rkte AG</c:v>
              </c:pt>
              <c:pt idx="35">
                <c:v>Meat/Poultry Tokyo Traders</c:v>
              </c:pt>
              <c:pt idx="36">
                <c:v>Produce G'day, Mate</c:v>
              </c:pt>
              <c:pt idx="37">
                <c:v>Produce Grandma Kelly's Homestead</c:v>
              </c:pt>
              <c:pt idx="38">
                <c:v>Produce Mayumi's</c:v>
              </c:pt>
              <c:pt idx="39">
                <c:v>Produce Plutzer LebensmittelgroÃŸmÃ¤rkte AG</c:v>
              </c:pt>
              <c:pt idx="40">
                <c:v>Produce Tokyo Traders</c:v>
              </c:pt>
              <c:pt idx="41">
                <c:v>Seafood Escargots Nouveaux</c:v>
              </c:pt>
              <c:pt idx="42">
                <c:v>Seafood Lyngbysild</c:v>
              </c:pt>
              <c:pt idx="43">
                <c:v>Seafood Mayumi's</c:v>
              </c:pt>
              <c:pt idx="44">
                <c:v>Seafood New England Seafood Cannery</c:v>
              </c:pt>
              <c:pt idx="45">
                <c:v>Seafood Nord-Ost-Fisch Handelsgesellschaft mbH</c:v>
              </c:pt>
              <c:pt idx="46">
                <c:v>Seafood Pavlova, Ltd.</c:v>
              </c:pt>
              <c:pt idx="47">
                <c:v>Seafood Svensk SjÃ¶fÃ¶da AB</c:v>
              </c:pt>
              <c:pt idx="48">
                <c:v>Seafood Tokyo Traders</c:v>
              </c:pt>
            </c:strLit>
          </c:cat>
          <c:val>
            <c:numLit>
              <c:formatCode>General</c:formatCode>
              <c:ptCount val="49"/>
              <c:pt idx="0">
                <c:v>1416</c:v>
              </c:pt>
              <c:pt idx="1">
                <c:v>1573</c:v>
              </c:pt>
              <c:pt idx="2">
                <c:v>1885</c:v>
              </c:pt>
              <c:pt idx="3">
                <c:v>981</c:v>
              </c:pt>
              <c:pt idx="4">
                <c:v>580</c:v>
              </c:pt>
              <c:pt idx="5">
                <c:v>817</c:v>
              </c:pt>
              <c:pt idx="6">
                <c:v>1155</c:v>
              </c:pt>
              <c:pt idx="7">
                <c:v>1125</c:v>
              </c:pt>
              <c:pt idx="8">
                <c:v>328</c:v>
              </c:pt>
              <c:pt idx="9">
                <c:v>603</c:v>
              </c:pt>
              <c:pt idx="10">
                <c:v>673</c:v>
              </c:pt>
              <c:pt idx="11">
                <c:v>601</c:v>
              </c:pt>
              <c:pt idx="12">
                <c:v>122</c:v>
              </c:pt>
              <c:pt idx="13">
                <c:v>1735</c:v>
              </c:pt>
              <c:pt idx="14">
                <c:v>445</c:v>
              </c:pt>
              <c:pt idx="15">
                <c:v>791</c:v>
              </c:pt>
              <c:pt idx="16">
                <c:v>1083</c:v>
              </c:pt>
              <c:pt idx="17">
                <c:v>1436</c:v>
              </c:pt>
              <c:pt idx="18">
                <c:v>755</c:v>
              </c:pt>
              <c:pt idx="19">
                <c:v>1158</c:v>
              </c:pt>
              <c:pt idx="20">
                <c:v>2851</c:v>
              </c:pt>
              <c:pt idx="21">
                <c:v>623</c:v>
              </c:pt>
              <c:pt idx="22">
                <c:v>1050</c:v>
              </c:pt>
              <c:pt idx="23">
                <c:v>2500</c:v>
              </c:pt>
              <c:pt idx="24">
                <c:v>3073</c:v>
              </c:pt>
              <c:pt idx="25">
                <c:v>2526</c:v>
              </c:pt>
              <c:pt idx="26">
                <c:v>500</c:v>
              </c:pt>
              <c:pt idx="27">
                <c:v>697</c:v>
              </c:pt>
              <c:pt idx="28">
                <c:v>1697</c:v>
              </c:pt>
              <c:pt idx="29">
                <c:v>928</c:v>
              </c:pt>
              <c:pt idx="30">
                <c:v>740</c:v>
              </c:pt>
              <c:pt idx="31">
                <c:v>722</c:v>
              </c:pt>
              <c:pt idx="32">
                <c:v>1658</c:v>
              </c:pt>
              <c:pt idx="33">
                <c:v>978</c:v>
              </c:pt>
              <c:pt idx="34">
                <c:v>746</c:v>
              </c:pt>
              <c:pt idx="35">
                <c:v>95</c:v>
              </c:pt>
              <c:pt idx="36">
                <c:v>886</c:v>
              </c:pt>
              <c:pt idx="37">
                <c:v>763</c:v>
              </c:pt>
              <c:pt idx="38">
                <c:v>404</c:v>
              </c:pt>
              <c:pt idx="39">
                <c:v>640</c:v>
              </c:pt>
              <c:pt idx="40">
                <c:v>297</c:v>
              </c:pt>
              <c:pt idx="41">
                <c:v>534</c:v>
              </c:pt>
              <c:pt idx="42">
                <c:v>1056</c:v>
              </c:pt>
              <c:pt idx="43">
                <c:v>891</c:v>
              </c:pt>
              <c:pt idx="44">
                <c:v>2084</c:v>
              </c:pt>
              <c:pt idx="45">
                <c:v>612</c:v>
              </c:pt>
              <c:pt idx="46">
                <c:v>539</c:v>
              </c:pt>
              <c:pt idx="47">
                <c:v>1223</c:v>
              </c:pt>
              <c:pt idx="48">
                <c:v>742</c:v>
              </c:pt>
            </c:numLit>
          </c:val>
          <c:smooth val="0"/>
          <c:extLst>
            <c:ext xmlns:c16="http://schemas.microsoft.com/office/drawing/2014/chart" uri="{C3380CC4-5D6E-409C-BE32-E72D297353CC}">
              <c16:uniqueId val="{00000001-0100-40F7-A80B-02C6E69D68C1}"/>
            </c:ext>
          </c:extLst>
        </c:ser>
        <c:dLbls>
          <c:showLegendKey val="0"/>
          <c:showVal val="0"/>
          <c:showCatName val="0"/>
          <c:showSerName val="0"/>
          <c:showPercent val="0"/>
          <c:showBubbleSize val="0"/>
        </c:dLbls>
        <c:marker val="1"/>
        <c:smooth val="0"/>
        <c:axId val="331951344"/>
        <c:axId val="331950864"/>
      </c:lineChart>
      <c:catAx>
        <c:axId val="488221792"/>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Industry wise Suppliers</a:t>
                </a:r>
              </a:p>
            </c:rich>
          </c:tx>
          <c:layout>
            <c:manualLayout>
              <c:xMode val="edge"/>
              <c:yMode val="edge"/>
              <c:x val="0.4110799492912306"/>
              <c:y val="0.9340511841487904"/>
            </c:manualLayout>
          </c:layout>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88215072"/>
        <c:crosses val="autoZero"/>
        <c:auto val="1"/>
        <c:lblAlgn val="ctr"/>
        <c:lblOffset val="100"/>
        <c:noMultiLvlLbl val="0"/>
      </c:catAx>
      <c:valAx>
        <c:axId val="488215072"/>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Revenue</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88221792"/>
        <c:crosses val="autoZero"/>
        <c:crossBetween val="between"/>
        <c:dispUnits>
          <c:builtInUnit val="millions"/>
          <c:dispUnitsLbl>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dispUnitsLbl>
        </c:dispUnits>
      </c:valAx>
      <c:valAx>
        <c:axId val="331950864"/>
        <c:scaling>
          <c:orientation val="minMax"/>
        </c:scaling>
        <c:delete val="0"/>
        <c:axPos val="r"/>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units</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31951344"/>
        <c:crosses val="max"/>
        <c:crossBetween val="between"/>
      </c:valAx>
      <c:catAx>
        <c:axId val="331951344"/>
        <c:scaling>
          <c:orientation val="minMax"/>
        </c:scaling>
        <c:delete val="1"/>
        <c:axPos val="b"/>
        <c:numFmt formatCode="General" sourceLinked="1"/>
        <c:majorTickMark val="none"/>
        <c:minorTickMark val="none"/>
        <c:tickLblPos val="nextTo"/>
        <c:crossAx val="331950864"/>
        <c:crosses val="autoZero"/>
        <c:auto val="1"/>
        <c:lblAlgn val="ctr"/>
        <c:lblOffset val="100"/>
        <c:noMultiLvlLbl val="0"/>
      </c:catAx>
      <c:spPr>
        <a:noFill/>
        <a:ln>
          <a:noFill/>
        </a:ln>
        <a:effectLst/>
      </c:spPr>
    </c:plotArea>
    <c:legend>
      <c:legendPos val="b"/>
      <c:layout>
        <c:manualLayout>
          <c:xMode val="edge"/>
          <c:yMode val="edge"/>
          <c:x val="0.67970891834298053"/>
          <c:y val="0.88658705288467021"/>
          <c:w val="0.24071012236714173"/>
          <c:h val="9.0896224802579847E-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Industry wise Delivery</a:t>
            </a:r>
            <a:r>
              <a:rPr lang="en-US" baseline="0"/>
              <a:t> Time compariosn of Suppliers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solidFill>
              <a:schemeClr val="accent2"/>
            </a:solidFill>
            <a:ln w="9525">
              <a:no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solidFill>
              <a:schemeClr val="accent2"/>
            </a:solidFill>
            <a:ln w="9525">
              <a:noFill/>
              <a:round/>
            </a:ln>
            <a:effectLst>
              <a:outerShdw blurRad="57150" dist="19050" dir="5400000" algn="ctr" rotWithShape="0">
                <a:srgbClr val="000000">
                  <a:alpha val="63000"/>
                </a:srgbClr>
              </a:outerShdw>
            </a:effectLst>
          </c:spPr>
        </c:marke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none"/>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solidFill>
              <a:schemeClr val="accent2"/>
            </a:solidFill>
            <a:ln w="9525">
              <a:no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none"/>
        </c:marke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solidFill>
              <a:schemeClr val="accent2"/>
            </a:solidFill>
            <a:ln w="9525">
              <a:no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none"/>
        </c:marker>
      </c:pivotFmt>
    </c:pivotFmts>
    <c:plotArea>
      <c:layout/>
      <c:lineChart>
        <c:grouping val="standard"/>
        <c:varyColors val="0"/>
        <c:ser>
          <c:idx val="0"/>
          <c:order val="0"/>
          <c:tx>
            <c:v>Total</c:v>
          </c:tx>
          <c:spPr>
            <a:ln w="34925" cap="rnd">
              <a:solidFill>
                <a:schemeClr val="accent2"/>
              </a:solidFill>
              <a:round/>
            </a:ln>
            <a:effectLst>
              <a:outerShdw blurRad="57150" dist="19050" dir="5400000" algn="ctr" rotWithShape="0">
                <a:srgbClr val="000000">
                  <a:alpha val="63000"/>
                </a:srgbClr>
              </a:outerShdw>
            </a:effectLst>
          </c:spPr>
          <c:marker>
            <c:symbol val="circle"/>
            <c:size val="6"/>
            <c:spPr>
              <a:solidFill>
                <a:schemeClr val="accent2"/>
              </a:solidFill>
              <a:ln w="9525">
                <a:noFill/>
                <a:round/>
              </a:ln>
              <a:effectLst>
                <a:outerShdw blurRad="57150" dist="19050" dir="5400000" algn="ctr" rotWithShape="0">
                  <a:srgbClr val="000000">
                    <a:alpha val="63000"/>
                  </a:srgbClr>
                </a:outerShdw>
              </a:effectLst>
            </c:spPr>
          </c:marker>
          <c:dPt>
            <c:idx val="22"/>
            <c:marker>
              <c:symbol val="none"/>
            </c:marker>
            <c:bubble3D val="0"/>
            <c:extLst>
              <c:ext xmlns:c16="http://schemas.microsoft.com/office/drawing/2014/chart" uri="{C3380CC4-5D6E-409C-BE32-E72D297353CC}">
                <c16:uniqueId val="{00000000-3C7D-4036-8A30-24F42FA0B024}"/>
              </c:ext>
            </c:extLst>
          </c:dPt>
          <c:cat>
            <c:strLit>
              <c:ptCount val="49"/>
              <c:pt idx="0">
                <c:v>Beverages Aux joyeux ecclÃ©siastiques</c:v>
              </c:pt>
              <c:pt idx="1">
                <c:v>Beverages Bigfoot Breweries</c:v>
              </c:pt>
              <c:pt idx="2">
                <c:v>Beverages Exotic Liquids</c:v>
              </c:pt>
              <c:pt idx="3">
                <c:v>Beverages Karkki Oy</c:v>
              </c:pt>
              <c:pt idx="4">
                <c:v>Beverages Leka Trading</c:v>
              </c:pt>
              <c:pt idx="5">
                <c:v>Beverages Pavlova, Ltd.</c:v>
              </c:pt>
              <c:pt idx="6">
                <c:v>Beverages Plutzer LebensmittelgroÃŸmÃ¤rkte AG</c:v>
              </c:pt>
              <c:pt idx="7">
                <c:v>Beverages Refrescos Americanas LTDA</c:v>
              </c:pt>
              <c:pt idx="8">
                <c:v>Condiments Exotic Liquids</c:v>
              </c:pt>
              <c:pt idx="9">
                <c:v>Condiments ForÃªts d'Ã©rables</c:v>
              </c:pt>
              <c:pt idx="10">
                <c:v>Condiments Grandma Kelly's Homestead</c:v>
              </c:pt>
              <c:pt idx="11">
                <c:v>Condiments Leka Trading</c:v>
              </c:pt>
              <c:pt idx="12">
                <c:v>Condiments Mayumi's</c:v>
              </c:pt>
              <c:pt idx="13">
                <c:v>Condiments New Orleans Cajun Delights</c:v>
              </c:pt>
              <c:pt idx="14">
                <c:v>Condiments Pavlova, Ltd.</c:v>
              </c:pt>
              <c:pt idx="15">
                <c:v>Condiments Plutzer LebensmittelgroÃŸmÃ¤rkte AG</c:v>
              </c:pt>
              <c:pt idx="16">
                <c:v>Confections ForÃªts d'Ã©rables</c:v>
              </c:pt>
              <c:pt idx="17">
                <c:v>Confections Heli SÃ¼ÃŸwaren GmbH &amp; Co. KG</c:v>
              </c:pt>
              <c:pt idx="18">
                <c:v>Confections Karkki Oy</c:v>
              </c:pt>
              <c:pt idx="19">
                <c:v>Confections Pavlova, Ltd.</c:v>
              </c:pt>
              <c:pt idx="20">
                <c:v>Confections Specialty Biscuits, Ltd.</c:v>
              </c:pt>
              <c:pt idx="21">
                <c:v>Confections Zaanse Snoepfabriek</c:v>
              </c:pt>
              <c:pt idx="22">
                <c:v>Dairy Products Cooperativa de Quesos 'Las Cabras'</c:v>
              </c:pt>
              <c:pt idx="23">
                <c:v>Dairy Products Formaggi Fortini s.r.l.</c:v>
              </c:pt>
              <c:pt idx="24">
                <c:v>Dairy Products Gai pÃ¢turage</c:v>
              </c:pt>
              <c:pt idx="25">
                <c:v>Dairy Products Norske Meierier</c:v>
              </c:pt>
              <c:pt idx="26">
                <c:v>Grains/Cereals G'day, Mate</c:v>
              </c:pt>
              <c:pt idx="27">
                <c:v>Grains/Cereals Leka Trading</c:v>
              </c:pt>
              <c:pt idx="28">
                <c:v>Grains/Cereals Pasta Buttini s.r.l.</c:v>
              </c:pt>
              <c:pt idx="29">
                <c:v>Grains/Cereals PB KnÃ¤ckebrÃ¶d AB</c:v>
              </c:pt>
              <c:pt idx="30">
                <c:v>Grains/Cereals Plutzer LebensmittelgroÃŸmÃ¤rkte AG</c:v>
              </c:pt>
              <c:pt idx="31">
                <c:v>Meat/Poultry G'day, Mate</c:v>
              </c:pt>
              <c:pt idx="32">
                <c:v>Meat/Poultry Ma Maison</c:v>
              </c:pt>
              <c:pt idx="33">
                <c:v>Meat/Poultry Pavlova, Ltd.</c:v>
              </c:pt>
              <c:pt idx="34">
                <c:v>Meat/Poultry Plutzer LebensmittelgroÃŸmÃ¤rkte AG</c:v>
              </c:pt>
              <c:pt idx="35">
                <c:v>Meat/Poultry Tokyo Traders</c:v>
              </c:pt>
              <c:pt idx="36">
                <c:v>Produce G'day, Mate</c:v>
              </c:pt>
              <c:pt idx="37">
                <c:v>Produce Grandma Kelly's Homestead</c:v>
              </c:pt>
              <c:pt idx="38">
                <c:v>Produce Mayumi's</c:v>
              </c:pt>
              <c:pt idx="39">
                <c:v>Produce Plutzer LebensmittelgroÃŸmÃ¤rkte AG</c:v>
              </c:pt>
              <c:pt idx="40">
                <c:v>Produce Tokyo Traders</c:v>
              </c:pt>
              <c:pt idx="41">
                <c:v>Seafood Escargots Nouveaux</c:v>
              </c:pt>
              <c:pt idx="42">
                <c:v>Seafood Lyngbysild</c:v>
              </c:pt>
              <c:pt idx="43">
                <c:v>Seafood Mayumi's</c:v>
              </c:pt>
              <c:pt idx="44">
                <c:v>Seafood New England Seafood Cannery</c:v>
              </c:pt>
              <c:pt idx="45">
                <c:v>Seafood Nord-Ost-Fisch Handelsgesellschaft mbH</c:v>
              </c:pt>
              <c:pt idx="46">
                <c:v>Seafood Pavlova, Ltd.</c:v>
              </c:pt>
              <c:pt idx="47">
                <c:v>Seafood Svensk SjÃ¶fÃ¶da AB</c:v>
              </c:pt>
              <c:pt idx="48">
                <c:v>Seafood Tokyo Traders</c:v>
              </c:pt>
            </c:strLit>
          </c:cat>
          <c:val>
            <c:numLit>
              <c:formatCode>General</c:formatCode>
              <c:ptCount val="49"/>
              <c:pt idx="0">
                <c:v>9.5093999999999994</c:v>
              </c:pt>
              <c:pt idx="1">
                <c:v>8.1128999999999998</c:v>
              </c:pt>
              <c:pt idx="2">
                <c:v>7.4545000000000003</c:v>
              </c:pt>
              <c:pt idx="3">
                <c:v>10.684200000000001</c:v>
              </c:pt>
              <c:pt idx="4">
                <c:v>9.3704000000000001</c:v>
              </c:pt>
              <c:pt idx="5">
                <c:v>7.8947000000000003</c:v>
              </c:pt>
              <c:pt idx="6">
                <c:v>9.4</c:v>
              </c:pt>
              <c:pt idx="7">
                <c:v>7.6734999999999998</c:v>
              </c:pt>
              <c:pt idx="8">
                <c:v>8.9091000000000005</c:v>
              </c:pt>
              <c:pt idx="9">
                <c:v>7.7826000000000004</c:v>
              </c:pt>
              <c:pt idx="10">
                <c:v>8.7727000000000004</c:v>
              </c:pt>
              <c:pt idx="11">
                <c:v>8.8332999999999995</c:v>
              </c:pt>
              <c:pt idx="12">
                <c:v>8.3332999999999995</c:v>
              </c:pt>
              <c:pt idx="13">
                <c:v>8.6912000000000003</c:v>
              </c:pt>
              <c:pt idx="14">
                <c:v>9.2941000000000003</c:v>
              </c:pt>
              <c:pt idx="15">
                <c:v>9.1388999999999996</c:v>
              </c:pt>
              <c:pt idx="16">
                <c:v>8.5625</c:v>
              </c:pt>
              <c:pt idx="17">
                <c:v>9.0508000000000006</c:v>
              </c:pt>
              <c:pt idx="18">
                <c:v>9.2857000000000003</c:v>
              </c:pt>
              <c:pt idx="19">
                <c:v>8.3249999999999993</c:v>
              </c:pt>
              <c:pt idx="20">
                <c:v>8.5245999999999995</c:v>
              </c:pt>
              <c:pt idx="21">
                <c:v>7.8518999999999997</c:v>
              </c:pt>
              <c:pt idx="22">
                <c:v>8.68</c:v>
              </c:pt>
              <c:pt idx="23">
                <c:v>7.6471</c:v>
              </c:pt>
              <c:pt idx="24">
                <c:v>7.9504999999999999</c:v>
              </c:pt>
              <c:pt idx="25">
                <c:v>8.9412000000000003</c:v>
              </c:pt>
              <c:pt idx="26">
                <c:v>9.1071000000000009</c:v>
              </c:pt>
              <c:pt idx="27">
                <c:v>9.1667000000000005</c:v>
              </c:pt>
              <c:pt idx="28">
                <c:v>8.9443999999999999</c:v>
              </c:pt>
              <c:pt idx="29">
                <c:v>7.0303000000000004</c:v>
              </c:pt>
              <c:pt idx="30">
                <c:v>7.75</c:v>
              </c:pt>
              <c:pt idx="31">
                <c:v>7.4828000000000001</c:v>
              </c:pt>
              <c:pt idx="32">
                <c:v>7.5820999999999996</c:v>
              </c:pt>
              <c:pt idx="33">
                <c:v>8.4443999999999999</c:v>
              </c:pt>
              <c:pt idx="34">
                <c:v>9.8125</c:v>
              </c:pt>
              <c:pt idx="35">
                <c:v>15.2</c:v>
              </c:pt>
              <c:pt idx="36">
                <c:v>7.2895000000000003</c:v>
              </c:pt>
              <c:pt idx="37">
                <c:v>6.5556000000000001</c:v>
              </c:pt>
              <c:pt idx="38">
                <c:v>7.2</c:v>
              </c:pt>
              <c:pt idx="39">
                <c:v>8.9332999999999991</c:v>
              </c:pt>
              <c:pt idx="40">
                <c:v>6.8461999999999996</c:v>
              </c:pt>
              <c:pt idx="41">
                <c:v>6.3333000000000004</c:v>
              </c:pt>
              <c:pt idx="42">
                <c:v>6.2104999999999997</c:v>
              </c:pt>
              <c:pt idx="43">
                <c:v>7.8108000000000004</c:v>
              </c:pt>
              <c:pt idx="44">
                <c:v>8.593</c:v>
              </c:pt>
              <c:pt idx="45">
                <c:v>6.8064999999999998</c:v>
              </c:pt>
              <c:pt idx="46">
                <c:v>7.8148</c:v>
              </c:pt>
              <c:pt idx="47">
                <c:v>8.1999999999999993</c:v>
              </c:pt>
              <c:pt idx="48">
                <c:v>9.375</c:v>
              </c:pt>
            </c:numLit>
          </c:val>
          <c:smooth val="0"/>
          <c:extLst>
            <c:ext xmlns:c16="http://schemas.microsoft.com/office/drawing/2014/chart" uri="{C3380CC4-5D6E-409C-BE32-E72D297353CC}">
              <c16:uniqueId val="{00000001-3C7D-4036-8A30-24F42FA0B024}"/>
            </c:ext>
          </c:extLst>
        </c:ser>
        <c:dLbls>
          <c:showLegendKey val="0"/>
          <c:showVal val="0"/>
          <c:showCatName val="0"/>
          <c:showSerName val="0"/>
          <c:showPercent val="0"/>
          <c:showBubbleSize val="0"/>
        </c:dLbls>
        <c:marker val="1"/>
        <c:smooth val="0"/>
        <c:axId val="504488784"/>
        <c:axId val="504490224"/>
      </c:lineChart>
      <c:catAx>
        <c:axId val="504488784"/>
        <c:scaling>
          <c:orientation val="minMax"/>
        </c:scaling>
        <c:delete val="0"/>
        <c:axPos val="b"/>
        <c:numFmt formatCode="General" sourceLinked="1"/>
        <c:majorTickMark val="none"/>
        <c:minorTickMark val="none"/>
        <c:tickLblPos val="nextTo"/>
        <c:spPr>
          <a:noFill/>
          <a:ln w="12700" cap="flat" cmpd="sng" algn="ctr">
            <a:solidFill>
              <a:schemeClr val="bg1">
                <a:alpha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04490224"/>
        <c:crosses val="autoZero"/>
        <c:auto val="1"/>
        <c:lblAlgn val="ctr"/>
        <c:lblOffset val="100"/>
        <c:noMultiLvlLbl val="0"/>
      </c:catAx>
      <c:valAx>
        <c:axId val="50449022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044887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Industry wise Comparison of Suppliers' UnitPrice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solidFill>
              <a:schemeClr val="accent2"/>
            </a:solidFill>
            <a:ln>
              <a:noFill/>
            </a:ln>
            <a:effectLst>
              <a:outerShdw blurRad="57150" dist="19050" dir="5400000" algn="ctr" rotWithShape="0">
                <a:srgbClr val="000000">
                  <a:alpha val="63000"/>
                </a:srgbClr>
              </a:outerShdw>
            </a:effectLst>
          </c:spPr>
          <c:invertIfNegative val="0"/>
          <c:cat>
            <c:strLit>
              <c:ptCount val="49"/>
              <c:pt idx="0">
                <c:v>Beverages Aux joyeux ecclÃ©siastiques</c:v>
              </c:pt>
              <c:pt idx="1">
                <c:v>Beverages Bigfoot Breweries</c:v>
              </c:pt>
              <c:pt idx="2">
                <c:v>Beverages Exotic Liquids</c:v>
              </c:pt>
              <c:pt idx="3">
                <c:v>Beverages Karkki Oy</c:v>
              </c:pt>
              <c:pt idx="4">
                <c:v>Beverages Leka Trading</c:v>
              </c:pt>
              <c:pt idx="5">
                <c:v>Beverages Pavlova, Ltd.</c:v>
              </c:pt>
              <c:pt idx="6">
                <c:v>Beverages Plutzer LebensmittelgroÃŸmÃ¤rkte AG</c:v>
              </c:pt>
              <c:pt idx="7">
                <c:v>Beverages Refrescos Americanas LTDA</c:v>
              </c:pt>
              <c:pt idx="8">
                <c:v>Condiments Exotic Liquids</c:v>
              </c:pt>
              <c:pt idx="9">
                <c:v>Condiments ForÃªts d'Ã©rables</c:v>
              </c:pt>
              <c:pt idx="10">
                <c:v>Condiments Grandma Kelly's Homestead</c:v>
              </c:pt>
              <c:pt idx="11">
                <c:v>Condiments Leka Trading</c:v>
              </c:pt>
              <c:pt idx="12">
                <c:v>Condiments Mayumi's</c:v>
              </c:pt>
              <c:pt idx="13">
                <c:v>Condiments New Orleans Cajun Delights</c:v>
              </c:pt>
              <c:pt idx="14">
                <c:v>Condiments Pavlova, Ltd.</c:v>
              </c:pt>
              <c:pt idx="15">
                <c:v>Condiments Plutzer LebensmittelgroÃŸmÃ¤rkte AG</c:v>
              </c:pt>
              <c:pt idx="16">
                <c:v>Confections ForÃªts d'Ã©rables</c:v>
              </c:pt>
              <c:pt idx="17">
                <c:v>Confections Heli SÃ¼ÃŸwaren GmbH &amp; Co. KG</c:v>
              </c:pt>
              <c:pt idx="18">
                <c:v>Confections Karkki Oy</c:v>
              </c:pt>
              <c:pt idx="19">
                <c:v>Confections Pavlova, Ltd.</c:v>
              </c:pt>
              <c:pt idx="20">
                <c:v>Confections Specialty Biscuits, Ltd.</c:v>
              </c:pt>
              <c:pt idx="21">
                <c:v>Confections Zaanse Snoepfabriek</c:v>
              </c:pt>
              <c:pt idx="22">
                <c:v>Dairy Products Cooperativa de Quesos 'Las Cabras'</c:v>
              </c:pt>
              <c:pt idx="23">
                <c:v>Dairy Products Formaggi Fortini s.r.l.</c:v>
              </c:pt>
              <c:pt idx="24">
                <c:v>Dairy Products Gai pÃ¢turage</c:v>
              </c:pt>
              <c:pt idx="25">
                <c:v>Dairy Products Norske Meierier</c:v>
              </c:pt>
              <c:pt idx="26">
                <c:v>Grains/Cereals G'day, Mate</c:v>
              </c:pt>
              <c:pt idx="27">
                <c:v>Grains/Cereals Leka Trading</c:v>
              </c:pt>
              <c:pt idx="28">
                <c:v>Grains/Cereals Pasta Buttini s.r.l.</c:v>
              </c:pt>
              <c:pt idx="29">
                <c:v>Grains/Cereals PB KnÃ¤ckebrÃ¶d AB</c:v>
              </c:pt>
              <c:pt idx="30">
                <c:v>Grains/Cereals Plutzer LebensmittelgroÃŸmÃ¤rkte AG</c:v>
              </c:pt>
              <c:pt idx="31">
                <c:v>Meat/Poultry G'day, Mate</c:v>
              </c:pt>
              <c:pt idx="32">
                <c:v>Meat/Poultry Ma Maison</c:v>
              </c:pt>
              <c:pt idx="33">
                <c:v>Meat/Poultry Pavlova, Ltd.</c:v>
              </c:pt>
              <c:pt idx="34">
                <c:v>Meat/Poultry Plutzer LebensmittelgroÃŸmÃ¤rkte AG</c:v>
              </c:pt>
              <c:pt idx="35">
                <c:v>Meat/Poultry Tokyo Traders</c:v>
              </c:pt>
              <c:pt idx="36">
                <c:v>Produce G'day, Mate</c:v>
              </c:pt>
              <c:pt idx="37">
                <c:v>Produce Grandma Kelly's Homestead</c:v>
              </c:pt>
              <c:pt idx="38">
                <c:v>Produce Mayumi's</c:v>
              </c:pt>
              <c:pt idx="39">
                <c:v>Produce Plutzer LebensmittelgroÃŸmÃ¤rkte AG</c:v>
              </c:pt>
              <c:pt idx="40">
                <c:v>Produce Tokyo Traders</c:v>
              </c:pt>
              <c:pt idx="41">
                <c:v>Seafood Escargots Nouveaux</c:v>
              </c:pt>
              <c:pt idx="42">
                <c:v>Seafood Lyngbysild</c:v>
              </c:pt>
              <c:pt idx="43">
                <c:v>Seafood Mayumi's</c:v>
              </c:pt>
              <c:pt idx="44">
                <c:v>Seafood New England Seafood Cannery</c:v>
              </c:pt>
              <c:pt idx="45">
                <c:v>Seafood Nord-Ost-Fisch Handelsgesellschaft mbH</c:v>
              </c:pt>
              <c:pt idx="46">
                <c:v>Seafood Pavlova, Ltd.</c:v>
              </c:pt>
              <c:pt idx="47">
                <c:v>Seafood Svensk SjÃ¶fÃ¶da AB</c:v>
              </c:pt>
              <c:pt idx="48">
                <c:v>Seafood Tokyo Traders</c:v>
              </c:pt>
            </c:strLit>
          </c:cat>
          <c:val>
            <c:numLit>
              <c:formatCode>General</c:formatCode>
              <c:ptCount val="49"/>
              <c:pt idx="0">
                <c:v>116.41851851851852</c:v>
              </c:pt>
              <c:pt idx="1">
                <c:v>14.670588235294119</c:v>
              </c:pt>
              <c:pt idx="2">
                <c:v>16.993749999999999</c:v>
              </c:pt>
              <c:pt idx="3">
                <c:v>16.305882352941179</c:v>
              </c:pt>
              <c:pt idx="4">
                <c:v>42.166666666666664</c:v>
              </c:pt>
              <c:pt idx="5">
                <c:v>13.875</c:v>
              </c:pt>
              <c:pt idx="6">
                <c:v>7.1725490194117656</c:v>
              </c:pt>
              <c:pt idx="7">
                <c:v>4.1399999999999997</c:v>
              </c:pt>
              <c:pt idx="8">
                <c:v>9.3333333333333339</c:v>
              </c:pt>
              <c:pt idx="9">
                <c:v>27.463636363636365</c:v>
              </c:pt>
              <c:pt idx="10">
                <c:v>31.214285714285715</c:v>
              </c:pt>
              <c:pt idx="11">
                <c:v>17.898214285714282</c:v>
              </c:pt>
              <c:pt idx="12">
                <c:v>14.466666666666667</c:v>
              </c:pt>
              <c:pt idx="13">
                <c:v>19.128985507173912</c:v>
              </c:pt>
              <c:pt idx="14">
                <c:v>39.499999999999993</c:v>
              </c:pt>
              <c:pt idx="15">
                <c:v>11.844444444444443</c:v>
              </c:pt>
              <c:pt idx="16">
                <c:v>45.449999999999989</c:v>
              </c:pt>
              <c:pt idx="17">
                <c:v>27.02566666666667</c:v>
              </c:pt>
              <c:pt idx="18">
                <c:v>16.472222222222221</c:v>
              </c:pt>
              <c:pt idx="19">
                <c:v>15.872222222222218</c:v>
              </c:pt>
              <c:pt idx="20">
                <c:v>20.22053571428572</c:v>
              </c:pt>
              <c:pt idx="21">
                <c:v>9.8578947368421055</c:v>
              </c:pt>
              <c:pt idx="22">
                <c:v>23.373913043478261</c:v>
              </c:pt>
              <c:pt idx="23">
                <c:v>22.715447154390237</c:v>
              </c:pt>
              <c:pt idx="24">
                <c:v>40.962857142857146</c:v>
              </c:pt>
              <c:pt idx="25">
                <c:v>18.035555555555558</c:v>
              </c:pt>
              <c:pt idx="26">
                <c:v>6.6499999999999995</c:v>
              </c:pt>
              <c:pt idx="27">
                <c:v>12.724444444666668</c:v>
              </c:pt>
              <c:pt idx="28">
                <c:v>27.734375</c:v>
              </c:pt>
              <c:pt idx="29">
                <c:v>12.84</c:v>
              </c:pt>
              <c:pt idx="30">
                <c:v>30.180769230769233</c:v>
              </c:pt>
              <c:pt idx="31">
                <c:v>29.500000000000004</c:v>
              </c:pt>
              <c:pt idx="32">
                <c:v>14.230882352941173</c:v>
              </c:pt>
              <c:pt idx="33">
                <c:v>35.587499999999999</c:v>
              </c:pt>
              <c:pt idx="34">
                <c:v>111.39499999999998</c:v>
              </c:pt>
              <c:pt idx="35">
                <c:v>93.12</c:v>
              </c:pt>
              <c:pt idx="36">
                <c:v>48.76</c:v>
              </c:pt>
              <c:pt idx="37">
                <c:v>28.153846153846153</c:v>
              </c:pt>
              <c:pt idx="38">
                <c:v>21.136363636363637</c:v>
              </c:pt>
              <c:pt idx="39">
                <c:v>40.693333333333342</c:v>
              </c:pt>
              <c:pt idx="40">
                <c:v>8.75</c:v>
              </c:pt>
              <c:pt idx="41">
                <c:v>12.455</c:v>
              </c:pt>
              <c:pt idx="42">
                <c:v>10.121739130434783</c:v>
              </c:pt>
              <c:pt idx="43">
                <c:v>5.5384615384615383</c:v>
              </c:pt>
              <c:pt idx="44">
                <c:v>12.939393939393931</c:v>
              </c:pt>
              <c:pt idx="45">
                <c:v>23.583333333333329</c:v>
              </c:pt>
              <c:pt idx="46">
                <c:v>58.035714285714285</c:v>
              </c:pt>
              <c:pt idx="47">
                <c:v>17.175757575757576</c:v>
              </c:pt>
              <c:pt idx="48">
                <c:v>29.0625</c:v>
              </c:pt>
            </c:numLit>
          </c:val>
          <c:extLst>
            <c:ext xmlns:c16="http://schemas.microsoft.com/office/drawing/2014/chart" uri="{C3380CC4-5D6E-409C-BE32-E72D297353CC}">
              <c16:uniqueId val="{00000000-DBFE-4BB8-A4BC-DDE63CD62CC2}"/>
            </c:ext>
          </c:extLst>
        </c:ser>
        <c:dLbls>
          <c:showLegendKey val="0"/>
          <c:showVal val="0"/>
          <c:showCatName val="0"/>
          <c:showSerName val="0"/>
          <c:showPercent val="0"/>
          <c:showBubbleSize val="0"/>
        </c:dLbls>
        <c:gapWidth val="115"/>
        <c:axId val="74969472"/>
        <c:axId val="74970912"/>
      </c:barChart>
      <c:catAx>
        <c:axId val="7496947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4970912"/>
        <c:crosses val="autoZero"/>
        <c:auto val="1"/>
        <c:lblAlgn val="ctr"/>
        <c:lblOffset val="100"/>
        <c:noMultiLvlLbl val="0"/>
      </c:catAx>
      <c:valAx>
        <c:axId val="74970912"/>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49694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Total orders vs aov</a:t>
            </a: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lotArea>
      <c:layout/>
      <c:scatterChart>
        <c:scatterStyle val="lineMarker"/>
        <c:varyColors val="0"/>
        <c:ser>
          <c:idx val="0"/>
          <c:order val="0"/>
          <c:tx>
            <c:strRef>
              <c:f>Q9_Q9!$C$1</c:f>
              <c:strCache>
                <c:ptCount val="1"/>
                <c:pt idx="0">
                  <c:v>AOV</c:v>
                </c:pt>
              </c:strCache>
            </c:strRef>
          </c:tx>
          <c:spPr>
            <a:ln w="25400" cap="rnd">
              <a:noFill/>
              <a:round/>
            </a:ln>
            <a:effectLst>
              <a:outerShdw dist="25400" dir="2700000" algn="tl" rotWithShape="0">
                <a:schemeClr val="accent1"/>
              </a:outerShdw>
            </a:effectLst>
          </c:spPr>
          <c:marker>
            <c:symbol val="circle"/>
            <c:size val="6"/>
            <c:spPr>
              <a:solidFill>
                <a:schemeClr val="accent1"/>
              </a:solidFill>
              <a:ln w="22225">
                <a:solidFill>
                  <a:schemeClr val="lt1"/>
                </a:solidFill>
                <a:round/>
              </a:ln>
              <a:effectLst/>
            </c:spPr>
          </c:marker>
          <c:trendline>
            <c:spPr>
              <a:ln w="28575" cap="rnd">
                <a:solidFill>
                  <a:schemeClr val="lt1">
                    <a:alpha val="50000"/>
                  </a:schemeClr>
                </a:solidFill>
                <a:round/>
              </a:ln>
              <a:effectLst/>
            </c:spPr>
            <c:trendlineType val="linear"/>
            <c:dispRSqr val="0"/>
            <c:dispEq val="0"/>
          </c:trendline>
          <c:trendline>
            <c:spPr>
              <a:ln w="28575" cap="rnd">
                <a:solidFill>
                  <a:schemeClr val="lt1">
                    <a:alpha val="50000"/>
                  </a:schemeClr>
                </a:solidFill>
                <a:round/>
              </a:ln>
              <a:effectLst/>
            </c:spPr>
            <c:trendlineType val="linear"/>
            <c:dispRSqr val="1"/>
            <c:dispEq val="1"/>
            <c:trendlineLbl>
              <c:layout>
                <c:manualLayout>
                  <c:x val="8.1897637795275591E-2"/>
                  <c:y val="0.28560185185185183"/>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trendlineLbl>
          </c:trendline>
          <c:xVal>
            <c:numRef>
              <c:f>Q9_Q9!$B$2:$B$90</c:f>
              <c:numCache>
                <c:formatCode>0</c:formatCode>
                <c:ptCount val="89"/>
                <c:pt idx="0">
                  <c:v>86</c:v>
                </c:pt>
                <c:pt idx="1">
                  <c:v>102</c:v>
                </c:pt>
                <c:pt idx="2">
                  <c:v>116</c:v>
                </c:pt>
                <c:pt idx="3">
                  <c:v>71</c:v>
                </c:pt>
                <c:pt idx="4">
                  <c:v>55</c:v>
                </c:pt>
                <c:pt idx="5">
                  <c:v>32</c:v>
                </c:pt>
                <c:pt idx="6">
                  <c:v>39</c:v>
                </c:pt>
                <c:pt idx="7">
                  <c:v>45</c:v>
                </c:pt>
                <c:pt idx="8">
                  <c:v>32</c:v>
                </c:pt>
                <c:pt idx="9">
                  <c:v>40</c:v>
                </c:pt>
                <c:pt idx="10">
                  <c:v>48</c:v>
                </c:pt>
                <c:pt idx="11">
                  <c:v>40</c:v>
                </c:pt>
                <c:pt idx="12">
                  <c:v>52</c:v>
                </c:pt>
                <c:pt idx="13">
                  <c:v>39</c:v>
                </c:pt>
                <c:pt idx="14">
                  <c:v>23</c:v>
                </c:pt>
                <c:pt idx="15">
                  <c:v>45</c:v>
                </c:pt>
                <c:pt idx="16">
                  <c:v>44</c:v>
                </c:pt>
                <c:pt idx="17">
                  <c:v>35</c:v>
                </c:pt>
                <c:pt idx="18">
                  <c:v>30</c:v>
                </c:pt>
                <c:pt idx="19">
                  <c:v>39</c:v>
                </c:pt>
                <c:pt idx="20">
                  <c:v>26</c:v>
                </c:pt>
                <c:pt idx="21">
                  <c:v>22</c:v>
                </c:pt>
                <c:pt idx="22">
                  <c:v>15</c:v>
                </c:pt>
                <c:pt idx="23">
                  <c:v>35</c:v>
                </c:pt>
                <c:pt idx="24">
                  <c:v>26</c:v>
                </c:pt>
                <c:pt idx="25">
                  <c:v>34</c:v>
                </c:pt>
                <c:pt idx="26">
                  <c:v>31</c:v>
                </c:pt>
                <c:pt idx="27">
                  <c:v>37</c:v>
                </c:pt>
                <c:pt idx="28">
                  <c:v>24</c:v>
                </c:pt>
                <c:pt idx="29">
                  <c:v>21</c:v>
                </c:pt>
                <c:pt idx="30">
                  <c:v>30</c:v>
                </c:pt>
                <c:pt idx="31">
                  <c:v>29</c:v>
                </c:pt>
                <c:pt idx="32">
                  <c:v>27</c:v>
                </c:pt>
                <c:pt idx="33">
                  <c:v>22</c:v>
                </c:pt>
                <c:pt idx="34">
                  <c:v>16</c:v>
                </c:pt>
                <c:pt idx="35">
                  <c:v>26</c:v>
                </c:pt>
                <c:pt idx="36">
                  <c:v>20</c:v>
                </c:pt>
                <c:pt idx="37">
                  <c:v>29</c:v>
                </c:pt>
                <c:pt idx="38">
                  <c:v>17</c:v>
                </c:pt>
                <c:pt idx="39">
                  <c:v>26</c:v>
                </c:pt>
                <c:pt idx="40">
                  <c:v>31</c:v>
                </c:pt>
                <c:pt idx="41">
                  <c:v>25</c:v>
                </c:pt>
                <c:pt idx="42">
                  <c:v>19</c:v>
                </c:pt>
                <c:pt idx="43">
                  <c:v>21</c:v>
                </c:pt>
                <c:pt idx="44">
                  <c:v>22</c:v>
                </c:pt>
                <c:pt idx="45">
                  <c:v>17</c:v>
                </c:pt>
                <c:pt idx="46">
                  <c:v>13</c:v>
                </c:pt>
                <c:pt idx="47">
                  <c:v>24</c:v>
                </c:pt>
                <c:pt idx="48">
                  <c:v>20</c:v>
                </c:pt>
                <c:pt idx="49">
                  <c:v>23</c:v>
                </c:pt>
                <c:pt idx="50">
                  <c:v>22</c:v>
                </c:pt>
                <c:pt idx="51">
                  <c:v>19</c:v>
                </c:pt>
                <c:pt idx="52">
                  <c:v>16</c:v>
                </c:pt>
                <c:pt idx="53">
                  <c:v>10</c:v>
                </c:pt>
                <c:pt idx="54">
                  <c:v>11</c:v>
                </c:pt>
                <c:pt idx="55">
                  <c:v>14</c:v>
                </c:pt>
                <c:pt idx="56">
                  <c:v>12</c:v>
                </c:pt>
                <c:pt idx="57">
                  <c:v>14</c:v>
                </c:pt>
                <c:pt idx="58">
                  <c:v>14</c:v>
                </c:pt>
                <c:pt idx="59">
                  <c:v>6</c:v>
                </c:pt>
                <c:pt idx="60">
                  <c:v>19</c:v>
                </c:pt>
                <c:pt idx="61">
                  <c:v>10</c:v>
                </c:pt>
                <c:pt idx="62">
                  <c:v>10</c:v>
                </c:pt>
                <c:pt idx="63">
                  <c:v>16</c:v>
                </c:pt>
                <c:pt idx="64">
                  <c:v>11</c:v>
                </c:pt>
                <c:pt idx="65">
                  <c:v>7</c:v>
                </c:pt>
                <c:pt idx="66">
                  <c:v>14</c:v>
                </c:pt>
                <c:pt idx="67">
                  <c:v>6</c:v>
                </c:pt>
                <c:pt idx="68">
                  <c:v>17</c:v>
                </c:pt>
                <c:pt idx="69">
                  <c:v>10</c:v>
                </c:pt>
                <c:pt idx="70">
                  <c:v>9</c:v>
                </c:pt>
                <c:pt idx="71">
                  <c:v>12</c:v>
                </c:pt>
                <c:pt idx="72">
                  <c:v>6</c:v>
                </c:pt>
                <c:pt idx="73">
                  <c:v>11</c:v>
                </c:pt>
                <c:pt idx="74">
                  <c:v>8</c:v>
                </c:pt>
                <c:pt idx="75">
                  <c:v>11</c:v>
                </c:pt>
                <c:pt idx="76">
                  <c:v>7</c:v>
                </c:pt>
                <c:pt idx="77">
                  <c:v>9</c:v>
                </c:pt>
                <c:pt idx="78">
                  <c:v>9</c:v>
                </c:pt>
                <c:pt idx="79">
                  <c:v>10</c:v>
                </c:pt>
                <c:pt idx="80">
                  <c:v>4</c:v>
                </c:pt>
                <c:pt idx="81">
                  <c:v>10</c:v>
                </c:pt>
                <c:pt idx="82">
                  <c:v>14</c:v>
                </c:pt>
                <c:pt idx="83">
                  <c:v>10</c:v>
                </c:pt>
                <c:pt idx="84">
                  <c:v>8</c:v>
                </c:pt>
                <c:pt idx="85">
                  <c:v>6</c:v>
                </c:pt>
                <c:pt idx="86">
                  <c:v>8</c:v>
                </c:pt>
                <c:pt idx="87">
                  <c:v>2</c:v>
                </c:pt>
                <c:pt idx="88">
                  <c:v>2</c:v>
                </c:pt>
              </c:numCache>
            </c:numRef>
          </c:xVal>
          <c:yVal>
            <c:numRef>
              <c:f>Q9_Q9!$C$2:$C$90</c:f>
              <c:numCache>
                <c:formatCode>"₹"\ #,##0.00</c:formatCode>
                <c:ptCount val="89"/>
                <c:pt idx="0">
                  <c:v>1295.3928388871589</c:v>
                </c:pt>
                <c:pt idx="1">
                  <c:v>1127.4629385971677</c:v>
                </c:pt>
                <c:pt idx="2">
                  <c:v>965.55965272400908</c:v>
                </c:pt>
                <c:pt idx="3">
                  <c:v>594.26625174362323</c:v>
                </c:pt>
                <c:pt idx="4">
                  <c:v>786.80205948361288</c:v>
                </c:pt>
                <c:pt idx="5">
                  <c:v>803.90753546970927</c:v>
                </c:pt>
                <c:pt idx="6">
                  <c:v>838.96759697137338</c:v>
                </c:pt>
                <c:pt idx="7">
                  <c:v>749.18369390128339</c:v>
                </c:pt>
                <c:pt idx="8">
                  <c:v>957.81120193670233</c:v>
                </c:pt>
                <c:pt idx="9">
                  <c:v>735.36929614609107</c:v>
                </c:pt>
                <c:pt idx="10">
                  <c:v>559.06095639232888</c:v>
                </c:pt>
                <c:pt idx="11">
                  <c:v>672.29583260896163</c:v>
                </c:pt>
                <c:pt idx="12">
                  <c:v>536.09496597162342</c:v>
                </c:pt>
                <c:pt idx="13">
                  <c:v>629.41548336225139</c:v>
                </c:pt>
                <c:pt idx="14">
                  <c:v>1022.2859978162867</c:v>
                </c:pt>
                <c:pt idx="15">
                  <c:v>487.91658553015458</c:v>
                </c:pt>
                <c:pt idx="16">
                  <c:v>475.32816121117452</c:v>
                </c:pt>
                <c:pt idx="17">
                  <c:v>529.44552458931241</c:v>
                </c:pt>
                <c:pt idx="18">
                  <c:v>676.66488417810228</c:v>
                </c:pt>
                <c:pt idx="19">
                  <c:v>500.46112844665419</c:v>
                </c:pt>
                <c:pt idx="20">
                  <c:v>720.73819940198928</c:v>
                </c:pt>
                <c:pt idx="21">
                  <c:v>636.05687406730021</c:v>
                </c:pt>
                <c:pt idx="22">
                  <c:v>1121.1398329909894</c:v>
                </c:pt>
                <c:pt idx="23">
                  <c:v>521.10615341485686</c:v>
                </c:pt>
                <c:pt idx="24">
                  <c:v>615.70108618028394</c:v>
                </c:pt>
                <c:pt idx="25">
                  <c:v>489.8901777197151</c:v>
                </c:pt>
                <c:pt idx="26">
                  <c:v>585.20706478737918</c:v>
                </c:pt>
                <c:pt idx="27">
                  <c:v>421.79026700472002</c:v>
                </c:pt>
                <c:pt idx="28">
                  <c:v>648.33145753686574</c:v>
                </c:pt>
                <c:pt idx="29">
                  <c:v>667.39657894736843</c:v>
                </c:pt>
                <c:pt idx="30">
                  <c:v>463.71458308434916</c:v>
                </c:pt>
                <c:pt idx="31">
                  <c:v>440.87340244765682</c:v>
                </c:pt>
                <c:pt idx="32">
                  <c:v>474.86369022000838</c:v>
                </c:pt>
                <c:pt idx="33">
                  <c:v>530.78235229630616</c:v>
                </c:pt>
                <c:pt idx="34">
                  <c:v>611.12666666666667</c:v>
                </c:pt>
                <c:pt idx="35">
                  <c:v>471.74547603407058</c:v>
                </c:pt>
                <c:pt idx="36">
                  <c:v>636.02058745811007</c:v>
                </c:pt>
                <c:pt idx="37">
                  <c:v>399.36666666666662</c:v>
                </c:pt>
                <c:pt idx="38">
                  <c:v>572.71029355957216</c:v>
                </c:pt>
                <c:pt idx="39">
                  <c:v>354.95568143293582</c:v>
                </c:pt>
                <c:pt idx="40">
                  <c:v>318.49025603406659</c:v>
                </c:pt>
                <c:pt idx="41">
                  <c:v>373.95363558347907</c:v>
                </c:pt>
                <c:pt idx="42">
                  <c:v>467.56132309254463</c:v>
                </c:pt>
                <c:pt idx="43">
                  <c:v>365.85763089423489</c:v>
                </c:pt>
                <c:pt idx="44">
                  <c:v>320.23949963394483</c:v>
                </c:pt>
                <c:pt idx="45">
                  <c:v>420.25849911148333</c:v>
                </c:pt>
                <c:pt idx="46">
                  <c:v>526.97415331893205</c:v>
                </c:pt>
                <c:pt idx="47">
                  <c:v>285.66611077115749</c:v>
                </c:pt>
                <c:pt idx="48">
                  <c:v>288.11976452162463</c:v>
                </c:pt>
                <c:pt idx="49">
                  <c:v>281.63947368421054</c:v>
                </c:pt>
                <c:pt idx="50">
                  <c:v>287.88947368421049</c:v>
                </c:pt>
                <c:pt idx="51">
                  <c:v>340.11718722577126</c:v>
                </c:pt>
                <c:pt idx="52">
                  <c:v>379.34333333333331</c:v>
                </c:pt>
                <c:pt idx="53">
                  <c:v>549.77111052672058</c:v>
                </c:pt>
                <c:pt idx="54">
                  <c:v>431.28000000000003</c:v>
                </c:pt>
                <c:pt idx="55">
                  <c:v>404.67999986721713</c:v>
                </c:pt>
                <c:pt idx="56">
                  <c:v>360.99090902087352</c:v>
                </c:pt>
                <c:pt idx="57">
                  <c:v>321.62307692307695</c:v>
                </c:pt>
                <c:pt idx="58">
                  <c:v>303.01428571428568</c:v>
                </c:pt>
                <c:pt idx="59">
                  <c:v>705.47499986092225</c:v>
                </c:pt>
                <c:pt idx="60">
                  <c:v>228.85970533893379</c:v>
                </c:pt>
                <c:pt idx="61">
                  <c:v>414.75</c:v>
                </c:pt>
                <c:pt idx="62">
                  <c:v>411.00111111111113</c:v>
                </c:pt>
                <c:pt idx="63">
                  <c:v>216.31785714285712</c:v>
                </c:pt>
                <c:pt idx="64">
                  <c:v>314.56363636363636</c:v>
                </c:pt>
                <c:pt idx="65">
                  <c:v>480.14285714285717</c:v>
                </c:pt>
                <c:pt idx="66">
                  <c:v>257.20555555555558</c:v>
                </c:pt>
                <c:pt idx="67">
                  <c:v>528.69333333333327</c:v>
                </c:pt>
                <c:pt idx="68">
                  <c:v>185.96176470588239</c:v>
                </c:pt>
                <c:pt idx="69">
                  <c:v>307.6472498031107</c:v>
                </c:pt>
                <c:pt idx="70">
                  <c:v>377.35</c:v>
                </c:pt>
                <c:pt idx="71">
                  <c:v>237.00833333333333</c:v>
                </c:pt>
                <c:pt idx="72">
                  <c:v>403.89166666666665</c:v>
                </c:pt>
                <c:pt idx="73">
                  <c:v>181.09545454545457</c:v>
                </c:pt>
                <c:pt idx="74">
                  <c:v>243.405</c:v>
                </c:pt>
                <c:pt idx="75">
                  <c:v>164.98181818181817</c:v>
                </c:pt>
                <c:pt idx="76">
                  <c:v>245.58571428571426</c:v>
                </c:pt>
                <c:pt idx="77">
                  <c:v>179.54444444444442</c:v>
                </c:pt>
                <c:pt idx="78">
                  <c:v>156.34375</c:v>
                </c:pt>
                <c:pt idx="79">
                  <c:v>154.57</c:v>
                </c:pt>
                <c:pt idx="80">
                  <c:v>372.17500000000001</c:v>
                </c:pt>
                <c:pt idx="81">
                  <c:v>143.96666666666667</c:v>
                </c:pt>
                <c:pt idx="82">
                  <c:v>102.43583333333324</c:v>
                </c:pt>
                <c:pt idx="83">
                  <c:v>140.29500000000002</c:v>
                </c:pt>
                <c:pt idx="84">
                  <c:v>104.58750000000001</c:v>
                </c:pt>
                <c:pt idx="85">
                  <c:v>116.3</c:v>
                </c:pt>
                <c:pt idx="86">
                  <c:v>65.3125</c:v>
                </c:pt>
                <c:pt idx="87">
                  <c:v>178.5</c:v>
                </c:pt>
                <c:pt idx="88">
                  <c:v>50.4</c:v>
                </c:pt>
              </c:numCache>
            </c:numRef>
          </c:yVal>
          <c:smooth val="0"/>
          <c:extLst>
            <c:ext xmlns:c16="http://schemas.microsoft.com/office/drawing/2014/chart" uri="{C3380CC4-5D6E-409C-BE32-E72D297353CC}">
              <c16:uniqueId val="{00000002-8AE7-411D-9829-94EC28B23F83}"/>
            </c:ext>
          </c:extLst>
        </c:ser>
        <c:dLbls>
          <c:showLegendKey val="0"/>
          <c:showVal val="0"/>
          <c:showCatName val="0"/>
          <c:showSerName val="0"/>
          <c:showPercent val="0"/>
          <c:showBubbleSize val="0"/>
        </c:dLbls>
        <c:axId val="1053225951"/>
        <c:axId val="1053249951"/>
      </c:scatterChart>
      <c:valAx>
        <c:axId val="1053225951"/>
        <c:scaling>
          <c:orientation val="minMax"/>
        </c:scaling>
        <c:delete val="0"/>
        <c:axPos val="b"/>
        <c:majorGridlines>
          <c:spPr>
            <a:ln w="9525" cap="flat" cmpd="sng" algn="ctr">
              <a:solidFill>
                <a:schemeClr val="lt1">
                  <a:alpha val="25000"/>
                </a:schemeClr>
              </a:solidFill>
              <a:round/>
            </a:ln>
            <a:effectLst/>
          </c:spPr>
        </c:majorGridlines>
        <c:title>
          <c:tx>
            <c:rich>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r>
                  <a:rPr lang="en-US"/>
                  <a:t>Total Order</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title>
        <c:numFmt formatCode="0" sourceLinked="1"/>
        <c:majorTickMark val="none"/>
        <c:minorTickMark val="none"/>
        <c:tickLblPos val="nextTo"/>
        <c:spPr>
          <a:noFill/>
          <a:ln w="12700" cap="flat" cmpd="sng" algn="ctr">
            <a:solidFill>
              <a:schemeClr val="lt1">
                <a:alpha val="25000"/>
              </a:schemeClr>
            </a:solidFill>
            <a:round/>
          </a:ln>
          <a:effectLst/>
        </c:spPr>
        <c:txPr>
          <a:bodyPr rot="-60000000" spcFirstLastPara="1" vertOverflow="ellipsis" vert="horz" wrap="square" anchor="ctr" anchorCtr="1"/>
          <a:lstStyle/>
          <a:p>
            <a:pPr>
              <a:defRPr sz="900" b="0" i="0" u="none" strike="noStrike" kern="1200" spc="100" baseline="0">
                <a:solidFill>
                  <a:schemeClr val="lt1"/>
                </a:solidFill>
                <a:latin typeface="+mn-lt"/>
                <a:ea typeface="+mn-ea"/>
                <a:cs typeface="+mn-cs"/>
              </a:defRPr>
            </a:pPr>
            <a:endParaRPr lang="en-US"/>
          </a:p>
        </c:txPr>
        <c:crossAx val="1053249951"/>
        <c:crosses val="autoZero"/>
        <c:crossBetween val="midCat"/>
      </c:valAx>
      <c:valAx>
        <c:axId val="1053249951"/>
        <c:scaling>
          <c:orientation val="minMax"/>
        </c:scaling>
        <c:delete val="0"/>
        <c:axPos val="l"/>
        <c:majorGridlines>
          <c:spPr>
            <a:ln w="9525" cap="flat" cmpd="sng" algn="ctr">
              <a:solidFill>
                <a:schemeClr val="lt1">
                  <a:alpha val="2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lt1"/>
                    </a:solidFill>
                    <a:latin typeface="+mn-lt"/>
                    <a:ea typeface="+mn-ea"/>
                    <a:cs typeface="+mn-cs"/>
                  </a:defRPr>
                </a:pPr>
                <a:r>
                  <a:rPr lang="en-US"/>
                  <a:t>AOV</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title>
        <c:numFmt formatCode="&quot;₹&quot;\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053225951"/>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_xlchart.v1.2</cx:f>
      </cx:numDim>
    </cx:data>
  </cx:chartData>
  <cx:chart>
    <cx:title pos="t" align="ctr" overlay="0">
      <cx:tx>
        <cx:txData>
          <cx:v>Revenue % by Product Categories</cx:v>
        </cx:txData>
      </cx:tx>
      <cx:txPr>
        <a:bodyPr rot="0" spcFirstLastPara="1" vertOverflow="ellipsis" vert="horz" wrap="square" lIns="38100" tIns="19050" rIns="38100" bIns="19050" anchor="ctr" anchorCtr="1" compatLnSpc="0"/>
        <a:lstStyle/>
        <a:p>
          <a:pPr algn="ctr" rtl="0">
            <a:defRPr sz="1400" b="0" i="0" u="none" strike="noStrike" kern="1200" spc="0" baseline="0">
              <a:solidFill>
                <a:sysClr val="windowText" lastClr="000000">
                  <a:lumMod val="65000"/>
                  <a:lumOff val="35000"/>
                </a:sysClr>
              </a:solidFill>
              <a:latin typeface="+mn-lt"/>
              <a:ea typeface="+mn-ea"/>
              <a:cs typeface="+mn-cs"/>
            </a:defRPr>
          </a:pPr>
          <a:r>
            <a:rPr kumimoji="0" lang="en-US" sz="1400" b="0" i="0" u="none" strike="noStrike" kern="1200" cap="none" spc="0" normalizeH="0" baseline="0" noProof="0">
              <a:ln>
                <a:noFill/>
              </a:ln>
              <a:solidFill>
                <a:sysClr val="windowText" lastClr="000000">
                  <a:lumMod val="65000"/>
                  <a:lumOff val="35000"/>
                </a:sysClr>
              </a:solidFill>
              <a:effectLst/>
              <a:uLnTx/>
              <a:uFillTx/>
              <a:latin typeface="Aptos Narrow" panose="02110004020202020204"/>
            </a:rPr>
            <a:t>Revenue % by Product Categories</a:t>
          </a:r>
        </a:p>
      </cx:txPr>
    </cx:title>
    <cx:plotArea>
      <cx:plotAreaRegion>
        <cx:series layoutId="treemap" uniqueId="{074DA7FC-9BD3-463A-B132-A60231478F46}">
          <cx:tx>
            <cx:txData>
              <cx:f>_xlchart.v1.1</cx:f>
              <cx:v>RevenuePercentage</cx:v>
            </cx:txData>
          </cx:tx>
          <cx:dataLabels pos="inEnd">
            <cx:txPr>
              <a:bodyPr spcFirstLastPara="1" vertOverflow="ellipsis" horzOverflow="overflow" wrap="square" lIns="38100" tIns="19050" rIns="38100" bIns="19050" anchor="ctr" anchorCtr="1">
                <a:spAutoFit/>
              </a:bodyPr>
              <a:lstStyle/>
              <a:p>
                <a:pPr algn="ctr" rtl="0">
                  <a:defRPr sz="1100" b="1"/>
                </a:pPr>
                <a:endParaRPr lang="en-US" sz="1100" b="1" i="0" u="none" strike="noStrike" baseline="0">
                  <a:solidFill>
                    <a:sysClr val="windowText" lastClr="000000">
                      <a:lumMod val="75000"/>
                      <a:lumOff val="25000"/>
                    </a:sysClr>
                  </a:solidFill>
                  <a:latin typeface="Aptos Narrow" panose="02110004020202020204"/>
                </a:endParaRPr>
              </a:p>
            </cx:txPr>
            <cx:visibility seriesName="0" categoryName="1" value="1"/>
            <cx:separator>, </cx:separator>
          </cx:dataLabels>
          <cx:dataId val="0"/>
          <cx:layoutPr>
            <cx:parentLabelLayout val="overlapping"/>
          </cx:layoutPr>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_xlchart.v1.3</cx:f>
      </cx:strDim>
      <cx:numDim type="size">
        <cx:f>_xlchart.v1.5</cx:f>
      </cx:numDim>
    </cx:data>
  </cx:chartData>
  <cx:chart>
    <cx:title pos="t" align="ctr" overlay="0">
      <cx:tx>
        <cx:txData>
          <cx:v>Title wise Orders per Day</cx:v>
        </cx:txData>
      </cx:tx>
      <cx:txPr>
        <a:bodyPr spcFirstLastPara="1" vertOverflow="ellipsis" horzOverflow="overflow" wrap="square" lIns="0" tIns="0" rIns="0" bIns="0" anchor="ctr" anchorCtr="1"/>
        <a:lstStyle/>
        <a:p>
          <a:pPr algn="ctr" rtl="0">
            <a:defRPr/>
          </a:pPr>
          <a:r>
            <a:rPr lang="en-US" sz="1600" b="1" i="0" u="none" strike="noStrike" spc="100" baseline="0">
              <a:solidFill>
                <a:sysClr val="window" lastClr="FFFFFF">
                  <a:lumMod val="95000"/>
                </a:sysClr>
              </a:solidFill>
              <a:effectLst>
                <a:outerShdw blurRad="50800" dist="38100" dir="5400000" algn="t" rotWithShape="0">
                  <a:prstClr val="black">
                    <a:alpha val="40000"/>
                  </a:prstClr>
                </a:outerShdw>
              </a:effectLst>
              <a:latin typeface="Aptos Narrow" panose="02110004020202020204"/>
            </a:rPr>
            <a:t>Title wise Orders per Day</a:t>
          </a:r>
        </a:p>
      </cx:txPr>
    </cx:title>
    <cx:plotArea>
      <cx:plotAreaRegion>
        <cx:series layoutId="treemap" uniqueId="{6F9F01E9-25D2-41FF-9315-38CFC4106291}">
          <cx:tx>
            <cx:txData>
              <cx:f>_xlchart.v1.4</cx:f>
              <cx:v>OrdersPerDay</cx:v>
            </cx:txData>
          </cx:tx>
          <cx:dataLabels pos="inEnd">
            <cx:txPr>
              <a:bodyPr spcFirstLastPara="1" vertOverflow="ellipsis" horzOverflow="overflow" wrap="square" lIns="0" tIns="0" rIns="0" bIns="0" anchor="ctr" anchorCtr="1"/>
              <a:lstStyle/>
              <a:p>
                <a:pPr algn="ctr" rtl="0">
                  <a:defRPr b="1"/>
                </a:pPr>
                <a:endParaRPr lang="en-US" sz="900" b="1" i="0" u="none" strike="noStrike" baseline="0">
                  <a:solidFill>
                    <a:sysClr val="window" lastClr="FFFFFF">
                      <a:lumMod val="95000"/>
                    </a:sysClr>
                  </a:solidFill>
                  <a:latin typeface="Aptos Narrow" panose="02110004020202020204"/>
                </a:endParaRPr>
              </a:p>
            </cx:txPr>
            <cx:visibility seriesName="0" categoryName="1" value="1"/>
            <cx:separator>, </cx:separator>
          </cx:dataLabels>
          <cx:dataId val="0"/>
          <cx:layoutPr>
            <cx:parentLabelLayout val="overlapping"/>
          </cx:layoutPr>
        </cx:series>
      </cx:plotAreaRegion>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_xlchart.v1.6</cx:f>
      </cx:strDim>
      <cx:numDim type="size">
        <cx:f>_xlchart.v1.8</cx:f>
      </cx:numDim>
    </cx:data>
  </cx:chartData>
  <cx:chart>
    <cx:title pos="t" align="ctr" overlay="0">
      <cx:tx>
        <cx:txData>
          <cx:v>Total Orders</cx:v>
        </cx:txData>
      </cx:tx>
      <cx:txPr>
        <a:bodyPr spcFirstLastPara="1" vertOverflow="ellipsis" horzOverflow="overflow" wrap="square" lIns="0" tIns="0" rIns="0" bIns="0" anchor="ctr" anchorCtr="1"/>
        <a:lstStyle/>
        <a:p>
          <a:pPr algn="ctr" rtl="0">
            <a:defRPr/>
          </a:pPr>
          <a:r>
            <a:rPr lang="en-US" sz="1600" b="1" i="0" u="none" strike="noStrike" spc="100" baseline="0">
              <a:solidFill>
                <a:sysClr val="window" lastClr="FFFFFF">
                  <a:lumMod val="95000"/>
                </a:sysClr>
              </a:solidFill>
              <a:effectLst>
                <a:outerShdw blurRad="50800" dist="38100" dir="5400000" algn="t" rotWithShape="0">
                  <a:prstClr val="black">
                    <a:alpha val="40000"/>
                  </a:prstClr>
                </a:outerShdw>
              </a:effectLst>
              <a:latin typeface="Aptos Narrow" panose="02110004020202020204"/>
            </a:rPr>
            <a:t>Total Orders</a:t>
          </a:r>
        </a:p>
      </cx:txPr>
    </cx:title>
    <cx:plotArea>
      <cx:plotAreaRegion>
        <cx:series layoutId="treemap" uniqueId="{89CF6C52-9352-41E6-9430-884D9690B174}">
          <cx:tx>
            <cx:txData>
              <cx:f>_xlchart.v1.7</cx:f>
              <cx:v>Average of TotalOrders</cx:v>
            </cx:txData>
          </cx:tx>
          <cx:dataLabels pos="inEnd">
            <cx:txPr>
              <a:bodyPr spcFirstLastPara="1" vertOverflow="ellipsis" horzOverflow="overflow" wrap="square" lIns="0" tIns="0" rIns="0" bIns="0" anchor="ctr" anchorCtr="1"/>
              <a:lstStyle/>
              <a:p>
                <a:pPr algn="ctr" rtl="0">
                  <a:defRPr sz="1000" b="1"/>
                </a:pPr>
                <a:endParaRPr lang="en-US" sz="1000" b="1" i="0" u="none" strike="noStrike" baseline="0">
                  <a:solidFill>
                    <a:sysClr val="window" lastClr="FFFFFF">
                      <a:lumMod val="95000"/>
                    </a:sysClr>
                  </a:solidFill>
                  <a:latin typeface="Aptos Narrow" panose="02110004020202020204"/>
                </a:endParaRPr>
              </a:p>
            </cx:txPr>
            <cx:visibility seriesName="0" categoryName="1" value="1"/>
            <cx:separator>, </cx:separator>
          </cx:dataLabels>
          <cx:dataId val="0"/>
          <cx:layoutPr>
            <cx:parentLabelLayout val="overlapping"/>
          </cx:layoutPr>
        </cx:series>
      </cx:plotAreaRegion>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_xlchart.v1.9</cx:f>
      </cx:strDim>
      <cx:numDim type="val">
        <cx:f>_xlchart.v1.11</cx:f>
      </cx:numDim>
    </cx:data>
  </cx:chartData>
  <cx:chart>
    <cx:title pos="t" align="ctr" overlay="0">
      <cx:tx>
        <cx:txData>
          <cx:v>Product Category wise Outliers</cx:v>
        </cx:txData>
      </cx:tx>
      <cx:txPr>
        <a:bodyPr spcFirstLastPara="1" vertOverflow="ellipsis" horzOverflow="overflow" wrap="square" lIns="0" tIns="0" rIns="0" bIns="0" anchor="ctr" anchorCtr="1"/>
        <a:lstStyle/>
        <a:p>
          <a:pPr algn="ctr" rtl="0">
            <a:defRPr/>
          </a:pPr>
          <a:r>
            <a:rPr lang="en-US" sz="1800" b="1" i="0" u="none" strike="noStrike" baseline="0">
              <a:solidFill>
                <a:sysClr val="windowText" lastClr="000000">
                  <a:lumMod val="75000"/>
                  <a:lumOff val="25000"/>
                </a:sysClr>
              </a:solidFill>
              <a:latin typeface="Aptos Narrow" panose="02110004020202020204"/>
            </a:rPr>
            <a:t>Product Category wise Outliers</a:t>
          </a:r>
        </a:p>
      </cx:txPr>
    </cx:title>
    <cx:plotArea>
      <cx:plotAreaRegion>
        <cx:series layoutId="boxWhisker" uniqueId="{0598B31C-11DB-428A-843E-AD7EFB1633BB}">
          <cx:tx>
            <cx:txData>
              <cx:f>_xlchart.v1.10</cx:f>
              <cx:v> TotalRevenue </cx:v>
            </cx:txData>
          </cx:tx>
          <cx:dataId val="0"/>
          <cx:layoutPr>
            <cx:visibility meanLine="1" meanMarker="1" nonoutliers="0" outliers="1"/>
            <cx:statistics quartileMethod="exclusive"/>
          </cx:layoutPr>
        </cx:series>
      </cx:plotAreaRegion>
      <cx:axis id="0">
        <cx:catScaling gapWidth="1.5"/>
        <cx:tickLabels/>
      </cx:axis>
      <cx:axis id="1">
        <cx:valScaling/>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47">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alpha val="25000"/>
          </a:schemeClr>
        </a:solidFill>
        <a:round/>
      </a:ln>
    </cs:spPr>
    <cs:defRPr sz="900" b="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28575" cap="rnd">
        <a:solidFill>
          <a:schemeClr val="lt1">
            <a:alpha val="50000"/>
          </a:schemeClr>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cap="flat" cmpd="sng" algn="ctr">
        <a:gradFill>
          <a:gsLst>
            <a:gs pos="79000">
              <a:schemeClr val="phClr"/>
            </a:gs>
            <a:gs pos="0">
              <a:schemeClr val="lt1">
                <a:alpha val="6000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414">
  <cs:axisTitle>
    <cs:lnRef idx="0"/>
    <cs:fillRef idx="0"/>
    <cs:effectRef idx="0"/>
    <cs:fontRef idx="major">
      <a:schemeClr val="dk1">
        <a:lumMod val="50000"/>
        <a:lumOff val="50000"/>
      </a:schemeClr>
    </cs:fontRef>
    <cs:spPr>
      <a:solidFill>
        <a:schemeClr val="bg1">
          <a:lumMod val="85000"/>
        </a:schemeClr>
      </a:solidFill>
      <a:ln w="19050">
        <a:solidFill>
          <a:schemeClr val="bg1"/>
        </a:solidFill>
      </a:ln>
    </cs:spPr>
    <cs:defRPr sz="900"/>
  </cs:axisTitle>
  <cs:categoryAxis>
    <cs:lnRef idx="0"/>
    <cs:fillRef idx="0"/>
    <cs:effectRef idx="0"/>
    <cs:fontRef idx="major">
      <a:schemeClr val="dk1">
        <a:lumMod val="50000"/>
        <a:lumOff val="50000"/>
      </a:schemeClr>
    </cs:fontRef>
    <cs:defRPr sz="900"/>
  </cs:categoryAxis>
  <cs:chartArea>
    <cs:lnRef idx="0"/>
    <cs:fillRef idx="0"/>
    <cs:effectRef idx="0"/>
    <cs:fontRef idx="minor">
      <a:schemeClr val="dk1"/>
    </cs:fontRef>
    <cs:spPr>
      <a:pattFill prst="dkDnDiag">
        <a:fgClr>
          <a:schemeClr val="lt1"/>
        </a:fgClr>
        <a:bgClr>
          <a:schemeClr val="dk1">
            <a:lumMod val="10000"/>
            <a:lumOff val="90000"/>
          </a:schemeClr>
        </a:bgClr>
      </a:pattFill>
      <a:ln w="9525" cap="flat" cmpd="sng" algn="ctr">
        <a:solidFill>
          <a:schemeClr val="dk1">
            <a:lumMod val="15000"/>
            <a:lumOff val="85000"/>
          </a:schemeClr>
        </a:solidFill>
        <a:round/>
      </a:ln>
    </cs:spPr>
    <cs:defRPr sz="900"/>
  </cs:chartArea>
  <cs:dataLabel>
    <cs:lnRef idx="0"/>
    <cs:fillRef idx="0"/>
    <cs:effectRef idx="0"/>
    <cs:fontRef idx="minor">
      <a:schemeClr val="dk1">
        <a:lumMod val="75000"/>
        <a:lumOff val="25000"/>
      </a:schemeClr>
    </cs:fontRef>
    <cs:defRPr sz="900"/>
    <cs:bodyPr lIns="38100" tIns="19050" rIns="38100" bIns="19050">
      <a:spAutoFit/>
    </cs:bodyPr>
  </cs:dataLabel>
  <cs:dataLabelCallout>
    <cs:lnRef idx="0"/>
    <cs:fillRef idx="0"/>
    <cs:effectRef idx="0"/>
    <cs:fontRef idx="major">
      <a:schemeClr val="dk1">
        <a:lumMod val="50000"/>
        <a:lumOff val="50000"/>
      </a:schemeClr>
    </cs:fontRef>
    <cs:spPr>
      <a:solidFill>
        <a:schemeClr val="lt1">
          <a:alpha val="75000"/>
        </a:schemeClr>
      </a:solidFill>
      <a:ln w="9525">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gradFill>
        <a:gsLst>
          <a:gs pos="100000">
            <a:schemeClr val="phClr">
              <a:lumMod val="60000"/>
              <a:lumOff val="40000"/>
            </a:schemeClr>
          </a:gs>
          <a:gs pos="0">
            <a:schemeClr val="phClr"/>
          </a:gs>
        </a:gsLst>
        <a:lin ang="5400000" scaled="0"/>
      </a:gradFill>
      <a:ln w="9525">
        <a:solidFill>
          <a:schemeClr val="lt1"/>
        </a:solidFill>
      </a:ln>
    </cs:spPr>
  </cs:dataPoint>
  <cs:dataPoint3D>
    <cs:lnRef idx="0"/>
    <cs:fillRef idx="0">
      <cs:styleClr val="auto"/>
    </cs:fillRef>
    <cs:effectRef idx="0"/>
    <cs:fontRef idx="minor">
      <a:schemeClr val="tx1"/>
    </cs:fontRef>
    <cs:spPr>
      <a:solidFill>
        <a:schemeClr val="phClr"/>
      </a:solidFill>
      <a:ln w="9525">
        <a:solidFill>
          <a:schemeClr val="lt1"/>
        </a:solidFill>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solidFill>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lumOff val="10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50000"/>
        </a:schemeClr>
      </a:solidFill>
    </cs:spPr>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ajor">
      <a:schemeClr val="dk1">
        <a:lumMod val="50000"/>
        <a:lumOff val="50000"/>
      </a:schemeClr>
    </cs:fontRef>
    <cs:defRPr sz="900"/>
  </cs:seriesAxis>
  <cs:seriesLine>
    <cs:lnRef idx="0"/>
    <cs:fillRef idx="0"/>
    <cs:effectRef idx="0"/>
    <cs:fontRef idx="minor">
      <a:schemeClr val="dk1"/>
    </cs:fontRef>
    <cs:spPr>
      <a:ln w="9525" cap="flat">
        <a:solidFill>
          <a:schemeClr val="bg1">
            <a:lumMod val="50000"/>
          </a:schemeClr>
        </a:solidFill>
        <a:round/>
      </a:ln>
    </cs:spPr>
  </cs:seriesLine>
  <cs:title>
    <cs:lnRef idx="0"/>
    <cs:fillRef idx="0"/>
    <cs:effectRef idx="0"/>
    <cs:fontRef idx="major">
      <a:schemeClr val="dk1">
        <a:lumMod val="50000"/>
        <a:lumOff val="50000"/>
      </a:schemeClr>
    </cs:fontRef>
    <cs:defRPr sz="1600" b="1" spc="0" normalizeH="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ajor">
      <a:schemeClr val="dk1">
        <a:lumMod val="50000"/>
        <a:lumOff val="50000"/>
      </a:schemeClr>
    </cs:fontRef>
    <cs:defRPr sz="900"/>
  </cs:trendlineLabel>
  <cs:upBar>
    <cs:lnRef idx="0"/>
    <cs:fillRef idx="0"/>
    <cs:effectRef idx="0"/>
    <cs:fontRef idx="minor">
      <a:schemeClr val="dk1"/>
    </cs:fontRef>
    <cs:spPr>
      <a:solidFill>
        <a:schemeClr val="lt1"/>
      </a:solidFill>
    </cs:spPr>
  </cs:upBar>
  <cs:valueAxis>
    <cs:lnRef idx="0"/>
    <cs:fillRef idx="0"/>
    <cs:effectRef idx="0"/>
    <cs:fontRef idx="major">
      <a:schemeClr val="dk1">
        <a:lumMod val="50000"/>
        <a:lumOff val="50000"/>
      </a:schemeClr>
    </cs:fontRef>
    <cs:defRPr sz="9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415">
  <cs:axisTitle>
    <cs:lnRef idx="0"/>
    <cs:fillRef idx="0"/>
    <cs:effectRef idx="0"/>
    <cs:fontRef idx="minor">
      <a:schemeClr val="lt1">
        <a:lumMod val="95000"/>
      </a:schemeClr>
    </cs:fontRef>
    <cs:spPr>
      <a:solidFill>
        <a:schemeClr val="bg1">
          <a:lumMod val="65000"/>
        </a:schemeClr>
      </a:solidFill>
      <a:ln>
        <a:solidFill>
          <a:schemeClr val="tx1"/>
        </a:solidFill>
      </a:ln>
    </cs:spPr>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415">
  <cs:axisTitle>
    <cs:lnRef idx="0"/>
    <cs:fillRef idx="0"/>
    <cs:effectRef idx="0"/>
    <cs:fontRef idx="minor">
      <a:schemeClr val="lt1">
        <a:lumMod val="95000"/>
      </a:schemeClr>
    </cs:fontRef>
    <cs:spPr>
      <a:solidFill>
        <a:schemeClr val="bg1">
          <a:lumMod val="65000"/>
        </a:schemeClr>
      </a:solidFill>
      <a:ln>
        <a:solidFill>
          <a:schemeClr val="tx1"/>
        </a:solidFill>
      </a:ln>
    </cs:spPr>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2.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15.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1.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2.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3.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4.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5.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6.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7.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8.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29.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30.xml><?xml version="1.0" encoding="utf-8"?>
<cs:chartStyle xmlns:cs="http://schemas.microsoft.com/office/drawing/2012/chartStyle" xmlns:a="http://schemas.openxmlformats.org/drawingml/2006/main" id="28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1.xml><?xml version="1.0" encoding="utf-8"?>
<cs:chartStyle xmlns:cs="http://schemas.microsoft.com/office/drawing/2012/chartStyle" xmlns:a="http://schemas.openxmlformats.org/drawingml/2006/main" id="28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2.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3.xml><?xml version="1.0" encoding="utf-8"?>
<cs:chartStyle xmlns:cs="http://schemas.microsoft.com/office/drawing/2012/chartStyle" xmlns:a="http://schemas.openxmlformats.org/drawingml/2006/main" id="408">
  <cs:axisTitle>
    <cs:lnRef idx="0"/>
    <cs:fillRef idx="0"/>
    <cs:effectRef idx="0"/>
    <cs:fontRef idx="minor">
      <a:schemeClr val="dk1">
        <a:lumMod val="75000"/>
        <a:lumOff val="25000"/>
      </a:schemeClr>
    </cs:fontRef>
    <cs:defRPr sz="9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cs:chartArea>
  <cs:dataLabel>
    <cs:lnRef idx="0"/>
    <cs:fillRef idx="0"/>
    <cs:effectRef idx="0"/>
    <cs:fontRef idx="minor">
      <a:schemeClr val="dk1"/>
    </cs:fontRef>
    <cs:defRPr sz="900"/>
  </cs:dataLabel>
  <cs:dataLabelCallout>
    <cs:lnRef idx="0"/>
    <cs:fillRef idx="0"/>
    <cs:effectRef idx="0"/>
    <cs:fontRef idx="minor">
      <a:schemeClr val="lt1"/>
    </cs:fontRef>
    <cs:spPr>
      <a:solidFill>
        <a:schemeClr val="dk1">
          <a:lumMod val="65000"/>
          <a:lumOff val="35000"/>
          <a:alpha val="75000"/>
        </a:schemeClr>
      </a:solidFill>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solidFill>
      <a:ln>
        <a:solidFill>
          <a:schemeClr val="phClr"/>
        </a:solidFill>
      </a:ln>
    </cs:spPr>
  </cs:dataPoint>
  <cs:dataPoint3D>
    <cs:lnRef idx="0"/>
    <cs:fillRef idx="0">
      <cs:styleClr val="auto"/>
    </cs:fillRef>
    <cs:effectRef idx="0"/>
    <cs:fontRef idx="minor">
      <a:schemeClr val="dk1"/>
    </cs:fontRef>
    <cs:spPr>
      <a:solidFill>
        <a:schemeClr val="ph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75000"/>
            <a:lumOff val="25000"/>
          </a:schemeClr>
        </a:solidFill>
      </a:ln>
    </cs:spPr>
    <cs:defRPr sz="9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lumOff val="10000"/>
              </a:schemeClr>
            </a:gs>
            <a:gs pos="0">
              <a:schemeClr val="lt1">
                <a:lumMod val="75000"/>
                <a:alpha val="36000"/>
                <a:lumOff val="10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seriesAxis>
  <cs:seriesLine>
    <cs:lnRef idx="0"/>
    <cs:fillRef idx="0"/>
    <cs:effectRef idx="0"/>
    <cs:fontRef idx="minor">
      <a:schemeClr val="dk1"/>
    </cs:fontRef>
    <cs:spPr>
      <a:ln w="9525" cap="flat">
        <a:solidFill>
          <a:schemeClr val="bg1">
            <a:lumMod val="50000"/>
          </a:schemeClr>
        </a:solidFill>
        <a:round/>
      </a:ln>
    </cs:spPr>
  </cs:seriesLine>
  <cs:title>
    <cs:lnRef idx="0"/>
    <cs:fillRef idx="0"/>
    <cs:effectRef idx="0"/>
    <cs:fontRef idx="minor">
      <a:schemeClr val="dk1">
        <a:lumMod val="75000"/>
        <a:lumOff val="25000"/>
      </a:schemeClr>
    </cs:fontRef>
    <cs:defRPr sz="1800" b="1"/>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75000"/>
        <a:lumOff val="25000"/>
      </a:schemeClr>
    </cs:fontRef>
    <cs:defRPr sz="9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defRPr sz="900"/>
  </cs:valueAxis>
  <cs:wall>
    <cs:lnRef idx="0"/>
    <cs:fillRef idx="0"/>
    <cs:effectRef idx="0"/>
    <cs:fontRef idx="minor">
      <a:schemeClr val="dk1"/>
    </cs:fontRef>
  </cs:wall>
</cs:chartStyle>
</file>

<file path=xl/charts/style34.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5.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36.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37.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8.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9.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0.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1.xml><?xml version="1.0" encoding="utf-8"?>
<cs:chartStyle xmlns:cs="http://schemas.microsoft.com/office/drawing/2012/chartStyle" xmlns:a="http://schemas.openxmlformats.org/drawingml/2006/main" id="247">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alpha val="25000"/>
          </a:schemeClr>
        </a:solidFill>
        <a:round/>
      </a:ln>
    </cs:spPr>
    <cs:defRPr sz="900" b="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28575" cap="rnd">
        <a:solidFill>
          <a:schemeClr val="lt1">
            <a:alpha val="50000"/>
          </a:schemeClr>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cap="flat" cmpd="sng" algn="ctr">
        <a:gradFill>
          <a:gsLst>
            <a:gs pos="79000">
              <a:schemeClr val="phClr"/>
            </a:gs>
            <a:gs pos="0">
              <a:schemeClr val="lt1">
                <a:alpha val="6000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openxmlformats.org/officeDocument/2006/relationships/chart" Target="../charts/chart6.xml"/></Relationships>
</file>

<file path=xl/drawings/_rels/drawing6.xml.rels><?xml version="1.0" encoding="UTF-8" standalone="yes"?>
<Relationships xmlns="http://schemas.openxmlformats.org/package/2006/relationships"><Relationship Id="rId2" Type="http://schemas.microsoft.com/office/2014/relationships/chartEx" Target="../charts/chartEx1.xml"/><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2" Type="http://schemas.openxmlformats.org/officeDocument/2006/relationships/chart" Target="../charts/chart8.xml"/><Relationship Id="rId1" Type="http://schemas.microsoft.com/office/2014/relationships/chartEx" Target="../charts/chartEx2.xml"/></Relationships>
</file>

<file path=xl/drawings/_rels/drawing9.xml.rels><?xml version="1.0" encoding="UTF-8" standalone="yes"?>
<Relationships xmlns="http://schemas.openxmlformats.org/package/2006/relationships"><Relationship Id="rId2" Type="http://schemas.openxmlformats.org/officeDocument/2006/relationships/chart" Target="../charts/chart9.xml"/><Relationship Id="rId1" Type="http://schemas.microsoft.com/office/2014/relationships/chartEx" Target="../charts/chartEx3.xml"/></Relationships>
</file>

<file path=xl/drawings/_rels/drawing10.xml.rels><?xml version="1.0" encoding="UTF-8" standalone="yes"?>
<Relationships xmlns="http://schemas.openxmlformats.org/package/2006/relationships"><Relationship Id="rId3" Type="http://schemas.openxmlformats.org/officeDocument/2006/relationships/chart" Target="../charts/chart12.xml"/><Relationship Id="rId2" Type="http://schemas.openxmlformats.org/officeDocument/2006/relationships/chart" Target="../charts/chart11.xml"/><Relationship Id="rId1" Type="http://schemas.openxmlformats.org/officeDocument/2006/relationships/chart" Target="../charts/chart10.xml"/><Relationship Id="rId4" Type="http://schemas.openxmlformats.org/officeDocument/2006/relationships/chart" Target="../charts/chart13.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12.xml.rels><?xml version="1.0" encoding="UTF-8" standalone="yes"?>
<Relationships xmlns="http://schemas.openxmlformats.org/package/2006/relationships"><Relationship Id="rId2" Type="http://schemas.openxmlformats.org/officeDocument/2006/relationships/chart" Target="../charts/chart16.xml"/><Relationship Id="rId1" Type="http://schemas.openxmlformats.org/officeDocument/2006/relationships/chart" Target="../charts/chart15.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16.xml.rels><?xml version="1.0" encoding="UTF-8" standalone="yes"?>
<Relationships xmlns="http://schemas.openxmlformats.org/package/2006/relationships"><Relationship Id="rId3" Type="http://schemas.openxmlformats.org/officeDocument/2006/relationships/chart" Target="../charts/chart22.xml"/><Relationship Id="rId7" Type="http://schemas.openxmlformats.org/officeDocument/2006/relationships/image" Target="../media/image2.png"/><Relationship Id="rId2" Type="http://schemas.openxmlformats.org/officeDocument/2006/relationships/chart" Target="../charts/chart21.xml"/><Relationship Id="rId1" Type="http://schemas.openxmlformats.org/officeDocument/2006/relationships/chart" Target="../charts/chart20.xml"/><Relationship Id="rId6" Type="http://schemas.openxmlformats.org/officeDocument/2006/relationships/chart" Target="../charts/chart24.xml"/><Relationship Id="rId5" Type="http://schemas.openxmlformats.org/officeDocument/2006/relationships/image" Target="../media/image1.png"/><Relationship Id="rId4" Type="http://schemas.openxmlformats.org/officeDocument/2006/relationships/chart" Target="../charts/chart23.xml"/></Relationships>
</file>

<file path=xl/drawings/_rels/drawing17.xml.rels><?xml version="1.0" encoding="UTF-8" standalone="yes"?>
<Relationships xmlns="http://schemas.openxmlformats.org/package/2006/relationships"><Relationship Id="rId2" Type="http://schemas.openxmlformats.org/officeDocument/2006/relationships/chart" Target="../charts/chart26.xml"/><Relationship Id="rId1" Type="http://schemas.openxmlformats.org/officeDocument/2006/relationships/chart" Target="../charts/chart25.xml"/></Relationships>
</file>

<file path=xl/drawings/_rels/drawing18.xml.rels><?xml version="1.0" encoding="UTF-8" standalone="yes"?>
<Relationships xmlns="http://schemas.openxmlformats.org/package/2006/relationships"><Relationship Id="rId3" Type="http://schemas.openxmlformats.org/officeDocument/2006/relationships/chart" Target="../charts/chart29.xml"/><Relationship Id="rId2" Type="http://schemas.openxmlformats.org/officeDocument/2006/relationships/chart" Target="../charts/chart28.xml"/><Relationship Id="rId1" Type="http://schemas.openxmlformats.org/officeDocument/2006/relationships/chart" Target="../charts/chart27.xml"/></Relationships>
</file>

<file path=xl/drawings/_rels/drawing19.xml.rels><?xml version="1.0" encoding="UTF-8" standalone="yes"?>
<Relationships xmlns="http://schemas.openxmlformats.org/package/2006/relationships"><Relationship Id="rId1" Type="http://schemas.microsoft.com/office/2014/relationships/chartEx" Target="../charts/chartEx4.xml"/></Relationships>
</file>

<file path=xl/drawings/_rels/drawing20.xml.rels><?xml version="1.0" encoding="UTF-8" standalone="yes"?>
<Relationships xmlns="http://schemas.openxmlformats.org/package/2006/relationships"><Relationship Id="rId1" Type="http://schemas.openxmlformats.org/officeDocument/2006/relationships/chart" Target="../charts/chart30.xml"/></Relationships>
</file>

<file path=xl/drawings/_rels/drawing21.xml.rels><?xml version="1.0" encoding="UTF-8" standalone="yes"?>
<Relationships xmlns="http://schemas.openxmlformats.org/package/2006/relationships"><Relationship Id="rId1" Type="http://schemas.openxmlformats.org/officeDocument/2006/relationships/chart" Target="../charts/chart31.xml"/></Relationships>
</file>

<file path=xl/drawings/_rels/drawing22.xml.rels><?xml version="1.0" encoding="UTF-8" standalone="yes"?>
<Relationships xmlns="http://schemas.openxmlformats.org/package/2006/relationships"><Relationship Id="rId2" Type="http://schemas.openxmlformats.org/officeDocument/2006/relationships/chart" Target="../charts/chart33.xml"/><Relationship Id="rId1" Type="http://schemas.openxmlformats.org/officeDocument/2006/relationships/chart" Target="../charts/chart32.xml"/></Relationships>
</file>

<file path=xl/drawings/_rels/drawing23.xml.rels><?xml version="1.0" encoding="UTF-8" standalone="yes"?>
<Relationships xmlns="http://schemas.openxmlformats.org/package/2006/relationships"><Relationship Id="rId2" Type="http://schemas.openxmlformats.org/officeDocument/2006/relationships/chart" Target="../charts/chart35.xml"/><Relationship Id="rId1" Type="http://schemas.openxmlformats.org/officeDocument/2006/relationships/chart" Target="../charts/chart34.xml"/></Relationships>
</file>

<file path=xl/drawings/_rels/drawing24.xml.rels><?xml version="1.0" encoding="UTF-8" standalone="yes"?>
<Relationships xmlns="http://schemas.openxmlformats.org/package/2006/relationships"><Relationship Id="rId1" Type="http://schemas.openxmlformats.org/officeDocument/2006/relationships/chart" Target="../charts/chart36.xml"/></Relationships>
</file>

<file path=xl/drawings/_rels/drawing25.xml.rels><?xml version="1.0" encoding="UTF-8" standalone="yes"?>
<Relationships xmlns="http://schemas.openxmlformats.org/package/2006/relationships"><Relationship Id="rId1" Type="http://schemas.openxmlformats.org/officeDocument/2006/relationships/chart" Target="../charts/chart37.xml"/></Relationships>
</file>

<file path=xl/drawings/drawing1.xml><?xml version="1.0" encoding="utf-8"?>
<xdr:wsDr xmlns:xdr="http://schemas.openxmlformats.org/drawingml/2006/spreadsheetDrawing" xmlns:a="http://schemas.openxmlformats.org/drawingml/2006/main">
  <xdr:twoCellAnchor>
    <xdr:from>
      <xdr:col>18</xdr:col>
      <xdr:colOff>305557</xdr:colOff>
      <xdr:row>6</xdr:row>
      <xdr:rowOff>27213</xdr:rowOff>
    </xdr:from>
    <xdr:to>
      <xdr:col>31</xdr:col>
      <xdr:colOff>147997</xdr:colOff>
      <xdr:row>31</xdr:row>
      <xdr:rowOff>181427</xdr:rowOff>
    </xdr:to>
    <xdr:graphicFrame macro="">
      <xdr:nvGraphicFramePr>
        <xdr:cNvPr id="2" name="Chart 1">
          <a:extLst>
            <a:ext uri="{FF2B5EF4-FFF2-40B4-BE49-F238E27FC236}">
              <a16:creationId xmlns:a16="http://schemas.microsoft.com/office/drawing/2014/main" id="{00000000-0008-0000-03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356644</xdr:colOff>
      <xdr:row>33</xdr:row>
      <xdr:rowOff>52191</xdr:rowOff>
    </xdr:from>
    <xdr:to>
      <xdr:col>30</xdr:col>
      <xdr:colOff>478425</xdr:colOff>
      <xdr:row>49</xdr:row>
      <xdr:rowOff>8699</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14002794" y="6129141"/>
          <a:ext cx="7436981" cy="2902908"/>
        </a:xfrm>
        <a:prstGeom prst="rect">
          <a:avLst/>
        </a:prstGeom>
        <a:solidFill>
          <a:srgbClr val="FFFFCC"/>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latin typeface="Times New Roman" panose="02020603050405020304" pitchFamily="18" charset="0"/>
              <a:cs typeface="Times New Roman" panose="02020603050405020304" pitchFamily="18" charset="0"/>
            </a:rPr>
            <a:t>Conclusion: The chart reveals a strong correlation between customer order frequency and loyalty. Companies with higher total order volumes generally have lower average days between orders, indicating consistent purchasing behavior and higher customer engagement. Conversely, companies with lower total orders often exhibit longer intervals between orders, suggesting lower customer loyalty and potential for churn. This analysis highlights the importance of strategies that encourage repeat purchases, such as loyalty programs, targeted promotions, and personalized customer experiences, to foster long-term customer relationships and drive business growth.</a:t>
          </a:r>
        </a:p>
      </xdr:txBody>
    </xdr:sp>
    <xdr:clientData/>
  </xdr:twoCellAnchor>
  <xdr:twoCellAnchor>
    <xdr:from>
      <xdr:col>0</xdr:col>
      <xdr:colOff>1191713</xdr:colOff>
      <xdr:row>1</xdr:row>
      <xdr:rowOff>69589</xdr:rowOff>
    </xdr:from>
    <xdr:to>
      <xdr:col>15</xdr:col>
      <xdr:colOff>591507</xdr:colOff>
      <xdr:row>3</xdr:row>
      <xdr:rowOff>179770</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1191713" y="252260"/>
          <a:ext cx="11212534" cy="475524"/>
        </a:xfrm>
        <a:prstGeom prst="rect">
          <a:avLst/>
        </a:prstGeom>
        <a:solidFill>
          <a:srgbClr val="FCD9B6"/>
        </a:solidFill>
        <a:ln>
          <a:solidFill>
            <a:schemeClr val="tx1"/>
          </a:solidFill>
        </a:ln>
      </xdr:spPr>
      <xdr:style>
        <a:lnRef idx="0">
          <a:scrgbClr r="0" g="0" b="0"/>
        </a:lnRef>
        <a:fillRef idx="0">
          <a:scrgbClr r="0" g="0" b="0"/>
        </a:fillRef>
        <a:effectRef idx="0">
          <a:scrgbClr r="0" g="0" b="0"/>
        </a:effectRef>
        <a:fontRef idx="minor">
          <a:schemeClr val="lt1"/>
        </a:fontRef>
      </xdr:style>
      <xdr:txBody>
        <a:bodyPr vertOverflow="clip" horzOverflow="clip" wrap="square" rtlCol="0" anchor="ctr"/>
        <a:lstStyle/>
        <a:p>
          <a:pPr algn="ctr"/>
          <a:r>
            <a:rPr lang="en-US" sz="2000" b="1">
              <a:solidFill>
                <a:schemeClr val="tx1"/>
              </a:solidFill>
              <a:latin typeface="Times New Roman" panose="02020603050405020304" pitchFamily="18" charset="0"/>
              <a:cs typeface="Times New Roman" panose="02020603050405020304" pitchFamily="18" charset="0"/>
            </a:rPr>
            <a:t>Question 1.What are the key factors influencing customer retention or loyalty based on the dataset?</a:t>
          </a:r>
        </a:p>
      </xdr:txBody>
    </xdr:sp>
    <xdr:clientData/>
  </xdr:twoCellAnchor>
  <xdr:twoCellAnchor>
    <xdr:from>
      <xdr:col>3</xdr:col>
      <xdr:colOff>182672</xdr:colOff>
      <xdr:row>6</xdr:row>
      <xdr:rowOff>0</xdr:rowOff>
    </xdr:from>
    <xdr:to>
      <xdr:col>18</xdr:col>
      <xdr:colOff>130479</xdr:colOff>
      <xdr:row>50</xdr:row>
      <xdr:rowOff>8698</xdr:rowOff>
    </xdr:to>
    <xdr:sp macro="" textlink="">
      <xdr:nvSpPr>
        <xdr:cNvPr id="5" name="TextBox 4">
          <a:extLst>
            <a:ext uri="{FF2B5EF4-FFF2-40B4-BE49-F238E27FC236}">
              <a16:creationId xmlns:a16="http://schemas.microsoft.com/office/drawing/2014/main" id="{00000000-0008-0000-0300-000005000000}"/>
            </a:ext>
          </a:extLst>
        </xdr:cNvPr>
        <xdr:cNvSpPr txBox="1"/>
      </xdr:nvSpPr>
      <xdr:spPr>
        <a:xfrm>
          <a:off x="4684822" y="1104900"/>
          <a:ext cx="9091807" cy="8111298"/>
        </a:xfrm>
        <a:prstGeom prst="rect">
          <a:avLst/>
        </a:prstGeom>
        <a:solidFill>
          <a:srgbClr val="CDFFD5"/>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solidFill>
                <a:schemeClr val="dk1"/>
              </a:solidFill>
              <a:effectLst/>
              <a:latin typeface="+mn-lt"/>
              <a:ea typeface="+mn-ea"/>
              <a:cs typeface="+mn-cs"/>
            </a:rPr>
            <a:t>SQL Query</a:t>
          </a:r>
          <a:endParaRPr lang="en-US" sz="1100" b="1">
            <a:solidFill>
              <a:schemeClr val="dk1"/>
            </a:solidFill>
            <a:effectLst/>
            <a:latin typeface="+mn-lt"/>
            <a:ea typeface="+mn-ea"/>
            <a:cs typeface="+mn-cs"/>
          </a:endParaRPr>
        </a:p>
        <a:p>
          <a:r>
            <a:rPr lang="en-US" sz="1100" b="0">
              <a:solidFill>
                <a:schemeClr val="dk1"/>
              </a:solidFill>
              <a:effectLst/>
              <a:latin typeface="+mn-lt"/>
              <a:ea typeface="+mn-ea"/>
              <a:cs typeface="+mn-cs"/>
            </a:rPr>
            <a:t>with alpha as(</a:t>
          </a:r>
        </a:p>
        <a:p>
          <a:br>
            <a:rPr lang="en-US" sz="1100" b="0">
              <a:solidFill>
                <a:schemeClr val="dk1"/>
              </a:solidFill>
              <a:effectLst/>
              <a:latin typeface="+mn-lt"/>
              <a:ea typeface="+mn-ea"/>
              <a:cs typeface="+mn-cs"/>
            </a:rPr>
          </a:br>
          <a:r>
            <a:rPr lang="en-US" sz="1100" b="0">
              <a:solidFill>
                <a:schemeClr val="dk1"/>
              </a:solidFill>
              <a:effectLst/>
              <a:latin typeface="+mn-lt"/>
              <a:ea typeface="+mn-ea"/>
              <a:cs typeface="+mn-cs"/>
            </a:rPr>
            <a:t>SELECT </a:t>
          </a:r>
        </a:p>
        <a:p>
          <a:r>
            <a:rPr lang="en-US" sz="1100" b="0">
              <a:solidFill>
                <a:schemeClr val="dk1"/>
              </a:solidFill>
              <a:effectLst/>
              <a:latin typeface="+mn-lt"/>
              <a:ea typeface="+mn-ea"/>
              <a:cs typeface="+mn-cs"/>
            </a:rPr>
            <a:t>    o.CustomerID,</a:t>
          </a:r>
        </a:p>
        <a:p>
          <a:r>
            <a:rPr lang="en-US" sz="1100" b="0">
              <a:solidFill>
                <a:schemeClr val="dk1"/>
              </a:solidFill>
              <a:effectLst/>
              <a:latin typeface="+mn-lt"/>
              <a:ea typeface="+mn-ea"/>
              <a:cs typeface="+mn-cs"/>
            </a:rPr>
            <a:t>    c.CompanyName,</a:t>
          </a:r>
        </a:p>
        <a:p>
          <a:r>
            <a:rPr lang="en-US" sz="1100" b="0">
              <a:solidFill>
                <a:schemeClr val="dk1"/>
              </a:solidFill>
              <a:effectLst/>
              <a:latin typeface="+mn-lt"/>
              <a:ea typeface="+mn-ea"/>
              <a:cs typeface="+mn-cs"/>
            </a:rPr>
            <a:t>    c.City,</a:t>
          </a:r>
        </a:p>
        <a:p>
          <a:r>
            <a:rPr lang="en-US" sz="1100" b="0">
              <a:solidFill>
                <a:schemeClr val="dk1"/>
              </a:solidFill>
              <a:effectLst/>
              <a:latin typeface="+mn-lt"/>
              <a:ea typeface="+mn-ea"/>
              <a:cs typeface="+mn-cs"/>
            </a:rPr>
            <a:t>    c.Country,</a:t>
          </a:r>
        </a:p>
        <a:p>
          <a:r>
            <a:rPr lang="en-US" sz="1100" b="0">
              <a:solidFill>
                <a:schemeClr val="dk1"/>
              </a:solidFill>
              <a:effectLst/>
              <a:latin typeface="+mn-lt"/>
              <a:ea typeface="+mn-ea"/>
              <a:cs typeface="+mn-cs"/>
            </a:rPr>
            <a:t>    p.ProductName,</a:t>
          </a:r>
        </a:p>
        <a:p>
          <a:r>
            <a:rPr lang="en-US" sz="1100" b="0">
              <a:solidFill>
                <a:schemeClr val="dk1"/>
              </a:solidFill>
              <a:effectLst/>
              <a:latin typeface="+mn-lt"/>
              <a:ea typeface="+mn-ea"/>
              <a:cs typeface="+mn-cs"/>
            </a:rPr>
            <a:t>    g.CategoryName,</a:t>
          </a:r>
        </a:p>
        <a:p>
          <a:r>
            <a:rPr lang="en-US" sz="1100" b="0">
              <a:solidFill>
                <a:schemeClr val="dk1"/>
              </a:solidFill>
              <a:effectLst/>
              <a:latin typeface="+mn-lt"/>
              <a:ea typeface="+mn-ea"/>
              <a:cs typeface="+mn-cs"/>
            </a:rPr>
            <a:t>    COUNT(o.OrderID) AS TotalOrders,</a:t>
          </a:r>
        </a:p>
        <a:p>
          <a:r>
            <a:rPr lang="en-US" sz="1100" b="0">
              <a:solidFill>
                <a:schemeClr val="dk1"/>
              </a:solidFill>
              <a:effectLst/>
              <a:latin typeface="+mn-lt"/>
              <a:ea typeface="+mn-ea"/>
              <a:cs typeface="+mn-cs"/>
            </a:rPr>
            <a:t>    DATEDIFF(MAX(o.OrderDate), MIN(o.OrderDate)) AS RetentionPeriod,    </a:t>
          </a:r>
        </a:p>
        <a:p>
          <a:r>
            <a:rPr lang="en-US" sz="1100" b="0">
              <a:solidFill>
                <a:schemeClr val="dk1"/>
              </a:solidFill>
              <a:effectLst/>
              <a:latin typeface="+mn-lt"/>
              <a:ea typeface="+mn-ea"/>
              <a:cs typeface="+mn-cs"/>
            </a:rPr>
            <a:t>    SUM(od.UnitPrice * od.Quantity * (1 - od.Discount)) AS CLV, -- (CLV: Customer Lifetime Value) -- </a:t>
          </a:r>
        </a:p>
        <a:p>
          <a:r>
            <a:rPr lang="en-US" sz="1100" b="0">
              <a:solidFill>
                <a:schemeClr val="dk1"/>
              </a:solidFill>
              <a:effectLst/>
              <a:latin typeface="+mn-lt"/>
              <a:ea typeface="+mn-ea"/>
              <a:cs typeface="+mn-cs"/>
            </a:rPr>
            <a:t>    AVG(od.UnitPrice * od.Quantity * (1 - od.Discount)) AS AOV, -- (Aov: Average Order Value) -- </a:t>
          </a:r>
        </a:p>
        <a:p>
          <a:r>
            <a:rPr lang="en-US" sz="1100" b="0">
              <a:solidFill>
                <a:schemeClr val="dk1"/>
              </a:solidFill>
              <a:effectLst/>
              <a:latin typeface="+mn-lt"/>
              <a:ea typeface="+mn-ea"/>
              <a:cs typeface="+mn-cs"/>
            </a:rPr>
            <a:t>    SUM(od.Discount) / COUNT(od.OrderID) AS AvgDiscountPerOrder,</a:t>
          </a:r>
        </a:p>
        <a:p>
          <a:r>
            <a:rPr lang="en-US" sz="1100" b="0">
              <a:solidFill>
                <a:schemeClr val="dk1"/>
              </a:solidFill>
              <a:effectLst/>
              <a:latin typeface="+mn-lt"/>
              <a:ea typeface="+mn-ea"/>
              <a:cs typeface="+mn-cs"/>
            </a:rPr>
            <a:t>    AVG(DATEDIFF(o.ShippedDate, o.OrderDate)) AS AvgDeliveryTime,</a:t>
          </a:r>
        </a:p>
        <a:p>
          <a:r>
            <a:rPr lang="en-US" sz="1100" b="0">
              <a:solidFill>
                <a:schemeClr val="dk1"/>
              </a:solidFill>
              <a:effectLst/>
              <a:latin typeface="+mn-lt"/>
              <a:ea typeface="+mn-ea"/>
              <a:cs typeface="+mn-cs"/>
            </a:rPr>
            <a:t>    MIN(o.OrderDate) AS FirstOrderDate,</a:t>
          </a:r>
        </a:p>
        <a:p>
          <a:r>
            <a:rPr lang="en-US" sz="1100" b="0">
              <a:solidFill>
                <a:schemeClr val="dk1"/>
              </a:solidFill>
              <a:effectLst/>
              <a:latin typeface="+mn-lt"/>
              <a:ea typeface="+mn-ea"/>
              <a:cs typeface="+mn-cs"/>
            </a:rPr>
            <a:t>    MAX(o.OrderDate) AS LastOrderDate </a:t>
          </a:r>
        </a:p>
        <a:p>
          <a:r>
            <a:rPr lang="en-US" sz="1100" b="0">
              <a:solidFill>
                <a:schemeClr val="dk1"/>
              </a:solidFill>
              <a:effectLst/>
              <a:latin typeface="+mn-lt"/>
              <a:ea typeface="+mn-ea"/>
              <a:cs typeface="+mn-cs"/>
            </a:rPr>
            <a:t>FROM Orders o</a:t>
          </a:r>
        </a:p>
        <a:p>
          <a:r>
            <a:rPr lang="en-US" sz="1100" b="0">
              <a:solidFill>
                <a:schemeClr val="dk1"/>
              </a:solidFill>
              <a:effectLst/>
              <a:latin typeface="+mn-lt"/>
              <a:ea typeface="+mn-ea"/>
              <a:cs typeface="+mn-cs"/>
            </a:rPr>
            <a:t>JOIN Customers c ON o.CustomerID = c.CustomerID</a:t>
          </a:r>
        </a:p>
        <a:p>
          <a:r>
            <a:rPr lang="en-US" sz="1100" b="0">
              <a:solidFill>
                <a:schemeClr val="dk1"/>
              </a:solidFill>
              <a:effectLst/>
              <a:latin typeface="+mn-lt"/>
              <a:ea typeface="+mn-ea"/>
              <a:cs typeface="+mn-cs"/>
            </a:rPr>
            <a:t>JOIN Order_Details od ON o.OrderID = od.OrderID</a:t>
          </a:r>
        </a:p>
        <a:p>
          <a:r>
            <a:rPr lang="en-US" sz="1100" b="0">
              <a:solidFill>
                <a:schemeClr val="dk1"/>
              </a:solidFill>
              <a:effectLst/>
              <a:latin typeface="+mn-lt"/>
              <a:ea typeface="+mn-ea"/>
              <a:cs typeface="+mn-cs"/>
            </a:rPr>
            <a:t>JOIN products p ON od.ProductID = p.ProductID</a:t>
          </a:r>
        </a:p>
        <a:p>
          <a:r>
            <a:rPr lang="en-US" sz="1100" b="0">
              <a:solidFill>
                <a:schemeClr val="dk1"/>
              </a:solidFill>
              <a:effectLst/>
              <a:latin typeface="+mn-lt"/>
              <a:ea typeface="+mn-ea"/>
              <a:cs typeface="+mn-cs"/>
            </a:rPr>
            <a:t>JOIN categories g on p.CategoryID = g.CategoryID</a:t>
          </a:r>
        </a:p>
        <a:p>
          <a:r>
            <a:rPr lang="en-US" sz="1100" b="0">
              <a:solidFill>
                <a:schemeClr val="dk1"/>
              </a:solidFill>
              <a:effectLst/>
              <a:latin typeface="+mn-lt"/>
              <a:ea typeface="+mn-ea"/>
              <a:cs typeface="+mn-cs"/>
            </a:rPr>
            <a:t>GROUP BY c.CustomerID, c.CompanyName, p.ProductName, g.CategoryName</a:t>
          </a:r>
        </a:p>
        <a:p>
          <a:r>
            <a:rPr lang="en-US" sz="1100" b="0">
              <a:solidFill>
                <a:schemeClr val="dk1"/>
              </a:solidFill>
              <a:effectLst/>
              <a:latin typeface="+mn-lt"/>
              <a:ea typeface="+mn-ea"/>
              <a:cs typeface="+mn-cs"/>
            </a:rPr>
            <a:t>order by CLV desc),</a:t>
          </a:r>
        </a:p>
        <a:p>
          <a:br>
            <a:rPr lang="en-US" sz="1100" b="0">
              <a:solidFill>
                <a:schemeClr val="dk1"/>
              </a:solidFill>
              <a:effectLst/>
              <a:latin typeface="+mn-lt"/>
              <a:ea typeface="+mn-ea"/>
              <a:cs typeface="+mn-cs"/>
            </a:rPr>
          </a:br>
          <a:r>
            <a:rPr lang="en-US" sz="1100" b="0">
              <a:solidFill>
                <a:schemeClr val="dk1"/>
              </a:solidFill>
              <a:effectLst/>
              <a:latin typeface="+mn-lt"/>
              <a:ea typeface="+mn-ea"/>
              <a:cs typeface="+mn-cs"/>
            </a:rPr>
            <a:t>sigma as(</a:t>
          </a:r>
        </a:p>
        <a:p>
          <a:br>
            <a:rPr lang="en-US" sz="1100" b="0">
              <a:solidFill>
                <a:schemeClr val="dk1"/>
              </a:solidFill>
              <a:effectLst/>
              <a:latin typeface="+mn-lt"/>
              <a:ea typeface="+mn-ea"/>
              <a:cs typeface="+mn-cs"/>
            </a:rPr>
          </a:br>
          <a:r>
            <a:rPr lang="en-US" sz="1100" b="0">
              <a:solidFill>
                <a:schemeClr val="dk1"/>
              </a:solidFill>
              <a:effectLst/>
              <a:latin typeface="+mn-lt"/>
              <a:ea typeface="+mn-ea"/>
              <a:cs typeface="+mn-cs"/>
            </a:rPr>
            <a:t>SELECT </a:t>
          </a:r>
        </a:p>
        <a:p>
          <a:r>
            <a:rPr lang="en-US" sz="1100" b="0">
              <a:solidFill>
                <a:schemeClr val="dk1"/>
              </a:solidFill>
              <a:effectLst/>
              <a:latin typeface="+mn-lt"/>
              <a:ea typeface="+mn-ea"/>
              <a:cs typeface="+mn-cs"/>
            </a:rPr>
            <a:t>    CustomerID,</a:t>
          </a:r>
        </a:p>
        <a:p>
          <a:r>
            <a:rPr lang="en-US" sz="1100" b="0">
              <a:solidFill>
                <a:schemeClr val="dk1"/>
              </a:solidFill>
              <a:effectLst/>
              <a:latin typeface="+mn-lt"/>
              <a:ea typeface="+mn-ea"/>
              <a:cs typeface="+mn-cs"/>
            </a:rPr>
            <a:t>    COUNT(OrderID) AS TotalOrders,</a:t>
          </a:r>
        </a:p>
        <a:p>
          <a:r>
            <a:rPr lang="en-US" sz="1100" b="0">
              <a:solidFill>
                <a:schemeClr val="dk1"/>
              </a:solidFill>
              <a:effectLst/>
              <a:latin typeface="+mn-lt"/>
              <a:ea typeface="+mn-ea"/>
              <a:cs typeface="+mn-cs"/>
            </a:rPr>
            <a:t>    AVG(DATEDIFF(OrderDate, </a:t>
          </a:r>
        </a:p>
        <a:p>
          <a:r>
            <a:rPr lang="en-US" sz="1100" b="0">
              <a:solidFill>
                <a:schemeClr val="dk1"/>
              </a:solidFill>
              <a:effectLst/>
              <a:latin typeface="+mn-lt"/>
              <a:ea typeface="+mn-ea"/>
              <a:cs typeface="+mn-cs"/>
            </a:rPr>
            <a:t>        (SELECT OrderDate FROM Orders o2 WHERE o2.CustomerID = o1.CustomerID AND o2.OrderDate &lt; o1.OrderDate ORDER BY OrderDate DESC LIMIT 1)</a:t>
          </a:r>
        </a:p>
        <a:p>
          <a:r>
            <a:rPr lang="en-US" sz="1100" b="0">
              <a:solidFill>
                <a:schemeClr val="dk1"/>
              </a:solidFill>
              <a:effectLst/>
              <a:latin typeface="+mn-lt"/>
              <a:ea typeface="+mn-ea"/>
              <a:cs typeface="+mn-cs"/>
            </a:rPr>
            <a:t>    )) AS AvgDaysBetweenOrders</a:t>
          </a:r>
        </a:p>
        <a:p>
          <a:r>
            <a:rPr lang="en-US" sz="1100" b="0">
              <a:solidFill>
                <a:schemeClr val="dk1"/>
              </a:solidFill>
              <a:effectLst/>
              <a:latin typeface="+mn-lt"/>
              <a:ea typeface="+mn-ea"/>
              <a:cs typeface="+mn-cs"/>
            </a:rPr>
            <a:t>FROM Orders o1</a:t>
          </a:r>
        </a:p>
        <a:p>
          <a:r>
            <a:rPr lang="en-US" sz="1100" b="0">
              <a:solidFill>
                <a:schemeClr val="dk1"/>
              </a:solidFill>
              <a:effectLst/>
              <a:latin typeface="+mn-lt"/>
              <a:ea typeface="+mn-ea"/>
              <a:cs typeface="+mn-cs"/>
            </a:rPr>
            <a:t>GROUP BY CustomerID</a:t>
          </a:r>
        </a:p>
        <a:p>
          <a:r>
            <a:rPr lang="en-US" sz="1100" b="0">
              <a:solidFill>
                <a:schemeClr val="dk1"/>
              </a:solidFill>
              <a:effectLst/>
              <a:latin typeface="+mn-lt"/>
              <a:ea typeface="+mn-ea"/>
              <a:cs typeface="+mn-cs"/>
            </a:rPr>
            <a:t>order by TotalOrders desc, AvgDaysBetweenOrders)</a:t>
          </a:r>
        </a:p>
        <a:p>
          <a:br>
            <a:rPr lang="en-US" sz="1100" b="0">
              <a:solidFill>
                <a:schemeClr val="dk1"/>
              </a:solidFill>
              <a:effectLst/>
              <a:latin typeface="+mn-lt"/>
              <a:ea typeface="+mn-ea"/>
              <a:cs typeface="+mn-cs"/>
            </a:rPr>
          </a:br>
          <a:r>
            <a:rPr lang="en-US" sz="1100" b="0">
              <a:solidFill>
                <a:schemeClr val="dk1"/>
              </a:solidFill>
              <a:effectLst/>
              <a:latin typeface="+mn-lt"/>
              <a:ea typeface="+mn-ea"/>
              <a:cs typeface="+mn-cs"/>
            </a:rPr>
            <a:t>select a.CustomerID, a.CompanyName, a.City, a.Country, a.ProductName, a.CategoryName, a.RetentionPeriod, s.AvgDaysBetweenOrders, </a:t>
          </a:r>
        </a:p>
        <a:p>
          <a:r>
            <a:rPr lang="en-US" sz="1100" b="0">
              <a:solidFill>
                <a:schemeClr val="dk1"/>
              </a:solidFill>
              <a:effectLst/>
              <a:latin typeface="+mn-lt"/>
              <a:ea typeface="+mn-ea"/>
              <a:cs typeface="+mn-cs"/>
            </a:rPr>
            <a:t>a.TotalOrders, a.AvgDiscountPerOrder, a.CLV , a.AOV,</a:t>
          </a:r>
        </a:p>
        <a:p>
          <a:r>
            <a:rPr lang="en-US" sz="1100" b="0">
              <a:solidFill>
                <a:schemeClr val="dk1"/>
              </a:solidFill>
              <a:effectLst/>
              <a:latin typeface="+mn-lt"/>
              <a:ea typeface="+mn-ea"/>
              <a:cs typeface="+mn-cs"/>
            </a:rPr>
            <a:t>a.TotalOrders/a.RetentionPeriod as "Orders/Period", a.CLV/a.RetentionPeriod as "Revenue/Period", </a:t>
          </a:r>
        </a:p>
        <a:p>
          <a:r>
            <a:rPr lang="en-US" sz="1100" b="0">
              <a:solidFill>
                <a:schemeClr val="dk1"/>
              </a:solidFill>
              <a:effectLst/>
              <a:latin typeface="+mn-lt"/>
              <a:ea typeface="+mn-ea"/>
              <a:cs typeface="+mn-cs"/>
            </a:rPr>
            <a:t>a.CLV/a.TotalOrders as "Revenue/Order", a.AvgDeliveryTime</a:t>
          </a:r>
        </a:p>
        <a:p>
          <a:r>
            <a:rPr lang="en-US" sz="1100" b="0">
              <a:solidFill>
                <a:schemeClr val="dk1"/>
              </a:solidFill>
              <a:effectLst/>
              <a:latin typeface="+mn-lt"/>
              <a:ea typeface="+mn-ea"/>
              <a:cs typeface="+mn-cs"/>
            </a:rPr>
            <a:t>from alpha a join sigma s</a:t>
          </a:r>
        </a:p>
        <a:p>
          <a:r>
            <a:rPr lang="en-US" sz="1100" b="0">
              <a:solidFill>
                <a:schemeClr val="dk1"/>
              </a:solidFill>
              <a:effectLst/>
              <a:latin typeface="+mn-lt"/>
              <a:ea typeface="+mn-ea"/>
              <a:cs typeface="+mn-cs"/>
            </a:rPr>
            <a:t>on a.CustomerID = s.CustomerID</a:t>
          </a:r>
        </a:p>
        <a:p>
          <a:r>
            <a:rPr lang="en-US" sz="1100" b="0">
              <a:solidFill>
                <a:schemeClr val="dk1"/>
              </a:solidFill>
              <a:effectLst/>
              <a:latin typeface="+mn-lt"/>
              <a:ea typeface="+mn-ea"/>
              <a:cs typeface="+mn-cs"/>
            </a:rPr>
            <a:t>GROUP BY a.CustomerID, a.CompanyName, a.ProductName, a.CategoryName ;</a:t>
          </a:r>
        </a:p>
        <a:p>
          <a:br>
            <a:rPr lang="en-US" sz="1100" b="0">
              <a:solidFill>
                <a:schemeClr val="dk1"/>
              </a:solidFill>
              <a:effectLst/>
              <a:latin typeface="+mn-lt"/>
              <a:ea typeface="+mn-ea"/>
              <a:cs typeface="+mn-cs"/>
            </a:rPr>
          </a:br>
          <a:endParaRPr lang="en-US" sz="1100" b="0">
            <a:solidFill>
              <a:schemeClr val="dk1"/>
            </a:solidFill>
            <a:effectLst/>
            <a:latin typeface="+mn-lt"/>
            <a:ea typeface="+mn-ea"/>
            <a:cs typeface="+mn-cs"/>
          </a:endParaRPr>
        </a:p>
        <a:p>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18</xdr:col>
      <xdr:colOff>304093</xdr:colOff>
      <xdr:row>6</xdr:row>
      <xdr:rowOff>69850</xdr:rowOff>
    </xdr:from>
    <xdr:to>
      <xdr:col>32</xdr:col>
      <xdr:colOff>343958</xdr:colOff>
      <xdr:row>30</xdr:row>
      <xdr:rowOff>97014</xdr:rowOff>
    </xdr:to>
    <xdr:graphicFrame macro="">
      <xdr:nvGraphicFramePr>
        <xdr:cNvPr id="2" name="Chart 1">
          <a:extLst>
            <a:ext uri="{FF2B5EF4-FFF2-40B4-BE49-F238E27FC236}">
              <a16:creationId xmlns:a16="http://schemas.microsoft.com/office/drawing/2014/main" id="{00000000-0008-0000-04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335139</xdr:colOff>
      <xdr:row>32</xdr:row>
      <xdr:rowOff>35278</xdr:rowOff>
    </xdr:from>
    <xdr:to>
      <xdr:col>30</xdr:col>
      <xdr:colOff>461269</xdr:colOff>
      <xdr:row>41</xdr:row>
      <xdr:rowOff>158751</xdr:rowOff>
    </xdr:to>
    <xdr:sp macro="" textlink="">
      <xdr:nvSpPr>
        <xdr:cNvPr id="3" name="TextBox 2">
          <a:extLst>
            <a:ext uri="{FF2B5EF4-FFF2-40B4-BE49-F238E27FC236}">
              <a16:creationId xmlns:a16="http://schemas.microsoft.com/office/drawing/2014/main" id="{00000000-0008-0000-0400-000003000000}"/>
            </a:ext>
          </a:extLst>
        </xdr:cNvPr>
        <xdr:cNvSpPr txBox="1"/>
      </xdr:nvSpPr>
      <xdr:spPr>
        <a:xfrm>
          <a:off x="13320889" y="5928078"/>
          <a:ext cx="7441330" cy="1780823"/>
        </a:xfrm>
        <a:prstGeom prst="rect">
          <a:avLst/>
        </a:prstGeom>
        <a:solidFill>
          <a:srgbClr val="FFFFCC"/>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latin typeface="Times New Roman" panose="02020603050405020304" pitchFamily="18" charset="0"/>
              <a:cs typeface="Times New Roman" panose="02020603050405020304" pitchFamily="18" charset="0"/>
            </a:rPr>
            <a:t>Conclusion: The scatter plot illustrates a weak positive correlation between customer lifetime value (CLV) and discount offered. This suggests that while discounts might influence initial purchases and attract new customers, their impact on long-term customer value is relatively limited. Other factors, such as product quality, customer service, and brand loyalty, likely play a more significant role in determining CLV.</a:t>
          </a:r>
        </a:p>
      </xdr:txBody>
    </xdr:sp>
    <xdr:clientData/>
  </xdr:twoCellAnchor>
  <xdr:twoCellAnchor>
    <xdr:from>
      <xdr:col>0</xdr:col>
      <xdr:colOff>1031875</xdr:colOff>
      <xdr:row>0</xdr:row>
      <xdr:rowOff>176389</xdr:rowOff>
    </xdr:from>
    <xdr:to>
      <xdr:col>16</xdr:col>
      <xdr:colOff>458612</xdr:colOff>
      <xdr:row>3</xdr:row>
      <xdr:rowOff>168414</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1031875" y="176389"/>
          <a:ext cx="11183056" cy="547650"/>
        </a:xfrm>
        <a:prstGeom prst="rect">
          <a:avLst/>
        </a:prstGeom>
        <a:solidFill>
          <a:srgbClr val="FCD9B6"/>
        </a:solidFill>
        <a:ln>
          <a:solidFill>
            <a:schemeClr val="tx1"/>
          </a:solidFill>
        </a:ln>
      </xdr:spPr>
      <xdr:style>
        <a:lnRef idx="0">
          <a:scrgbClr r="0" g="0" b="0"/>
        </a:lnRef>
        <a:fillRef idx="0">
          <a:scrgbClr r="0" g="0" b="0"/>
        </a:fillRef>
        <a:effectRef idx="0">
          <a:scrgbClr r="0" g="0" b="0"/>
        </a:effectRef>
        <a:fontRef idx="minor">
          <a:schemeClr val="lt1"/>
        </a:fontRef>
      </xdr:style>
      <xdr:txBody>
        <a:bodyPr vertOverflow="clip" horzOverflow="clip" wrap="square" rtlCol="0" anchor="ctr"/>
        <a:lstStyle/>
        <a:p>
          <a:pPr algn="ctr"/>
          <a:r>
            <a:rPr lang="en-US" sz="2000" b="1">
              <a:solidFill>
                <a:schemeClr val="tx1"/>
              </a:solidFill>
              <a:latin typeface="Times New Roman" panose="02020603050405020304" pitchFamily="18" charset="0"/>
              <a:cs typeface="Times New Roman" panose="02020603050405020304" pitchFamily="18" charset="0"/>
            </a:rPr>
            <a:t>Question 1.What are the key factors influencing customer retention or loyalty based on the dataset?</a:t>
          </a:r>
        </a:p>
      </xdr:txBody>
    </xdr:sp>
    <xdr:clientData/>
  </xdr:twoCellAnchor>
  <xdr:twoCellAnchor>
    <xdr:from>
      <xdr:col>3</xdr:col>
      <xdr:colOff>176388</xdr:colOff>
      <xdr:row>6</xdr:row>
      <xdr:rowOff>0</xdr:rowOff>
    </xdr:from>
    <xdr:to>
      <xdr:col>18</xdr:col>
      <xdr:colOff>158750</xdr:colOff>
      <xdr:row>49</xdr:row>
      <xdr:rowOff>82275</xdr:rowOff>
    </xdr:to>
    <xdr:sp macro="" textlink="">
      <xdr:nvSpPr>
        <xdr:cNvPr id="5" name="TextBox 4">
          <a:extLst>
            <a:ext uri="{FF2B5EF4-FFF2-40B4-BE49-F238E27FC236}">
              <a16:creationId xmlns:a16="http://schemas.microsoft.com/office/drawing/2014/main" id="{00000000-0008-0000-0400-000005000000}"/>
            </a:ext>
          </a:extLst>
        </xdr:cNvPr>
        <xdr:cNvSpPr txBox="1"/>
      </xdr:nvSpPr>
      <xdr:spPr>
        <a:xfrm>
          <a:off x="3802238" y="1104900"/>
          <a:ext cx="9342262" cy="8000725"/>
        </a:xfrm>
        <a:prstGeom prst="rect">
          <a:avLst/>
        </a:prstGeom>
        <a:solidFill>
          <a:srgbClr val="CDFFD5"/>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solidFill>
                <a:schemeClr val="dk1"/>
              </a:solidFill>
              <a:effectLst/>
              <a:latin typeface="+mn-lt"/>
              <a:ea typeface="+mn-ea"/>
              <a:cs typeface="+mn-cs"/>
            </a:rPr>
            <a:t>SQL Query</a:t>
          </a:r>
          <a:endParaRPr lang="en-US" sz="1100" b="1">
            <a:solidFill>
              <a:schemeClr val="dk1"/>
            </a:solidFill>
            <a:effectLst/>
            <a:latin typeface="+mn-lt"/>
            <a:ea typeface="+mn-ea"/>
            <a:cs typeface="+mn-cs"/>
          </a:endParaRPr>
        </a:p>
        <a:p>
          <a:r>
            <a:rPr lang="en-US" sz="1100" b="0">
              <a:solidFill>
                <a:schemeClr val="dk1"/>
              </a:solidFill>
              <a:effectLst/>
              <a:latin typeface="+mn-lt"/>
              <a:ea typeface="+mn-ea"/>
              <a:cs typeface="+mn-cs"/>
            </a:rPr>
            <a:t>with alpha as(</a:t>
          </a:r>
        </a:p>
        <a:p>
          <a:br>
            <a:rPr lang="en-US" sz="1100" b="0">
              <a:solidFill>
                <a:schemeClr val="dk1"/>
              </a:solidFill>
              <a:effectLst/>
              <a:latin typeface="+mn-lt"/>
              <a:ea typeface="+mn-ea"/>
              <a:cs typeface="+mn-cs"/>
            </a:rPr>
          </a:br>
          <a:r>
            <a:rPr lang="en-US" sz="1100" b="0">
              <a:solidFill>
                <a:schemeClr val="dk1"/>
              </a:solidFill>
              <a:effectLst/>
              <a:latin typeface="+mn-lt"/>
              <a:ea typeface="+mn-ea"/>
              <a:cs typeface="+mn-cs"/>
            </a:rPr>
            <a:t>SELECT </a:t>
          </a:r>
        </a:p>
        <a:p>
          <a:r>
            <a:rPr lang="en-US" sz="1100" b="0">
              <a:solidFill>
                <a:schemeClr val="dk1"/>
              </a:solidFill>
              <a:effectLst/>
              <a:latin typeface="+mn-lt"/>
              <a:ea typeface="+mn-ea"/>
              <a:cs typeface="+mn-cs"/>
            </a:rPr>
            <a:t>    o.CustomerID,</a:t>
          </a:r>
        </a:p>
        <a:p>
          <a:r>
            <a:rPr lang="en-US" sz="1100" b="0">
              <a:solidFill>
                <a:schemeClr val="dk1"/>
              </a:solidFill>
              <a:effectLst/>
              <a:latin typeface="+mn-lt"/>
              <a:ea typeface="+mn-ea"/>
              <a:cs typeface="+mn-cs"/>
            </a:rPr>
            <a:t>    c.CompanyName,</a:t>
          </a:r>
        </a:p>
        <a:p>
          <a:r>
            <a:rPr lang="en-US" sz="1100" b="0">
              <a:solidFill>
                <a:schemeClr val="dk1"/>
              </a:solidFill>
              <a:effectLst/>
              <a:latin typeface="+mn-lt"/>
              <a:ea typeface="+mn-ea"/>
              <a:cs typeface="+mn-cs"/>
            </a:rPr>
            <a:t>    c.City,</a:t>
          </a:r>
        </a:p>
        <a:p>
          <a:r>
            <a:rPr lang="en-US" sz="1100" b="0">
              <a:solidFill>
                <a:schemeClr val="dk1"/>
              </a:solidFill>
              <a:effectLst/>
              <a:latin typeface="+mn-lt"/>
              <a:ea typeface="+mn-ea"/>
              <a:cs typeface="+mn-cs"/>
            </a:rPr>
            <a:t>    c.Country,</a:t>
          </a:r>
        </a:p>
        <a:p>
          <a:r>
            <a:rPr lang="en-US" sz="1100" b="0">
              <a:solidFill>
                <a:schemeClr val="dk1"/>
              </a:solidFill>
              <a:effectLst/>
              <a:latin typeface="+mn-lt"/>
              <a:ea typeface="+mn-ea"/>
              <a:cs typeface="+mn-cs"/>
            </a:rPr>
            <a:t>    p.ProductName,</a:t>
          </a:r>
        </a:p>
        <a:p>
          <a:r>
            <a:rPr lang="en-US" sz="1100" b="0">
              <a:solidFill>
                <a:schemeClr val="dk1"/>
              </a:solidFill>
              <a:effectLst/>
              <a:latin typeface="+mn-lt"/>
              <a:ea typeface="+mn-ea"/>
              <a:cs typeface="+mn-cs"/>
            </a:rPr>
            <a:t>    g.CategoryName,</a:t>
          </a:r>
        </a:p>
        <a:p>
          <a:r>
            <a:rPr lang="en-US" sz="1100" b="0">
              <a:solidFill>
                <a:schemeClr val="dk1"/>
              </a:solidFill>
              <a:effectLst/>
              <a:latin typeface="+mn-lt"/>
              <a:ea typeface="+mn-ea"/>
              <a:cs typeface="+mn-cs"/>
            </a:rPr>
            <a:t>    COUNT(o.OrderID) AS TotalOrders,</a:t>
          </a:r>
        </a:p>
        <a:p>
          <a:r>
            <a:rPr lang="en-US" sz="1100" b="0">
              <a:solidFill>
                <a:schemeClr val="dk1"/>
              </a:solidFill>
              <a:effectLst/>
              <a:latin typeface="+mn-lt"/>
              <a:ea typeface="+mn-ea"/>
              <a:cs typeface="+mn-cs"/>
            </a:rPr>
            <a:t>    DATEDIFF(MAX(o.OrderDate), MIN(o.OrderDate)) AS RetentionPeriod,    </a:t>
          </a:r>
        </a:p>
        <a:p>
          <a:r>
            <a:rPr lang="en-US" sz="1100" b="0">
              <a:solidFill>
                <a:schemeClr val="dk1"/>
              </a:solidFill>
              <a:effectLst/>
              <a:latin typeface="+mn-lt"/>
              <a:ea typeface="+mn-ea"/>
              <a:cs typeface="+mn-cs"/>
            </a:rPr>
            <a:t>    SUM(od.UnitPrice * od.Quantity * (1 - od.Discount)) AS CLV, -- (CLV: Customer Lifetime Value) -- </a:t>
          </a:r>
        </a:p>
        <a:p>
          <a:r>
            <a:rPr lang="en-US" sz="1100" b="0">
              <a:solidFill>
                <a:schemeClr val="dk1"/>
              </a:solidFill>
              <a:effectLst/>
              <a:latin typeface="+mn-lt"/>
              <a:ea typeface="+mn-ea"/>
              <a:cs typeface="+mn-cs"/>
            </a:rPr>
            <a:t>    AVG(od.UnitPrice * od.Quantity * (1 - od.Discount)) AS AOV, -- (Aov: Average Order Value) -- </a:t>
          </a:r>
        </a:p>
        <a:p>
          <a:r>
            <a:rPr lang="en-US" sz="1100" b="0">
              <a:solidFill>
                <a:schemeClr val="dk1"/>
              </a:solidFill>
              <a:effectLst/>
              <a:latin typeface="+mn-lt"/>
              <a:ea typeface="+mn-ea"/>
              <a:cs typeface="+mn-cs"/>
            </a:rPr>
            <a:t>    SUM(od.Discount) / COUNT(od.OrderID) AS AvgDiscountPerOrder,</a:t>
          </a:r>
        </a:p>
        <a:p>
          <a:r>
            <a:rPr lang="en-US" sz="1100" b="0">
              <a:solidFill>
                <a:schemeClr val="dk1"/>
              </a:solidFill>
              <a:effectLst/>
              <a:latin typeface="+mn-lt"/>
              <a:ea typeface="+mn-ea"/>
              <a:cs typeface="+mn-cs"/>
            </a:rPr>
            <a:t>    AVG(DATEDIFF(o.ShippedDate, o.OrderDate)) AS AvgDeliveryTime,</a:t>
          </a:r>
        </a:p>
        <a:p>
          <a:r>
            <a:rPr lang="en-US" sz="1100" b="0">
              <a:solidFill>
                <a:schemeClr val="dk1"/>
              </a:solidFill>
              <a:effectLst/>
              <a:latin typeface="+mn-lt"/>
              <a:ea typeface="+mn-ea"/>
              <a:cs typeface="+mn-cs"/>
            </a:rPr>
            <a:t>    MIN(o.OrderDate) AS FirstOrderDate,</a:t>
          </a:r>
        </a:p>
        <a:p>
          <a:r>
            <a:rPr lang="en-US" sz="1100" b="0">
              <a:solidFill>
                <a:schemeClr val="dk1"/>
              </a:solidFill>
              <a:effectLst/>
              <a:latin typeface="+mn-lt"/>
              <a:ea typeface="+mn-ea"/>
              <a:cs typeface="+mn-cs"/>
            </a:rPr>
            <a:t>    MAX(o.OrderDate) AS LastOrderDate </a:t>
          </a:r>
        </a:p>
        <a:p>
          <a:r>
            <a:rPr lang="en-US" sz="1100" b="0">
              <a:solidFill>
                <a:schemeClr val="dk1"/>
              </a:solidFill>
              <a:effectLst/>
              <a:latin typeface="+mn-lt"/>
              <a:ea typeface="+mn-ea"/>
              <a:cs typeface="+mn-cs"/>
            </a:rPr>
            <a:t>FROM Orders o</a:t>
          </a:r>
        </a:p>
        <a:p>
          <a:r>
            <a:rPr lang="en-US" sz="1100" b="0">
              <a:solidFill>
                <a:schemeClr val="dk1"/>
              </a:solidFill>
              <a:effectLst/>
              <a:latin typeface="+mn-lt"/>
              <a:ea typeface="+mn-ea"/>
              <a:cs typeface="+mn-cs"/>
            </a:rPr>
            <a:t>JOIN Customers c ON o.CustomerID = c.CustomerID</a:t>
          </a:r>
        </a:p>
        <a:p>
          <a:r>
            <a:rPr lang="en-US" sz="1100" b="0">
              <a:solidFill>
                <a:schemeClr val="dk1"/>
              </a:solidFill>
              <a:effectLst/>
              <a:latin typeface="+mn-lt"/>
              <a:ea typeface="+mn-ea"/>
              <a:cs typeface="+mn-cs"/>
            </a:rPr>
            <a:t>JOIN Order_Details od ON o.OrderID = od.OrderID</a:t>
          </a:r>
        </a:p>
        <a:p>
          <a:r>
            <a:rPr lang="en-US" sz="1100" b="0">
              <a:solidFill>
                <a:schemeClr val="dk1"/>
              </a:solidFill>
              <a:effectLst/>
              <a:latin typeface="+mn-lt"/>
              <a:ea typeface="+mn-ea"/>
              <a:cs typeface="+mn-cs"/>
            </a:rPr>
            <a:t>JOIN products p ON od.ProductID = p.ProductID</a:t>
          </a:r>
        </a:p>
        <a:p>
          <a:r>
            <a:rPr lang="en-US" sz="1100" b="0">
              <a:solidFill>
                <a:schemeClr val="dk1"/>
              </a:solidFill>
              <a:effectLst/>
              <a:latin typeface="+mn-lt"/>
              <a:ea typeface="+mn-ea"/>
              <a:cs typeface="+mn-cs"/>
            </a:rPr>
            <a:t>JOIN categories g on p.CategoryID = g.CategoryID</a:t>
          </a:r>
        </a:p>
        <a:p>
          <a:r>
            <a:rPr lang="en-US" sz="1100" b="0">
              <a:solidFill>
                <a:schemeClr val="dk1"/>
              </a:solidFill>
              <a:effectLst/>
              <a:latin typeface="+mn-lt"/>
              <a:ea typeface="+mn-ea"/>
              <a:cs typeface="+mn-cs"/>
            </a:rPr>
            <a:t>GROUP BY c.CustomerID, c.CompanyName, p.ProductName, g.CategoryName</a:t>
          </a:r>
        </a:p>
        <a:p>
          <a:r>
            <a:rPr lang="en-US" sz="1100" b="0">
              <a:solidFill>
                <a:schemeClr val="dk1"/>
              </a:solidFill>
              <a:effectLst/>
              <a:latin typeface="+mn-lt"/>
              <a:ea typeface="+mn-ea"/>
              <a:cs typeface="+mn-cs"/>
            </a:rPr>
            <a:t>order by CLV desc),</a:t>
          </a:r>
        </a:p>
        <a:p>
          <a:br>
            <a:rPr lang="en-US" sz="1100" b="0">
              <a:solidFill>
                <a:schemeClr val="dk1"/>
              </a:solidFill>
              <a:effectLst/>
              <a:latin typeface="+mn-lt"/>
              <a:ea typeface="+mn-ea"/>
              <a:cs typeface="+mn-cs"/>
            </a:rPr>
          </a:br>
          <a:r>
            <a:rPr lang="en-US" sz="1100" b="0">
              <a:solidFill>
                <a:schemeClr val="dk1"/>
              </a:solidFill>
              <a:effectLst/>
              <a:latin typeface="+mn-lt"/>
              <a:ea typeface="+mn-ea"/>
              <a:cs typeface="+mn-cs"/>
            </a:rPr>
            <a:t>sigma as(</a:t>
          </a:r>
        </a:p>
        <a:p>
          <a:br>
            <a:rPr lang="en-US" sz="1100" b="0">
              <a:solidFill>
                <a:schemeClr val="dk1"/>
              </a:solidFill>
              <a:effectLst/>
              <a:latin typeface="+mn-lt"/>
              <a:ea typeface="+mn-ea"/>
              <a:cs typeface="+mn-cs"/>
            </a:rPr>
          </a:br>
          <a:r>
            <a:rPr lang="en-US" sz="1100" b="0">
              <a:solidFill>
                <a:schemeClr val="dk1"/>
              </a:solidFill>
              <a:effectLst/>
              <a:latin typeface="+mn-lt"/>
              <a:ea typeface="+mn-ea"/>
              <a:cs typeface="+mn-cs"/>
            </a:rPr>
            <a:t>SELECT </a:t>
          </a:r>
        </a:p>
        <a:p>
          <a:r>
            <a:rPr lang="en-US" sz="1100" b="0">
              <a:solidFill>
                <a:schemeClr val="dk1"/>
              </a:solidFill>
              <a:effectLst/>
              <a:latin typeface="+mn-lt"/>
              <a:ea typeface="+mn-ea"/>
              <a:cs typeface="+mn-cs"/>
            </a:rPr>
            <a:t>    CustomerID,</a:t>
          </a:r>
        </a:p>
        <a:p>
          <a:r>
            <a:rPr lang="en-US" sz="1100" b="0">
              <a:solidFill>
                <a:schemeClr val="dk1"/>
              </a:solidFill>
              <a:effectLst/>
              <a:latin typeface="+mn-lt"/>
              <a:ea typeface="+mn-ea"/>
              <a:cs typeface="+mn-cs"/>
            </a:rPr>
            <a:t>    COUNT(OrderID) AS TotalOrders,</a:t>
          </a:r>
        </a:p>
        <a:p>
          <a:r>
            <a:rPr lang="en-US" sz="1100" b="0">
              <a:solidFill>
                <a:schemeClr val="dk1"/>
              </a:solidFill>
              <a:effectLst/>
              <a:latin typeface="+mn-lt"/>
              <a:ea typeface="+mn-ea"/>
              <a:cs typeface="+mn-cs"/>
            </a:rPr>
            <a:t>    AVG(DATEDIFF(OrderDate, </a:t>
          </a:r>
        </a:p>
        <a:p>
          <a:r>
            <a:rPr lang="en-US" sz="1100" b="0">
              <a:solidFill>
                <a:schemeClr val="dk1"/>
              </a:solidFill>
              <a:effectLst/>
              <a:latin typeface="+mn-lt"/>
              <a:ea typeface="+mn-ea"/>
              <a:cs typeface="+mn-cs"/>
            </a:rPr>
            <a:t>        (SELECT OrderDate FROM Orders o2 WHERE o2.CustomerID = o1.CustomerID AND o2.OrderDate &lt; o1.OrderDate ORDER BY OrderDate DESC LIMIT 1)</a:t>
          </a:r>
        </a:p>
        <a:p>
          <a:r>
            <a:rPr lang="en-US" sz="1100" b="0">
              <a:solidFill>
                <a:schemeClr val="dk1"/>
              </a:solidFill>
              <a:effectLst/>
              <a:latin typeface="+mn-lt"/>
              <a:ea typeface="+mn-ea"/>
              <a:cs typeface="+mn-cs"/>
            </a:rPr>
            <a:t>    )) AS AvgDaysBetweenOrders</a:t>
          </a:r>
        </a:p>
        <a:p>
          <a:r>
            <a:rPr lang="en-US" sz="1100" b="0">
              <a:solidFill>
                <a:schemeClr val="dk1"/>
              </a:solidFill>
              <a:effectLst/>
              <a:latin typeface="+mn-lt"/>
              <a:ea typeface="+mn-ea"/>
              <a:cs typeface="+mn-cs"/>
            </a:rPr>
            <a:t>FROM Orders o1</a:t>
          </a:r>
        </a:p>
        <a:p>
          <a:r>
            <a:rPr lang="en-US" sz="1100" b="0">
              <a:solidFill>
                <a:schemeClr val="dk1"/>
              </a:solidFill>
              <a:effectLst/>
              <a:latin typeface="+mn-lt"/>
              <a:ea typeface="+mn-ea"/>
              <a:cs typeface="+mn-cs"/>
            </a:rPr>
            <a:t>GROUP BY CustomerID</a:t>
          </a:r>
        </a:p>
        <a:p>
          <a:r>
            <a:rPr lang="en-US" sz="1100" b="0">
              <a:solidFill>
                <a:schemeClr val="dk1"/>
              </a:solidFill>
              <a:effectLst/>
              <a:latin typeface="+mn-lt"/>
              <a:ea typeface="+mn-ea"/>
              <a:cs typeface="+mn-cs"/>
            </a:rPr>
            <a:t>order by TotalOrders desc, AvgDaysBetweenOrders)</a:t>
          </a:r>
        </a:p>
        <a:p>
          <a:br>
            <a:rPr lang="en-US" sz="1100" b="0">
              <a:solidFill>
                <a:schemeClr val="dk1"/>
              </a:solidFill>
              <a:effectLst/>
              <a:latin typeface="+mn-lt"/>
              <a:ea typeface="+mn-ea"/>
              <a:cs typeface="+mn-cs"/>
            </a:rPr>
          </a:br>
          <a:r>
            <a:rPr lang="en-US" sz="1100" b="0">
              <a:solidFill>
                <a:schemeClr val="dk1"/>
              </a:solidFill>
              <a:effectLst/>
              <a:latin typeface="+mn-lt"/>
              <a:ea typeface="+mn-ea"/>
              <a:cs typeface="+mn-cs"/>
            </a:rPr>
            <a:t>select a.CustomerID, a.CompanyName, a.City, a.Country, a.ProductName, a.CategoryName, a.RetentionPeriod, s.AvgDaysBetweenOrders, </a:t>
          </a:r>
        </a:p>
        <a:p>
          <a:r>
            <a:rPr lang="en-US" sz="1100" b="0">
              <a:solidFill>
                <a:schemeClr val="dk1"/>
              </a:solidFill>
              <a:effectLst/>
              <a:latin typeface="+mn-lt"/>
              <a:ea typeface="+mn-ea"/>
              <a:cs typeface="+mn-cs"/>
            </a:rPr>
            <a:t>a.TotalOrders, a.AvgDiscountPerOrder, a.CLV , a.AOV,</a:t>
          </a:r>
        </a:p>
        <a:p>
          <a:r>
            <a:rPr lang="en-US" sz="1100" b="0">
              <a:solidFill>
                <a:schemeClr val="dk1"/>
              </a:solidFill>
              <a:effectLst/>
              <a:latin typeface="+mn-lt"/>
              <a:ea typeface="+mn-ea"/>
              <a:cs typeface="+mn-cs"/>
            </a:rPr>
            <a:t>a.TotalOrders/a.RetentionPeriod as "Orders/Period", a.CLV/a.RetentionPeriod as "Revenue/Period", </a:t>
          </a:r>
        </a:p>
        <a:p>
          <a:r>
            <a:rPr lang="en-US" sz="1100" b="0">
              <a:solidFill>
                <a:schemeClr val="dk1"/>
              </a:solidFill>
              <a:effectLst/>
              <a:latin typeface="+mn-lt"/>
              <a:ea typeface="+mn-ea"/>
              <a:cs typeface="+mn-cs"/>
            </a:rPr>
            <a:t>a.CLV/a.TotalOrders as "Revenue/Order", a.AvgDeliveryTime</a:t>
          </a:r>
        </a:p>
        <a:p>
          <a:r>
            <a:rPr lang="en-US" sz="1100" b="0">
              <a:solidFill>
                <a:schemeClr val="dk1"/>
              </a:solidFill>
              <a:effectLst/>
              <a:latin typeface="+mn-lt"/>
              <a:ea typeface="+mn-ea"/>
              <a:cs typeface="+mn-cs"/>
            </a:rPr>
            <a:t>from alpha a join sigma s</a:t>
          </a:r>
        </a:p>
        <a:p>
          <a:r>
            <a:rPr lang="en-US" sz="1100" b="0">
              <a:solidFill>
                <a:schemeClr val="dk1"/>
              </a:solidFill>
              <a:effectLst/>
              <a:latin typeface="+mn-lt"/>
              <a:ea typeface="+mn-ea"/>
              <a:cs typeface="+mn-cs"/>
            </a:rPr>
            <a:t>on a.CustomerID = s.CustomerID</a:t>
          </a:r>
        </a:p>
        <a:p>
          <a:r>
            <a:rPr lang="en-US" sz="1100" b="0">
              <a:solidFill>
                <a:schemeClr val="dk1"/>
              </a:solidFill>
              <a:effectLst/>
              <a:latin typeface="+mn-lt"/>
              <a:ea typeface="+mn-ea"/>
              <a:cs typeface="+mn-cs"/>
            </a:rPr>
            <a:t>GROUP BY a.CustomerID, a.CompanyName, a.ProductName, a.CategoryName ;</a:t>
          </a:r>
        </a:p>
        <a:p>
          <a:br>
            <a:rPr lang="en-US" sz="1100" b="0">
              <a:solidFill>
                <a:schemeClr val="dk1"/>
              </a:solidFill>
              <a:effectLst/>
              <a:latin typeface="+mn-lt"/>
              <a:ea typeface="+mn-ea"/>
              <a:cs typeface="+mn-cs"/>
            </a:rPr>
          </a:br>
          <a:endParaRPr lang="en-US" sz="1100" b="0">
            <a:solidFill>
              <a:schemeClr val="dk1"/>
            </a:solidFill>
            <a:effectLst/>
            <a:latin typeface="+mn-lt"/>
            <a:ea typeface="+mn-ea"/>
            <a:cs typeface="+mn-cs"/>
          </a:endParaRPr>
        </a:p>
        <a:p>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366689</xdr:colOff>
      <xdr:row>0</xdr:row>
      <xdr:rowOff>44718</xdr:rowOff>
    </xdr:from>
    <xdr:to>
      <xdr:col>23</xdr:col>
      <xdr:colOff>8942</xdr:colOff>
      <xdr:row>2</xdr:row>
      <xdr:rowOff>177800</xdr:rowOff>
    </xdr:to>
    <xdr:sp macro="" textlink="">
      <xdr:nvSpPr>
        <xdr:cNvPr id="2" name="TextBox 1">
          <a:extLst>
            <a:ext uri="{FF2B5EF4-FFF2-40B4-BE49-F238E27FC236}">
              <a16:creationId xmlns:a16="http://schemas.microsoft.com/office/drawing/2014/main" id="{00000000-0008-0000-0700-000002000000}"/>
            </a:ext>
          </a:extLst>
        </xdr:cNvPr>
        <xdr:cNvSpPr txBox="1"/>
      </xdr:nvSpPr>
      <xdr:spPr>
        <a:xfrm>
          <a:off x="366689" y="44718"/>
          <a:ext cx="16053873" cy="508716"/>
        </a:xfrm>
        <a:prstGeom prst="rect">
          <a:avLst/>
        </a:prstGeom>
        <a:solidFill>
          <a:srgbClr val="FCD9B6"/>
        </a:solidFill>
        <a:ln>
          <a:solidFill>
            <a:schemeClr val="tx1"/>
          </a:solidFill>
        </a:ln>
      </xdr:spPr>
      <xdr:style>
        <a:lnRef idx="0">
          <a:scrgbClr r="0" g="0" b="0"/>
        </a:lnRef>
        <a:fillRef idx="0">
          <a:scrgbClr r="0" g="0" b="0"/>
        </a:fillRef>
        <a:effectRef idx="0">
          <a:scrgbClr r="0" g="0" b="0"/>
        </a:effectRef>
        <a:fontRef idx="minor">
          <a:schemeClr val="lt1"/>
        </a:fontRef>
      </xdr:style>
      <xdr:txBody>
        <a:bodyPr vertOverflow="clip" horzOverflow="clip" wrap="square" rtlCol="0" anchor="ctr"/>
        <a:lstStyle/>
        <a:p>
          <a:pPr algn="ctr"/>
          <a:r>
            <a:rPr lang="en-US" sz="2000" b="1">
              <a:solidFill>
                <a:schemeClr val="tx1"/>
              </a:solidFill>
              <a:latin typeface="Times New Roman" panose="02020603050405020304" pitchFamily="18" charset="0"/>
              <a:cs typeface="Times New Roman" panose="02020603050405020304" pitchFamily="18" charset="0"/>
            </a:rPr>
            <a:t> Question 2. How do customer preferences vary based on their location or demographics? Can we explore this through interactive</a:t>
          </a:r>
          <a:r>
            <a:rPr lang="en-US" sz="2000" b="1" baseline="0">
              <a:solidFill>
                <a:schemeClr val="tx1"/>
              </a:solidFill>
              <a:latin typeface="Times New Roman" panose="02020603050405020304" pitchFamily="18" charset="0"/>
              <a:cs typeface="Times New Roman" panose="02020603050405020304" pitchFamily="18" charset="0"/>
            </a:rPr>
            <a:t> </a:t>
          </a:r>
          <a:r>
            <a:rPr lang="en-US" sz="2000" b="1">
              <a:solidFill>
                <a:schemeClr val="tx1"/>
              </a:solidFill>
              <a:latin typeface="Times New Roman" panose="02020603050405020304" pitchFamily="18" charset="0"/>
              <a:cs typeface="Times New Roman" panose="02020603050405020304" pitchFamily="18" charset="0"/>
            </a:rPr>
            <a:t>visualizations?</a:t>
          </a:r>
        </a:p>
      </xdr:txBody>
    </xdr:sp>
    <xdr:clientData/>
  </xdr:twoCellAnchor>
  <xdr:twoCellAnchor>
    <xdr:from>
      <xdr:col>12</xdr:col>
      <xdr:colOff>272133</xdr:colOff>
      <xdr:row>4</xdr:row>
      <xdr:rowOff>38322</xdr:rowOff>
    </xdr:from>
    <xdr:to>
      <xdr:col>20</xdr:col>
      <xdr:colOff>272133</xdr:colOff>
      <xdr:row>52</xdr:row>
      <xdr:rowOff>20182</xdr:rowOff>
    </xdr:to>
    <xdr:graphicFrame macro="">
      <xdr:nvGraphicFramePr>
        <xdr:cNvPr id="3" name="Chart 2">
          <a:extLst>
            <a:ext uri="{FF2B5EF4-FFF2-40B4-BE49-F238E27FC236}">
              <a16:creationId xmlns:a16="http://schemas.microsoft.com/office/drawing/2014/main" id="{00000000-0008-0000-07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29</xdr:col>
      <xdr:colOff>183238</xdr:colOff>
      <xdr:row>23</xdr:row>
      <xdr:rowOff>90068</xdr:rowOff>
    </xdr:from>
    <xdr:to>
      <xdr:col>32</xdr:col>
      <xdr:colOff>183238</xdr:colOff>
      <xdr:row>51</xdr:row>
      <xdr:rowOff>4143</xdr:rowOff>
    </xdr:to>
    <mc:AlternateContent xmlns:mc="http://schemas.openxmlformats.org/markup-compatibility/2006" xmlns:a14="http://schemas.microsoft.com/office/drawing/2010/main">
      <mc:Choice Requires="a14">
        <xdr:graphicFrame macro="">
          <xdr:nvGraphicFramePr>
            <xdr:cNvPr id="4" name="Country">
              <a:extLst>
                <a:ext uri="{FF2B5EF4-FFF2-40B4-BE49-F238E27FC236}">
                  <a16:creationId xmlns:a16="http://schemas.microsoft.com/office/drawing/2014/main" id="{00000000-0008-0000-0700-000004000000}"/>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20243872" y="4409857"/>
              <a:ext cx="1824507" cy="517294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29</xdr:col>
      <xdr:colOff>187772</xdr:colOff>
      <xdr:row>4</xdr:row>
      <xdr:rowOff>61948</xdr:rowOff>
    </xdr:from>
    <xdr:to>
      <xdr:col>32</xdr:col>
      <xdr:colOff>187772</xdr:colOff>
      <xdr:row>21</xdr:row>
      <xdr:rowOff>81525</xdr:rowOff>
    </xdr:to>
    <mc:AlternateContent xmlns:mc="http://schemas.openxmlformats.org/markup-compatibility/2006" xmlns:a14="http://schemas.microsoft.com/office/drawing/2010/main">
      <mc:Choice Requires="a14">
        <xdr:graphicFrame macro="">
          <xdr:nvGraphicFramePr>
            <xdr:cNvPr id="5" name="Title">
              <a:extLst>
                <a:ext uri="{FF2B5EF4-FFF2-40B4-BE49-F238E27FC236}">
                  <a16:creationId xmlns:a16="http://schemas.microsoft.com/office/drawing/2014/main" id="{00000000-0008-0000-0700-000005000000}"/>
                </a:ext>
              </a:extLst>
            </xdr:cNvPr>
            <xdr:cNvGraphicFramePr/>
          </xdr:nvGraphicFramePr>
          <xdr:xfrm>
            <a:off x="0" y="0"/>
            <a:ext cx="0" cy="0"/>
          </xdr:xfrm>
          <a:graphic>
            <a:graphicData uri="http://schemas.microsoft.com/office/drawing/2010/slicer">
              <sle:slicer xmlns:sle="http://schemas.microsoft.com/office/drawing/2010/slicer" name="Title"/>
            </a:graphicData>
          </a:graphic>
        </xdr:graphicFrame>
      </mc:Choice>
      <mc:Fallback xmlns="">
        <xdr:sp macro="" textlink="">
          <xdr:nvSpPr>
            <xdr:cNvPr id="0" name=""/>
            <xdr:cNvSpPr>
              <a:spLocks noTextEdit="1"/>
            </xdr:cNvSpPr>
          </xdr:nvSpPr>
          <xdr:spPr>
            <a:xfrm>
              <a:off x="20248406" y="813216"/>
              <a:ext cx="1824507" cy="321246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20</xdr:col>
      <xdr:colOff>553348</xdr:colOff>
      <xdr:row>4</xdr:row>
      <xdr:rowOff>38323</xdr:rowOff>
    </xdr:from>
    <xdr:to>
      <xdr:col>28</xdr:col>
      <xdr:colOff>562419</xdr:colOff>
      <xdr:row>52</xdr:row>
      <xdr:rowOff>11111</xdr:rowOff>
    </xdr:to>
    <xdr:graphicFrame macro="">
      <xdr:nvGraphicFramePr>
        <xdr:cNvPr id="6" name="Chart 5">
          <a:extLst>
            <a:ext uri="{FF2B5EF4-FFF2-40B4-BE49-F238E27FC236}">
              <a16:creationId xmlns:a16="http://schemas.microsoft.com/office/drawing/2014/main" id="{00000000-0008-0000-07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118828</xdr:colOff>
      <xdr:row>4</xdr:row>
      <xdr:rowOff>24861</xdr:rowOff>
    </xdr:from>
    <xdr:to>
      <xdr:col>12</xdr:col>
      <xdr:colOff>18144</xdr:colOff>
      <xdr:row>18</xdr:row>
      <xdr:rowOff>135192</xdr:rowOff>
    </xdr:to>
    <xdr:sp macro="" textlink="">
      <xdr:nvSpPr>
        <xdr:cNvPr id="7" name="TextBox 6">
          <a:extLst>
            <a:ext uri="{FF2B5EF4-FFF2-40B4-BE49-F238E27FC236}">
              <a16:creationId xmlns:a16="http://schemas.microsoft.com/office/drawing/2014/main" id="{00000000-0008-0000-0700-000007000000}"/>
            </a:ext>
          </a:extLst>
        </xdr:cNvPr>
        <xdr:cNvSpPr txBox="1"/>
      </xdr:nvSpPr>
      <xdr:spPr>
        <a:xfrm>
          <a:off x="5579828" y="761461"/>
          <a:ext cx="4166516" cy="2688431"/>
        </a:xfrm>
        <a:prstGeom prst="rect">
          <a:avLst/>
        </a:prstGeom>
        <a:solidFill>
          <a:srgbClr val="CDFFD5"/>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solidFill>
                <a:schemeClr val="dk1"/>
              </a:solidFill>
              <a:effectLst/>
              <a:latin typeface="+mn-lt"/>
              <a:ea typeface="+mn-ea"/>
              <a:cs typeface="+mn-cs"/>
            </a:rPr>
            <a:t>SQL Query</a:t>
          </a:r>
          <a:endParaRPr lang="en-US" sz="1100" b="1">
            <a:solidFill>
              <a:schemeClr val="dk1"/>
            </a:solidFill>
            <a:effectLst/>
            <a:latin typeface="+mn-lt"/>
            <a:ea typeface="+mn-ea"/>
            <a:cs typeface="+mn-cs"/>
          </a:endParaRPr>
        </a:p>
        <a:p>
          <a:r>
            <a:rPr lang="en-US" sz="1200" b="0">
              <a:solidFill>
                <a:schemeClr val="dk1"/>
              </a:solidFill>
              <a:effectLst/>
              <a:latin typeface="+mn-lt"/>
              <a:ea typeface="+mn-ea"/>
              <a:cs typeface="+mn-cs"/>
            </a:rPr>
            <a:t>SELECT </a:t>
          </a:r>
        </a:p>
        <a:p>
          <a:r>
            <a:rPr lang="en-US" sz="1200" b="0">
              <a:solidFill>
                <a:schemeClr val="dk1"/>
              </a:solidFill>
              <a:effectLst/>
              <a:latin typeface="+mn-lt"/>
              <a:ea typeface="+mn-ea"/>
              <a:cs typeface="+mn-cs"/>
            </a:rPr>
            <a:t>    c.Country,</a:t>
          </a:r>
        </a:p>
        <a:p>
          <a:r>
            <a:rPr lang="en-US" sz="1200" b="0">
              <a:solidFill>
                <a:schemeClr val="dk1"/>
              </a:solidFill>
              <a:effectLst/>
              <a:latin typeface="+mn-lt"/>
              <a:ea typeface="+mn-ea"/>
              <a:cs typeface="+mn-cs"/>
            </a:rPr>
            <a:t>    c.ContactTitle,</a:t>
          </a:r>
        </a:p>
        <a:p>
          <a:r>
            <a:rPr lang="en-US" sz="1200" b="0">
              <a:solidFill>
                <a:schemeClr val="dk1"/>
              </a:solidFill>
              <a:effectLst/>
              <a:latin typeface="+mn-lt"/>
              <a:ea typeface="+mn-ea"/>
              <a:cs typeface="+mn-cs"/>
            </a:rPr>
            <a:t>    p.ProductName,</a:t>
          </a:r>
        </a:p>
        <a:p>
          <a:r>
            <a:rPr lang="en-US" sz="1200" b="0">
              <a:solidFill>
                <a:schemeClr val="dk1"/>
              </a:solidFill>
              <a:effectLst/>
              <a:latin typeface="+mn-lt"/>
              <a:ea typeface="+mn-ea"/>
              <a:cs typeface="+mn-cs"/>
            </a:rPr>
            <a:t>    SUM(od.Quantity) AS TotalOrderedQuantity,</a:t>
          </a:r>
        </a:p>
        <a:p>
          <a:r>
            <a:rPr lang="en-US" sz="1200" b="0">
              <a:solidFill>
                <a:schemeClr val="dk1"/>
              </a:solidFill>
              <a:effectLst/>
              <a:latin typeface="+mn-lt"/>
              <a:ea typeface="+mn-ea"/>
              <a:cs typeface="+mn-cs"/>
            </a:rPr>
            <a:t>    SUM(od.Quantity * od.UnitPrice * (1 - od.Discount)) AS TotalRevenue</a:t>
          </a:r>
        </a:p>
        <a:p>
          <a:r>
            <a:rPr lang="en-US" sz="1200" b="0">
              <a:solidFill>
                <a:schemeClr val="dk1"/>
              </a:solidFill>
              <a:effectLst/>
              <a:latin typeface="+mn-lt"/>
              <a:ea typeface="+mn-ea"/>
              <a:cs typeface="+mn-cs"/>
            </a:rPr>
            <a:t>FROM Orders o</a:t>
          </a:r>
        </a:p>
        <a:p>
          <a:r>
            <a:rPr lang="en-US" sz="1200" b="0">
              <a:solidFill>
                <a:schemeClr val="dk1"/>
              </a:solidFill>
              <a:effectLst/>
              <a:latin typeface="+mn-lt"/>
              <a:ea typeface="+mn-ea"/>
              <a:cs typeface="+mn-cs"/>
            </a:rPr>
            <a:t>JOIN Order_Details od ON o.OrderID = od.OrderID</a:t>
          </a:r>
        </a:p>
        <a:p>
          <a:r>
            <a:rPr lang="en-US" sz="1200" b="0">
              <a:solidFill>
                <a:schemeClr val="dk1"/>
              </a:solidFill>
              <a:effectLst/>
              <a:latin typeface="+mn-lt"/>
              <a:ea typeface="+mn-ea"/>
              <a:cs typeface="+mn-cs"/>
            </a:rPr>
            <a:t>JOIN Products p ON od.ProductID = p.ProductID</a:t>
          </a:r>
        </a:p>
        <a:p>
          <a:r>
            <a:rPr lang="en-US" sz="1200" b="0">
              <a:solidFill>
                <a:schemeClr val="dk1"/>
              </a:solidFill>
              <a:effectLst/>
              <a:latin typeface="+mn-lt"/>
              <a:ea typeface="+mn-ea"/>
              <a:cs typeface="+mn-cs"/>
            </a:rPr>
            <a:t>JOIN Customers c ON o.CustomerID = c.CustomerID</a:t>
          </a:r>
        </a:p>
        <a:p>
          <a:r>
            <a:rPr lang="en-US" sz="1200" b="0">
              <a:solidFill>
                <a:schemeClr val="dk1"/>
              </a:solidFill>
              <a:effectLst/>
              <a:latin typeface="+mn-lt"/>
              <a:ea typeface="+mn-ea"/>
              <a:cs typeface="+mn-cs"/>
            </a:rPr>
            <a:t>GROUP BY c.Country, c.ContactTitle, p.ProductName;</a:t>
          </a:r>
        </a:p>
        <a:p>
          <a:br>
            <a:rPr lang="en-US" sz="1100" b="0">
              <a:solidFill>
                <a:schemeClr val="dk1"/>
              </a:solidFill>
              <a:effectLst/>
              <a:latin typeface="+mn-lt"/>
              <a:ea typeface="+mn-ea"/>
              <a:cs typeface="+mn-cs"/>
            </a:rPr>
          </a:br>
          <a:endParaRPr lang="en-US" sz="1100" b="0">
            <a:solidFill>
              <a:schemeClr val="dk1"/>
            </a:solidFill>
            <a:effectLst/>
            <a:latin typeface="+mn-lt"/>
            <a:ea typeface="+mn-ea"/>
            <a:cs typeface="+mn-cs"/>
          </a:endParaRPr>
        </a:p>
        <a:p>
          <a:endParaRPr lang="en-US" sz="1100"/>
        </a:p>
      </xdr:txBody>
    </xdr:sp>
    <xdr:clientData/>
  </xdr:twoCellAnchor>
  <xdr:twoCellAnchor>
    <xdr:from>
      <xdr:col>5</xdr:col>
      <xdr:colOff>98382</xdr:colOff>
      <xdr:row>19</xdr:row>
      <xdr:rowOff>80492</xdr:rowOff>
    </xdr:from>
    <xdr:to>
      <xdr:col>12</xdr:col>
      <xdr:colOff>35774</xdr:colOff>
      <xdr:row>34</xdr:row>
      <xdr:rowOff>17887</xdr:rowOff>
    </xdr:to>
    <xdr:sp macro="" textlink="">
      <xdr:nvSpPr>
        <xdr:cNvPr id="8" name="TextBox 7">
          <a:extLst>
            <a:ext uri="{FF2B5EF4-FFF2-40B4-BE49-F238E27FC236}">
              <a16:creationId xmlns:a16="http://schemas.microsoft.com/office/drawing/2014/main" id="{00000000-0008-0000-0700-000008000000}"/>
            </a:ext>
          </a:extLst>
        </xdr:cNvPr>
        <xdr:cNvSpPr txBox="1"/>
      </xdr:nvSpPr>
      <xdr:spPr>
        <a:xfrm>
          <a:off x="5559382" y="3579342"/>
          <a:ext cx="4204592" cy="2699645"/>
        </a:xfrm>
        <a:prstGeom prst="rect">
          <a:avLst/>
        </a:prstGeom>
        <a:solidFill>
          <a:srgbClr val="FFFFCC"/>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latin typeface="Times New Roman" panose="02020603050405020304" pitchFamily="18" charset="0"/>
              <a:cs typeface="Times New Roman" panose="02020603050405020304" pitchFamily="18" charset="0"/>
            </a:rPr>
            <a:t>Conclusion: 1st</a:t>
          </a:r>
          <a:r>
            <a:rPr lang="en-US" sz="1800" b="1" baseline="0">
              <a:latin typeface="Times New Roman" panose="02020603050405020304" pitchFamily="18" charset="0"/>
              <a:cs typeface="Times New Roman" panose="02020603050405020304" pitchFamily="18" charset="0"/>
            </a:rPr>
            <a:t> Bar chart shows Product Wise Revenue and the 2nd bar chart shows product wise quantity. Both the charts are connected with the Titale Slicer &amp; the Country slicer. So as the we choose any buttons from both slicers customer's preferences like product's revenues &amp; quntities chnages. Which indicates that as demographics changes, customer preference changes as well.</a:t>
          </a:r>
        </a:p>
        <a:p>
          <a:endParaRPr lang="en-US" sz="1800" b="1">
            <a:latin typeface="Times New Roman" panose="02020603050405020304" pitchFamily="18" charset="0"/>
            <a:cs typeface="Times New Roman" panose="02020603050405020304" pitchFamily="18" charset="0"/>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539750</xdr:colOff>
      <xdr:row>1</xdr:row>
      <xdr:rowOff>155574</xdr:rowOff>
    </xdr:from>
    <xdr:to>
      <xdr:col>11</xdr:col>
      <xdr:colOff>400050</xdr:colOff>
      <xdr:row>21</xdr:row>
      <xdr:rowOff>19049</xdr:rowOff>
    </xdr:to>
    <xdr:graphicFrame macro="">
      <xdr:nvGraphicFramePr>
        <xdr:cNvPr id="2" name="Chart 1">
          <a:extLst>
            <a:ext uri="{FF2B5EF4-FFF2-40B4-BE49-F238E27FC236}">
              <a16:creationId xmlns:a16="http://schemas.microsoft.com/office/drawing/2014/main" id="{00000000-0008-0000-08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23</xdr:col>
      <xdr:colOff>300819</xdr:colOff>
      <xdr:row>5</xdr:row>
      <xdr:rowOff>35025</xdr:rowOff>
    </xdr:from>
    <xdr:to>
      <xdr:col>32</xdr:col>
      <xdr:colOff>147680</xdr:colOff>
      <xdr:row>22</xdr:row>
      <xdr:rowOff>26754</xdr:rowOff>
    </xdr:to>
    <xdr:graphicFrame macro="">
      <xdr:nvGraphicFramePr>
        <xdr:cNvPr id="2" name="Chart 1">
          <a:extLst>
            <a:ext uri="{FF2B5EF4-FFF2-40B4-BE49-F238E27FC236}">
              <a16:creationId xmlns:a16="http://schemas.microsoft.com/office/drawing/2014/main" id="{00000000-0008-0000-09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23</xdr:col>
      <xdr:colOff>332153</xdr:colOff>
      <xdr:row>22</xdr:row>
      <xdr:rowOff>181035</xdr:rowOff>
    </xdr:from>
    <xdr:to>
      <xdr:col>32</xdr:col>
      <xdr:colOff>139212</xdr:colOff>
      <xdr:row>39</xdr:row>
      <xdr:rowOff>185614</xdr:rowOff>
    </xdr:to>
    <xdr:sp macro="" textlink="">
      <xdr:nvSpPr>
        <xdr:cNvPr id="3" name="TextBox 2">
          <a:extLst>
            <a:ext uri="{FF2B5EF4-FFF2-40B4-BE49-F238E27FC236}">
              <a16:creationId xmlns:a16="http://schemas.microsoft.com/office/drawing/2014/main" id="{00000000-0008-0000-0900-000003000000}"/>
            </a:ext>
          </a:extLst>
        </xdr:cNvPr>
        <xdr:cNvSpPr txBox="1"/>
      </xdr:nvSpPr>
      <xdr:spPr>
        <a:xfrm>
          <a:off x="19001153" y="4232335"/>
          <a:ext cx="5293459" cy="3135129"/>
        </a:xfrm>
        <a:prstGeom prst="rect">
          <a:avLst/>
        </a:prstGeom>
        <a:solidFill>
          <a:schemeClr val="accent4">
            <a:lumMod val="20000"/>
            <a:lumOff val="80000"/>
          </a:schemeClr>
        </a:solidFill>
        <a:ln w="9525" cmpd="sng">
          <a:solidFill>
            <a:schemeClr val="accent4"/>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t>Segments</a:t>
          </a:r>
          <a:r>
            <a:rPr lang="en-US" sz="1200" b="1" baseline="0"/>
            <a:t> Dictionary</a:t>
          </a:r>
          <a:endParaRPr lang="en-US" sz="1100" b="1"/>
        </a:p>
        <a:p>
          <a:r>
            <a:rPr lang="en-US" sz="1100" b="1"/>
            <a:t>1️⃣ Identifying High-Value Segments</a:t>
          </a:r>
        </a:p>
        <a:p>
          <a:pPr>
            <a:buFont typeface="Arial" panose="020B0604020202020204" pitchFamily="34" charset="0"/>
            <a:buChar char="•"/>
          </a:pPr>
          <a:r>
            <a:rPr lang="en-US" sz="1100" b="1"/>
            <a:t>Champions</a:t>
          </a:r>
          <a:r>
            <a:rPr lang="en-US" sz="1100"/>
            <a:t> (R ≥ 7, F ≥ 7, M ≥ 7) → These customers bring the most revenue.</a:t>
          </a:r>
          <a:br>
            <a:rPr lang="en-US" sz="1100"/>
          </a:br>
          <a:r>
            <a:rPr lang="en-US" sz="1100"/>
            <a:t>✅ </a:t>
          </a:r>
          <a:r>
            <a:rPr lang="en-US" sz="1100" b="1"/>
            <a:t>Strategy:</a:t>
          </a:r>
          <a:r>
            <a:rPr lang="en-US" sz="1100"/>
            <a:t> Reward loyalty, exclusive discounts.</a:t>
          </a:r>
        </a:p>
        <a:p>
          <a:pPr>
            <a:buFont typeface="Arial" panose="020B0604020202020204" pitchFamily="34" charset="0"/>
            <a:buChar char="•"/>
          </a:pPr>
          <a:r>
            <a:rPr lang="en-US" sz="1100" b="1"/>
            <a:t>Loyal Customers</a:t>
          </a:r>
          <a:r>
            <a:rPr lang="en-US" sz="1100"/>
            <a:t> (R ≥ 4, F ≥ 6, M ≥ 5) → Regular buyers with potential for upselling.</a:t>
          </a:r>
          <a:br>
            <a:rPr lang="en-US" sz="1100"/>
          </a:br>
          <a:r>
            <a:rPr lang="en-US" sz="1100"/>
            <a:t>✅ </a:t>
          </a:r>
          <a:r>
            <a:rPr lang="en-US" sz="1100" b="1"/>
            <a:t>Strategy:</a:t>
          </a:r>
          <a:r>
            <a:rPr lang="en-US" sz="1100"/>
            <a:t> Cross-sell and introduce premium products.</a:t>
          </a:r>
        </a:p>
        <a:p>
          <a:r>
            <a:rPr lang="en-US" sz="1100" b="1"/>
            <a:t>2️⃣ Finding Potential Growth Areas</a:t>
          </a:r>
        </a:p>
        <a:p>
          <a:pPr>
            <a:buFont typeface="Arial" panose="020B0604020202020204" pitchFamily="34" charset="0"/>
            <a:buChar char="•"/>
          </a:pPr>
          <a:r>
            <a:rPr lang="en-US" sz="1100" b="1"/>
            <a:t>Potential Loyalists</a:t>
          </a:r>
          <a:r>
            <a:rPr lang="en-US" sz="1100"/>
            <a:t> (R ≥ 7, F 3-6, M 4-6) → New customers with early signs of loyalty.</a:t>
          </a:r>
          <a:br>
            <a:rPr lang="en-US" sz="1100"/>
          </a:br>
          <a:r>
            <a:rPr lang="en-US" sz="1100"/>
            <a:t>✅ </a:t>
          </a:r>
          <a:r>
            <a:rPr lang="en-US" sz="1100" b="1"/>
            <a:t>Strategy:</a:t>
          </a:r>
          <a:r>
            <a:rPr lang="en-US" sz="1100"/>
            <a:t> Offer first-time buyer discounts.</a:t>
          </a:r>
        </a:p>
        <a:p>
          <a:pPr>
            <a:buFont typeface="Arial" panose="020B0604020202020204" pitchFamily="34" charset="0"/>
            <a:buChar char="•"/>
          </a:pPr>
          <a:r>
            <a:rPr lang="en-US" sz="1100" b="1"/>
            <a:t>Promising</a:t>
          </a:r>
          <a:r>
            <a:rPr lang="en-US" sz="1100"/>
            <a:t> (R 5-6, F 2-5, M 3-5) → Growing segment, need more engagement.</a:t>
          </a:r>
          <a:br>
            <a:rPr lang="en-US" sz="1100"/>
          </a:br>
          <a:r>
            <a:rPr lang="en-US" sz="1100"/>
            <a:t>✅ </a:t>
          </a:r>
          <a:r>
            <a:rPr lang="en-US" sz="1100" b="1"/>
            <a:t>Strategy:</a:t>
          </a:r>
          <a:r>
            <a:rPr lang="en-US" sz="1100"/>
            <a:t> Personalized email marketing, seasonal offers.</a:t>
          </a:r>
        </a:p>
        <a:p>
          <a:r>
            <a:rPr lang="en-US" sz="1100" b="1"/>
            <a:t>3️⃣ Preventing Customer Churn</a:t>
          </a:r>
        </a:p>
        <a:p>
          <a:pPr>
            <a:buFont typeface="Arial" panose="020B0604020202020204" pitchFamily="34" charset="0"/>
            <a:buChar char="•"/>
          </a:pPr>
          <a:r>
            <a:rPr lang="en-US" sz="1100" b="1"/>
            <a:t>At Risk</a:t>
          </a:r>
          <a:r>
            <a:rPr lang="en-US" sz="1100"/>
            <a:t> (R 0-3, F ≥ 4, M ≥ 4) → Used to buy a lot but stopped recently.</a:t>
          </a:r>
          <a:br>
            <a:rPr lang="en-US" sz="1100"/>
          </a:br>
          <a:r>
            <a:rPr lang="en-US" sz="1100"/>
            <a:t>✅ </a:t>
          </a:r>
          <a:r>
            <a:rPr lang="en-US" sz="1100" b="1"/>
            <a:t>Strategy:</a:t>
          </a:r>
          <a:r>
            <a:rPr lang="en-US" sz="1100"/>
            <a:t> Re-engagement campaigns, special offers.</a:t>
          </a:r>
        </a:p>
        <a:p>
          <a:pPr>
            <a:buFont typeface="Arial" panose="020B0604020202020204" pitchFamily="34" charset="0"/>
            <a:buChar char="•"/>
          </a:pPr>
          <a:r>
            <a:rPr lang="en-US" sz="1100" b="1"/>
            <a:t>Lost Customers</a:t>
          </a:r>
          <a:r>
            <a:rPr lang="en-US" sz="1100"/>
            <a:t> (R 0-2, F ≤ 3, M ≤ 3) → Haven't bought in a long time.</a:t>
          </a:r>
          <a:br>
            <a:rPr lang="en-US" sz="1100"/>
          </a:br>
          <a:r>
            <a:rPr lang="en-US" sz="1100"/>
            <a:t>✅ </a:t>
          </a:r>
          <a:r>
            <a:rPr lang="en-US" sz="1100" b="1"/>
            <a:t>Strategy:</a:t>
          </a:r>
          <a:r>
            <a:rPr lang="en-US" sz="1100"/>
            <a:t> Win-back campaigns, surveys to understand why they left.</a:t>
          </a:r>
        </a:p>
      </xdr:txBody>
    </xdr:sp>
    <xdr:clientData/>
  </xdr:twoCellAnchor>
  <xdr:twoCellAnchor>
    <xdr:from>
      <xdr:col>9</xdr:col>
      <xdr:colOff>379221</xdr:colOff>
      <xdr:row>5</xdr:row>
      <xdr:rowOff>22425</xdr:rowOff>
    </xdr:from>
    <xdr:to>
      <xdr:col>22</xdr:col>
      <xdr:colOff>556847</xdr:colOff>
      <xdr:row>48</xdr:row>
      <xdr:rowOff>51290</xdr:rowOff>
    </xdr:to>
    <xdr:sp macro="" textlink="">
      <xdr:nvSpPr>
        <xdr:cNvPr id="4" name="TextBox 3">
          <a:extLst>
            <a:ext uri="{FF2B5EF4-FFF2-40B4-BE49-F238E27FC236}">
              <a16:creationId xmlns:a16="http://schemas.microsoft.com/office/drawing/2014/main" id="{00000000-0008-0000-0900-000004000000}"/>
            </a:ext>
          </a:extLst>
        </xdr:cNvPr>
        <xdr:cNvSpPr txBox="1"/>
      </xdr:nvSpPr>
      <xdr:spPr>
        <a:xfrm>
          <a:off x="10513821" y="943175"/>
          <a:ext cx="8102426" cy="7947315"/>
        </a:xfrm>
        <a:prstGeom prst="rect">
          <a:avLst/>
        </a:prstGeom>
        <a:solidFill>
          <a:srgbClr val="CDFFD5"/>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solidFill>
                <a:schemeClr val="dk1"/>
              </a:solidFill>
              <a:effectLst/>
              <a:latin typeface="+mn-lt"/>
              <a:ea typeface="+mn-ea"/>
              <a:cs typeface="+mn-cs"/>
            </a:rPr>
            <a:t>SQL Query</a:t>
          </a:r>
          <a:endParaRPr lang="en-US" sz="1050" b="1">
            <a:solidFill>
              <a:schemeClr val="dk1"/>
            </a:solidFill>
            <a:effectLst/>
            <a:latin typeface="+mn-lt"/>
            <a:ea typeface="+mn-ea"/>
            <a:cs typeface="+mn-cs"/>
          </a:endParaRPr>
        </a:p>
        <a:p>
          <a:r>
            <a:rPr lang="en-US" sz="1050" b="0">
              <a:solidFill>
                <a:schemeClr val="dk1"/>
              </a:solidFill>
              <a:effectLst/>
              <a:latin typeface="+mn-lt"/>
              <a:ea typeface="+mn-ea"/>
              <a:cs typeface="+mn-cs"/>
            </a:rPr>
            <a:t>WITH RFM_Calculations AS (</a:t>
          </a:r>
        </a:p>
        <a:p>
          <a:r>
            <a:rPr lang="en-US" sz="1050" b="0">
              <a:solidFill>
                <a:schemeClr val="dk1"/>
              </a:solidFill>
              <a:effectLst/>
              <a:latin typeface="+mn-lt"/>
              <a:ea typeface="+mn-ea"/>
              <a:cs typeface="+mn-cs"/>
            </a:rPr>
            <a:t>    SELECT </a:t>
          </a:r>
        </a:p>
        <a:p>
          <a:r>
            <a:rPr lang="en-US" sz="1050" b="0">
              <a:solidFill>
                <a:schemeClr val="dk1"/>
              </a:solidFill>
              <a:effectLst/>
              <a:latin typeface="+mn-lt"/>
              <a:ea typeface="+mn-ea"/>
              <a:cs typeface="+mn-cs"/>
            </a:rPr>
            <a:t>        c.CustomerID,</a:t>
          </a:r>
        </a:p>
        <a:p>
          <a:r>
            <a:rPr lang="en-US" sz="1050" b="0">
              <a:solidFill>
                <a:schemeClr val="dk1"/>
              </a:solidFill>
              <a:effectLst/>
              <a:latin typeface="+mn-lt"/>
              <a:ea typeface="+mn-ea"/>
              <a:cs typeface="+mn-cs"/>
            </a:rPr>
            <a:t>        MAX(o.OrderDate) AS RecentPurchaseDate,</a:t>
          </a:r>
        </a:p>
        <a:p>
          <a:r>
            <a:rPr lang="en-US" sz="1050" b="0">
              <a:solidFill>
                <a:schemeClr val="dk1"/>
              </a:solidFill>
              <a:effectLst/>
              <a:latin typeface="+mn-lt"/>
              <a:ea typeface="+mn-ea"/>
              <a:cs typeface="+mn-cs"/>
            </a:rPr>
            <a:t>        DATEDIFF("2000/12/31", MAX(o.OrderDate)) AS DaysSinceLastOrder,</a:t>
          </a:r>
        </a:p>
        <a:p>
          <a:r>
            <a:rPr lang="en-US" sz="1050" b="0">
              <a:solidFill>
                <a:schemeClr val="dk1"/>
              </a:solidFill>
              <a:effectLst/>
              <a:latin typeface="+mn-lt"/>
              <a:ea typeface="+mn-ea"/>
              <a:cs typeface="+mn-cs"/>
            </a:rPr>
            <a:t>        COUNT(o.OrderID) AS TotalOrders,</a:t>
          </a:r>
        </a:p>
        <a:p>
          <a:r>
            <a:rPr lang="en-US" sz="1050" b="0">
              <a:solidFill>
                <a:schemeClr val="dk1"/>
              </a:solidFill>
              <a:effectLst/>
              <a:latin typeface="+mn-lt"/>
              <a:ea typeface="+mn-ea"/>
              <a:cs typeface="+mn-cs"/>
            </a:rPr>
            <a:t>        SUM(od.Quantity * od.UnitPrice * (1 - od.Discount)) AS TotalRevenue</a:t>
          </a:r>
        </a:p>
        <a:p>
          <a:r>
            <a:rPr lang="en-US" sz="1050" b="0">
              <a:solidFill>
                <a:schemeClr val="dk1"/>
              </a:solidFill>
              <a:effectLst/>
              <a:latin typeface="+mn-lt"/>
              <a:ea typeface="+mn-ea"/>
              <a:cs typeface="+mn-cs"/>
            </a:rPr>
            <a:t>    FROM Customers c</a:t>
          </a:r>
        </a:p>
        <a:p>
          <a:r>
            <a:rPr lang="en-US" sz="1050" b="0">
              <a:solidFill>
                <a:schemeClr val="dk1"/>
              </a:solidFill>
              <a:effectLst/>
              <a:latin typeface="+mn-lt"/>
              <a:ea typeface="+mn-ea"/>
              <a:cs typeface="+mn-cs"/>
            </a:rPr>
            <a:t>    JOIN Orders o ON c.CustomerID = o.CustomerID</a:t>
          </a:r>
        </a:p>
        <a:p>
          <a:r>
            <a:rPr lang="en-US" sz="1050" b="0">
              <a:solidFill>
                <a:schemeClr val="dk1"/>
              </a:solidFill>
              <a:effectLst/>
              <a:latin typeface="+mn-lt"/>
              <a:ea typeface="+mn-ea"/>
              <a:cs typeface="+mn-cs"/>
            </a:rPr>
            <a:t>    JOIN Order_Details od ON o.OrderID = od.OrderID</a:t>
          </a:r>
        </a:p>
        <a:p>
          <a:r>
            <a:rPr lang="en-US" sz="1050" b="0">
              <a:solidFill>
                <a:schemeClr val="dk1"/>
              </a:solidFill>
              <a:effectLst/>
              <a:latin typeface="+mn-lt"/>
              <a:ea typeface="+mn-ea"/>
              <a:cs typeface="+mn-cs"/>
            </a:rPr>
            <a:t>    GROUP BY c.CustomerID</a:t>
          </a:r>
        </a:p>
        <a:p>
          <a:r>
            <a:rPr lang="en-US" sz="1050" b="0">
              <a:solidFill>
                <a:schemeClr val="dk1"/>
              </a:solidFill>
              <a:effectLst/>
              <a:latin typeface="+mn-lt"/>
              <a:ea typeface="+mn-ea"/>
              <a:cs typeface="+mn-cs"/>
            </a:rPr>
            <a:t>),</a:t>
          </a:r>
        </a:p>
        <a:p>
          <a:r>
            <a:rPr lang="en-US" sz="1050" b="0">
              <a:solidFill>
                <a:schemeClr val="dk1"/>
              </a:solidFill>
              <a:effectLst/>
              <a:latin typeface="+mn-lt"/>
              <a:ea typeface="+mn-ea"/>
              <a:cs typeface="+mn-cs"/>
            </a:rPr>
            <a:t>RFM_Scored AS (</a:t>
          </a:r>
        </a:p>
        <a:p>
          <a:r>
            <a:rPr lang="en-US" sz="1050" b="0">
              <a:solidFill>
                <a:schemeClr val="dk1"/>
              </a:solidFill>
              <a:effectLst/>
              <a:latin typeface="+mn-lt"/>
              <a:ea typeface="+mn-ea"/>
              <a:cs typeface="+mn-cs"/>
            </a:rPr>
            <a:t>    SELECT </a:t>
          </a:r>
        </a:p>
        <a:p>
          <a:r>
            <a:rPr lang="en-US" sz="1050" b="0">
              <a:solidFill>
                <a:schemeClr val="dk1"/>
              </a:solidFill>
              <a:effectLst/>
              <a:latin typeface="+mn-lt"/>
              <a:ea typeface="+mn-ea"/>
              <a:cs typeface="+mn-cs"/>
            </a:rPr>
            <a:t>        CustomerID,</a:t>
          </a:r>
        </a:p>
        <a:p>
          <a:r>
            <a:rPr lang="en-US" sz="1050" b="0">
              <a:solidFill>
                <a:schemeClr val="dk1"/>
              </a:solidFill>
              <a:effectLst/>
              <a:latin typeface="+mn-lt"/>
              <a:ea typeface="+mn-ea"/>
              <a:cs typeface="+mn-cs"/>
            </a:rPr>
            <a:t>        RecentPurchaseDate,</a:t>
          </a:r>
        </a:p>
        <a:p>
          <a:r>
            <a:rPr lang="en-US" sz="1050" b="0">
              <a:solidFill>
                <a:schemeClr val="dk1"/>
              </a:solidFill>
              <a:effectLst/>
              <a:latin typeface="+mn-lt"/>
              <a:ea typeface="+mn-ea"/>
              <a:cs typeface="+mn-cs"/>
            </a:rPr>
            <a:t>        DaysSinceLastOrder,</a:t>
          </a:r>
        </a:p>
        <a:p>
          <a:r>
            <a:rPr lang="en-US" sz="1050" b="0">
              <a:solidFill>
                <a:schemeClr val="dk1"/>
              </a:solidFill>
              <a:effectLst/>
              <a:latin typeface="+mn-lt"/>
              <a:ea typeface="+mn-ea"/>
              <a:cs typeface="+mn-cs"/>
            </a:rPr>
            <a:t>        TotalOrders,</a:t>
          </a:r>
        </a:p>
        <a:p>
          <a:r>
            <a:rPr lang="en-US" sz="1050" b="0">
              <a:solidFill>
                <a:schemeClr val="dk1"/>
              </a:solidFill>
              <a:effectLst/>
              <a:latin typeface="+mn-lt"/>
              <a:ea typeface="+mn-ea"/>
              <a:cs typeface="+mn-cs"/>
            </a:rPr>
            <a:t>        TotalRevenue,</a:t>
          </a:r>
        </a:p>
        <a:p>
          <a:r>
            <a:rPr lang="en-US" sz="1050" b="0">
              <a:solidFill>
                <a:schemeClr val="dk1"/>
              </a:solidFill>
              <a:effectLst/>
              <a:latin typeface="+mn-lt"/>
              <a:ea typeface="+mn-ea"/>
              <a:cs typeface="+mn-cs"/>
            </a:rPr>
            <a:t>        NTILE(10) OVER (ORDER BY DaysSinceLastOrder DESC) - 1 AS RecencyScore,  -- Lower days is better, so DESC</a:t>
          </a:r>
        </a:p>
        <a:p>
          <a:r>
            <a:rPr lang="en-US" sz="1050" b="0">
              <a:solidFill>
                <a:schemeClr val="dk1"/>
              </a:solidFill>
              <a:effectLst/>
              <a:latin typeface="+mn-lt"/>
              <a:ea typeface="+mn-ea"/>
              <a:cs typeface="+mn-cs"/>
            </a:rPr>
            <a:t>        NTILE(10) OVER (ORDER BY TotalOrders ASC) - 1 AS FrequencyScore,  -- Higher orders are better</a:t>
          </a:r>
        </a:p>
        <a:p>
          <a:r>
            <a:rPr lang="en-US" sz="1050" b="0">
              <a:solidFill>
                <a:schemeClr val="dk1"/>
              </a:solidFill>
              <a:effectLst/>
              <a:latin typeface="+mn-lt"/>
              <a:ea typeface="+mn-ea"/>
              <a:cs typeface="+mn-cs"/>
            </a:rPr>
            <a:t>        NTILE(10) OVER (ORDER BY TotalRevenue ASC) - 1 AS MonetaryScore   -- Higher revenue is better</a:t>
          </a:r>
        </a:p>
        <a:p>
          <a:r>
            <a:rPr lang="en-US" sz="1050" b="0">
              <a:solidFill>
                <a:schemeClr val="dk1"/>
              </a:solidFill>
              <a:effectLst/>
              <a:latin typeface="+mn-lt"/>
              <a:ea typeface="+mn-ea"/>
              <a:cs typeface="+mn-cs"/>
            </a:rPr>
            <a:t>    FROM RFM_Calculations</a:t>
          </a:r>
        </a:p>
        <a:p>
          <a:r>
            <a:rPr lang="en-US" sz="1050" b="0">
              <a:solidFill>
                <a:schemeClr val="dk1"/>
              </a:solidFill>
              <a:effectLst/>
              <a:latin typeface="+mn-lt"/>
              <a:ea typeface="+mn-ea"/>
              <a:cs typeface="+mn-cs"/>
            </a:rPr>
            <a:t>)</a:t>
          </a:r>
        </a:p>
        <a:p>
          <a:r>
            <a:rPr lang="en-US" sz="1050" b="0">
              <a:solidFill>
                <a:schemeClr val="dk1"/>
              </a:solidFill>
              <a:effectLst/>
              <a:latin typeface="+mn-lt"/>
              <a:ea typeface="+mn-ea"/>
              <a:cs typeface="+mn-cs"/>
            </a:rPr>
            <a:t>SELECT </a:t>
          </a:r>
        </a:p>
        <a:p>
          <a:r>
            <a:rPr lang="en-US" sz="1050" b="0">
              <a:solidFill>
                <a:schemeClr val="dk1"/>
              </a:solidFill>
              <a:effectLst/>
              <a:latin typeface="+mn-lt"/>
              <a:ea typeface="+mn-ea"/>
              <a:cs typeface="+mn-cs"/>
            </a:rPr>
            <a:t>    CustomerID,</a:t>
          </a:r>
        </a:p>
        <a:p>
          <a:r>
            <a:rPr lang="en-US" sz="1050" b="0">
              <a:solidFill>
                <a:schemeClr val="dk1"/>
              </a:solidFill>
              <a:effectLst/>
              <a:latin typeface="+mn-lt"/>
              <a:ea typeface="+mn-ea"/>
              <a:cs typeface="+mn-cs"/>
            </a:rPr>
            <a:t>    RecentPurchaseDate,</a:t>
          </a:r>
        </a:p>
        <a:p>
          <a:r>
            <a:rPr lang="en-US" sz="1050" b="0">
              <a:solidFill>
                <a:schemeClr val="dk1"/>
              </a:solidFill>
              <a:effectLst/>
              <a:latin typeface="+mn-lt"/>
              <a:ea typeface="+mn-ea"/>
              <a:cs typeface="+mn-cs"/>
            </a:rPr>
            <a:t>    DaysSinceLastOrder,</a:t>
          </a:r>
        </a:p>
        <a:p>
          <a:r>
            <a:rPr lang="en-US" sz="1050" b="0">
              <a:solidFill>
                <a:schemeClr val="dk1"/>
              </a:solidFill>
              <a:effectLst/>
              <a:latin typeface="+mn-lt"/>
              <a:ea typeface="+mn-ea"/>
              <a:cs typeface="+mn-cs"/>
            </a:rPr>
            <a:t>    TotalOrders,</a:t>
          </a:r>
        </a:p>
        <a:p>
          <a:r>
            <a:rPr lang="en-US" sz="1050" b="0">
              <a:solidFill>
                <a:schemeClr val="dk1"/>
              </a:solidFill>
              <a:effectLst/>
              <a:latin typeface="+mn-lt"/>
              <a:ea typeface="+mn-ea"/>
              <a:cs typeface="+mn-cs"/>
            </a:rPr>
            <a:t>    TotalRevenue,</a:t>
          </a:r>
        </a:p>
        <a:p>
          <a:r>
            <a:rPr lang="en-US" sz="1050" b="0">
              <a:solidFill>
                <a:schemeClr val="dk1"/>
              </a:solidFill>
              <a:effectLst/>
              <a:latin typeface="+mn-lt"/>
              <a:ea typeface="+mn-ea"/>
              <a:cs typeface="+mn-cs"/>
            </a:rPr>
            <a:t>    RecencyScore,</a:t>
          </a:r>
        </a:p>
        <a:p>
          <a:r>
            <a:rPr lang="en-US" sz="1050" b="0">
              <a:solidFill>
                <a:schemeClr val="dk1"/>
              </a:solidFill>
              <a:effectLst/>
              <a:latin typeface="+mn-lt"/>
              <a:ea typeface="+mn-ea"/>
              <a:cs typeface="+mn-cs"/>
            </a:rPr>
            <a:t>    FrequencyScore,</a:t>
          </a:r>
        </a:p>
        <a:p>
          <a:r>
            <a:rPr lang="en-US" sz="1050" b="0">
              <a:solidFill>
                <a:schemeClr val="dk1"/>
              </a:solidFill>
              <a:effectLst/>
              <a:latin typeface="+mn-lt"/>
              <a:ea typeface="+mn-ea"/>
              <a:cs typeface="+mn-cs"/>
            </a:rPr>
            <a:t>    MonetaryScore,</a:t>
          </a:r>
        </a:p>
        <a:p>
          <a:r>
            <a:rPr lang="en-US" sz="1050" b="0">
              <a:solidFill>
                <a:schemeClr val="dk1"/>
              </a:solidFill>
              <a:effectLst/>
              <a:latin typeface="+mn-lt"/>
              <a:ea typeface="+mn-ea"/>
              <a:cs typeface="+mn-cs"/>
            </a:rPr>
            <a:t>    CASE </a:t>
          </a:r>
        </a:p>
        <a:p>
          <a:r>
            <a:rPr lang="en-US" sz="1050" b="0">
              <a:solidFill>
                <a:schemeClr val="dk1"/>
              </a:solidFill>
              <a:effectLst/>
              <a:latin typeface="+mn-lt"/>
              <a:ea typeface="+mn-ea"/>
              <a:cs typeface="+mn-cs"/>
            </a:rPr>
            <a:t>        WHEN RecencyScore &gt;= 7 AND FrequencyScore &gt;= 7 AND MonetaryScore &gt;= 7 THEN 'Champions'</a:t>
          </a:r>
        </a:p>
        <a:p>
          <a:r>
            <a:rPr lang="en-US" sz="1050" b="0">
              <a:solidFill>
                <a:schemeClr val="dk1"/>
              </a:solidFill>
              <a:effectLst/>
              <a:latin typeface="+mn-lt"/>
              <a:ea typeface="+mn-ea"/>
              <a:cs typeface="+mn-cs"/>
            </a:rPr>
            <a:t>        WHEN RecencyScore &gt;= 4 AND FrequencyScore &gt;= 6 AND MonetaryScore &gt;= 5 THEN 'Loyal Customers'</a:t>
          </a:r>
        </a:p>
        <a:p>
          <a:r>
            <a:rPr lang="en-US" sz="1050" b="0">
              <a:solidFill>
                <a:schemeClr val="dk1"/>
              </a:solidFill>
              <a:effectLst/>
              <a:latin typeface="+mn-lt"/>
              <a:ea typeface="+mn-ea"/>
              <a:cs typeface="+mn-cs"/>
            </a:rPr>
            <a:t>        WHEN RecencyScore &gt;= 7 AND FrequencyScore BETWEEN 3 AND 6 AND MonetaryScore BETWEEN 4 AND 6 THEN 'Potential Loyalists'</a:t>
          </a:r>
        </a:p>
        <a:p>
          <a:r>
            <a:rPr lang="en-US" sz="1050" b="0">
              <a:solidFill>
                <a:schemeClr val="dk1"/>
              </a:solidFill>
              <a:effectLst/>
              <a:latin typeface="+mn-lt"/>
              <a:ea typeface="+mn-ea"/>
              <a:cs typeface="+mn-cs"/>
            </a:rPr>
            <a:t>        WHEN RecencyScore &gt;= 7 AND FrequencyScore &lt;= 3 AND MonetaryScore &lt;= 3 THEN 'Recent Customers'</a:t>
          </a:r>
        </a:p>
        <a:p>
          <a:r>
            <a:rPr lang="en-US" sz="1050" b="0">
              <a:solidFill>
                <a:schemeClr val="dk1"/>
              </a:solidFill>
              <a:effectLst/>
              <a:latin typeface="+mn-lt"/>
              <a:ea typeface="+mn-ea"/>
              <a:cs typeface="+mn-cs"/>
            </a:rPr>
            <a:t>        WHEN RecencyScore BETWEEN 5 AND 6 AND FrequencyScore BETWEEN 2 AND 5 AND MonetaryScore BETWEEN 3 AND 5 THEN 'Promising'</a:t>
          </a:r>
        </a:p>
        <a:p>
          <a:r>
            <a:rPr lang="en-US" sz="1050" b="0">
              <a:solidFill>
                <a:schemeClr val="dk1"/>
              </a:solidFill>
              <a:effectLst/>
              <a:latin typeface="+mn-lt"/>
              <a:ea typeface="+mn-ea"/>
              <a:cs typeface="+mn-cs"/>
            </a:rPr>
            <a:t>        WHEN RecencyScore BETWEEN 3 AND 4 AND FrequencyScore BETWEEN 3 AND 5 AND MonetaryScore BETWEEN 3 AND 5 THEN 'Needs Attention'</a:t>
          </a:r>
        </a:p>
        <a:p>
          <a:r>
            <a:rPr lang="en-US" sz="1050" b="0">
              <a:solidFill>
                <a:schemeClr val="dk1"/>
              </a:solidFill>
              <a:effectLst/>
              <a:latin typeface="+mn-lt"/>
              <a:ea typeface="+mn-ea"/>
              <a:cs typeface="+mn-cs"/>
            </a:rPr>
            <a:t>        WHEN RecencyScore BETWEEN 0 AND 3 AND FrequencyScore &gt;= 4 AND MonetaryScore &gt;= 4 THEN 'At Risk'</a:t>
          </a:r>
        </a:p>
        <a:p>
          <a:r>
            <a:rPr lang="en-US" sz="1050" b="0">
              <a:solidFill>
                <a:schemeClr val="dk1"/>
              </a:solidFill>
              <a:effectLst/>
              <a:latin typeface="+mn-lt"/>
              <a:ea typeface="+mn-ea"/>
              <a:cs typeface="+mn-cs"/>
            </a:rPr>
            <a:t>        WHEN RecencyScore BETWEEN 0 AND 2 AND FrequencyScore &lt;= 3 AND MonetaryScore &lt;= 3 THEN 'Lost Customers'</a:t>
          </a:r>
        </a:p>
        <a:p>
          <a:r>
            <a:rPr lang="en-US" sz="1050" b="0">
              <a:solidFill>
                <a:schemeClr val="dk1"/>
              </a:solidFill>
              <a:effectLst/>
              <a:latin typeface="+mn-lt"/>
              <a:ea typeface="+mn-ea"/>
              <a:cs typeface="+mn-cs"/>
            </a:rPr>
            <a:t>        ELSE 'Others' -- Catch-all category</a:t>
          </a:r>
        </a:p>
        <a:p>
          <a:r>
            <a:rPr lang="en-US" sz="1050" b="0">
              <a:solidFill>
                <a:schemeClr val="dk1"/>
              </a:solidFill>
              <a:effectLst/>
              <a:latin typeface="+mn-lt"/>
              <a:ea typeface="+mn-ea"/>
              <a:cs typeface="+mn-cs"/>
            </a:rPr>
            <a:t>    END AS CustomerSegment</a:t>
          </a:r>
        </a:p>
        <a:p>
          <a:r>
            <a:rPr lang="en-US" sz="1050" b="0">
              <a:solidFill>
                <a:schemeClr val="dk1"/>
              </a:solidFill>
              <a:effectLst/>
              <a:latin typeface="+mn-lt"/>
              <a:ea typeface="+mn-ea"/>
              <a:cs typeface="+mn-cs"/>
            </a:rPr>
            <a:t>FROM RFM_Scored;</a:t>
          </a:r>
        </a:p>
      </xdr:txBody>
    </xdr:sp>
    <xdr:clientData/>
  </xdr:twoCellAnchor>
  <xdr:twoCellAnchor>
    <xdr:from>
      <xdr:col>0</xdr:col>
      <xdr:colOff>244230</xdr:colOff>
      <xdr:row>1</xdr:row>
      <xdr:rowOff>9767</xdr:rowOff>
    </xdr:from>
    <xdr:to>
      <xdr:col>19</xdr:col>
      <xdr:colOff>195384</xdr:colOff>
      <xdr:row>3</xdr:row>
      <xdr:rowOff>147517</xdr:rowOff>
    </xdr:to>
    <xdr:sp macro="" textlink="">
      <xdr:nvSpPr>
        <xdr:cNvPr id="5" name="TextBox 4">
          <a:extLst>
            <a:ext uri="{FF2B5EF4-FFF2-40B4-BE49-F238E27FC236}">
              <a16:creationId xmlns:a16="http://schemas.microsoft.com/office/drawing/2014/main" id="{00000000-0008-0000-0900-000005000000}"/>
            </a:ext>
          </a:extLst>
        </xdr:cNvPr>
        <xdr:cNvSpPr txBox="1"/>
      </xdr:nvSpPr>
      <xdr:spPr>
        <a:xfrm>
          <a:off x="244230" y="195382"/>
          <a:ext cx="16138769" cy="508981"/>
        </a:xfrm>
        <a:prstGeom prst="rect">
          <a:avLst/>
        </a:prstGeom>
        <a:solidFill>
          <a:srgbClr val="FCD9B6"/>
        </a:solidFill>
        <a:ln>
          <a:solidFill>
            <a:schemeClr val="tx1"/>
          </a:solidFill>
        </a:ln>
      </xdr:spPr>
      <xdr:style>
        <a:lnRef idx="0">
          <a:scrgbClr r="0" g="0" b="0"/>
        </a:lnRef>
        <a:fillRef idx="0">
          <a:scrgbClr r="0" g="0" b="0"/>
        </a:fillRef>
        <a:effectRef idx="0">
          <a:scrgbClr r="0" g="0" b="0"/>
        </a:effectRef>
        <a:fontRef idx="minor">
          <a:schemeClr val="lt1"/>
        </a:fontRef>
      </xdr:style>
      <xdr:txBody>
        <a:bodyPr vertOverflow="clip" horzOverflow="clip" wrap="square" rtlCol="0" anchor="ctr"/>
        <a:lstStyle/>
        <a:p>
          <a:pPr algn="ctr"/>
          <a:r>
            <a:rPr lang="en-US" sz="2000" b="1">
              <a:solidFill>
                <a:schemeClr val="tx1"/>
              </a:solidFill>
              <a:latin typeface="Times New Roman" panose="02020603050405020304" pitchFamily="18" charset="0"/>
              <a:cs typeface="Times New Roman" panose="02020603050405020304" pitchFamily="18" charset="0"/>
            </a:rPr>
            <a:t>Question 3. Are there any interesting patterns or clusters in customer behavior that can be visualized to identify potential market segments?</a:t>
          </a:r>
        </a:p>
      </xdr:txBody>
    </xdr:sp>
    <xdr:clientData/>
  </xdr:twoCellAnchor>
  <xdr:twoCellAnchor>
    <xdr:from>
      <xdr:col>9</xdr:col>
      <xdr:colOff>400538</xdr:colOff>
      <xdr:row>49</xdr:row>
      <xdr:rowOff>19539</xdr:rowOff>
    </xdr:from>
    <xdr:to>
      <xdr:col>30</xdr:col>
      <xdr:colOff>498230</xdr:colOff>
      <xdr:row>57</xdr:row>
      <xdr:rowOff>87923</xdr:rowOff>
    </xdr:to>
    <xdr:sp macro="" textlink="">
      <xdr:nvSpPr>
        <xdr:cNvPr id="6" name="TextBox 5">
          <a:extLst>
            <a:ext uri="{FF2B5EF4-FFF2-40B4-BE49-F238E27FC236}">
              <a16:creationId xmlns:a16="http://schemas.microsoft.com/office/drawing/2014/main" id="{00000000-0008-0000-0900-000006000000}"/>
            </a:ext>
          </a:extLst>
        </xdr:cNvPr>
        <xdr:cNvSpPr txBox="1"/>
      </xdr:nvSpPr>
      <xdr:spPr>
        <a:xfrm>
          <a:off x="10535138" y="9042889"/>
          <a:ext cx="12899292" cy="1541584"/>
        </a:xfrm>
        <a:prstGeom prst="rect">
          <a:avLst/>
        </a:prstGeom>
        <a:solidFill>
          <a:srgbClr val="FFFFCC"/>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latin typeface="Times New Roman" panose="02020603050405020304" pitchFamily="18" charset="0"/>
              <a:cs typeface="Times New Roman" panose="02020603050405020304" pitchFamily="18" charset="0"/>
            </a:rPr>
            <a:t>Conclusion: The chart reveals a significant disparity in the number of customers across different segments. Champions and Loyal Customers form the largest segments, indicating a strong customer base with consistent purchasing behavior. Conversely, segments like Lost Customers and Potential Loyalists represent smaller groups, suggesting opportunities for customer acquisition and retention strategies. This analysis highlights the potential for targeted marketing campaigns, loyalty programs, and personalized outreach initiatives to nurture high-value segments and encourage engagement with less active customer groups.</a:t>
          </a:r>
        </a:p>
        <a:p>
          <a:endParaRPr lang="en-US" sz="1800" b="1">
            <a:latin typeface="Times New Roman" panose="02020603050405020304" pitchFamily="18" charset="0"/>
            <a:cs typeface="Times New Roman" panose="02020603050405020304" pitchFamily="18" charset="0"/>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9</xdr:col>
      <xdr:colOff>196568</xdr:colOff>
      <xdr:row>6</xdr:row>
      <xdr:rowOff>91591</xdr:rowOff>
    </xdr:from>
    <xdr:to>
      <xdr:col>17</xdr:col>
      <xdr:colOff>187043</xdr:colOff>
      <xdr:row>25</xdr:row>
      <xdr:rowOff>88418</xdr:rowOff>
    </xdr:to>
    <xdr:graphicFrame macro="">
      <xdr:nvGraphicFramePr>
        <xdr:cNvPr id="2" name="Chart 1">
          <a:extLst>
            <a:ext uri="{FF2B5EF4-FFF2-40B4-BE49-F238E27FC236}">
              <a16:creationId xmlns:a16="http://schemas.microsoft.com/office/drawing/2014/main" id="{00000000-0008-0000-0A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344669</xdr:colOff>
      <xdr:row>6</xdr:row>
      <xdr:rowOff>136041</xdr:rowOff>
    </xdr:from>
    <xdr:to>
      <xdr:col>25</xdr:col>
      <xdr:colOff>389119</xdr:colOff>
      <xdr:row>25</xdr:row>
      <xdr:rowOff>43245</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00000000-0008-0000-0A00-000003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12657319" y="1240941"/>
              <a:ext cx="4921250" cy="3406054"/>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203200</xdr:colOff>
      <xdr:row>0</xdr:row>
      <xdr:rowOff>59218</xdr:rowOff>
    </xdr:from>
    <xdr:to>
      <xdr:col>15</xdr:col>
      <xdr:colOff>251047</xdr:colOff>
      <xdr:row>4</xdr:row>
      <xdr:rowOff>122718</xdr:rowOff>
    </xdr:to>
    <xdr:sp macro="" textlink="">
      <xdr:nvSpPr>
        <xdr:cNvPr id="4" name="TextBox 3">
          <a:extLst>
            <a:ext uri="{FF2B5EF4-FFF2-40B4-BE49-F238E27FC236}">
              <a16:creationId xmlns:a16="http://schemas.microsoft.com/office/drawing/2014/main" id="{00000000-0008-0000-0A00-000004000000}"/>
            </a:ext>
          </a:extLst>
        </xdr:cNvPr>
        <xdr:cNvSpPr txBox="1"/>
      </xdr:nvSpPr>
      <xdr:spPr>
        <a:xfrm>
          <a:off x="203200" y="59218"/>
          <a:ext cx="11175114" cy="801872"/>
        </a:xfrm>
        <a:prstGeom prst="rect">
          <a:avLst/>
        </a:prstGeom>
        <a:solidFill>
          <a:schemeClr val="accent2">
            <a:lumMod val="20000"/>
            <a:lumOff val="80000"/>
          </a:schemeClr>
        </a:solidFill>
        <a:ln w="9525" cmpd="sng">
          <a:solidFill>
            <a:schemeClr val="accent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b="1">
              <a:latin typeface="Times New Roman" panose="02020603050405020304" pitchFamily="18" charset="0"/>
              <a:cs typeface="Times New Roman" panose="02020603050405020304" pitchFamily="18" charset="0"/>
            </a:rPr>
            <a:t>Question 4. Are there any specific product categories or SKUs that contribute significantly to order revenue? Can we identify them through visualizations?</a:t>
          </a:r>
        </a:p>
      </xdr:txBody>
    </xdr:sp>
    <xdr:clientData/>
  </xdr:twoCellAnchor>
  <xdr:twoCellAnchor>
    <xdr:from>
      <xdr:col>0</xdr:col>
      <xdr:colOff>148891</xdr:colOff>
      <xdr:row>5</xdr:row>
      <xdr:rowOff>126832</xdr:rowOff>
    </xdr:from>
    <xdr:to>
      <xdr:col>7</xdr:col>
      <xdr:colOff>285536</xdr:colOff>
      <xdr:row>28</xdr:row>
      <xdr:rowOff>175060</xdr:rowOff>
    </xdr:to>
    <xdr:sp macro="" textlink="">
      <xdr:nvSpPr>
        <xdr:cNvPr id="5" name="TextBox 4">
          <a:extLst>
            <a:ext uri="{FF2B5EF4-FFF2-40B4-BE49-F238E27FC236}">
              <a16:creationId xmlns:a16="http://schemas.microsoft.com/office/drawing/2014/main" id="{00000000-0008-0000-0A00-000005000000}"/>
            </a:ext>
          </a:extLst>
        </xdr:cNvPr>
        <xdr:cNvSpPr txBox="1"/>
      </xdr:nvSpPr>
      <xdr:spPr>
        <a:xfrm>
          <a:off x="148891" y="1047582"/>
          <a:ext cx="6353295" cy="4283678"/>
        </a:xfrm>
        <a:prstGeom prst="rect">
          <a:avLst/>
        </a:prstGeom>
        <a:solidFill>
          <a:srgbClr val="CDFFD5"/>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solidFill>
                <a:schemeClr val="dk1"/>
              </a:solidFill>
              <a:effectLst/>
              <a:latin typeface="+mn-lt"/>
              <a:ea typeface="+mn-ea"/>
              <a:cs typeface="+mn-cs"/>
            </a:rPr>
            <a:t>SQL Query</a:t>
          </a:r>
          <a:endParaRPr lang="en-US" sz="1050" b="1">
            <a:solidFill>
              <a:schemeClr val="dk1"/>
            </a:solidFill>
            <a:effectLst/>
            <a:latin typeface="+mn-lt"/>
            <a:ea typeface="+mn-ea"/>
            <a:cs typeface="+mn-cs"/>
          </a:endParaRPr>
        </a:p>
        <a:p>
          <a:r>
            <a:rPr lang="en-US" sz="1050" b="0">
              <a:solidFill>
                <a:schemeClr val="dk1"/>
              </a:solidFill>
              <a:effectLst/>
              <a:latin typeface="+mn-lt"/>
              <a:ea typeface="+mn-ea"/>
              <a:cs typeface="+mn-cs"/>
            </a:rPr>
            <a:t>SELECT </a:t>
          </a:r>
        </a:p>
        <a:p>
          <a:r>
            <a:rPr lang="en-US" sz="1050" b="0">
              <a:solidFill>
                <a:schemeClr val="dk1"/>
              </a:solidFill>
              <a:effectLst/>
              <a:latin typeface="+mn-lt"/>
              <a:ea typeface="+mn-ea"/>
              <a:cs typeface="+mn-cs"/>
            </a:rPr>
            <a:t>    p.ProductName, </a:t>
          </a:r>
        </a:p>
        <a:p>
          <a:r>
            <a:rPr lang="en-US" sz="1050" b="0">
              <a:solidFill>
                <a:schemeClr val="dk1"/>
              </a:solidFill>
              <a:effectLst/>
              <a:latin typeface="+mn-lt"/>
              <a:ea typeface="+mn-ea"/>
              <a:cs typeface="+mn-cs"/>
            </a:rPr>
            <a:t>    c.CategoryName,</a:t>
          </a:r>
        </a:p>
        <a:p>
          <a:r>
            <a:rPr lang="en-US" sz="1050" b="0">
              <a:solidFill>
                <a:schemeClr val="dk1"/>
              </a:solidFill>
              <a:effectLst/>
              <a:latin typeface="+mn-lt"/>
              <a:ea typeface="+mn-ea"/>
              <a:cs typeface="+mn-cs"/>
            </a:rPr>
            <a:t>    SUM(od.Quantity * od.UnitPrice * (1 - od.Discount)) AS TotalRevenue,</a:t>
          </a:r>
        </a:p>
        <a:p>
          <a:r>
            <a:rPr lang="en-US" sz="1050" b="0">
              <a:solidFill>
                <a:schemeClr val="dk1"/>
              </a:solidFill>
              <a:effectLst/>
              <a:latin typeface="+mn-lt"/>
              <a:ea typeface="+mn-ea"/>
              <a:cs typeface="+mn-cs"/>
            </a:rPr>
            <a:t>    COUNT(o.OrderID) AS TotalOrders</a:t>
          </a:r>
        </a:p>
        <a:p>
          <a:r>
            <a:rPr lang="en-US" sz="1050" b="0">
              <a:solidFill>
                <a:schemeClr val="dk1"/>
              </a:solidFill>
              <a:effectLst/>
              <a:latin typeface="+mn-lt"/>
              <a:ea typeface="+mn-ea"/>
              <a:cs typeface="+mn-cs"/>
            </a:rPr>
            <a:t>FROM Order_Details od</a:t>
          </a:r>
        </a:p>
        <a:p>
          <a:r>
            <a:rPr lang="en-US" sz="1050" b="0">
              <a:solidFill>
                <a:schemeClr val="dk1"/>
              </a:solidFill>
              <a:effectLst/>
              <a:latin typeface="+mn-lt"/>
              <a:ea typeface="+mn-ea"/>
              <a:cs typeface="+mn-cs"/>
            </a:rPr>
            <a:t>JOIN Orders o ON od.OrderID = o.OrderID</a:t>
          </a:r>
        </a:p>
        <a:p>
          <a:r>
            <a:rPr lang="en-US" sz="1050" b="0">
              <a:solidFill>
                <a:schemeClr val="dk1"/>
              </a:solidFill>
              <a:effectLst/>
              <a:latin typeface="+mn-lt"/>
              <a:ea typeface="+mn-ea"/>
              <a:cs typeface="+mn-cs"/>
            </a:rPr>
            <a:t>JOIN Products p ON od.ProductID = p.ProductID</a:t>
          </a:r>
        </a:p>
        <a:p>
          <a:r>
            <a:rPr lang="en-US" sz="1050" b="0">
              <a:solidFill>
                <a:schemeClr val="dk1"/>
              </a:solidFill>
              <a:effectLst/>
              <a:latin typeface="+mn-lt"/>
              <a:ea typeface="+mn-ea"/>
              <a:cs typeface="+mn-cs"/>
            </a:rPr>
            <a:t>JOIN Categories c ON p.CategoryID = c.CategoryID</a:t>
          </a:r>
        </a:p>
        <a:p>
          <a:r>
            <a:rPr lang="en-US" sz="1050" b="0">
              <a:solidFill>
                <a:schemeClr val="dk1"/>
              </a:solidFill>
              <a:effectLst/>
              <a:latin typeface="+mn-lt"/>
              <a:ea typeface="+mn-ea"/>
              <a:cs typeface="+mn-cs"/>
            </a:rPr>
            <a:t>GROUP BY p.ProductName, c.CategoryName</a:t>
          </a:r>
        </a:p>
        <a:p>
          <a:r>
            <a:rPr lang="en-US" sz="1050" b="0">
              <a:solidFill>
                <a:schemeClr val="dk1"/>
              </a:solidFill>
              <a:effectLst/>
              <a:latin typeface="+mn-lt"/>
              <a:ea typeface="+mn-ea"/>
              <a:cs typeface="+mn-cs"/>
            </a:rPr>
            <a:t>ORDER BY TotalRevenue DESC</a:t>
          </a:r>
        </a:p>
        <a:p>
          <a:r>
            <a:rPr lang="en-US" sz="1050" b="0">
              <a:solidFill>
                <a:schemeClr val="dk1"/>
              </a:solidFill>
              <a:effectLst/>
              <a:latin typeface="+mn-lt"/>
              <a:ea typeface="+mn-ea"/>
              <a:cs typeface="+mn-cs"/>
            </a:rPr>
            <a:t>LIMIT 10;</a:t>
          </a:r>
        </a:p>
        <a:p>
          <a:br>
            <a:rPr lang="en-US" sz="1050" b="0">
              <a:solidFill>
                <a:schemeClr val="dk1"/>
              </a:solidFill>
              <a:effectLst/>
              <a:latin typeface="+mn-lt"/>
              <a:ea typeface="+mn-ea"/>
              <a:cs typeface="+mn-cs"/>
            </a:rPr>
          </a:br>
          <a:r>
            <a:rPr lang="en-US" sz="1050" b="0">
              <a:solidFill>
                <a:schemeClr val="dk1"/>
              </a:solidFill>
              <a:effectLst/>
              <a:latin typeface="+mn-lt"/>
              <a:ea typeface="+mn-ea"/>
              <a:cs typeface="+mn-cs"/>
            </a:rPr>
            <a:t>SELECT </a:t>
          </a:r>
        </a:p>
        <a:p>
          <a:r>
            <a:rPr lang="en-US" sz="1050" b="0">
              <a:solidFill>
                <a:schemeClr val="dk1"/>
              </a:solidFill>
              <a:effectLst/>
              <a:latin typeface="+mn-lt"/>
              <a:ea typeface="+mn-ea"/>
              <a:cs typeface="+mn-cs"/>
            </a:rPr>
            <a:t>    c.CategoryName,</a:t>
          </a:r>
        </a:p>
        <a:p>
          <a:r>
            <a:rPr lang="en-US" sz="1050" b="0">
              <a:solidFill>
                <a:schemeClr val="dk1"/>
              </a:solidFill>
              <a:effectLst/>
              <a:latin typeface="+mn-lt"/>
              <a:ea typeface="+mn-ea"/>
              <a:cs typeface="+mn-cs"/>
            </a:rPr>
            <a:t>    sum(od.Quantity) as TotalQuantity,</a:t>
          </a:r>
        </a:p>
        <a:p>
          <a:r>
            <a:rPr lang="en-US" sz="1050" b="0">
              <a:solidFill>
                <a:schemeClr val="dk1"/>
              </a:solidFill>
              <a:effectLst/>
              <a:latin typeface="+mn-lt"/>
              <a:ea typeface="+mn-ea"/>
              <a:cs typeface="+mn-cs"/>
            </a:rPr>
            <a:t>    SUM(od.Quantity * od.UnitPrice * (1 - od.Discount)) AS TotalRevenue,</a:t>
          </a:r>
        </a:p>
        <a:p>
          <a:r>
            <a:rPr lang="en-US" sz="1050" b="0">
              <a:solidFill>
                <a:schemeClr val="dk1"/>
              </a:solidFill>
              <a:effectLst/>
              <a:latin typeface="+mn-lt"/>
              <a:ea typeface="+mn-ea"/>
              <a:cs typeface="+mn-cs"/>
            </a:rPr>
            <a:t>    ROUND((SUM(od.Quantity * od.UnitPrice * (1 - od.Discount)) / </a:t>
          </a:r>
        </a:p>
        <a:p>
          <a:r>
            <a:rPr lang="en-US" sz="1050" b="0">
              <a:solidFill>
                <a:schemeClr val="dk1"/>
              </a:solidFill>
              <a:effectLst/>
              <a:latin typeface="+mn-lt"/>
              <a:ea typeface="+mn-ea"/>
              <a:cs typeface="+mn-cs"/>
            </a:rPr>
            <a:t>           (SELECT SUM(Quantity * UnitPrice * (1 - Discount)) FROM Order_Details)) * 100, 2) AS RevenuePercentage</a:t>
          </a:r>
        </a:p>
        <a:p>
          <a:r>
            <a:rPr lang="en-US" sz="1050" b="0">
              <a:solidFill>
                <a:schemeClr val="dk1"/>
              </a:solidFill>
              <a:effectLst/>
              <a:latin typeface="+mn-lt"/>
              <a:ea typeface="+mn-ea"/>
              <a:cs typeface="+mn-cs"/>
            </a:rPr>
            <a:t>FROM Order_Details od</a:t>
          </a:r>
        </a:p>
        <a:p>
          <a:r>
            <a:rPr lang="en-US" sz="1050" b="0">
              <a:solidFill>
                <a:schemeClr val="dk1"/>
              </a:solidFill>
              <a:effectLst/>
              <a:latin typeface="+mn-lt"/>
              <a:ea typeface="+mn-ea"/>
              <a:cs typeface="+mn-cs"/>
            </a:rPr>
            <a:t>JOIN Products p ON od.ProductID = p.ProductID</a:t>
          </a:r>
        </a:p>
        <a:p>
          <a:r>
            <a:rPr lang="en-US" sz="1050" b="0">
              <a:solidFill>
                <a:schemeClr val="dk1"/>
              </a:solidFill>
              <a:effectLst/>
              <a:latin typeface="+mn-lt"/>
              <a:ea typeface="+mn-ea"/>
              <a:cs typeface="+mn-cs"/>
            </a:rPr>
            <a:t>JOIN Categories c ON p.CategoryID = c.CategoryID</a:t>
          </a:r>
        </a:p>
        <a:p>
          <a:r>
            <a:rPr lang="en-US" sz="1050" b="0">
              <a:solidFill>
                <a:schemeClr val="dk1"/>
              </a:solidFill>
              <a:effectLst/>
              <a:latin typeface="+mn-lt"/>
              <a:ea typeface="+mn-ea"/>
              <a:cs typeface="+mn-cs"/>
            </a:rPr>
            <a:t>GROUP BY c.CategoryName</a:t>
          </a:r>
        </a:p>
        <a:p>
          <a:r>
            <a:rPr lang="en-US" sz="1050" b="0">
              <a:solidFill>
                <a:schemeClr val="dk1"/>
              </a:solidFill>
              <a:effectLst/>
              <a:latin typeface="+mn-lt"/>
              <a:ea typeface="+mn-ea"/>
              <a:cs typeface="+mn-cs"/>
            </a:rPr>
            <a:t>ORDER BY TotalRevenue DESC;</a:t>
          </a:r>
        </a:p>
        <a:p>
          <a:br>
            <a:rPr lang="en-US" sz="1050" b="0">
              <a:solidFill>
                <a:schemeClr val="dk1"/>
              </a:solidFill>
              <a:effectLst/>
              <a:latin typeface="+mn-lt"/>
              <a:ea typeface="+mn-ea"/>
              <a:cs typeface="+mn-cs"/>
            </a:rPr>
          </a:br>
          <a:br>
            <a:rPr lang="en-US" sz="1050" b="0">
              <a:solidFill>
                <a:schemeClr val="dk1"/>
              </a:solidFill>
              <a:effectLst/>
              <a:latin typeface="+mn-lt"/>
              <a:ea typeface="+mn-ea"/>
              <a:cs typeface="+mn-cs"/>
            </a:rPr>
          </a:br>
          <a:endParaRPr lang="en-US" sz="1050" b="0">
            <a:solidFill>
              <a:schemeClr val="dk1"/>
            </a:solidFill>
            <a:effectLst/>
            <a:latin typeface="+mn-lt"/>
            <a:ea typeface="+mn-ea"/>
            <a:cs typeface="+mn-cs"/>
          </a:endParaRPr>
        </a:p>
        <a:p>
          <a:endParaRPr lang="en-US" sz="1050" b="0">
            <a:solidFill>
              <a:schemeClr val="dk1"/>
            </a:solidFill>
            <a:effectLst/>
            <a:latin typeface="+mn-lt"/>
            <a:ea typeface="+mn-ea"/>
            <a:cs typeface="+mn-cs"/>
          </a:endParaRPr>
        </a:p>
      </xdr:txBody>
    </xdr:sp>
    <xdr:clientData/>
  </xdr:twoCellAnchor>
  <xdr:twoCellAnchor>
    <xdr:from>
      <xdr:col>14</xdr:col>
      <xdr:colOff>67015</xdr:colOff>
      <xdr:row>26</xdr:row>
      <xdr:rowOff>33273</xdr:rowOff>
    </xdr:from>
    <xdr:to>
      <xdr:col>22</xdr:col>
      <xdr:colOff>163470</xdr:colOff>
      <xdr:row>42</xdr:row>
      <xdr:rowOff>155058</xdr:rowOff>
    </xdr:to>
    <xdr:sp macro="" textlink="">
      <xdr:nvSpPr>
        <xdr:cNvPr id="6" name="TextBox 5">
          <a:extLst>
            <a:ext uri="{FF2B5EF4-FFF2-40B4-BE49-F238E27FC236}">
              <a16:creationId xmlns:a16="http://schemas.microsoft.com/office/drawing/2014/main" id="{00000000-0008-0000-0A00-000006000000}"/>
            </a:ext>
          </a:extLst>
        </xdr:cNvPr>
        <xdr:cNvSpPr txBox="1"/>
      </xdr:nvSpPr>
      <xdr:spPr>
        <a:xfrm>
          <a:off x="10550865" y="4821173"/>
          <a:ext cx="4973255" cy="3068185"/>
        </a:xfrm>
        <a:prstGeom prst="rect">
          <a:avLst/>
        </a:prstGeom>
        <a:solidFill>
          <a:srgbClr val="FFFFCC"/>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latin typeface="Times New Roman" panose="02020603050405020304" pitchFamily="18" charset="0"/>
              <a:cs typeface="Times New Roman" panose="02020603050405020304" pitchFamily="18" charset="0"/>
            </a:rPr>
            <a:t>Conclusion: Beverages &amp; Dairy Products are high-revenue generators and should be further promoted. In contrast, Grains/Cereals, Produce &amp; Condiments are low-performing categories, necessitating a review of their discontinuation or discounting. To optimize operations, focusing on best-selling categories for improved supply chain and inventory management is crucial. Additionally, offering targeted promotions on high-revenue but low-order products can effectively boost sales.</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264583</xdr:colOff>
      <xdr:row>0</xdr:row>
      <xdr:rowOff>90714</xdr:rowOff>
    </xdr:from>
    <xdr:to>
      <xdr:col>5</xdr:col>
      <xdr:colOff>523446</xdr:colOff>
      <xdr:row>6</xdr:row>
      <xdr:rowOff>60068</xdr:rowOff>
    </xdr:to>
    <xdr:sp macro="" textlink="">
      <xdr:nvSpPr>
        <xdr:cNvPr id="2" name="TextBox 1">
          <a:extLst>
            <a:ext uri="{FF2B5EF4-FFF2-40B4-BE49-F238E27FC236}">
              <a16:creationId xmlns:a16="http://schemas.microsoft.com/office/drawing/2014/main" id="{00000000-0008-0000-0C00-000002000000}"/>
            </a:ext>
          </a:extLst>
        </xdr:cNvPr>
        <xdr:cNvSpPr txBox="1"/>
      </xdr:nvSpPr>
      <xdr:spPr>
        <a:xfrm>
          <a:off x="264583" y="90714"/>
          <a:ext cx="6677512" cy="1050570"/>
        </a:xfrm>
        <a:prstGeom prst="rect">
          <a:avLst/>
        </a:prstGeom>
        <a:solidFill>
          <a:schemeClr val="accent2">
            <a:lumMod val="20000"/>
            <a:lumOff val="80000"/>
          </a:schemeClr>
        </a:solidFill>
        <a:ln w="9525" cmpd="sng">
          <a:solidFill>
            <a:schemeClr val="accent2">
              <a:lumMod val="20000"/>
              <a:lumOff val="8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b="1">
              <a:latin typeface="Times New Roman" panose="02020603050405020304" pitchFamily="18" charset="0"/>
              <a:cs typeface="Times New Roman" panose="02020603050405020304" pitchFamily="18" charset="0"/>
            </a:rPr>
            <a:t>5. Are there any correlations between order size and customer demographics or product categories? Can we explore this visually using scatter plots or heatmaps?</a:t>
          </a:r>
        </a:p>
      </xdr:txBody>
    </xdr:sp>
    <xdr:clientData/>
  </xdr:twoCellAnchor>
  <xdr:twoCellAnchor>
    <xdr:from>
      <xdr:col>0</xdr:col>
      <xdr:colOff>572541</xdr:colOff>
      <xdr:row>6</xdr:row>
      <xdr:rowOff>104098</xdr:rowOff>
    </xdr:from>
    <xdr:to>
      <xdr:col>4</xdr:col>
      <xdr:colOff>947295</xdr:colOff>
      <xdr:row>19</xdr:row>
      <xdr:rowOff>154460</xdr:rowOff>
    </xdr:to>
    <xdr:sp macro="" textlink="">
      <xdr:nvSpPr>
        <xdr:cNvPr id="3" name="TextBox 2">
          <a:extLst>
            <a:ext uri="{FF2B5EF4-FFF2-40B4-BE49-F238E27FC236}">
              <a16:creationId xmlns:a16="http://schemas.microsoft.com/office/drawing/2014/main" id="{00000000-0008-0000-0C00-000003000000}"/>
            </a:ext>
          </a:extLst>
        </xdr:cNvPr>
        <xdr:cNvSpPr txBox="1"/>
      </xdr:nvSpPr>
      <xdr:spPr>
        <a:xfrm>
          <a:off x="572541" y="1208998"/>
          <a:ext cx="5403954" cy="2444312"/>
        </a:xfrm>
        <a:prstGeom prst="rect">
          <a:avLst/>
        </a:prstGeom>
        <a:solidFill>
          <a:srgbClr val="CDFFD5"/>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solidFill>
                <a:schemeClr val="dk1"/>
              </a:solidFill>
              <a:effectLst/>
              <a:latin typeface="+mn-lt"/>
              <a:ea typeface="+mn-ea"/>
              <a:cs typeface="+mn-cs"/>
            </a:rPr>
            <a:t>SQL Query</a:t>
          </a:r>
          <a:endParaRPr lang="en-US" sz="1050" b="1">
            <a:solidFill>
              <a:schemeClr val="dk1"/>
            </a:solidFill>
            <a:effectLst/>
            <a:latin typeface="+mn-lt"/>
            <a:ea typeface="+mn-ea"/>
            <a:cs typeface="+mn-cs"/>
          </a:endParaRPr>
        </a:p>
        <a:p>
          <a:r>
            <a:rPr lang="en-US" sz="1050" b="0">
              <a:solidFill>
                <a:schemeClr val="dk1"/>
              </a:solidFill>
              <a:effectLst/>
              <a:latin typeface="+mn-lt"/>
              <a:ea typeface="+mn-ea"/>
              <a:cs typeface="+mn-cs"/>
            </a:rPr>
            <a:t>SELECT </a:t>
          </a:r>
        </a:p>
        <a:p>
          <a:r>
            <a:rPr lang="en-US" sz="1050" b="0">
              <a:solidFill>
                <a:schemeClr val="dk1"/>
              </a:solidFill>
              <a:effectLst/>
              <a:latin typeface="+mn-lt"/>
              <a:ea typeface="+mn-ea"/>
              <a:cs typeface="+mn-cs"/>
            </a:rPr>
            <a:t>    c.Country, </a:t>
          </a:r>
        </a:p>
        <a:p>
          <a:r>
            <a:rPr lang="en-US" sz="1050" b="0">
              <a:solidFill>
                <a:schemeClr val="dk1"/>
              </a:solidFill>
              <a:effectLst/>
              <a:latin typeface="+mn-lt"/>
              <a:ea typeface="+mn-ea"/>
              <a:cs typeface="+mn-cs"/>
            </a:rPr>
            <a:t>    c.ContactTitle, </a:t>
          </a:r>
        </a:p>
        <a:p>
          <a:r>
            <a:rPr lang="en-US" sz="1050" b="0">
              <a:solidFill>
                <a:schemeClr val="dk1"/>
              </a:solidFill>
              <a:effectLst/>
              <a:latin typeface="+mn-lt"/>
              <a:ea typeface="+mn-ea"/>
              <a:cs typeface="+mn-cs"/>
            </a:rPr>
            <a:t>    cat.CategoryName,  -- Corrected the column name for categories</a:t>
          </a:r>
        </a:p>
        <a:p>
          <a:r>
            <a:rPr lang="en-US" sz="1050" b="0">
              <a:solidFill>
                <a:schemeClr val="dk1"/>
              </a:solidFill>
              <a:effectLst/>
              <a:latin typeface="+mn-lt"/>
              <a:ea typeface="+mn-ea"/>
              <a:cs typeface="+mn-cs"/>
            </a:rPr>
            <a:t>    AVG(od.Quantity) AS AvgOrderQuantity, </a:t>
          </a:r>
        </a:p>
        <a:p>
          <a:r>
            <a:rPr lang="en-US" sz="1050" b="0">
              <a:solidFill>
                <a:schemeClr val="dk1"/>
              </a:solidFill>
              <a:effectLst/>
              <a:latin typeface="+mn-lt"/>
              <a:ea typeface="+mn-ea"/>
              <a:cs typeface="+mn-cs"/>
            </a:rPr>
            <a:t>    AVG(od.Quantity * od.UnitPrice * (1 - od.Discount)) AS AvgOrderRevenue</a:t>
          </a:r>
        </a:p>
        <a:p>
          <a:r>
            <a:rPr lang="en-US" sz="1050" b="0">
              <a:solidFill>
                <a:schemeClr val="dk1"/>
              </a:solidFill>
              <a:effectLst/>
              <a:latin typeface="+mn-lt"/>
              <a:ea typeface="+mn-ea"/>
              <a:cs typeface="+mn-cs"/>
            </a:rPr>
            <a:t>FROM Orders o</a:t>
          </a:r>
        </a:p>
        <a:p>
          <a:r>
            <a:rPr lang="en-US" sz="1050" b="0">
              <a:solidFill>
                <a:schemeClr val="dk1"/>
              </a:solidFill>
              <a:effectLst/>
              <a:latin typeface="+mn-lt"/>
              <a:ea typeface="+mn-ea"/>
              <a:cs typeface="+mn-cs"/>
            </a:rPr>
            <a:t>JOIN Order_Details od ON o.OrderID = od.OrderID</a:t>
          </a:r>
        </a:p>
        <a:p>
          <a:r>
            <a:rPr lang="en-US" sz="1050" b="0">
              <a:solidFill>
                <a:schemeClr val="dk1"/>
              </a:solidFill>
              <a:effectLst/>
              <a:latin typeface="+mn-lt"/>
              <a:ea typeface="+mn-ea"/>
              <a:cs typeface="+mn-cs"/>
            </a:rPr>
            <a:t>JOIN Customers c ON o.CustomerID = c.CustomerID</a:t>
          </a:r>
        </a:p>
        <a:p>
          <a:r>
            <a:rPr lang="en-US" sz="1050" b="0">
              <a:solidFill>
                <a:schemeClr val="dk1"/>
              </a:solidFill>
              <a:effectLst/>
              <a:latin typeface="+mn-lt"/>
              <a:ea typeface="+mn-ea"/>
              <a:cs typeface="+mn-cs"/>
            </a:rPr>
            <a:t>JOIN Products p ON od.ProductID = p.ProductID</a:t>
          </a:r>
        </a:p>
        <a:p>
          <a:r>
            <a:rPr lang="en-US" sz="1050" b="0">
              <a:solidFill>
                <a:schemeClr val="dk1"/>
              </a:solidFill>
              <a:effectLst/>
              <a:latin typeface="+mn-lt"/>
              <a:ea typeface="+mn-ea"/>
              <a:cs typeface="+mn-cs"/>
            </a:rPr>
            <a:t>JOIN Categories cat ON p.CategoryID = cat.CategoryID</a:t>
          </a:r>
        </a:p>
        <a:p>
          <a:r>
            <a:rPr lang="en-US" sz="1050" b="0">
              <a:solidFill>
                <a:schemeClr val="dk1"/>
              </a:solidFill>
              <a:effectLst/>
              <a:latin typeface="+mn-lt"/>
              <a:ea typeface="+mn-ea"/>
              <a:cs typeface="+mn-cs"/>
            </a:rPr>
            <a:t>GROUP BY c.Country, c.ContactTitle, cat.CategoryName -- Added cat.CategoryName in GROUP BY</a:t>
          </a:r>
        </a:p>
        <a:p>
          <a:r>
            <a:rPr lang="en-US" sz="1050" b="0">
              <a:solidFill>
                <a:schemeClr val="dk1"/>
              </a:solidFill>
              <a:effectLst/>
              <a:latin typeface="+mn-lt"/>
              <a:ea typeface="+mn-ea"/>
              <a:cs typeface="+mn-cs"/>
            </a:rPr>
            <a:t>ORDER BY AvgOrderRevenue DESC;</a:t>
          </a:r>
        </a:p>
        <a:p>
          <a:br>
            <a:rPr lang="en-US" sz="1050" b="0">
              <a:solidFill>
                <a:schemeClr val="dk1"/>
              </a:solidFill>
              <a:effectLst/>
              <a:latin typeface="+mn-lt"/>
              <a:ea typeface="+mn-ea"/>
              <a:cs typeface="+mn-cs"/>
            </a:rPr>
          </a:br>
          <a:br>
            <a:rPr lang="en-US" sz="1050" b="0">
              <a:solidFill>
                <a:schemeClr val="dk1"/>
              </a:solidFill>
              <a:effectLst/>
              <a:latin typeface="+mn-lt"/>
              <a:ea typeface="+mn-ea"/>
              <a:cs typeface="+mn-cs"/>
            </a:rPr>
          </a:br>
          <a:endParaRPr lang="en-US" sz="1050" b="0">
            <a:solidFill>
              <a:schemeClr val="dk1"/>
            </a:solidFill>
            <a:effectLst/>
            <a:latin typeface="+mn-lt"/>
            <a:ea typeface="+mn-ea"/>
            <a:cs typeface="+mn-cs"/>
          </a:endParaRPr>
        </a:p>
        <a:p>
          <a:endParaRPr lang="en-US" sz="1050" b="0">
            <a:solidFill>
              <a:schemeClr val="dk1"/>
            </a:solidFill>
            <a:effectLst/>
            <a:latin typeface="+mn-lt"/>
            <a:ea typeface="+mn-ea"/>
            <a:cs typeface="+mn-cs"/>
          </a:endParaRPr>
        </a:p>
      </xdr:txBody>
    </xdr:sp>
    <xdr:clientData/>
  </xdr:twoCellAnchor>
  <xdr:twoCellAnchor>
    <xdr:from>
      <xdr:col>15</xdr:col>
      <xdr:colOff>308917</xdr:colOff>
      <xdr:row>22</xdr:row>
      <xdr:rowOff>117042</xdr:rowOff>
    </xdr:from>
    <xdr:to>
      <xdr:col>21</xdr:col>
      <xdr:colOff>68649</xdr:colOff>
      <xdr:row>37</xdr:row>
      <xdr:rowOff>120135</xdr:rowOff>
    </xdr:to>
    <xdr:sp macro="" textlink="">
      <xdr:nvSpPr>
        <xdr:cNvPr id="4" name="TextBox 3">
          <a:extLst>
            <a:ext uri="{FF2B5EF4-FFF2-40B4-BE49-F238E27FC236}">
              <a16:creationId xmlns:a16="http://schemas.microsoft.com/office/drawing/2014/main" id="{00000000-0008-0000-0C00-000004000000}"/>
            </a:ext>
          </a:extLst>
        </xdr:cNvPr>
        <xdr:cNvSpPr txBox="1"/>
      </xdr:nvSpPr>
      <xdr:spPr>
        <a:xfrm>
          <a:off x="16844317" y="4168342"/>
          <a:ext cx="4407932" cy="2765343"/>
        </a:xfrm>
        <a:prstGeom prst="rect">
          <a:avLst/>
        </a:prstGeom>
        <a:solidFill>
          <a:srgbClr val="FFFFCC"/>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latin typeface="Times New Roman" panose="02020603050405020304" pitchFamily="18" charset="0"/>
              <a:cs typeface="Times New Roman" panose="02020603050405020304" pitchFamily="18" charset="0"/>
            </a:rPr>
            <a:t>Conclusion: As</a:t>
          </a:r>
          <a:r>
            <a:rPr lang="en-US" sz="1800" b="1" baseline="0">
              <a:latin typeface="Times New Roman" panose="02020603050405020304" pitchFamily="18" charset="0"/>
              <a:cs typeface="Times New Roman" panose="02020603050405020304" pitchFamily="18" charset="0"/>
            </a:rPr>
            <a:t> per the heatmaps, we can see some correlation between order size (in terms of revenue and quantities) and customer demographics (Location, designation) / product categories. The red cells depict strong opposite correlation, the yellow cells depict weak correlation &amp; green cells depicts strong positive correlation between entities. </a:t>
          </a:r>
          <a:endParaRPr lang="en-US" sz="1800" b="1">
            <a:latin typeface="Times New Roman" panose="02020603050405020304" pitchFamily="18" charset="0"/>
            <a:cs typeface="Times New Roman" panose="02020603050405020304" pitchFamily="18" charset="0"/>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18</xdr:col>
      <xdr:colOff>290249</xdr:colOff>
      <xdr:row>7</xdr:row>
      <xdr:rowOff>48847</xdr:rowOff>
    </xdr:from>
    <xdr:to>
      <xdr:col>29</xdr:col>
      <xdr:colOff>500295</xdr:colOff>
      <xdr:row>35</xdr:row>
      <xdr:rowOff>167246</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00000000-0008-0000-0F00-000002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4622199" y="1337897"/>
              <a:ext cx="6915646" cy="527459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431819</xdr:colOff>
      <xdr:row>7</xdr:row>
      <xdr:rowOff>36396</xdr:rowOff>
    </xdr:from>
    <xdr:to>
      <xdr:col>17</xdr:col>
      <xdr:colOff>521182</xdr:colOff>
      <xdr:row>35</xdr:row>
      <xdr:rowOff>184592</xdr:rowOff>
    </xdr:to>
    <xdr:graphicFrame macro="">
      <xdr:nvGraphicFramePr>
        <xdr:cNvPr id="3" name="Chart 2">
          <a:extLst>
            <a:ext uri="{FF2B5EF4-FFF2-40B4-BE49-F238E27FC236}">
              <a16:creationId xmlns:a16="http://schemas.microsoft.com/office/drawing/2014/main" id="{00000000-0008-0000-0F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0</xdr:colOff>
      <xdr:row>1</xdr:row>
      <xdr:rowOff>0</xdr:rowOff>
    </xdr:from>
    <xdr:to>
      <xdr:col>19</xdr:col>
      <xdr:colOff>449385</xdr:colOff>
      <xdr:row>4</xdr:row>
      <xdr:rowOff>149470</xdr:rowOff>
    </xdr:to>
    <xdr:sp macro="" textlink="">
      <xdr:nvSpPr>
        <xdr:cNvPr id="4" name="TextBox 3">
          <a:extLst>
            <a:ext uri="{FF2B5EF4-FFF2-40B4-BE49-F238E27FC236}">
              <a16:creationId xmlns:a16="http://schemas.microsoft.com/office/drawing/2014/main" id="{00000000-0008-0000-0F00-000004000000}"/>
            </a:ext>
          </a:extLst>
        </xdr:cNvPr>
        <xdr:cNvSpPr txBox="1"/>
      </xdr:nvSpPr>
      <xdr:spPr>
        <a:xfrm>
          <a:off x="895350" y="184150"/>
          <a:ext cx="14495585" cy="701920"/>
        </a:xfrm>
        <a:prstGeom prst="rect">
          <a:avLst/>
        </a:prstGeom>
        <a:solidFill>
          <a:schemeClr val="accent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b="1">
              <a:latin typeface="Times New Roman" panose="02020603050405020304" pitchFamily="18" charset="0"/>
              <a:cs typeface="Times New Roman" panose="02020603050405020304" pitchFamily="18" charset="0"/>
            </a:rPr>
            <a:t>6. How does order frequency vary across different customer segments? Can we visualize this using bar charts or treemaps?</a:t>
          </a:r>
        </a:p>
      </xdr:txBody>
    </xdr:sp>
    <xdr:clientData/>
  </xdr:twoCellAnchor>
  <xdr:twoCellAnchor>
    <xdr:from>
      <xdr:col>7</xdr:col>
      <xdr:colOff>872024</xdr:colOff>
      <xdr:row>37</xdr:row>
      <xdr:rowOff>151186</xdr:rowOff>
    </xdr:from>
    <xdr:to>
      <xdr:col>17</xdr:col>
      <xdr:colOff>125347</xdr:colOff>
      <xdr:row>48</xdr:row>
      <xdr:rowOff>81492</xdr:rowOff>
    </xdr:to>
    <xdr:sp macro="" textlink="">
      <xdr:nvSpPr>
        <xdr:cNvPr id="5" name="TextBox 4">
          <a:extLst>
            <a:ext uri="{FF2B5EF4-FFF2-40B4-BE49-F238E27FC236}">
              <a16:creationId xmlns:a16="http://schemas.microsoft.com/office/drawing/2014/main" id="{00000000-0008-0000-0F00-000005000000}"/>
            </a:ext>
          </a:extLst>
        </xdr:cNvPr>
        <xdr:cNvSpPr txBox="1"/>
      </xdr:nvSpPr>
      <xdr:spPr>
        <a:xfrm>
          <a:off x="7679224" y="6964736"/>
          <a:ext cx="6168473" cy="1955956"/>
        </a:xfrm>
        <a:prstGeom prst="rect">
          <a:avLst/>
        </a:prstGeom>
        <a:solidFill>
          <a:srgbClr val="FFFFCC"/>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latin typeface="Times New Roman" panose="02020603050405020304" pitchFamily="18" charset="0"/>
              <a:cs typeface="Times New Roman" panose="02020603050405020304" pitchFamily="18" charset="0"/>
            </a:rPr>
            <a:t>The bar chart illustrates a significant disparity in order frequency across different countries. The United States exhibits the highest average orders per day, indicating a considerably higher order frequency compared to other nations. France and Germany follow closely, while the majority of countries demonstrate a relatively consistent order frequency. Countries like Norway and Poland exhibit the lowest order frequency, suggesting less frequent orders compared to other nations. This analysis highlights the non-uniform nature of order frequency across different customer segments, suggesting potential opportunities for customer segmentation based on order frequency.</a:t>
          </a:r>
        </a:p>
      </xdr:txBody>
    </xdr:sp>
    <xdr:clientData/>
  </xdr:twoCellAnchor>
  <xdr:twoCellAnchor>
    <xdr:from>
      <xdr:col>18</xdr:col>
      <xdr:colOff>503888</xdr:colOff>
      <xdr:row>37</xdr:row>
      <xdr:rowOff>106387</xdr:rowOff>
    </xdr:from>
    <xdr:to>
      <xdr:col>28</xdr:col>
      <xdr:colOff>488399</xdr:colOff>
      <xdr:row>49</xdr:row>
      <xdr:rowOff>28949</xdr:rowOff>
    </xdr:to>
    <xdr:sp macro="" textlink="">
      <xdr:nvSpPr>
        <xdr:cNvPr id="6" name="TextBox 5">
          <a:extLst>
            <a:ext uri="{FF2B5EF4-FFF2-40B4-BE49-F238E27FC236}">
              <a16:creationId xmlns:a16="http://schemas.microsoft.com/office/drawing/2014/main" id="{00000000-0008-0000-0F00-000006000000}"/>
            </a:ext>
          </a:extLst>
        </xdr:cNvPr>
        <xdr:cNvSpPr txBox="1"/>
      </xdr:nvSpPr>
      <xdr:spPr>
        <a:xfrm>
          <a:off x="14835838" y="6919937"/>
          <a:ext cx="6080511" cy="2132362"/>
        </a:xfrm>
        <a:prstGeom prst="rect">
          <a:avLst/>
        </a:prstGeom>
        <a:solidFill>
          <a:srgbClr val="FFFFCC"/>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latin typeface="Times New Roman" panose="02020603050405020304" pitchFamily="18" charset="0"/>
              <a:cs typeface="Times New Roman" panose="02020603050405020304" pitchFamily="18" charset="0"/>
            </a:rPr>
            <a:t>The Tree map reveals significant disparities in order frequency across different employee job titles within Northwind Traders. Sales Representatives demonstrate the highest average orders per day, indicating a considerably greater order frequency compared to other roles. The Owner and Marketing Managers follow closely, while roles such as Order Administrators, Assistant Sales Agents, and Marketing Assistants exhibit the lowest order frequency, suggesting less frequent order involvement. This analysis underscores the non-uniform nature of order frequency across employee segments, suggesting potential opportunities for performance evaluation, resource allocation, and targeted training initiatives. </a:t>
          </a:r>
        </a:p>
      </xdr:txBody>
    </xdr:sp>
    <xdr:clientData/>
  </xdr:twoCellAnchor>
  <xdr:twoCellAnchor>
    <xdr:from>
      <xdr:col>0</xdr:col>
      <xdr:colOff>185616</xdr:colOff>
      <xdr:row>6</xdr:row>
      <xdr:rowOff>136768</xdr:rowOff>
    </xdr:from>
    <xdr:to>
      <xdr:col>5</xdr:col>
      <xdr:colOff>58616</xdr:colOff>
      <xdr:row>17</xdr:row>
      <xdr:rowOff>58613</xdr:rowOff>
    </xdr:to>
    <xdr:sp macro="" textlink="">
      <xdr:nvSpPr>
        <xdr:cNvPr id="7" name="TextBox 6">
          <a:extLst>
            <a:ext uri="{FF2B5EF4-FFF2-40B4-BE49-F238E27FC236}">
              <a16:creationId xmlns:a16="http://schemas.microsoft.com/office/drawing/2014/main" id="{00000000-0008-0000-0F00-000007000000}"/>
            </a:ext>
          </a:extLst>
        </xdr:cNvPr>
        <xdr:cNvSpPr txBox="1"/>
      </xdr:nvSpPr>
      <xdr:spPr>
        <a:xfrm>
          <a:off x="185616" y="1241668"/>
          <a:ext cx="5302250" cy="1947495"/>
        </a:xfrm>
        <a:prstGeom prst="rect">
          <a:avLst/>
        </a:prstGeom>
        <a:solidFill>
          <a:srgbClr val="CDFFD5"/>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solidFill>
                <a:schemeClr val="dk1"/>
              </a:solidFill>
              <a:effectLst/>
              <a:latin typeface="+mn-lt"/>
              <a:ea typeface="+mn-ea"/>
              <a:cs typeface="+mn-cs"/>
            </a:rPr>
            <a:t>SQL Query</a:t>
          </a:r>
          <a:endParaRPr lang="en-US" sz="1050" b="1">
            <a:solidFill>
              <a:schemeClr val="dk1"/>
            </a:solidFill>
            <a:effectLst/>
            <a:latin typeface="+mn-lt"/>
            <a:ea typeface="+mn-ea"/>
            <a:cs typeface="+mn-cs"/>
          </a:endParaRPr>
        </a:p>
        <a:p>
          <a:r>
            <a:rPr lang="en-US" sz="1100" b="0">
              <a:solidFill>
                <a:schemeClr val="dk1"/>
              </a:solidFill>
              <a:effectLst/>
              <a:latin typeface="+mn-lt"/>
              <a:ea typeface="+mn-ea"/>
              <a:cs typeface="+mn-cs"/>
            </a:rPr>
            <a:t>SELECT </a:t>
          </a:r>
        </a:p>
        <a:p>
          <a:r>
            <a:rPr lang="en-US" sz="1100" b="0">
              <a:solidFill>
                <a:schemeClr val="dk1"/>
              </a:solidFill>
              <a:effectLst/>
              <a:latin typeface="+mn-lt"/>
              <a:ea typeface="+mn-ea"/>
              <a:cs typeface="+mn-cs"/>
            </a:rPr>
            <a:t>    c.CustomerID,</a:t>
          </a:r>
        </a:p>
        <a:p>
          <a:r>
            <a:rPr lang="en-US" sz="1100" b="0">
              <a:solidFill>
                <a:schemeClr val="dk1"/>
              </a:solidFill>
              <a:effectLst/>
              <a:latin typeface="+mn-lt"/>
              <a:ea typeface="+mn-ea"/>
              <a:cs typeface="+mn-cs"/>
            </a:rPr>
            <a:t>    c.Country,</a:t>
          </a:r>
        </a:p>
        <a:p>
          <a:r>
            <a:rPr lang="en-US" sz="1100" b="0">
              <a:solidFill>
                <a:schemeClr val="dk1"/>
              </a:solidFill>
              <a:effectLst/>
              <a:latin typeface="+mn-lt"/>
              <a:ea typeface="+mn-ea"/>
              <a:cs typeface="+mn-cs"/>
            </a:rPr>
            <a:t>    c.ContactTitle,</a:t>
          </a:r>
        </a:p>
        <a:p>
          <a:r>
            <a:rPr lang="en-US" sz="1100" b="0">
              <a:solidFill>
                <a:schemeClr val="dk1"/>
              </a:solidFill>
              <a:effectLst/>
              <a:latin typeface="+mn-lt"/>
              <a:ea typeface="+mn-ea"/>
              <a:cs typeface="+mn-cs"/>
            </a:rPr>
            <a:t>    COUNT(o.OrderID) AS TotalOrders,</a:t>
          </a:r>
        </a:p>
        <a:p>
          <a:r>
            <a:rPr lang="en-US" sz="1100" b="0">
              <a:solidFill>
                <a:schemeClr val="dk1"/>
              </a:solidFill>
              <a:effectLst/>
              <a:latin typeface="+mn-lt"/>
              <a:ea typeface="+mn-ea"/>
              <a:cs typeface="+mn-cs"/>
            </a:rPr>
            <a:t>    COUNT(o.OrderID) / DATEDIFF(MAX(o.OrderDate), MIN(o.OrderDate)) AS OrdersPerDay</a:t>
          </a:r>
        </a:p>
        <a:p>
          <a:r>
            <a:rPr lang="en-US" sz="1100" b="0">
              <a:solidFill>
                <a:schemeClr val="dk1"/>
              </a:solidFill>
              <a:effectLst/>
              <a:latin typeface="+mn-lt"/>
              <a:ea typeface="+mn-ea"/>
              <a:cs typeface="+mn-cs"/>
            </a:rPr>
            <a:t>FROM Orders o</a:t>
          </a:r>
        </a:p>
        <a:p>
          <a:r>
            <a:rPr lang="en-US" sz="1100" b="0">
              <a:solidFill>
                <a:schemeClr val="dk1"/>
              </a:solidFill>
              <a:effectLst/>
              <a:latin typeface="+mn-lt"/>
              <a:ea typeface="+mn-ea"/>
              <a:cs typeface="+mn-cs"/>
            </a:rPr>
            <a:t>JOIN Customers c ON o.CustomerID = c.CustomerID</a:t>
          </a:r>
        </a:p>
        <a:p>
          <a:r>
            <a:rPr lang="en-US" sz="1100" b="0">
              <a:solidFill>
                <a:schemeClr val="dk1"/>
              </a:solidFill>
              <a:effectLst/>
              <a:latin typeface="+mn-lt"/>
              <a:ea typeface="+mn-ea"/>
              <a:cs typeface="+mn-cs"/>
            </a:rPr>
            <a:t>GROUP BY c.CustomerID, c.Country, c.ContactTitle;</a:t>
          </a:r>
        </a:p>
        <a:p>
          <a:br>
            <a:rPr lang="en-US" sz="1050" b="0">
              <a:solidFill>
                <a:schemeClr val="dk1"/>
              </a:solidFill>
              <a:effectLst/>
              <a:latin typeface="+mn-lt"/>
              <a:ea typeface="+mn-ea"/>
              <a:cs typeface="+mn-cs"/>
            </a:rPr>
          </a:br>
          <a:br>
            <a:rPr lang="en-US" sz="1050" b="0">
              <a:solidFill>
                <a:schemeClr val="dk1"/>
              </a:solidFill>
              <a:effectLst/>
              <a:latin typeface="+mn-lt"/>
              <a:ea typeface="+mn-ea"/>
              <a:cs typeface="+mn-cs"/>
            </a:rPr>
          </a:br>
          <a:endParaRPr lang="en-US" sz="1050" b="0">
            <a:solidFill>
              <a:schemeClr val="dk1"/>
            </a:solidFill>
            <a:effectLst/>
            <a:latin typeface="+mn-lt"/>
            <a:ea typeface="+mn-ea"/>
            <a:cs typeface="+mn-cs"/>
          </a:endParaRPr>
        </a:p>
        <a:p>
          <a:endParaRPr lang="en-US" sz="1050" b="0">
            <a:solidFill>
              <a:schemeClr val="dk1"/>
            </a:solidFill>
            <a:effectLst/>
            <a:latin typeface="+mn-lt"/>
            <a:ea typeface="+mn-ea"/>
            <a:cs typeface="+mn-cs"/>
          </a:endParaRP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8</xdr:col>
      <xdr:colOff>788284</xdr:colOff>
      <xdr:row>6</xdr:row>
      <xdr:rowOff>166077</xdr:rowOff>
    </xdr:from>
    <xdr:to>
      <xdr:col>18</xdr:col>
      <xdr:colOff>175846</xdr:colOff>
      <xdr:row>30</xdr:row>
      <xdr:rowOff>29307</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00000000-0008-0000-1000-000002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9640184" y="1270977"/>
              <a:ext cx="6156662" cy="428283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19</xdr:col>
      <xdr:colOff>98650</xdr:colOff>
      <xdr:row>6</xdr:row>
      <xdr:rowOff>87923</xdr:rowOff>
    </xdr:from>
    <xdr:to>
      <xdr:col>27</xdr:col>
      <xdr:colOff>541608</xdr:colOff>
      <xdr:row>29</xdr:row>
      <xdr:rowOff>131529</xdr:rowOff>
    </xdr:to>
    <xdr:graphicFrame macro="">
      <xdr:nvGraphicFramePr>
        <xdr:cNvPr id="3" name="Chart 2">
          <a:extLst>
            <a:ext uri="{FF2B5EF4-FFF2-40B4-BE49-F238E27FC236}">
              <a16:creationId xmlns:a16="http://schemas.microsoft.com/office/drawing/2014/main" id="{00000000-0008-0000-10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0</xdr:colOff>
      <xdr:row>1</xdr:row>
      <xdr:rowOff>12701</xdr:rowOff>
    </xdr:from>
    <xdr:to>
      <xdr:col>16</xdr:col>
      <xdr:colOff>344714</xdr:colOff>
      <xdr:row>3</xdr:row>
      <xdr:rowOff>163286</xdr:rowOff>
    </xdr:to>
    <xdr:sp macro="" textlink="">
      <xdr:nvSpPr>
        <xdr:cNvPr id="4" name="TextBox 3">
          <a:extLst>
            <a:ext uri="{FF2B5EF4-FFF2-40B4-BE49-F238E27FC236}">
              <a16:creationId xmlns:a16="http://schemas.microsoft.com/office/drawing/2014/main" id="{00000000-0008-0000-1000-000004000000}"/>
            </a:ext>
          </a:extLst>
        </xdr:cNvPr>
        <xdr:cNvSpPr txBox="1"/>
      </xdr:nvSpPr>
      <xdr:spPr>
        <a:xfrm>
          <a:off x="895350" y="196851"/>
          <a:ext cx="13851164" cy="518885"/>
        </a:xfrm>
        <a:prstGeom prst="rect">
          <a:avLst/>
        </a:prstGeom>
        <a:solidFill>
          <a:schemeClr val="accent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b="1">
              <a:latin typeface="Times New Roman" panose="02020603050405020304" pitchFamily="18" charset="0"/>
              <a:cs typeface="Times New Roman" panose="02020603050405020304" pitchFamily="18" charset="0"/>
            </a:rPr>
            <a:t>6. How does order frequency vary across different customer segments? Can we visualize this using bar charts or treemaps?</a:t>
          </a:r>
        </a:p>
      </xdr:txBody>
    </xdr:sp>
    <xdr:clientData/>
  </xdr:twoCellAnchor>
  <xdr:twoCellAnchor>
    <xdr:from>
      <xdr:col>9</xdr:col>
      <xdr:colOff>96486</xdr:colOff>
      <xdr:row>32</xdr:row>
      <xdr:rowOff>182118</xdr:rowOff>
    </xdr:from>
    <xdr:to>
      <xdr:col>17</xdr:col>
      <xdr:colOff>33770</xdr:colOff>
      <xdr:row>47</xdr:row>
      <xdr:rowOff>35700</xdr:rowOff>
    </xdr:to>
    <xdr:sp macro="" textlink="">
      <xdr:nvSpPr>
        <xdr:cNvPr id="5" name="TextBox 4">
          <a:extLst>
            <a:ext uri="{FF2B5EF4-FFF2-40B4-BE49-F238E27FC236}">
              <a16:creationId xmlns:a16="http://schemas.microsoft.com/office/drawing/2014/main" id="{00000000-0008-0000-1000-000005000000}"/>
            </a:ext>
          </a:extLst>
        </xdr:cNvPr>
        <xdr:cNvSpPr txBox="1"/>
      </xdr:nvSpPr>
      <xdr:spPr>
        <a:xfrm>
          <a:off x="10231086" y="6074918"/>
          <a:ext cx="4814084" cy="2615832"/>
        </a:xfrm>
        <a:prstGeom prst="rect">
          <a:avLst/>
        </a:prstGeom>
        <a:solidFill>
          <a:srgbClr val="FFFFCC"/>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latin typeface="Times New Roman" panose="02020603050405020304" pitchFamily="18" charset="0"/>
              <a:cs typeface="Times New Roman" panose="02020603050405020304" pitchFamily="18" charset="0"/>
            </a:rPr>
            <a:t>Conclusion: The Tree plot illustrates distinct variations in order frequency across different customer segments. Champions exhibit the highest average orders per day, indicating a considerably greater order frequency compared to other segments. Loyal Customers and Potential Loyalists follow closely, while segments like Lost Customers, Recent Customers, and Needs Attention exhibit lower order frequencies. This analysis highlights the non-uniform nature of order frequency across customer segments, suggesting potential opportunities for targeted marketing campaigns, customer retention strategies, and personalized outreach initiatives.</a:t>
          </a:r>
        </a:p>
      </xdr:txBody>
    </xdr:sp>
    <xdr:clientData/>
  </xdr:twoCellAnchor>
  <xdr:twoCellAnchor>
    <xdr:from>
      <xdr:col>19</xdr:col>
      <xdr:colOff>224692</xdr:colOff>
      <xdr:row>32</xdr:row>
      <xdr:rowOff>170420</xdr:rowOff>
    </xdr:from>
    <xdr:to>
      <xdr:col>27</xdr:col>
      <xdr:colOff>58614</xdr:colOff>
      <xdr:row>48</xdr:row>
      <xdr:rowOff>39077</xdr:rowOff>
    </xdr:to>
    <xdr:sp macro="" textlink="">
      <xdr:nvSpPr>
        <xdr:cNvPr id="6" name="TextBox 5">
          <a:extLst>
            <a:ext uri="{FF2B5EF4-FFF2-40B4-BE49-F238E27FC236}">
              <a16:creationId xmlns:a16="http://schemas.microsoft.com/office/drawing/2014/main" id="{00000000-0008-0000-1000-000006000000}"/>
            </a:ext>
          </a:extLst>
        </xdr:cNvPr>
        <xdr:cNvSpPr txBox="1"/>
      </xdr:nvSpPr>
      <xdr:spPr>
        <a:xfrm>
          <a:off x="16455292" y="6063220"/>
          <a:ext cx="4710722" cy="2815057"/>
        </a:xfrm>
        <a:prstGeom prst="rect">
          <a:avLst/>
        </a:prstGeom>
        <a:solidFill>
          <a:srgbClr val="FFFFCC"/>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latin typeface="Times New Roman" panose="02020603050405020304" pitchFamily="18" charset="0"/>
              <a:cs typeface="Times New Roman" panose="02020603050405020304" pitchFamily="18" charset="0"/>
            </a:rPr>
            <a:t>Conclusion: The bar chart illustrates a significant disparity in order frequency across different customer segments. Champions exhibit the highest average orders per day, indicating a considerably greater order frequency compared to other segments. Loyal Customers and Potential Loyalists follow closely, while segments like Lost Customers, Recent Customers, and Needs Attention exhibit lower order frequencies. This analysis underscores the non-uniform nature of order frequency across customer segments, suggesting potential opportunities for targeted marketing campaigns, customer retention strategies, and personalized outreach initiatives.</a:t>
          </a:r>
        </a:p>
      </xdr:txBody>
    </xdr:sp>
    <xdr:clientData/>
  </xdr:twoCellAnchor>
  <xdr:twoCellAnchor>
    <xdr:from>
      <xdr:col>0</xdr:col>
      <xdr:colOff>181429</xdr:colOff>
      <xdr:row>4</xdr:row>
      <xdr:rowOff>154216</xdr:rowOff>
    </xdr:from>
    <xdr:to>
      <xdr:col>7</xdr:col>
      <xdr:colOff>1016001</xdr:colOff>
      <xdr:row>49</xdr:row>
      <xdr:rowOff>81644</xdr:rowOff>
    </xdr:to>
    <xdr:sp macro="" textlink="">
      <xdr:nvSpPr>
        <xdr:cNvPr id="7" name="TextBox 6">
          <a:extLst>
            <a:ext uri="{FF2B5EF4-FFF2-40B4-BE49-F238E27FC236}">
              <a16:creationId xmlns:a16="http://schemas.microsoft.com/office/drawing/2014/main" id="{00000000-0008-0000-1000-000007000000}"/>
            </a:ext>
          </a:extLst>
        </xdr:cNvPr>
        <xdr:cNvSpPr txBox="1"/>
      </xdr:nvSpPr>
      <xdr:spPr>
        <a:xfrm>
          <a:off x="181429" y="890816"/>
          <a:ext cx="8619672" cy="8214178"/>
        </a:xfrm>
        <a:prstGeom prst="rect">
          <a:avLst/>
        </a:prstGeom>
        <a:solidFill>
          <a:srgbClr val="CDFFD5"/>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solidFill>
                <a:schemeClr val="dk1"/>
              </a:solidFill>
              <a:effectLst/>
              <a:latin typeface="+mn-lt"/>
              <a:ea typeface="+mn-ea"/>
              <a:cs typeface="+mn-cs"/>
            </a:rPr>
            <a:t>SQL Query</a:t>
          </a:r>
          <a:endParaRPr lang="en-US" sz="1050" b="1">
            <a:solidFill>
              <a:schemeClr val="dk1"/>
            </a:solidFill>
            <a:effectLst/>
            <a:latin typeface="+mn-lt"/>
            <a:ea typeface="+mn-ea"/>
            <a:cs typeface="+mn-cs"/>
          </a:endParaRPr>
        </a:p>
        <a:p>
          <a:r>
            <a:rPr lang="en-US" sz="1100" b="0">
              <a:solidFill>
                <a:schemeClr val="dk1"/>
              </a:solidFill>
              <a:effectLst/>
              <a:latin typeface="+mn-lt"/>
              <a:ea typeface="+mn-ea"/>
              <a:cs typeface="+mn-cs"/>
            </a:rPr>
            <a:t>WITH RFM_Calculations AS (</a:t>
          </a:r>
        </a:p>
        <a:p>
          <a:r>
            <a:rPr lang="en-US" sz="1100" b="0">
              <a:solidFill>
                <a:schemeClr val="dk1"/>
              </a:solidFill>
              <a:effectLst/>
              <a:latin typeface="+mn-lt"/>
              <a:ea typeface="+mn-ea"/>
              <a:cs typeface="+mn-cs"/>
            </a:rPr>
            <a:t>    SELECT </a:t>
          </a:r>
        </a:p>
        <a:p>
          <a:r>
            <a:rPr lang="en-US" sz="1100" b="0">
              <a:solidFill>
                <a:schemeClr val="dk1"/>
              </a:solidFill>
              <a:effectLst/>
              <a:latin typeface="+mn-lt"/>
              <a:ea typeface="+mn-ea"/>
              <a:cs typeface="+mn-cs"/>
            </a:rPr>
            <a:t>        c.CustomerID,</a:t>
          </a:r>
        </a:p>
        <a:p>
          <a:r>
            <a:rPr lang="en-US" sz="1100" b="0">
              <a:solidFill>
                <a:schemeClr val="dk1"/>
              </a:solidFill>
              <a:effectLst/>
              <a:latin typeface="+mn-lt"/>
              <a:ea typeface="+mn-ea"/>
              <a:cs typeface="+mn-cs"/>
            </a:rPr>
            <a:t>        MAX(o.OrderDate) AS RecentPurchaseDate,</a:t>
          </a:r>
        </a:p>
        <a:p>
          <a:r>
            <a:rPr lang="en-US" sz="1100" b="0">
              <a:solidFill>
                <a:schemeClr val="dk1"/>
              </a:solidFill>
              <a:effectLst/>
              <a:latin typeface="+mn-lt"/>
              <a:ea typeface="+mn-ea"/>
              <a:cs typeface="+mn-cs"/>
            </a:rPr>
            <a:t>        DATEDIFF("2000/12/31", MAX(o.OrderDate)) AS DaysSinceLastOrder,</a:t>
          </a:r>
        </a:p>
        <a:p>
          <a:r>
            <a:rPr lang="en-US" sz="1100" b="0">
              <a:solidFill>
                <a:schemeClr val="dk1"/>
              </a:solidFill>
              <a:effectLst/>
              <a:latin typeface="+mn-lt"/>
              <a:ea typeface="+mn-ea"/>
              <a:cs typeface="+mn-cs"/>
            </a:rPr>
            <a:t>        COUNT(o.OrderID) AS TotalOrders,</a:t>
          </a:r>
        </a:p>
        <a:p>
          <a:r>
            <a:rPr lang="en-US" sz="1100" b="0">
              <a:solidFill>
                <a:schemeClr val="dk1"/>
              </a:solidFill>
              <a:effectLst/>
              <a:latin typeface="+mn-lt"/>
              <a:ea typeface="+mn-ea"/>
              <a:cs typeface="+mn-cs"/>
            </a:rPr>
            <a:t>        SUM(od.Quantity * od.UnitPrice * (1 - od.Discount)) AS TotalRevenue</a:t>
          </a:r>
        </a:p>
        <a:p>
          <a:r>
            <a:rPr lang="en-US" sz="1100" b="0">
              <a:solidFill>
                <a:schemeClr val="dk1"/>
              </a:solidFill>
              <a:effectLst/>
              <a:latin typeface="+mn-lt"/>
              <a:ea typeface="+mn-ea"/>
              <a:cs typeface="+mn-cs"/>
            </a:rPr>
            <a:t>    FROM Customers c</a:t>
          </a:r>
        </a:p>
        <a:p>
          <a:r>
            <a:rPr lang="en-US" sz="1100" b="0">
              <a:solidFill>
                <a:schemeClr val="dk1"/>
              </a:solidFill>
              <a:effectLst/>
              <a:latin typeface="+mn-lt"/>
              <a:ea typeface="+mn-ea"/>
              <a:cs typeface="+mn-cs"/>
            </a:rPr>
            <a:t>    JOIN Orders o ON c.CustomerID = o.CustomerID</a:t>
          </a:r>
        </a:p>
        <a:p>
          <a:r>
            <a:rPr lang="en-US" sz="1100" b="0">
              <a:solidFill>
                <a:schemeClr val="dk1"/>
              </a:solidFill>
              <a:effectLst/>
              <a:latin typeface="+mn-lt"/>
              <a:ea typeface="+mn-ea"/>
              <a:cs typeface="+mn-cs"/>
            </a:rPr>
            <a:t>    JOIN Order_Details od ON o.OrderID = od.OrderID</a:t>
          </a:r>
        </a:p>
        <a:p>
          <a:r>
            <a:rPr lang="en-US" sz="1100" b="0">
              <a:solidFill>
                <a:schemeClr val="dk1"/>
              </a:solidFill>
              <a:effectLst/>
              <a:latin typeface="+mn-lt"/>
              <a:ea typeface="+mn-ea"/>
              <a:cs typeface="+mn-cs"/>
            </a:rPr>
            <a:t>    GROUP BY c.CustomerID</a:t>
          </a:r>
        </a:p>
        <a:p>
          <a:r>
            <a:rPr lang="en-US" sz="1100" b="0">
              <a:solidFill>
                <a:schemeClr val="dk1"/>
              </a:solidFill>
              <a:effectLst/>
              <a:latin typeface="+mn-lt"/>
              <a:ea typeface="+mn-ea"/>
              <a:cs typeface="+mn-cs"/>
            </a:rPr>
            <a:t>),</a:t>
          </a:r>
        </a:p>
        <a:p>
          <a:r>
            <a:rPr lang="en-US" sz="1100" b="0">
              <a:solidFill>
                <a:schemeClr val="dk1"/>
              </a:solidFill>
              <a:effectLst/>
              <a:latin typeface="+mn-lt"/>
              <a:ea typeface="+mn-ea"/>
              <a:cs typeface="+mn-cs"/>
            </a:rPr>
            <a:t>RFM_Scored AS (</a:t>
          </a:r>
        </a:p>
        <a:p>
          <a:r>
            <a:rPr lang="en-US" sz="1100" b="0">
              <a:solidFill>
                <a:schemeClr val="dk1"/>
              </a:solidFill>
              <a:effectLst/>
              <a:latin typeface="+mn-lt"/>
              <a:ea typeface="+mn-ea"/>
              <a:cs typeface="+mn-cs"/>
            </a:rPr>
            <a:t>    SELECT </a:t>
          </a:r>
        </a:p>
        <a:p>
          <a:r>
            <a:rPr lang="en-US" sz="1100" b="0">
              <a:solidFill>
                <a:schemeClr val="dk1"/>
              </a:solidFill>
              <a:effectLst/>
              <a:latin typeface="+mn-lt"/>
              <a:ea typeface="+mn-ea"/>
              <a:cs typeface="+mn-cs"/>
            </a:rPr>
            <a:t>        CustomerID,</a:t>
          </a:r>
        </a:p>
        <a:p>
          <a:r>
            <a:rPr lang="en-US" sz="1100" b="0">
              <a:solidFill>
                <a:schemeClr val="dk1"/>
              </a:solidFill>
              <a:effectLst/>
              <a:latin typeface="+mn-lt"/>
              <a:ea typeface="+mn-ea"/>
              <a:cs typeface="+mn-cs"/>
            </a:rPr>
            <a:t>        RecentPurchaseDate,</a:t>
          </a:r>
        </a:p>
        <a:p>
          <a:r>
            <a:rPr lang="en-US" sz="1100" b="0">
              <a:solidFill>
                <a:schemeClr val="dk1"/>
              </a:solidFill>
              <a:effectLst/>
              <a:latin typeface="+mn-lt"/>
              <a:ea typeface="+mn-ea"/>
              <a:cs typeface="+mn-cs"/>
            </a:rPr>
            <a:t>        DaysSinceLastOrder,</a:t>
          </a:r>
        </a:p>
        <a:p>
          <a:r>
            <a:rPr lang="en-US" sz="1100" b="0">
              <a:solidFill>
                <a:schemeClr val="dk1"/>
              </a:solidFill>
              <a:effectLst/>
              <a:latin typeface="+mn-lt"/>
              <a:ea typeface="+mn-ea"/>
              <a:cs typeface="+mn-cs"/>
            </a:rPr>
            <a:t>        TotalOrders,</a:t>
          </a:r>
        </a:p>
        <a:p>
          <a:r>
            <a:rPr lang="en-US" sz="1100" b="0">
              <a:solidFill>
                <a:schemeClr val="dk1"/>
              </a:solidFill>
              <a:effectLst/>
              <a:latin typeface="+mn-lt"/>
              <a:ea typeface="+mn-ea"/>
              <a:cs typeface="+mn-cs"/>
            </a:rPr>
            <a:t>        TotalRevenue,</a:t>
          </a:r>
        </a:p>
        <a:p>
          <a:r>
            <a:rPr lang="en-US" sz="1100" b="0">
              <a:solidFill>
                <a:schemeClr val="dk1"/>
              </a:solidFill>
              <a:effectLst/>
              <a:latin typeface="+mn-lt"/>
              <a:ea typeface="+mn-ea"/>
              <a:cs typeface="+mn-cs"/>
            </a:rPr>
            <a:t>        NTILE(10) OVER (ORDER BY DaysSinceLastOrder DESC) - 1 AS RecencyScore,  -- Lower days is better, so DESC</a:t>
          </a:r>
        </a:p>
        <a:p>
          <a:r>
            <a:rPr lang="en-US" sz="1100" b="0">
              <a:solidFill>
                <a:schemeClr val="dk1"/>
              </a:solidFill>
              <a:effectLst/>
              <a:latin typeface="+mn-lt"/>
              <a:ea typeface="+mn-ea"/>
              <a:cs typeface="+mn-cs"/>
            </a:rPr>
            <a:t>        NTILE(10) OVER (ORDER BY TotalOrders ASC) - 1 AS FrequencyScore,  -- Higher orders are better</a:t>
          </a:r>
        </a:p>
        <a:p>
          <a:r>
            <a:rPr lang="en-US" sz="1100" b="0">
              <a:solidFill>
                <a:schemeClr val="dk1"/>
              </a:solidFill>
              <a:effectLst/>
              <a:latin typeface="+mn-lt"/>
              <a:ea typeface="+mn-ea"/>
              <a:cs typeface="+mn-cs"/>
            </a:rPr>
            <a:t>        NTILE(10) OVER (ORDER BY TotalRevenue ASC) - 1 AS MonetaryScore   -- Higher revenue is better</a:t>
          </a:r>
        </a:p>
        <a:p>
          <a:r>
            <a:rPr lang="en-US" sz="1100" b="0">
              <a:solidFill>
                <a:schemeClr val="dk1"/>
              </a:solidFill>
              <a:effectLst/>
              <a:latin typeface="+mn-lt"/>
              <a:ea typeface="+mn-ea"/>
              <a:cs typeface="+mn-cs"/>
            </a:rPr>
            <a:t>    FROM RFM_Calculations</a:t>
          </a:r>
        </a:p>
        <a:p>
          <a:r>
            <a:rPr lang="en-US" sz="1100" b="0">
              <a:solidFill>
                <a:schemeClr val="dk1"/>
              </a:solidFill>
              <a:effectLst/>
              <a:latin typeface="+mn-lt"/>
              <a:ea typeface="+mn-ea"/>
              <a:cs typeface="+mn-cs"/>
            </a:rPr>
            <a:t>)</a:t>
          </a:r>
        </a:p>
        <a:p>
          <a:r>
            <a:rPr lang="en-US" sz="1100" b="0">
              <a:solidFill>
                <a:schemeClr val="dk1"/>
              </a:solidFill>
              <a:effectLst/>
              <a:latin typeface="+mn-lt"/>
              <a:ea typeface="+mn-ea"/>
              <a:cs typeface="+mn-cs"/>
            </a:rPr>
            <a:t>SELECT </a:t>
          </a:r>
        </a:p>
        <a:p>
          <a:r>
            <a:rPr lang="en-US" sz="1100" b="0">
              <a:solidFill>
                <a:schemeClr val="dk1"/>
              </a:solidFill>
              <a:effectLst/>
              <a:latin typeface="+mn-lt"/>
              <a:ea typeface="+mn-ea"/>
              <a:cs typeface="+mn-cs"/>
            </a:rPr>
            <a:t>    CustomerID,</a:t>
          </a:r>
        </a:p>
        <a:p>
          <a:r>
            <a:rPr lang="en-US" sz="1100" b="0">
              <a:solidFill>
                <a:schemeClr val="dk1"/>
              </a:solidFill>
              <a:effectLst/>
              <a:latin typeface="+mn-lt"/>
              <a:ea typeface="+mn-ea"/>
              <a:cs typeface="+mn-cs"/>
            </a:rPr>
            <a:t>    RecentPurchaseDate,</a:t>
          </a:r>
        </a:p>
        <a:p>
          <a:r>
            <a:rPr lang="en-US" sz="1100" b="0">
              <a:solidFill>
                <a:schemeClr val="dk1"/>
              </a:solidFill>
              <a:effectLst/>
              <a:latin typeface="+mn-lt"/>
              <a:ea typeface="+mn-ea"/>
              <a:cs typeface="+mn-cs"/>
            </a:rPr>
            <a:t>    DaysSinceLastOrder,</a:t>
          </a:r>
        </a:p>
        <a:p>
          <a:r>
            <a:rPr lang="en-US" sz="1100" b="0">
              <a:solidFill>
                <a:schemeClr val="dk1"/>
              </a:solidFill>
              <a:effectLst/>
              <a:latin typeface="+mn-lt"/>
              <a:ea typeface="+mn-ea"/>
              <a:cs typeface="+mn-cs"/>
            </a:rPr>
            <a:t>    TotalOrders,</a:t>
          </a:r>
        </a:p>
        <a:p>
          <a:r>
            <a:rPr lang="en-US" sz="1100" b="0">
              <a:solidFill>
                <a:schemeClr val="dk1"/>
              </a:solidFill>
              <a:effectLst/>
              <a:latin typeface="+mn-lt"/>
              <a:ea typeface="+mn-ea"/>
              <a:cs typeface="+mn-cs"/>
            </a:rPr>
            <a:t>    TotalRevenue,</a:t>
          </a:r>
        </a:p>
        <a:p>
          <a:r>
            <a:rPr lang="en-US" sz="1100" b="0">
              <a:solidFill>
                <a:schemeClr val="dk1"/>
              </a:solidFill>
              <a:effectLst/>
              <a:latin typeface="+mn-lt"/>
              <a:ea typeface="+mn-ea"/>
              <a:cs typeface="+mn-cs"/>
            </a:rPr>
            <a:t>    RecencyScore,</a:t>
          </a:r>
        </a:p>
        <a:p>
          <a:r>
            <a:rPr lang="en-US" sz="1100" b="0">
              <a:solidFill>
                <a:schemeClr val="dk1"/>
              </a:solidFill>
              <a:effectLst/>
              <a:latin typeface="+mn-lt"/>
              <a:ea typeface="+mn-ea"/>
              <a:cs typeface="+mn-cs"/>
            </a:rPr>
            <a:t>    FrequencyScore,</a:t>
          </a:r>
        </a:p>
        <a:p>
          <a:r>
            <a:rPr lang="en-US" sz="1100" b="0">
              <a:solidFill>
                <a:schemeClr val="dk1"/>
              </a:solidFill>
              <a:effectLst/>
              <a:latin typeface="+mn-lt"/>
              <a:ea typeface="+mn-ea"/>
              <a:cs typeface="+mn-cs"/>
            </a:rPr>
            <a:t>    MonetaryScore,</a:t>
          </a:r>
        </a:p>
        <a:p>
          <a:r>
            <a:rPr lang="en-US" sz="1100" b="0">
              <a:solidFill>
                <a:schemeClr val="dk1"/>
              </a:solidFill>
              <a:effectLst/>
              <a:latin typeface="+mn-lt"/>
              <a:ea typeface="+mn-ea"/>
              <a:cs typeface="+mn-cs"/>
            </a:rPr>
            <a:t>    CASE </a:t>
          </a:r>
        </a:p>
        <a:p>
          <a:r>
            <a:rPr lang="en-US" sz="1100" b="0">
              <a:solidFill>
                <a:schemeClr val="dk1"/>
              </a:solidFill>
              <a:effectLst/>
              <a:latin typeface="+mn-lt"/>
              <a:ea typeface="+mn-ea"/>
              <a:cs typeface="+mn-cs"/>
            </a:rPr>
            <a:t>        WHEN RecencyScore &gt;= 7 AND FrequencyScore &gt;= 7 AND MonetaryScore &gt;= 7 THEN 'Champions'</a:t>
          </a:r>
        </a:p>
        <a:p>
          <a:r>
            <a:rPr lang="en-US" sz="1100" b="0">
              <a:solidFill>
                <a:schemeClr val="dk1"/>
              </a:solidFill>
              <a:effectLst/>
              <a:latin typeface="+mn-lt"/>
              <a:ea typeface="+mn-ea"/>
              <a:cs typeface="+mn-cs"/>
            </a:rPr>
            <a:t>        WHEN RecencyScore &gt;= 4 AND FrequencyScore &gt;= 6 AND MonetaryScore &gt;= 5 THEN 'Loyal Customers'</a:t>
          </a:r>
        </a:p>
        <a:p>
          <a:r>
            <a:rPr lang="en-US" sz="1100" b="0">
              <a:solidFill>
                <a:schemeClr val="dk1"/>
              </a:solidFill>
              <a:effectLst/>
              <a:latin typeface="+mn-lt"/>
              <a:ea typeface="+mn-ea"/>
              <a:cs typeface="+mn-cs"/>
            </a:rPr>
            <a:t>        WHEN RecencyScore &gt;= 7 AND FrequencyScore BETWEEN 3 AND 6 AND MonetaryScore BETWEEN 4 AND 6 THEN 'Potential Loyalists'</a:t>
          </a:r>
        </a:p>
        <a:p>
          <a:r>
            <a:rPr lang="en-US" sz="1100" b="0">
              <a:solidFill>
                <a:schemeClr val="dk1"/>
              </a:solidFill>
              <a:effectLst/>
              <a:latin typeface="+mn-lt"/>
              <a:ea typeface="+mn-ea"/>
              <a:cs typeface="+mn-cs"/>
            </a:rPr>
            <a:t>        WHEN RecencyScore &gt;= 7 AND FrequencyScore &lt;= 3 AND MonetaryScore &lt;= 3 THEN 'Recent Customers'</a:t>
          </a:r>
        </a:p>
        <a:p>
          <a:r>
            <a:rPr lang="en-US" sz="1100" b="0">
              <a:solidFill>
                <a:schemeClr val="dk1"/>
              </a:solidFill>
              <a:effectLst/>
              <a:latin typeface="+mn-lt"/>
              <a:ea typeface="+mn-ea"/>
              <a:cs typeface="+mn-cs"/>
            </a:rPr>
            <a:t>        WHEN RecencyScore BETWEEN 5 AND 6 AND FrequencyScore BETWEEN 2 AND 5 AND MonetaryScore BETWEEN 3 AND 5 THEN 'Promising'</a:t>
          </a:r>
        </a:p>
        <a:p>
          <a:r>
            <a:rPr lang="en-US" sz="1100" b="0">
              <a:solidFill>
                <a:schemeClr val="dk1"/>
              </a:solidFill>
              <a:effectLst/>
              <a:latin typeface="+mn-lt"/>
              <a:ea typeface="+mn-ea"/>
              <a:cs typeface="+mn-cs"/>
            </a:rPr>
            <a:t>        WHEN RecencyScore BETWEEN 3 AND 4 AND FrequencyScore BETWEEN 3 AND 5 AND MonetaryScore BETWEEN 3 AND 5 THEN 'Needs Attention'</a:t>
          </a:r>
        </a:p>
        <a:p>
          <a:r>
            <a:rPr lang="en-US" sz="1100" b="0">
              <a:solidFill>
                <a:schemeClr val="dk1"/>
              </a:solidFill>
              <a:effectLst/>
              <a:latin typeface="+mn-lt"/>
              <a:ea typeface="+mn-ea"/>
              <a:cs typeface="+mn-cs"/>
            </a:rPr>
            <a:t>        WHEN RecencyScore BETWEEN 0 AND 3 AND FrequencyScore &gt;= 4 AND MonetaryScore &gt;= 4 THEN 'At Risk'</a:t>
          </a:r>
        </a:p>
        <a:p>
          <a:r>
            <a:rPr lang="en-US" sz="1100" b="0">
              <a:solidFill>
                <a:schemeClr val="dk1"/>
              </a:solidFill>
              <a:effectLst/>
              <a:latin typeface="+mn-lt"/>
              <a:ea typeface="+mn-ea"/>
              <a:cs typeface="+mn-cs"/>
            </a:rPr>
            <a:t>        WHEN RecencyScore BETWEEN 0 AND 2 AND FrequencyScore &lt;= 3 AND MonetaryScore &lt;= 3 THEN 'Lost Customers'</a:t>
          </a:r>
        </a:p>
        <a:p>
          <a:r>
            <a:rPr lang="en-US" sz="1100" b="0">
              <a:solidFill>
                <a:schemeClr val="dk1"/>
              </a:solidFill>
              <a:effectLst/>
              <a:latin typeface="+mn-lt"/>
              <a:ea typeface="+mn-ea"/>
              <a:cs typeface="+mn-cs"/>
            </a:rPr>
            <a:t>        ELSE 'Others' -- Catch-all category</a:t>
          </a:r>
        </a:p>
        <a:p>
          <a:r>
            <a:rPr lang="en-US" sz="1100" b="0">
              <a:solidFill>
                <a:schemeClr val="dk1"/>
              </a:solidFill>
              <a:effectLst/>
              <a:latin typeface="+mn-lt"/>
              <a:ea typeface="+mn-ea"/>
              <a:cs typeface="+mn-cs"/>
            </a:rPr>
            <a:t>    END AS CustomerSegment</a:t>
          </a:r>
        </a:p>
        <a:p>
          <a:r>
            <a:rPr lang="en-US" sz="1100" b="0">
              <a:solidFill>
                <a:schemeClr val="dk1"/>
              </a:solidFill>
              <a:effectLst/>
              <a:latin typeface="+mn-lt"/>
              <a:ea typeface="+mn-ea"/>
              <a:cs typeface="+mn-cs"/>
            </a:rPr>
            <a:t>FROM RFM_Scored;</a:t>
          </a:r>
          <a:br>
            <a:rPr lang="en-US" sz="1050" b="0">
              <a:solidFill>
                <a:schemeClr val="dk1"/>
              </a:solidFill>
              <a:effectLst/>
              <a:latin typeface="+mn-lt"/>
              <a:ea typeface="+mn-ea"/>
              <a:cs typeface="+mn-cs"/>
            </a:rPr>
          </a:br>
          <a:br>
            <a:rPr lang="en-US" sz="1050" b="0">
              <a:solidFill>
                <a:schemeClr val="dk1"/>
              </a:solidFill>
              <a:effectLst/>
              <a:latin typeface="+mn-lt"/>
              <a:ea typeface="+mn-ea"/>
              <a:cs typeface="+mn-cs"/>
            </a:rPr>
          </a:br>
          <a:endParaRPr lang="en-US" sz="1050" b="0">
            <a:solidFill>
              <a:schemeClr val="dk1"/>
            </a:solidFill>
            <a:effectLst/>
            <a:latin typeface="+mn-lt"/>
            <a:ea typeface="+mn-ea"/>
            <a:cs typeface="+mn-cs"/>
          </a:endParaRPr>
        </a:p>
        <a:p>
          <a:endParaRPr lang="en-US" sz="1050" b="0">
            <a:solidFill>
              <a:schemeClr val="dk1"/>
            </a:solidFill>
            <a:effectLst/>
            <a:latin typeface="+mn-lt"/>
            <a:ea typeface="+mn-ea"/>
            <a:cs typeface="+mn-cs"/>
          </a:endParaRP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5</xdr:col>
      <xdr:colOff>1631434</xdr:colOff>
      <xdr:row>21</xdr:row>
      <xdr:rowOff>162029</xdr:rowOff>
    </xdr:from>
    <xdr:to>
      <xdr:col>10</xdr:col>
      <xdr:colOff>403178</xdr:colOff>
      <xdr:row>38</xdr:row>
      <xdr:rowOff>90711</xdr:rowOff>
    </xdr:to>
    <xdr:graphicFrame macro="">
      <xdr:nvGraphicFramePr>
        <xdr:cNvPr id="2" name="Chart 1">
          <a:extLst>
            <a:ext uri="{FF2B5EF4-FFF2-40B4-BE49-F238E27FC236}">
              <a16:creationId xmlns:a16="http://schemas.microsoft.com/office/drawing/2014/main" id="{00000000-0008-0000-11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272146</xdr:colOff>
      <xdr:row>22</xdr:row>
      <xdr:rowOff>38100</xdr:rowOff>
    </xdr:from>
    <xdr:to>
      <xdr:col>17</xdr:col>
      <xdr:colOff>176649</xdr:colOff>
      <xdr:row>38</xdr:row>
      <xdr:rowOff>50393</xdr:rowOff>
    </xdr:to>
    <xdr:graphicFrame macro="">
      <xdr:nvGraphicFramePr>
        <xdr:cNvPr id="3" name="Chart 2">
          <a:extLst>
            <a:ext uri="{FF2B5EF4-FFF2-40B4-BE49-F238E27FC236}">
              <a16:creationId xmlns:a16="http://schemas.microsoft.com/office/drawing/2014/main" id="{00000000-0008-0000-11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686110</xdr:colOff>
      <xdr:row>22</xdr:row>
      <xdr:rowOff>24037</xdr:rowOff>
    </xdr:from>
    <xdr:to>
      <xdr:col>12</xdr:col>
      <xdr:colOff>1532067</xdr:colOff>
      <xdr:row>38</xdr:row>
      <xdr:rowOff>100790</xdr:rowOff>
    </xdr:to>
    <xdr:graphicFrame macro="">
      <xdr:nvGraphicFramePr>
        <xdr:cNvPr id="4" name="Chart 3">
          <a:extLst>
            <a:ext uri="{FF2B5EF4-FFF2-40B4-BE49-F238E27FC236}">
              <a16:creationId xmlns:a16="http://schemas.microsoft.com/office/drawing/2014/main" id="{00000000-0008-0000-11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373203</xdr:colOff>
      <xdr:row>22</xdr:row>
      <xdr:rowOff>88274</xdr:rowOff>
    </xdr:from>
    <xdr:to>
      <xdr:col>20</xdr:col>
      <xdr:colOff>120956</xdr:colOff>
      <xdr:row>38</xdr:row>
      <xdr:rowOff>70552</xdr:rowOff>
    </xdr:to>
    <xdr:graphicFrame macro="">
      <xdr:nvGraphicFramePr>
        <xdr:cNvPr id="5" name="Chart 4">
          <a:extLst>
            <a:ext uri="{FF2B5EF4-FFF2-40B4-BE49-F238E27FC236}">
              <a16:creationId xmlns:a16="http://schemas.microsoft.com/office/drawing/2014/main" id="{00000000-0008-0000-11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80381</xdr:colOff>
      <xdr:row>0</xdr:row>
      <xdr:rowOff>112532</xdr:rowOff>
    </xdr:from>
    <xdr:to>
      <xdr:col>15</xdr:col>
      <xdr:colOff>329558</xdr:colOff>
      <xdr:row>4</xdr:row>
      <xdr:rowOff>56266</xdr:rowOff>
    </xdr:to>
    <xdr:sp macro="" textlink="">
      <xdr:nvSpPr>
        <xdr:cNvPr id="6" name="TextBox 5">
          <a:extLst>
            <a:ext uri="{FF2B5EF4-FFF2-40B4-BE49-F238E27FC236}">
              <a16:creationId xmlns:a16="http://schemas.microsoft.com/office/drawing/2014/main" id="{00000000-0008-0000-1100-000006000000}"/>
            </a:ext>
          </a:extLst>
        </xdr:cNvPr>
        <xdr:cNvSpPr txBox="1"/>
      </xdr:nvSpPr>
      <xdr:spPr>
        <a:xfrm>
          <a:off x="80381" y="112532"/>
          <a:ext cx="18067277" cy="680334"/>
        </a:xfrm>
        <a:prstGeom prst="rect">
          <a:avLst/>
        </a:prstGeom>
        <a:solidFill>
          <a:schemeClr val="accent4">
            <a:lumMod val="20000"/>
            <a:lumOff val="80000"/>
          </a:schemeClr>
        </a:solidFill>
        <a:ln w="9525" cmpd="sng">
          <a:solidFill>
            <a:schemeClr val="accent4"/>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b="1">
              <a:latin typeface="Times New Roman" panose="02020603050405020304" pitchFamily="18" charset="0"/>
              <a:cs typeface="Times New Roman" panose="02020603050405020304" pitchFamily="18" charset="0"/>
            </a:rPr>
            <a:t>7. Are there any correlations between employee satisfaction levels and key performance indicators? Can we explore this visually through scatter plots or line charts?</a:t>
          </a:r>
        </a:p>
      </xdr:txBody>
    </xdr:sp>
    <xdr:clientData/>
  </xdr:twoCellAnchor>
  <xdr:twoCellAnchor>
    <xdr:from>
      <xdr:col>0</xdr:col>
      <xdr:colOff>108857</xdr:colOff>
      <xdr:row>5</xdr:row>
      <xdr:rowOff>72571</xdr:rowOff>
    </xdr:from>
    <xdr:to>
      <xdr:col>5</xdr:col>
      <xdr:colOff>1224643</xdr:colOff>
      <xdr:row>56</xdr:row>
      <xdr:rowOff>63500</xdr:rowOff>
    </xdr:to>
    <xdr:sp macro="" textlink="">
      <xdr:nvSpPr>
        <xdr:cNvPr id="7" name="TextBox 6">
          <a:extLst>
            <a:ext uri="{FF2B5EF4-FFF2-40B4-BE49-F238E27FC236}">
              <a16:creationId xmlns:a16="http://schemas.microsoft.com/office/drawing/2014/main" id="{00000000-0008-0000-1100-000007000000}"/>
            </a:ext>
          </a:extLst>
        </xdr:cNvPr>
        <xdr:cNvSpPr txBox="1"/>
      </xdr:nvSpPr>
      <xdr:spPr>
        <a:xfrm>
          <a:off x="108857" y="993321"/>
          <a:ext cx="5992586" cy="9382579"/>
        </a:xfrm>
        <a:prstGeom prst="rect">
          <a:avLst/>
        </a:prstGeom>
        <a:solidFill>
          <a:srgbClr val="CDFFD5"/>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solidFill>
                <a:schemeClr val="dk1"/>
              </a:solidFill>
              <a:effectLst/>
              <a:latin typeface="+mn-lt"/>
              <a:ea typeface="+mn-ea"/>
              <a:cs typeface="+mn-cs"/>
            </a:rPr>
            <a:t>SQL Query</a:t>
          </a:r>
          <a:endParaRPr lang="en-US" sz="1050" b="1">
            <a:solidFill>
              <a:schemeClr val="dk1"/>
            </a:solidFill>
            <a:effectLst/>
            <a:latin typeface="+mn-lt"/>
            <a:ea typeface="+mn-ea"/>
            <a:cs typeface="+mn-cs"/>
          </a:endParaRPr>
        </a:p>
        <a:p>
          <a:r>
            <a:rPr lang="en-US" sz="1100" b="0">
              <a:solidFill>
                <a:schemeClr val="dk1"/>
              </a:solidFill>
              <a:effectLst/>
              <a:latin typeface="+mn-lt"/>
              <a:ea typeface="+mn-ea"/>
              <a:cs typeface="+mn-cs"/>
            </a:rPr>
            <a:t>WITH EmployeeMetrics AS (</a:t>
          </a:r>
        </a:p>
        <a:p>
          <a:r>
            <a:rPr lang="en-US" sz="1100" b="0">
              <a:solidFill>
                <a:schemeClr val="dk1"/>
              </a:solidFill>
              <a:effectLst/>
              <a:latin typeface="+mn-lt"/>
              <a:ea typeface="+mn-ea"/>
              <a:cs typeface="+mn-cs"/>
            </a:rPr>
            <a:t>    SELECT </a:t>
          </a:r>
        </a:p>
        <a:p>
          <a:r>
            <a:rPr lang="en-US" sz="1100" b="0">
              <a:solidFill>
                <a:schemeClr val="dk1"/>
              </a:solidFill>
              <a:effectLst/>
              <a:latin typeface="+mn-lt"/>
              <a:ea typeface="+mn-ea"/>
              <a:cs typeface="+mn-cs"/>
            </a:rPr>
            <a:t>        e.EmployeeID,</a:t>
          </a:r>
        </a:p>
        <a:p>
          <a:r>
            <a:rPr lang="en-US" sz="1100" b="0">
              <a:solidFill>
                <a:schemeClr val="dk1"/>
              </a:solidFill>
              <a:effectLst/>
              <a:latin typeface="+mn-lt"/>
              <a:ea typeface="+mn-ea"/>
              <a:cs typeface="+mn-cs"/>
            </a:rPr>
            <a:t>        e.FirstName,</a:t>
          </a:r>
        </a:p>
        <a:p>
          <a:r>
            <a:rPr lang="en-US" sz="1100" b="0">
              <a:solidFill>
                <a:schemeClr val="dk1"/>
              </a:solidFill>
              <a:effectLst/>
              <a:latin typeface="+mn-lt"/>
              <a:ea typeface="+mn-ea"/>
              <a:cs typeface="+mn-cs"/>
            </a:rPr>
            <a:t>        e.LastName,</a:t>
          </a:r>
        </a:p>
        <a:p>
          <a:r>
            <a:rPr lang="en-US" sz="1100" b="0">
              <a:solidFill>
                <a:schemeClr val="dk1"/>
              </a:solidFill>
              <a:effectLst/>
              <a:latin typeface="+mn-lt"/>
              <a:ea typeface="+mn-ea"/>
              <a:cs typeface="+mn-cs"/>
            </a:rPr>
            <a:t>        DATEDIFF("2000/12/31", e.HireDate) / 365 AS TenureYears,</a:t>
          </a:r>
        </a:p>
        <a:p>
          <a:r>
            <a:rPr lang="en-US" sz="1100" b="0">
              <a:solidFill>
                <a:schemeClr val="dk1"/>
              </a:solidFill>
              <a:effectLst/>
              <a:latin typeface="+mn-lt"/>
              <a:ea typeface="+mn-ea"/>
              <a:cs typeface="+mn-cs"/>
            </a:rPr>
            <a:t>        COUNT(o.OrderID) AS TotalOrdersProcessed,</a:t>
          </a:r>
        </a:p>
        <a:p>
          <a:r>
            <a:rPr lang="en-US" sz="1100" b="0">
              <a:solidFill>
                <a:schemeClr val="dk1"/>
              </a:solidFill>
              <a:effectLst/>
              <a:latin typeface="+mn-lt"/>
              <a:ea typeface="+mn-ea"/>
              <a:cs typeface="+mn-cs"/>
            </a:rPr>
            <a:t>        SUM(od.UnitPrice * od.Quantity * (1 - od.Discount)) AS TotalRevenueGenerated,</a:t>
          </a:r>
        </a:p>
        <a:p>
          <a:r>
            <a:rPr lang="en-US" sz="1100" b="0">
              <a:solidFill>
                <a:schemeClr val="dk1"/>
              </a:solidFill>
              <a:effectLst/>
              <a:latin typeface="+mn-lt"/>
              <a:ea typeface="+mn-ea"/>
              <a:cs typeface="+mn-cs"/>
            </a:rPr>
            <a:t>        AVG(DATEDIFF(o.ShippedDate, o.OrderDate)) AS AvgOrderProcessingTime</a:t>
          </a:r>
        </a:p>
        <a:p>
          <a:r>
            <a:rPr lang="en-US" sz="1100" b="0">
              <a:solidFill>
                <a:schemeClr val="dk1"/>
              </a:solidFill>
              <a:effectLst/>
              <a:latin typeface="+mn-lt"/>
              <a:ea typeface="+mn-ea"/>
              <a:cs typeface="+mn-cs"/>
            </a:rPr>
            <a:t>    FROM Employees e</a:t>
          </a:r>
        </a:p>
        <a:p>
          <a:r>
            <a:rPr lang="en-US" sz="1100" b="0">
              <a:solidFill>
                <a:schemeClr val="dk1"/>
              </a:solidFill>
              <a:effectLst/>
              <a:latin typeface="+mn-lt"/>
              <a:ea typeface="+mn-ea"/>
              <a:cs typeface="+mn-cs"/>
            </a:rPr>
            <a:t>    LEFT JOIN Orders o ON e.EmployeeID = o.EmployeeID</a:t>
          </a:r>
        </a:p>
        <a:p>
          <a:r>
            <a:rPr lang="en-US" sz="1100" b="0">
              <a:solidFill>
                <a:schemeClr val="dk1"/>
              </a:solidFill>
              <a:effectLst/>
              <a:latin typeface="+mn-lt"/>
              <a:ea typeface="+mn-ea"/>
              <a:cs typeface="+mn-cs"/>
            </a:rPr>
            <a:t>    LEFT JOIN Order_Details od ON o.OrderID = od.OrderID</a:t>
          </a:r>
        </a:p>
        <a:p>
          <a:r>
            <a:rPr lang="en-US" sz="1100" b="0">
              <a:solidFill>
                <a:schemeClr val="dk1"/>
              </a:solidFill>
              <a:effectLst/>
              <a:latin typeface="+mn-lt"/>
              <a:ea typeface="+mn-ea"/>
              <a:cs typeface="+mn-cs"/>
            </a:rPr>
            <a:t>    WHERE o.ShippedDate IS NOT NULL</a:t>
          </a:r>
        </a:p>
        <a:p>
          <a:r>
            <a:rPr lang="en-US" sz="1100" b="0">
              <a:solidFill>
                <a:schemeClr val="dk1"/>
              </a:solidFill>
              <a:effectLst/>
              <a:latin typeface="+mn-lt"/>
              <a:ea typeface="+mn-ea"/>
              <a:cs typeface="+mn-cs"/>
            </a:rPr>
            <a:t>    GROUP BY e.EmployeeID, e.FirstName, e.LastName</a:t>
          </a:r>
        </a:p>
        <a:p>
          <a:r>
            <a:rPr lang="en-US" sz="1100" b="0">
              <a:solidFill>
                <a:schemeClr val="dk1"/>
              </a:solidFill>
              <a:effectLst/>
              <a:latin typeface="+mn-lt"/>
              <a:ea typeface="+mn-ea"/>
              <a:cs typeface="+mn-cs"/>
            </a:rPr>
            <a:t>),</a:t>
          </a:r>
        </a:p>
        <a:p>
          <a:r>
            <a:rPr lang="en-US" sz="1100" b="0">
              <a:solidFill>
                <a:schemeClr val="dk1"/>
              </a:solidFill>
              <a:effectLst/>
              <a:latin typeface="+mn-lt"/>
              <a:ea typeface="+mn-ea"/>
              <a:cs typeface="+mn-cs"/>
            </a:rPr>
            <a:t>NormalizedMetrics AS (</a:t>
          </a:r>
        </a:p>
        <a:p>
          <a:r>
            <a:rPr lang="en-US" sz="1100" b="0">
              <a:solidFill>
                <a:schemeClr val="dk1"/>
              </a:solidFill>
              <a:effectLst/>
              <a:latin typeface="+mn-lt"/>
              <a:ea typeface="+mn-ea"/>
              <a:cs typeface="+mn-cs"/>
            </a:rPr>
            <a:t>    SELECT </a:t>
          </a:r>
        </a:p>
        <a:p>
          <a:r>
            <a:rPr lang="en-US" sz="1100" b="0">
              <a:solidFill>
                <a:schemeClr val="dk1"/>
              </a:solidFill>
              <a:effectLst/>
              <a:latin typeface="+mn-lt"/>
              <a:ea typeface="+mn-ea"/>
              <a:cs typeface="+mn-cs"/>
            </a:rPr>
            <a:t>        EmployeeID,</a:t>
          </a:r>
        </a:p>
        <a:p>
          <a:r>
            <a:rPr lang="en-US" sz="1100" b="0">
              <a:solidFill>
                <a:schemeClr val="dk1"/>
              </a:solidFill>
              <a:effectLst/>
              <a:latin typeface="+mn-lt"/>
              <a:ea typeface="+mn-ea"/>
              <a:cs typeface="+mn-cs"/>
            </a:rPr>
            <a:t>        FirstName,</a:t>
          </a:r>
        </a:p>
        <a:p>
          <a:r>
            <a:rPr lang="en-US" sz="1100" b="0">
              <a:solidFill>
                <a:schemeClr val="dk1"/>
              </a:solidFill>
              <a:effectLst/>
              <a:latin typeface="+mn-lt"/>
              <a:ea typeface="+mn-ea"/>
              <a:cs typeface="+mn-cs"/>
            </a:rPr>
            <a:t>        LastName,</a:t>
          </a:r>
        </a:p>
        <a:p>
          <a:r>
            <a:rPr lang="en-US" sz="1100" b="0">
              <a:solidFill>
                <a:schemeClr val="dk1"/>
              </a:solidFill>
              <a:effectLst/>
              <a:latin typeface="+mn-lt"/>
              <a:ea typeface="+mn-ea"/>
              <a:cs typeface="+mn-cs"/>
            </a:rPr>
            <a:t>        TenureYears,</a:t>
          </a:r>
        </a:p>
        <a:p>
          <a:r>
            <a:rPr lang="en-US" sz="1100" b="0">
              <a:solidFill>
                <a:schemeClr val="dk1"/>
              </a:solidFill>
              <a:effectLst/>
              <a:latin typeface="+mn-lt"/>
              <a:ea typeface="+mn-ea"/>
              <a:cs typeface="+mn-cs"/>
            </a:rPr>
            <a:t>        TotalOrdersProcessed,</a:t>
          </a:r>
        </a:p>
        <a:p>
          <a:r>
            <a:rPr lang="en-US" sz="1100" b="0">
              <a:solidFill>
                <a:schemeClr val="dk1"/>
              </a:solidFill>
              <a:effectLst/>
              <a:latin typeface="+mn-lt"/>
              <a:ea typeface="+mn-ea"/>
              <a:cs typeface="+mn-cs"/>
            </a:rPr>
            <a:t>        TotalRevenueGenerated,</a:t>
          </a:r>
        </a:p>
        <a:p>
          <a:r>
            <a:rPr lang="en-US" sz="1100" b="0">
              <a:solidFill>
                <a:schemeClr val="dk1"/>
              </a:solidFill>
              <a:effectLst/>
              <a:latin typeface="+mn-lt"/>
              <a:ea typeface="+mn-ea"/>
              <a:cs typeface="+mn-cs"/>
            </a:rPr>
            <a:t>        AvgOrderProcessingTime,</a:t>
          </a:r>
        </a:p>
        <a:p>
          <a:r>
            <a:rPr lang="en-US" sz="1100" b="0">
              <a:solidFill>
                <a:schemeClr val="dk1"/>
              </a:solidFill>
              <a:effectLst/>
              <a:latin typeface="+mn-lt"/>
              <a:ea typeface="+mn-ea"/>
              <a:cs typeface="+mn-cs"/>
            </a:rPr>
            <a:t>        -- Normalize tenure (0-9 scale)</a:t>
          </a:r>
        </a:p>
        <a:p>
          <a:r>
            <a:rPr lang="en-US" sz="1100" b="0">
              <a:solidFill>
                <a:schemeClr val="dk1"/>
              </a:solidFill>
              <a:effectLst/>
              <a:latin typeface="+mn-lt"/>
              <a:ea typeface="+mn-ea"/>
              <a:cs typeface="+mn-cs"/>
            </a:rPr>
            <a:t>        NTILE(10) OVER (ORDER BY TenureYears DESC) - 1 AS TenureScore,</a:t>
          </a:r>
        </a:p>
        <a:p>
          <a:r>
            <a:rPr lang="en-US" sz="1100" b="0">
              <a:solidFill>
                <a:schemeClr val="dk1"/>
              </a:solidFill>
              <a:effectLst/>
              <a:latin typeface="+mn-lt"/>
              <a:ea typeface="+mn-ea"/>
              <a:cs typeface="+mn-cs"/>
            </a:rPr>
            <a:t>        -- Normalize workload (higher orders → higher workload)</a:t>
          </a:r>
        </a:p>
        <a:p>
          <a:r>
            <a:rPr lang="en-US" sz="1100" b="0">
              <a:solidFill>
                <a:schemeClr val="dk1"/>
              </a:solidFill>
              <a:effectLst/>
              <a:latin typeface="+mn-lt"/>
              <a:ea typeface="+mn-ea"/>
              <a:cs typeface="+mn-cs"/>
            </a:rPr>
            <a:t>        NTILE(10) OVER (ORDER BY TotalOrdersProcessed DESC) - 1 AS WorkloadScore,</a:t>
          </a:r>
        </a:p>
        <a:p>
          <a:r>
            <a:rPr lang="en-US" sz="1100" b="0">
              <a:solidFill>
                <a:schemeClr val="dk1"/>
              </a:solidFill>
              <a:effectLst/>
              <a:latin typeface="+mn-lt"/>
              <a:ea typeface="+mn-ea"/>
              <a:cs typeface="+mn-cs"/>
            </a:rPr>
            <a:t>        -- Normalize processing time (inverted scale: faster processing is better)</a:t>
          </a:r>
        </a:p>
        <a:p>
          <a:r>
            <a:rPr lang="en-US" sz="1100" b="0">
              <a:solidFill>
                <a:schemeClr val="dk1"/>
              </a:solidFill>
              <a:effectLst/>
              <a:latin typeface="+mn-lt"/>
              <a:ea typeface="+mn-ea"/>
              <a:cs typeface="+mn-cs"/>
            </a:rPr>
            <a:t>        9 - NTILE(10) OVER (ORDER BY AvgOrderProcessingTime ASC) AS ProcessingScore,</a:t>
          </a:r>
        </a:p>
        <a:p>
          <a:r>
            <a:rPr lang="en-US" sz="1100" b="0">
              <a:solidFill>
                <a:schemeClr val="dk1"/>
              </a:solidFill>
              <a:effectLst/>
              <a:latin typeface="+mn-lt"/>
              <a:ea typeface="+mn-ea"/>
              <a:cs typeface="+mn-cs"/>
            </a:rPr>
            <a:t>        -- Normalize revenue generated (higher revenue → better performance)</a:t>
          </a:r>
        </a:p>
        <a:p>
          <a:r>
            <a:rPr lang="en-US" sz="1100" b="0">
              <a:solidFill>
                <a:schemeClr val="dk1"/>
              </a:solidFill>
              <a:effectLst/>
              <a:latin typeface="+mn-lt"/>
              <a:ea typeface="+mn-ea"/>
              <a:cs typeface="+mn-cs"/>
            </a:rPr>
            <a:t>        NTILE(10) OVER (ORDER BY TotalRevenueGenerated DESC) - 1 AS RevenueScore</a:t>
          </a:r>
        </a:p>
        <a:p>
          <a:r>
            <a:rPr lang="en-US" sz="1100" b="0">
              <a:solidFill>
                <a:schemeClr val="dk1"/>
              </a:solidFill>
              <a:effectLst/>
              <a:latin typeface="+mn-lt"/>
              <a:ea typeface="+mn-ea"/>
              <a:cs typeface="+mn-cs"/>
            </a:rPr>
            <a:t>    FROM EmployeeMetrics</a:t>
          </a:r>
        </a:p>
        <a:p>
          <a:r>
            <a:rPr lang="en-US" sz="1100" b="0">
              <a:solidFill>
                <a:schemeClr val="dk1"/>
              </a:solidFill>
              <a:effectLst/>
              <a:latin typeface="+mn-lt"/>
              <a:ea typeface="+mn-ea"/>
              <a:cs typeface="+mn-cs"/>
            </a:rPr>
            <a:t>)</a:t>
          </a:r>
        </a:p>
        <a:p>
          <a:r>
            <a:rPr lang="en-US" sz="1100" b="0">
              <a:solidFill>
                <a:schemeClr val="dk1"/>
              </a:solidFill>
              <a:effectLst/>
              <a:latin typeface="+mn-lt"/>
              <a:ea typeface="+mn-ea"/>
              <a:cs typeface="+mn-cs"/>
            </a:rPr>
            <a:t>SELECT </a:t>
          </a:r>
        </a:p>
        <a:p>
          <a:r>
            <a:rPr lang="en-US" sz="1100" b="0">
              <a:solidFill>
                <a:schemeClr val="dk1"/>
              </a:solidFill>
              <a:effectLst/>
              <a:latin typeface="+mn-lt"/>
              <a:ea typeface="+mn-ea"/>
              <a:cs typeface="+mn-cs"/>
            </a:rPr>
            <a:t>    EmployeeID,</a:t>
          </a:r>
        </a:p>
        <a:p>
          <a:r>
            <a:rPr lang="en-US" sz="1100" b="0">
              <a:solidFill>
                <a:schemeClr val="dk1"/>
              </a:solidFill>
              <a:effectLst/>
              <a:latin typeface="+mn-lt"/>
              <a:ea typeface="+mn-ea"/>
              <a:cs typeface="+mn-cs"/>
            </a:rPr>
            <a:t>    FirstName,</a:t>
          </a:r>
        </a:p>
        <a:p>
          <a:r>
            <a:rPr lang="en-US" sz="1100" b="0">
              <a:solidFill>
                <a:schemeClr val="dk1"/>
              </a:solidFill>
              <a:effectLst/>
              <a:latin typeface="+mn-lt"/>
              <a:ea typeface="+mn-ea"/>
              <a:cs typeface="+mn-cs"/>
            </a:rPr>
            <a:t>    LastName,</a:t>
          </a:r>
        </a:p>
        <a:p>
          <a:r>
            <a:rPr lang="en-US" sz="1100" b="0">
              <a:solidFill>
                <a:schemeClr val="dk1"/>
              </a:solidFill>
              <a:effectLst/>
              <a:latin typeface="+mn-lt"/>
              <a:ea typeface="+mn-ea"/>
              <a:cs typeface="+mn-cs"/>
            </a:rPr>
            <a:t>    TenureYears,</a:t>
          </a:r>
        </a:p>
        <a:p>
          <a:r>
            <a:rPr lang="en-US" sz="1100" b="0">
              <a:solidFill>
                <a:schemeClr val="dk1"/>
              </a:solidFill>
              <a:effectLst/>
              <a:latin typeface="+mn-lt"/>
              <a:ea typeface="+mn-ea"/>
              <a:cs typeface="+mn-cs"/>
            </a:rPr>
            <a:t>    TotalOrdersProcessed,</a:t>
          </a:r>
        </a:p>
        <a:p>
          <a:r>
            <a:rPr lang="en-US" sz="1100" b="0">
              <a:solidFill>
                <a:schemeClr val="dk1"/>
              </a:solidFill>
              <a:effectLst/>
              <a:latin typeface="+mn-lt"/>
              <a:ea typeface="+mn-ea"/>
              <a:cs typeface="+mn-cs"/>
            </a:rPr>
            <a:t>    TotalRevenueGenerated,</a:t>
          </a:r>
        </a:p>
        <a:p>
          <a:r>
            <a:rPr lang="en-US" sz="1100" b="0">
              <a:solidFill>
                <a:schemeClr val="dk1"/>
              </a:solidFill>
              <a:effectLst/>
              <a:latin typeface="+mn-lt"/>
              <a:ea typeface="+mn-ea"/>
              <a:cs typeface="+mn-cs"/>
            </a:rPr>
            <a:t>    AvgOrderProcessingTime,</a:t>
          </a:r>
        </a:p>
        <a:p>
          <a:r>
            <a:rPr lang="en-US" sz="1100" b="0">
              <a:solidFill>
                <a:schemeClr val="dk1"/>
              </a:solidFill>
              <a:effectLst/>
              <a:latin typeface="+mn-lt"/>
              <a:ea typeface="+mn-ea"/>
              <a:cs typeface="+mn-cs"/>
            </a:rPr>
            <a:t>    TenureScore,</a:t>
          </a:r>
        </a:p>
        <a:p>
          <a:r>
            <a:rPr lang="en-US" sz="1100" b="0">
              <a:solidFill>
                <a:schemeClr val="dk1"/>
              </a:solidFill>
              <a:effectLst/>
              <a:latin typeface="+mn-lt"/>
              <a:ea typeface="+mn-ea"/>
              <a:cs typeface="+mn-cs"/>
            </a:rPr>
            <a:t>    WorkloadScore,</a:t>
          </a:r>
        </a:p>
        <a:p>
          <a:r>
            <a:rPr lang="en-US" sz="1100" b="0">
              <a:solidFill>
                <a:schemeClr val="dk1"/>
              </a:solidFill>
              <a:effectLst/>
              <a:latin typeface="+mn-lt"/>
              <a:ea typeface="+mn-ea"/>
              <a:cs typeface="+mn-cs"/>
            </a:rPr>
            <a:t>    ProcessingScore,</a:t>
          </a:r>
        </a:p>
        <a:p>
          <a:r>
            <a:rPr lang="en-US" sz="1100" b="0">
              <a:solidFill>
                <a:schemeClr val="dk1"/>
              </a:solidFill>
              <a:effectLst/>
              <a:latin typeface="+mn-lt"/>
              <a:ea typeface="+mn-ea"/>
              <a:cs typeface="+mn-cs"/>
            </a:rPr>
            <a:t>    RevenueScore,</a:t>
          </a:r>
        </a:p>
        <a:p>
          <a:r>
            <a:rPr lang="en-US" sz="1100" b="0">
              <a:solidFill>
                <a:schemeClr val="dk1"/>
              </a:solidFill>
              <a:effectLst/>
              <a:latin typeface="+mn-lt"/>
              <a:ea typeface="+mn-ea"/>
              <a:cs typeface="+mn-cs"/>
            </a:rPr>
            <a:t>    -- Employee Satisfaction Score (Higher tenure &amp; processing speed, lower workload)</a:t>
          </a:r>
        </a:p>
        <a:p>
          <a:r>
            <a:rPr lang="en-US" sz="1100" b="0">
              <a:solidFill>
                <a:schemeClr val="dk1"/>
              </a:solidFill>
              <a:effectLst/>
              <a:latin typeface="+mn-lt"/>
              <a:ea typeface="+mn-ea"/>
              <a:cs typeface="+mn-cs"/>
            </a:rPr>
            <a:t>    ROUND((TenureScore + ProcessingScore - WorkloadScore) / 3, 2) AS EmployeeSatisfactionScore,</a:t>
          </a:r>
        </a:p>
        <a:p>
          <a:r>
            <a:rPr lang="en-US" sz="1100" b="0">
              <a:solidFill>
                <a:schemeClr val="dk1"/>
              </a:solidFill>
              <a:effectLst/>
              <a:latin typeface="+mn-lt"/>
              <a:ea typeface="+mn-ea"/>
              <a:cs typeface="+mn-cs"/>
            </a:rPr>
            <a:t>    -- Employee Performance Score (Higher orders, higher revenue, faster processing)</a:t>
          </a:r>
        </a:p>
        <a:p>
          <a:r>
            <a:rPr lang="en-US" sz="1100" b="0">
              <a:solidFill>
                <a:schemeClr val="dk1"/>
              </a:solidFill>
              <a:effectLst/>
              <a:latin typeface="+mn-lt"/>
              <a:ea typeface="+mn-ea"/>
              <a:cs typeface="+mn-cs"/>
            </a:rPr>
            <a:t>    ROUND((WorkloadScore + RevenueScore + ProcessingScore) / 3, 2) AS EmployeePerformanceScore</a:t>
          </a:r>
        </a:p>
        <a:p>
          <a:r>
            <a:rPr lang="en-US" sz="1100" b="0">
              <a:solidFill>
                <a:schemeClr val="dk1"/>
              </a:solidFill>
              <a:effectLst/>
              <a:latin typeface="+mn-lt"/>
              <a:ea typeface="+mn-ea"/>
              <a:cs typeface="+mn-cs"/>
            </a:rPr>
            <a:t>FROM NormalizedMetrics</a:t>
          </a:r>
        </a:p>
        <a:p>
          <a:r>
            <a:rPr lang="en-US" sz="1100" b="0">
              <a:solidFill>
                <a:schemeClr val="dk1"/>
              </a:solidFill>
              <a:effectLst/>
              <a:latin typeface="+mn-lt"/>
              <a:ea typeface="+mn-ea"/>
              <a:cs typeface="+mn-cs"/>
            </a:rPr>
            <a:t>ORDER BY EmployeePerformanceScore DESC;</a:t>
          </a:r>
        </a:p>
        <a:p>
          <a:br>
            <a:rPr lang="en-US" sz="1100" b="0">
              <a:solidFill>
                <a:schemeClr val="dk1"/>
              </a:solidFill>
              <a:effectLst/>
              <a:latin typeface="+mn-lt"/>
              <a:ea typeface="+mn-ea"/>
              <a:cs typeface="+mn-cs"/>
            </a:rPr>
          </a:br>
          <a:endParaRPr lang="en-US" sz="1100" b="0">
            <a:solidFill>
              <a:schemeClr val="dk1"/>
            </a:solidFill>
            <a:effectLst/>
            <a:latin typeface="+mn-lt"/>
            <a:ea typeface="+mn-ea"/>
            <a:cs typeface="+mn-cs"/>
          </a:endParaRPr>
        </a:p>
        <a:p>
          <a:br>
            <a:rPr lang="en-US" sz="1050" b="0">
              <a:solidFill>
                <a:schemeClr val="dk1"/>
              </a:solidFill>
              <a:effectLst/>
              <a:latin typeface="+mn-lt"/>
              <a:ea typeface="+mn-ea"/>
              <a:cs typeface="+mn-cs"/>
            </a:rPr>
          </a:br>
          <a:br>
            <a:rPr lang="en-US" sz="1050" b="0">
              <a:solidFill>
                <a:schemeClr val="dk1"/>
              </a:solidFill>
              <a:effectLst/>
              <a:latin typeface="+mn-lt"/>
              <a:ea typeface="+mn-ea"/>
              <a:cs typeface="+mn-cs"/>
            </a:rPr>
          </a:br>
          <a:endParaRPr lang="en-US" sz="1050" b="0">
            <a:solidFill>
              <a:schemeClr val="dk1"/>
            </a:solidFill>
            <a:effectLst/>
            <a:latin typeface="+mn-lt"/>
            <a:ea typeface="+mn-ea"/>
            <a:cs typeface="+mn-cs"/>
          </a:endParaRPr>
        </a:p>
        <a:p>
          <a:endParaRPr lang="en-US" sz="1050" b="0">
            <a:solidFill>
              <a:schemeClr val="dk1"/>
            </a:solidFill>
            <a:effectLst/>
            <a:latin typeface="+mn-lt"/>
            <a:ea typeface="+mn-ea"/>
            <a:cs typeface="+mn-cs"/>
          </a:endParaRPr>
        </a:p>
      </xdr:txBody>
    </xdr:sp>
    <xdr:clientData/>
  </xdr:twoCellAnchor>
  <xdr:twoCellAnchor>
    <xdr:from>
      <xdr:col>15</xdr:col>
      <xdr:colOff>503970</xdr:colOff>
      <xdr:row>18</xdr:row>
      <xdr:rowOff>1</xdr:rowOff>
    </xdr:from>
    <xdr:to>
      <xdr:col>18</xdr:col>
      <xdr:colOff>1411113</xdr:colOff>
      <xdr:row>20</xdr:row>
      <xdr:rowOff>20160</xdr:rowOff>
    </xdr:to>
    <xdr:sp macro="" textlink="">
      <xdr:nvSpPr>
        <xdr:cNvPr id="8" name="TextBox 7">
          <a:extLst>
            <a:ext uri="{FF2B5EF4-FFF2-40B4-BE49-F238E27FC236}">
              <a16:creationId xmlns:a16="http://schemas.microsoft.com/office/drawing/2014/main" id="{00000000-0008-0000-1100-000008000000}"/>
            </a:ext>
          </a:extLst>
        </xdr:cNvPr>
        <xdr:cNvSpPr txBox="1"/>
      </xdr:nvSpPr>
      <xdr:spPr>
        <a:xfrm>
          <a:off x="18322070" y="3314701"/>
          <a:ext cx="4374243" cy="388459"/>
        </a:xfrm>
        <a:prstGeom prst="rect">
          <a:avLst/>
        </a:prstGeom>
        <a:solidFill>
          <a:srgbClr val="FDDFDF"/>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400" b="1">
              <a:latin typeface="Times New Roman" panose="02020603050405020304" pitchFamily="18" charset="0"/>
              <a:cs typeface="Times New Roman" panose="02020603050405020304" pitchFamily="18" charset="0"/>
            </a:rPr>
            <a:t>Correlation b/w Satisfaction &amp; Processing Time:</a:t>
          </a:r>
          <a:r>
            <a:rPr lang="en-US" sz="1400" b="1" baseline="0">
              <a:latin typeface="Times New Roman" panose="02020603050405020304" pitchFamily="18" charset="0"/>
              <a:cs typeface="Times New Roman" panose="02020603050405020304" pitchFamily="18" charset="0"/>
            </a:rPr>
            <a:t> </a:t>
          </a:r>
          <a:r>
            <a:rPr lang="en-US" sz="1400" b="1" i="0" u="none" strike="noStrike">
              <a:solidFill>
                <a:schemeClr val="dk1"/>
              </a:solidFill>
              <a:effectLst/>
              <a:latin typeface="Times New Roman" panose="02020603050405020304" pitchFamily="18" charset="0"/>
              <a:ea typeface="+mn-ea"/>
              <a:cs typeface="Times New Roman" panose="02020603050405020304" pitchFamily="18" charset="0"/>
            </a:rPr>
            <a:t>-0.79</a:t>
          </a:r>
          <a:r>
            <a:rPr lang="en-US" sz="1400" b="1">
              <a:latin typeface="Times New Roman" panose="02020603050405020304" pitchFamily="18" charset="0"/>
              <a:cs typeface="Times New Roman" panose="02020603050405020304" pitchFamily="18" charset="0"/>
            </a:rPr>
            <a:t> </a:t>
          </a:r>
        </a:p>
      </xdr:txBody>
    </xdr:sp>
    <xdr:clientData/>
  </xdr:twoCellAnchor>
  <xdr:twoCellAnchor>
    <xdr:from>
      <xdr:col>8</xdr:col>
      <xdr:colOff>626130</xdr:colOff>
      <xdr:row>18</xdr:row>
      <xdr:rowOff>21367</xdr:rowOff>
    </xdr:from>
    <xdr:to>
      <xdr:col>11</xdr:col>
      <xdr:colOff>1411112</xdr:colOff>
      <xdr:row>20</xdr:row>
      <xdr:rowOff>60474</xdr:rowOff>
    </xdr:to>
    <xdr:sp macro="" textlink="">
      <xdr:nvSpPr>
        <xdr:cNvPr id="9" name="TextBox 8">
          <a:extLst>
            <a:ext uri="{FF2B5EF4-FFF2-40B4-BE49-F238E27FC236}">
              <a16:creationId xmlns:a16="http://schemas.microsoft.com/office/drawing/2014/main" id="{00000000-0008-0000-1100-000009000000}"/>
            </a:ext>
          </a:extLst>
        </xdr:cNvPr>
        <xdr:cNvSpPr txBox="1"/>
      </xdr:nvSpPr>
      <xdr:spPr>
        <a:xfrm>
          <a:off x="9020830" y="3336067"/>
          <a:ext cx="4156832" cy="407407"/>
        </a:xfrm>
        <a:prstGeom prst="rect">
          <a:avLst/>
        </a:prstGeom>
        <a:solidFill>
          <a:srgbClr val="FDDFDF"/>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400" b="1">
              <a:latin typeface="Times New Roman" panose="02020603050405020304" pitchFamily="18" charset="0"/>
              <a:cs typeface="Times New Roman" panose="02020603050405020304" pitchFamily="18" charset="0"/>
            </a:rPr>
            <a:t>Correlation b/w Satisfaction &amp; Performaance :</a:t>
          </a:r>
          <a:r>
            <a:rPr lang="en-US" sz="1400" b="1" baseline="0">
              <a:latin typeface="Times New Roman" panose="02020603050405020304" pitchFamily="18" charset="0"/>
              <a:cs typeface="Times New Roman" panose="02020603050405020304" pitchFamily="18" charset="0"/>
            </a:rPr>
            <a:t> </a:t>
          </a:r>
          <a:r>
            <a:rPr lang="en-US" sz="1400" b="1" i="0" u="none" strike="noStrike">
              <a:solidFill>
                <a:schemeClr val="dk1"/>
              </a:solidFill>
              <a:effectLst/>
              <a:latin typeface="Times New Roman" panose="02020603050405020304" pitchFamily="18" charset="0"/>
              <a:ea typeface="+mn-ea"/>
              <a:cs typeface="Times New Roman" panose="02020603050405020304" pitchFamily="18" charset="0"/>
            </a:rPr>
            <a:t>0.40 </a:t>
          </a:r>
          <a:endParaRPr lang="en-US" sz="1400" b="1">
            <a:latin typeface="Times New Roman" panose="02020603050405020304" pitchFamily="18" charset="0"/>
            <a:cs typeface="Times New Roman" panose="02020603050405020304" pitchFamily="18" charset="0"/>
          </a:endParaRPr>
        </a:p>
      </xdr:txBody>
    </xdr:sp>
    <xdr:clientData/>
  </xdr:twoCellAnchor>
  <xdr:twoCellAnchor>
    <xdr:from>
      <xdr:col>12</xdr:col>
      <xdr:colOff>1720645</xdr:colOff>
      <xdr:row>18</xdr:row>
      <xdr:rowOff>171349</xdr:rowOff>
    </xdr:from>
    <xdr:to>
      <xdr:col>12</xdr:col>
      <xdr:colOff>1720645</xdr:colOff>
      <xdr:row>40</xdr:row>
      <xdr:rowOff>6649</xdr:rowOff>
    </xdr:to>
    <xdr:cxnSp macro="">
      <xdr:nvCxnSpPr>
        <xdr:cNvPr id="10" name="Straight Connector 9">
          <a:extLst>
            <a:ext uri="{FF2B5EF4-FFF2-40B4-BE49-F238E27FC236}">
              <a16:creationId xmlns:a16="http://schemas.microsoft.com/office/drawing/2014/main" id="{00000000-0008-0000-1100-00000A000000}"/>
            </a:ext>
          </a:extLst>
        </xdr:cNvPr>
        <xdr:cNvCxnSpPr/>
      </xdr:nvCxnSpPr>
      <xdr:spPr>
        <a:xfrm>
          <a:off x="15246145" y="3486049"/>
          <a:ext cx="0" cy="388660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70556</xdr:colOff>
      <xdr:row>40</xdr:row>
      <xdr:rowOff>0</xdr:rowOff>
    </xdr:from>
    <xdr:to>
      <xdr:col>12</xdr:col>
      <xdr:colOff>204195</xdr:colOff>
      <xdr:row>47</xdr:row>
      <xdr:rowOff>0</xdr:rowOff>
    </xdr:to>
    <xdr:sp macro="" textlink="">
      <xdr:nvSpPr>
        <xdr:cNvPr id="11" name="TextBox 10">
          <a:extLst>
            <a:ext uri="{FF2B5EF4-FFF2-40B4-BE49-F238E27FC236}">
              <a16:creationId xmlns:a16="http://schemas.microsoft.com/office/drawing/2014/main" id="{00000000-0008-0000-1100-00000B000000}"/>
            </a:ext>
          </a:extLst>
        </xdr:cNvPr>
        <xdr:cNvSpPr txBox="1"/>
      </xdr:nvSpPr>
      <xdr:spPr>
        <a:xfrm>
          <a:off x="7595306" y="7366000"/>
          <a:ext cx="6134389" cy="1289050"/>
        </a:xfrm>
        <a:prstGeom prst="rect">
          <a:avLst/>
        </a:prstGeom>
        <a:solidFill>
          <a:srgbClr val="FFFFCC"/>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latin typeface="Times New Roman" panose="02020603050405020304" pitchFamily="18" charset="0"/>
              <a:cs typeface="Times New Roman" panose="02020603050405020304" pitchFamily="18" charset="0"/>
            </a:rPr>
            <a:t>Conclusion:</a:t>
          </a:r>
          <a:r>
            <a:rPr lang="en-US" sz="1400" b="1" baseline="0">
              <a:latin typeface="Times New Roman" panose="02020603050405020304" pitchFamily="18" charset="0"/>
              <a:cs typeface="Times New Roman" panose="02020603050405020304" pitchFamily="18" charset="0"/>
            </a:rPr>
            <a:t> Correlation b/w Satisfaction &amp; Performaance is 0.40, which indicates that as satisfaction of the employee increases, the performance also increases at some extent. The scatter plot verifies that. The line graph gives final verdict and shows how the increment in performance happens with the increment of satisfaction</a:t>
          </a:r>
        </a:p>
        <a:p>
          <a:endParaRPr lang="en-US" sz="1400" b="1">
            <a:latin typeface="Times New Roman" panose="02020603050405020304" pitchFamily="18" charset="0"/>
            <a:cs typeface="Times New Roman" panose="02020603050405020304" pitchFamily="18" charset="0"/>
          </a:endParaRPr>
        </a:p>
      </xdr:txBody>
    </xdr:sp>
    <xdr:clientData/>
  </xdr:twoCellAnchor>
  <xdr:twoCellAnchor>
    <xdr:from>
      <xdr:col>14</xdr:col>
      <xdr:colOff>463651</xdr:colOff>
      <xdr:row>40</xdr:row>
      <xdr:rowOff>0</xdr:rowOff>
    </xdr:from>
    <xdr:to>
      <xdr:col>18</xdr:col>
      <xdr:colOff>1544751</xdr:colOff>
      <xdr:row>47</xdr:row>
      <xdr:rowOff>0</xdr:rowOff>
    </xdr:to>
    <xdr:sp macro="" textlink="">
      <xdr:nvSpPr>
        <xdr:cNvPr id="12" name="TextBox 11">
          <a:extLst>
            <a:ext uri="{FF2B5EF4-FFF2-40B4-BE49-F238E27FC236}">
              <a16:creationId xmlns:a16="http://schemas.microsoft.com/office/drawing/2014/main" id="{00000000-0008-0000-1100-00000C000000}"/>
            </a:ext>
          </a:extLst>
        </xdr:cNvPr>
        <xdr:cNvSpPr txBox="1"/>
      </xdr:nvSpPr>
      <xdr:spPr>
        <a:xfrm>
          <a:off x="16713301" y="7366000"/>
          <a:ext cx="6116650" cy="1289050"/>
        </a:xfrm>
        <a:prstGeom prst="rect">
          <a:avLst/>
        </a:prstGeom>
        <a:solidFill>
          <a:srgbClr val="FFFFCC"/>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latin typeface="Times New Roman" panose="02020603050405020304" pitchFamily="18" charset="0"/>
              <a:cs typeface="Times New Roman" panose="02020603050405020304" pitchFamily="18" charset="0"/>
            </a:rPr>
            <a:t>Conclusion:</a:t>
          </a:r>
          <a:r>
            <a:rPr lang="en-US" sz="1400" b="1" baseline="0">
              <a:latin typeface="Times New Roman" panose="02020603050405020304" pitchFamily="18" charset="0"/>
              <a:cs typeface="Times New Roman" panose="02020603050405020304" pitchFamily="18" charset="0"/>
            </a:rPr>
            <a:t> Correlation b/w Satisfaction &amp; Performaance is -0.79, which clearly indicates that as satisfaction of the employee decreases, the processing time decreases very significantly. The scatter plot verifies that. The line graph gives final verdict and shows how the processing time in performance happens with the increment of satisfaction.</a:t>
          </a:r>
        </a:p>
        <a:p>
          <a:endParaRPr lang="en-US" sz="1400" b="1">
            <a:latin typeface="Times New Roman" panose="02020603050405020304" pitchFamily="18" charset="0"/>
            <a:cs typeface="Times New Roman" panose="02020603050405020304" pitchFamily="18" charset="0"/>
          </a:endParaRPr>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5</xdr:col>
      <xdr:colOff>928753</xdr:colOff>
      <xdr:row>17</xdr:row>
      <xdr:rowOff>182469</xdr:rowOff>
    </xdr:from>
    <xdr:to>
      <xdr:col>12</xdr:col>
      <xdr:colOff>153276</xdr:colOff>
      <xdr:row>42</xdr:row>
      <xdr:rowOff>45024</xdr:rowOff>
    </xdr:to>
    <xdr:graphicFrame macro="">
      <xdr:nvGraphicFramePr>
        <xdr:cNvPr id="2" name="Chart 1">
          <a:extLst>
            <a:ext uri="{FF2B5EF4-FFF2-40B4-BE49-F238E27FC236}">
              <a16:creationId xmlns:a16="http://schemas.microsoft.com/office/drawing/2014/main" id="{00000000-0008-0000-13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0</xdr:colOff>
      <xdr:row>1</xdr:row>
      <xdr:rowOff>0</xdr:rowOff>
    </xdr:from>
    <xdr:to>
      <xdr:col>17</xdr:col>
      <xdr:colOff>350345</xdr:colOff>
      <xdr:row>4</xdr:row>
      <xdr:rowOff>173700</xdr:rowOff>
    </xdr:to>
    <xdr:sp macro="" textlink="">
      <xdr:nvSpPr>
        <xdr:cNvPr id="3" name="TextBox 2">
          <a:extLst>
            <a:ext uri="{FF2B5EF4-FFF2-40B4-BE49-F238E27FC236}">
              <a16:creationId xmlns:a16="http://schemas.microsoft.com/office/drawing/2014/main" id="{00000000-0008-0000-1300-000003000000}"/>
            </a:ext>
          </a:extLst>
        </xdr:cNvPr>
        <xdr:cNvSpPr txBox="1"/>
      </xdr:nvSpPr>
      <xdr:spPr>
        <a:xfrm>
          <a:off x="895350" y="184150"/>
          <a:ext cx="14383845" cy="726150"/>
        </a:xfrm>
        <a:prstGeom prst="rect">
          <a:avLst/>
        </a:prstGeom>
        <a:solidFill>
          <a:srgbClr val="FFFFCC"/>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b="1">
              <a:latin typeface="Times New Roman" panose="02020603050405020304" pitchFamily="18" charset="0"/>
              <a:cs typeface="Times New Roman" panose="02020603050405020304" pitchFamily="18" charset="0"/>
            </a:rPr>
            <a:t>8.How does employee turnover vary across different departments or job roles? Can we visualize this using bar charts or heatmaps?</a:t>
          </a:r>
        </a:p>
      </xdr:txBody>
    </xdr:sp>
    <xdr:clientData/>
  </xdr:twoCellAnchor>
  <xdr:twoCellAnchor>
    <xdr:from>
      <xdr:col>0</xdr:col>
      <xdr:colOff>338115</xdr:colOff>
      <xdr:row>7</xdr:row>
      <xdr:rowOff>90715</xdr:rowOff>
    </xdr:from>
    <xdr:to>
      <xdr:col>5</xdr:col>
      <xdr:colOff>626751</xdr:colOff>
      <xdr:row>41</xdr:row>
      <xdr:rowOff>49482</xdr:rowOff>
    </xdr:to>
    <xdr:sp macro="" textlink="">
      <xdr:nvSpPr>
        <xdr:cNvPr id="4" name="TextBox 3">
          <a:extLst>
            <a:ext uri="{FF2B5EF4-FFF2-40B4-BE49-F238E27FC236}">
              <a16:creationId xmlns:a16="http://schemas.microsoft.com/office/drawing/2014/main" id="{00000000-0008-0000-1300-000004000000}"/>
            </a:ext>
          </a:extLst>
        </xdr:cNvPr>
        <xdr:cNvSpPr txBox="1"/>
      </xdr:nvSpPr>
      <xdr:spPr>
        <a:xfrm>
          <a:off x="338115" y="1379765"/>
          <a:ext cx="5044786" cy="6219867"/>
        </a:xfrm>
        <a:prstGeom prst="rect">
          <a:avLst/>
        </a:prstGeom>
        <a:solidFill>
          <a:srgbClr val="CDFFD5"/>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solidFill>
                <a:schemeClr val="dk1"/>
              </a:solidFill>
              <a:effectLst/>
              <a:latin typeface="+mn-lt"/>
              <a:ea typeface="+mn-ea"/>
              <a:cs typeface="+mn-cs"/>
            </a:rPr>
            <a:t>SQL Query</a:t>
          </a:r>
          <a:endParaRPr lang="en-US" sz="1050" b="1">
            <a:solidFill>
              <a:schemeClr val="dk1"/>
            </a:solidFill>
            <a:effectLst/>
            <a:latin typeface="+mn-lt"/>
            <a:ea typeface="+mn-ea"/>
            <a:cs typeface="+mn-cs"/>
          </a:endParaRPr>
        </a:p>
        <a:p>
          <a:r>
            <a:rPr lang="en-US" sz="1100" b="0">
              <a:solidFill>
                <a:schemeClr val="dk1"/>
              </a:solidFill>
              <a:effectLst/>
              <a:latin typeface="+mn-lt"/>
              <a:ea typeface="+mn-ea"/>
              <a:cs typeface="+mn-cs"/>
            </a:rPr>
            <a:t>ALTER TABLE employees</a:t>
          </a:r>
        </a:p>
        <a:p>
          <a:r>
            <a:rPr lang="en-US" sz="1100" b="0">
              <a:solidFill>
                <a:schemeClr val="dk1"/>
              </a:solidFill>
              <a:effectLst/>
              <a:latin typeface="+mn-lt"/>
              <a:ea typeface="+mn-ea"/>
              <a:cs typeface="+mn-cs"/>
            </a:rPr>
            <a:t>DROP COLUMN LeavingDate;</a:t>
          </a:r>
        </a:p>
        <a:p>
          <a:br>
            <a:rPr lang="en-US" sz="1100" b="0">
              <a:solidFill>
                <a:schemeClr val="dk1"/>
              </a:solidFill>
              <a:effectLst/>
              <a:latin typeface="+mn-lt"/>
              <a:ea typeface="+mn-ea"/>
              <a:cs typeface="+mn-cs"/>
            </a:rPr>
          </a:br>
          <a:r>
            <a:rPr lang="en-US" sz="1100" b="0">
              <a:solidFill>
                <a:schemeClr val="dk1"/>
              </a:solidFill>
              <a:effectLst/>
              <a:latin typeface="+mn-lt"/>
              <a:ea typeface="+mn-ea"/>
              <a:cs typeface="+mn-cs"/>
            </a:rPr>
            <a:t>ALTER TABLE Employees</a:t>
          </a:r>
        </a:p>
        <a:p>
          <a:r>
            <a:rPr lang="en-US" sz="1100" b="0">
              <a:solidFill>
                <a:schemeClr val="dk1"/>
              </a:solidFill>
              <a:effectLst/>
              <a:latin typeface="+mn-lt"/>
              <a:ea typeface="+mn-ea"/>
              <a:cs typeface="+mn-cs"/>
            </a:rPr>
            <a:t>ADD LeavingDate DATE;</a:t>
          </a:r>
        </a:p>
        <a:p>
          <a:br>
            <a:rPr lang="en-US" sz="1100" b="0">
              <a:solidFill>
                <a:schemeClr val="dk1"/>
              </a:solidFill>
              <a:effectLst/>
              <a:latin typeface="+mn-lt"/>
              <a:ea typeface="+mn-ea"/>
              <a:cs typeface="+mn-cs"/>
            </a:rPr>
          </a:br>
          <a:r>
            <a:rPr lang="en-US" sz="1100" b="0">
              <a:solidFill>
                <a:schemeClr val="dk1"/>
              </a:solidFill>
              <a:effectLst/>
              <a:latin typeface="+mn-lt"/>
              <a:ea typeface="+mn-ea"/>
              <a:cs typeface="+mn-cs"/>
            </a:rPr>
            <a:t>SELECT MIN(OrderDate) AS FirstOrderDate, MAX(OrderDate) AS LastOrderDate</a:t>
          </a:r>
        </a:p>
        <a:p>
          <a:r>
            <a:rPr lang="en-US" sz="1100" b="0">
              <a:solidFill>
                <a:schemeClr val="dk1"/>
              </a:solidFill>
              <a:effectLst/>
              <a:latin typeface="+mn-lt"/>
              <a:ea typeface="+mn-ea"/>
              <a:cs typeface="+mn-cs"/>
            </a:rPr>
            <a:t>FROM Orders;</a:t>
          </a:r>
        </a:p>
        <a:p>
          <a:br>
            <a:rPr lang="en-US" sz="1100" b="0">
              <a:solidFill>
                <a:schemeClr val="dk1"/>
              </a:solidFill>
              <a:effectLst/>
              <a:latin typeface="+mn-lt"/>
              <a:ea typeface="+mn-ea"/>
              <a:cs typeface="+mn-cs"/>
            </a:rPr>
          </a:br>
          <a:r>
            <a:rPr lang="en-US" sz="1100" b="0">
              <a:solidFill>
                <a:schemeClr val="dk1"/>
              </a:solidFill>
              <a:effectLst/>
              <a:latin typeface="+mn-lt"/>
              <a:ea typeface="+mn-ea"/>
              <a:cs typeface="+mn-cs"/>
            </a:rPr>
            <a:t>SELECT EmployeeID, MAX(OrderDate) AS LastSaleDate</a:t>
          </a:r>
        </a:p>
        <a:p>
          <a:r>
            <a:rPr lang="en-US" sz="1100" b="0">
              <a:solidFill>
                <a:schemeClr val="dk1"/>
              </a:solidFill>
              <a:effectLst/>
              <a:latin typeface="+mn-lt"/>
              <a:ea typeface="+mn-ea"/>
              <a:cs typeface="+mn-cs"/>
            </a:rPr>
            <a:t>FROM Orders</a:t>
          </a:r>
        </a:p>
        <a:p>
          <a:r>
            <a:rPr lang="en-US" sz="1100" b="0">
              <a:solidFill>
                <a:schemeClr val="dk1"/>
              </a:solidFill>
              <a:effectLst/>
              <a:latin typeface="+mn-lt"/>
              <a:ea typeface="+mn-ea"/>
              <a:cs typeface="+mn-cs"/>
            </a:rPr>
            <a:t>GROUP BY EmployeeID;</a:t>
          </a:r>
        </a:p>
        <a:p>
          <a:br>
            <a:rPr lang="en-US" sz="1100" b="0">
              <a:solidFill>
                <a:schemeClr val="dk1"/>
              </a:solidFill>
              <a:effectLst/>
              <a:latin typeface="+mn-lt"/>
              <a:ea typeface="+mn-ea"/>
              <a:cs typeface="+mn-cs"/>
            </a:rPr>
          </a:br>
          <a:r>
            <a:rPr lang="en-US" sz="1100" b="0">
              <a:solidFill>
                <a:schemeClr val="dk1"/>
              </a:solidFill>
              <a:effectLst/>
              <a:latin typeface="+mn-lt"/>
              <a:ea typeface="+mn-ea"/>
              <a:cs typeface="+mn-cs"/>
            </a:rPr>
            <a:t>-- Step 1: Create a temporary table to store 3 random EmployeeIDs</a:t>
          </a:r>
        </a:p>
        <a:p>
          <a:r>
            <a:rPr lang="en-US" sz="1100" b="0">
              <a:solidFill>
                <a:schemeClr val="dk1"/>
              </a:solidFill>
              <a:effectLst/>
              <a:latin typeface="+mn-lt"/>
              <a:ea typeface="+mn-ea"/>
              <a:cs typeface="+mn-cs"/>
            </a:rPr>
            <a:t>CREATE TEMPORARY TABLE TempEmployees AS </a:t>
          </a:r>
        </a:p>
        <a:p>
          <a:r>
            <a:rPr lang="en-US" sz="1100" b="0">
              <a:solidFill>
                <a:schemeClr val="dk1"/>
              </a:solidFill>
              <a:effectLst/>
              <a:latin typeface="+mn-lt"/>
              <a:ea typeface="+mn-ea"/>
              <a:cs typeface="+mn-cs"/>
            </a:rPr>
            <a:t>SELECT EmployeeID </a:t>
          </a:r>
        </a:p>
        <a:p>
          <a:r>
            <a:rPr lang="en-US" sz="1100" b="0">
              <a:solidFill>
                <a:schemeClr val="dk1"/>
              </a:solidFill>
              <a:effectLst/>
              <a:latin typeface="+mn-lt"/>
              <a:ea typeface="+mn-ea"/>
              <a:cs typeface="+mn-cs"/>
            </a:rPr>
            <a:t>FROM Employees </a:t>
          </a:r>
        </a:p>
        <a:p>
          <a:r>
            <a:rPr lang="en-US" sz="1100" b="0">
              <a:solidFill>
                <a:schemeClr val="dk1"/>
              </a:solidFill>
              <a:effectLst/>
              <a:latin typeface="+mn-lt"/>
              <a:ea typeface="+mn-ea"/>
              <a:cs typeface="+mn-cs"/>
            </a:rPr>
            <a:t>ORDER BY RAND() </a:t>
          </a:r>
        </a:p>
        <a:p>
          <a:r>
            <a:rPr lang="en-US" sz="1100" b="0">
              <a:solidFill>
                <a:schemeClr val="dk1"/>
              </a:solidFill>
              <a:effectLst/>
              <a:latin typeface="+mn-lt"/>
              <a:ea typeface="+mn-ea"/>
              <a:cs typeface="+mn-cs"/>
            </a:rPr>
            <a:t>LIMIT 4;</a:t>
          </a:r>
        </a:p>
        <a:p>
          <a:br>
            <a:rPr lang="en-US" sz="1100" b="0">
              <a:solidFill>
                <a:schemeClr val="dk1"/>
              </a:solidFill>
              <a:effectLst/>
              <a:latin typeface="+mn-lt"/>
              <a:ea typeface="+mn-ea"/>
              <a:cs typeface="+mn-cs"/>
            </a:rPr>
          </a:br>
          <a:r>
            <a:rPr lang="en-US" sz="1100" b="0">
              <a:solidFill>
                <a:schemeClr val="dk1"/>
              </a:solidFill>
              <a:effectLst/>
              <a:latin typeface="+mn-lt"/>
              <a:ea typeface="+mn-ea"/>
              <a:cs typeface="+mn-cs"/>
            </a:rPr>
            <a:t>-- Step 2: Update the LeavingDate for selected employees</a:t>
          </a:r>
        </a:p>
        <a:p>
          <a:r>
            <a:rPr lang="en-US" sz="1100" b="0">
              <a:solidFill>
                <a:schemeClr val="dk1"/>
              </a:solidFill>
              <a:effectLst/>
              <a:latin typeface="+mn-lt"/>
              <a:ea typeface="+mn-ea"/>
              <a:cs typeface="+mn-cs"/>
            </a:rPr>
            <a:t>UPDATE Employees e</a:t>
          </a:r>
        </a:p>
        <a:p>
          <a:r>
            <a:rPr lang="en-US" sz="1100" b="0">
              <a:solidFill>
                <a:schemeClr val="dk1"/>
              </a:solidFill>
              <a:effectLst/>
              <a:latin typeface="+mn-lt"/>
              <a:ea typeface="+mn-ea"/>
              <a:cs typeface="+mn-cs"/>
            </a:rPr>
            <a:t>JOIN (</a:t>
          </a:r>
        </a:p>
        <a:p>
          <a:r>
            <a:rPr lang="en-US" sz="1100" b="0">
              <a:solidFill>
                <a:schemeClr val="dk1"/>
              </a:solidFill>
              <a:effectLst/>
              <a:latin typeface="+mn-lt"/>
              <a:ea typeface="+mn-ea"/>
              <a:cs typeface="+mn-cs"/>
            </a:rPr>
            <a:t>    SELECT EmployeeID, MAX(OrderDate) AS LastSaleDate</a:t>
          </a:r>
        </a:p>
        <a:p>
          <a:r>
            <a:rPr lang="en-US" sz="1100" b="0">
              <a:solidFill>
                <a:schemeClr val="dk1"/>
              </a:solidFill>
              <a:effectLst/>
              <a:latin typeface="+mn-lt"/>
              <a:ea typeface="+mn-ea"/>
              <a:cs typeface="+mn-cs"/>
            </a:rPr>
            <a:t>    FROM Orders</a:t>
          </a:r>
        </a:p>
        <a:p>
          <a:r>
            <a:rPr lang="en-US" sz="1100" b="0">
              <a:solidFill>
                <a:schemeClr val="dk1"/>
              </a:solidFill>
              <a:effectLst/>
              <a:latin typeface="+mn-lt"/>
              <a:ea typeface="+mn-ea"/>
              <a:cs typeface="+mn-cs"/>
            </a:rPr>
            <a:t>    GROUP BY EmployeeID</a:t>
          </a:r>
        </a:p>
        <a:p>
          <a:r>
            <a:rPr lang="en-US" sz="1100" b="0">
              <a:solidFill>
                <a:schemeClr val="dk1"/>
              </a:solidFill>
              <a:effectLst/>
              <a:latin typeface="+mn-lt"/>
              <a:ea typeface="+mn-ea"/>
              <a:cs typeface="+mn-cs"/>
            </a:rPr>
            <a:t>) o ON e.EmployeeID = o.EmployeeID</a:t>
          </a:r>
        </a:p>
        <a:p>
          <a:r>
            <a:rPr lang="en-US" sz="1100" b="0">
              <a:solidFill>
                <a:schemeClr val="dk1"/>
              </a:solidFill>
              <a:effectLst/>
              <a:latin typeface="+mn-lt"/>
              <a:ea typeface="+mn-ea"/>
              <a:cs typeface="+mn-cs"/>
            </a:rPr>
            <a:t>SET e.LeavingDate = DATE_ADD(o.LastSaleDate, INTERVAL FLOOR(RAND() * 90) DAY)</a:t>
          </a:r>
        </a:p>
        <a:p>
          <a:r>
            <a:rPr lang="en-US" sz="1100" b="0">
              <a:solidFill>
                <a:schemeClr val="dk1"/>
              </a:solidFill>
              <a:effectLst/>
              <a:latin typeface="+mn-lt"/>
              <a:ea typeface="+mn-ea"/>
              <a:cs typeface="+mn-cs"/>
            </a:rPr>
            <a:t>WHERE e.EmployeeID IN (SELECT EmployeeID FROM TempEmployees);</a:t>
          </a:r>
        </a:p>
        <a:p>
          <a:br>
            <a:rPr lang="en-US" sz="1100" b="0">
              <a:solidFill>
                <a:schemeClr val="dk1"/>
              </a:solidFill>
              <a:effectLst/>
              <a:latin typeface="+mn-lt"/>
              <a:ea typeface="+mn-ea"/>
              <a:cs typeface="+mn-cs"/>
            </a:rPr>
          </a:br>
          <a:r>
            <a:rPr lang="en-US" sz="1100" b="0">
              <a:solidFill>
                <a:schemeClr val="dk1"/>
              </a:solidFill>
              <a:effectLst/>
              <a:latin typeface="+mn-lt"/>
              <a:ea typeface="+mn-ea"/>
              <a:cs typeface="+mn-cs"/>
            </a:rPr>
            <a:t>-- Step 3: Drop the temporary table (optional, as it will be removed after session ends)</a:t>
          </a:r>
        </a:p>
        <a:p>
          <a:r>
            <a:rPr lang="en-US" sz="1100" b="0">
              <a:solidFill>
                <a:schemeClr val="dk1"/>
              </a:solidFill>
              <a:effectLst/>
              <a:latin typeface="+mn-lt"/>
              <a:ea typeface="+mn-ea"/>
              <a:cs typeface="+mn-cs"/>
            </a:rPr>
            <a:t>DROP TEMPORARY TABLE IF EXISTS TempEmployees;</a:t>
          </a:r>
        </a:p>
        <a:p>
          <a:br>
            <a:rPr lang="en-US" sz="1100" b="0">
              <a:solidFill>
                <a:schemeClr val="dk1"/>
              </a:solidFill>
              <a:effectLst/>
              <a:latin typeface="+mn-lt"/>
              <a:ea typeface="+mn-ea"/>
              <a:cs typeface="+mn-cs"/>
            </a:rPr>
          </a:br>
          <a:r>
            <a:rPr lang="en-US" sz="1100" b="0">
              <a:solidFill>
                <a:schemeClr val="dk1"/>
              </a:solidFill>
              <a:effectLst/>
              <a:latin typeface="+mn-lt"/>
              <a:ea typeface="+mn-ea"/>
              <a:cs typeface="+mn-cs"/>
            </a:rPr>
            <a:t>select EmployeeID, FirstName, Title, HireDate, LeavingDate from employees;</a:t>
          </a:r>
        </a:p>
        <a:p>
          <a:endParaRPr lang="en-US" sz="1050" b="0">
            <a:solidFill>
              <a:schemeClr val="dk1"/>
            </a:solidFill>
            <a:effectLst/>
            <a:latin typeface="+mn-lt"/>
            <a:ea typeface="+mn-ea"/>
            <a:cs typeface="+mn-cs"/>
          </a:endParaRPr>
        </a:p>
      </xdr:txBody>
    </xdr:sp>
    <xdr:clientData/>
  </xdr:twoCellAnchor>
  <xdr:twoCellAnchor>
    <xdr:from>
      <xdr:col>12</xdr:col>
      <xdr:colOff>437930</xdr:colOff>
      <xdr:row>19</xdr:row>
      <xdr:rowOff>94884</xdr:rowOff>
    </xdr:from>
    <xdr:to>
      <xdr:col>21</xdr:col>
      <xdr:colOff>540114</xdr:colOff>
      <xdr:row>24</xdr:row>
      <xdr:rowOff>124081</xdr:rowOff>
    </xdr:to>
    <xdr:sp macro="" textlink="">
      <xdr:nvSpPr>
        <xdr:cNvPr id="5" name="TextBox 4">
          <a:extLst>
            <a:ext uri="{FF2B5EF4-FFF2-40B4-BE49-F238E27FC236}">
              <a16:creationId xmlns:a16="http://schemas.microsoft.com/office/drawing/2014/main" id="{00000000-0008-0000-1300-000005000000}"/>
            </a:ext>
          </a:extLst>
        </xdr:cNvPr>
        <xdr:cNvSpPr txBox="1"/>
      </xdr:nvSpPr>
      <xdr:spPr>
        <a:xfrm>
          <a:off x="12318780" y="3593734"/>
          <a:ext cx="5588584" cy="949947"/>
        </a:xfrm>
        <a:prstGeom prst="rect">
          <a:avLst/>
        </a:prstGeom>
        <a:solidFill>
          <a:srgbClr val="FFFFCC"/>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400" b="1">
              <a:latin typeface="Times New Roman" panose="02020603050405020304" pitchFamily="18" charset="0"/>
              <a:cs typeface="Times New Roman" panose="02020603050405020304" pitchFamily="18" charset="0"/>
            </a:rPr>
            <a:t>Conclusion:The bar chart gives the insights</a:t>
          </a:r>
          <a:r>
            <a:rPr lang="en-US" sz="1400" b="1" baseline="0">
              <a:latin typeface="Times New Roman" panose="02020603050405020304" pitchFamily="18" charset="0"/>
              <a:cs typeface="Times New Roman" panose="02020603050405020304" pitchFamily="18" charset="0"/>
            </a:rPr>
            <a:t> about employee turover in each Job roles. Out of all the job roles, sales representatives have maximum turnover throught the time period, which is 50% other than that sales manager also has left the job.</a:t>
          </a:r>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2</xdr:col>
      <xdr:colOff>393700</xdr:colOff>
      <xdr:row>6</xdr:row>
      <xdr:rowOff>168275</xdr:rowOff>
    </xdr:from>
    <xdr:to>
      <xdr:col>10</xdr:col>
      <xdr:colOff>501650</xdr:colOff>
      <xdr:row>22</xdr:row>
      <xdr:rowOff>165100</xdr:rowOff>
    </xdr:to>
    <xdr:graphicFrame macro="">
      <xdr:nvGraphicFramePr>
        <xdr:cNvPr id="2" name="Chart 1">
          <a:extLst>
            <a:ext uri="{FF2B5EF4-FFF2-40B4-BE49-F238E27FC236}">
              <a16:creationId xmlns:a16="http://schemas.microsoft.com/office/drawing/2014/main" id="{00000000-0008-0000-14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66675</xdr:colOff>
      <xdr:row>9</xdr:row>
      <xdr:rowOff>120649</xdr:rowOff>
    </xdr:from>
    <xdr:to>
      <xdr:col>15</xdr:col>
      <xdr:colOff>133350</xdr:colOff>
      <xdr:row>20</xdr:row>
      <xdr:rowOff>149224</xdr:rowOff>
    </xdr:to>
    <xdr:graphicFrame macro="">
      <xdr:nvGraphicFramePr>
        <xdr:cNvPr id="3" name="Chart 2">
          <a:extLst>
            <a:ext uri="{FF2B5EF4-FFF2-40B4-BE49-F238E27FC236}">
              <a16:creationId xmlns:a16="http://schemas.microsoft.com/office/drawing/2014/main" id="{00000000-0008-0000-14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2</xdr:col>
      <xdr:colOff>584200</xdr:colOff>
      <xdr:row>2</xdr:row>
      <xdr:rowOff>57150</xdr:rowOff>
    </xdr:from>
    <xdr:to>
      <xdr:col>15</xdr:col>
      <xdr:colOff>50800</xdr:colOff>
      <xdr:row>22</xdr:row>
      <xdr:rowOff>120650</xdr:rowOff>
    </xdr:to>
    <xdr:graphicFrame macro="">
      <xdr:nvGraphicFramePr>
        <xdr:cNvPr id="2" name="Chart 1">
          <a:extLst>
            <a:ext uri="{FF2B5EF4-FFF2-40B4-BE49-F238E27FC236}">
              <a16:creationId xmlns:a16="http://schemas.microsoft.com/office/drawing/2014/main" id="{00000000-0008-0000-15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3</xdr:col>
      <xdr:colOff>584200</xdr:colOff>
      <xdr:row>15</xdr:row>
      <xdr:rowOff>142874</xdr:rowOff>
    </xdr:from>
    <xdr:to>
      <xdr:col>15</xdr:col>
      <xdr:colOff>311150</xdr:colOff>
      <xdr:row>30</xdr:row>
      <xdr:rowOff>152399</xdr:rowOff>
    </xdr:to>
    <xdr:graphicFrame macro="">
      <xdr:nvGraphicFramePr>
        <xdr:cNvPr id="2" name="Chart 1">
          <a:extLst>
            <a:ext uri="{FF2B5EF4-FFF2-40B4-BE49-F238E27FC236}">
              <a16:creationId xmlns:a16="http://schemas.microsoft.com/office/drawing/2014/main" id="{00000000-0008-0000-16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3</xdr:col>
      <xdr:colOff>508000</xdr:colOff>
      <xdr:row>9</xdr:row>
      <xdr:rowOff>19049</xdr:rowOff>
    </xdr:from>
    <xdr:to>
      <xdr:col>8</xdr:col>
      <xdr:colOff>317500</xdr:colOff>
      <xdr:row>21</xdr:row>
      <xdr:rowOff>174624</xdr:rowOff>
    </xdr:to>
    <xdr:graphicFrame macro="">
      <xdr:nvGraphicFramePr>
        <xdr:cNvPr id="2" name="Chart 1">
          <a:extLst>
            <a:ext uri="{FF2B5EF4-FFF2-40B4-BE49-F238E27FC236}">
              <a16:creationId xmlns:a16="http://schemas.microsoft.com/office/drawing/2014/main" id="{00000000-0008-0000-17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6</xdr:col>
      <xdr:colOff>2943</xdr:colOff>
      <xdr:row>28</xdr:row>
      <xdr:rowOff>65175</xdr:rowOff>
    </xdr:from>
    <xdr:to>
      <xdr:col>10</xdr:col>
      <xdr:colOff>820615</xdr:colOff>
      <xdr:row>46</xdr:row>
      <xdr:rowOff>106540</xdr:rowOff>
    </xdr:to>
    <xdr:graphicFrame macro="">
      <xdr:nvGraphicFramePr>
        <xdr:cNvPr id="2" name="Chart 1">
          <a:extLst>
            <a:ext uri="{FF2B5EF4-FFF2-40B4-BE49-F238E27FC236}">
              <a16:creationId xmlns:a16="http://schemas.microsoft.com/office/drawing/2014/main" id="{00000000-0008-0000-18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1021226</xdr:colOff>
      <xdr:row>28</xdr:row>
      <xdr:rowOff>67885</xdr:rowOff>
    </xdr:from>
    <xdr:to>
      <xdr:col>16</xdr:col>
      <xdr:colOff>78158</xdr:colOff>
      <xdr:row>46</xdr:row>
      <xdr:rowOff>97694</xdr:rowOff>
    </xdr:to>
    <xdr:graphicFrame macro="">
      <xdr:nvGraphicFramePr>
        <xdr:cNvPr id="3" name="Chart 2">
          <a:extLst>
            <a:ext uri="{FF2B5EF4-FFF2-40B4-BE49-F238E27FC236}">
              <a16:creationId xmlns:a16="http://schemas.microsoft.com/office/drawing/2014/main" id="{00000000-0008-0000-18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52193</xdr:colOff>
      <xdr:row>5</xdr:row>
      <xdr:rowOff>104382</xdr:rowOff>
    </xdr:from>
    <xdr:to>
      <xdr:col>5</xdr:col>
      <xdr:colOff>219748</xdr:colOff>
      <xdr:row>49</xdr:row>
      <xdr:rowOff>17397</xdr:rowOff>
    </xdr:to>
    <xdr:sp macro="" textlink="">
      <xdr:nvSpPr>
        <xdr:cNvPr id="4" name="TextBox 3">
          <a:extLst>
            <a:ext uri="{FF2B5EF4-FFF2-40B4-BE49-F238E27FC236}">
              <a16:creationId xmlns:a16="http://schemas.microsoft.com/office/drawing/2014/main" id="{00000000-0008-0000-1800-000004000000}"/>
            </a:ext>
          </a:extLst>
        </xdr:cNvPr>
        <xdr:cNvSpPr txBox="1"/>
      </xdr:nvSpPr>
      <xdr:spPr>
        <a:xfrm>
          <a:off x="52193" y="1025132"/>
          <a:ext cx="5044355" cy="8015615"/>
        </a:xfrm>
        <a:prstGeom prst="rect">
          <a:avLst/>
        </a:prstGeom>
        <a:solidFill>
          <a:srgbClr val="CDFFD5"/>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solidFill>
                <a:schemeClr val="dk1"/>
              </a:solidFill>
              <a:effectLst/>
              <a:latin typeface="+mn-lt"/>
              <a:ea typeface="+mn-ea"/>
              <a:cs typeface="+mn-cs"/>
            </a:rPr>
            <a:t>SQL Query</a:t>
          </a:r>
          <a:endParaRPr lang="en-US" sz="1050" b="1">
            <a:solidFill>
              <a:schemeClr val="dk1"/>
            </a:solidFill>
            <a:effectLst/>
            <a:latin typeface="+mn-lt"/>
            <a:ea typeface="+mn-ea"/>
            <a:cs typeface="+mn-cs"/>
          </a:endParaRPr>
        </a:p>
        <a:p>
          <a:r>
            <a:rPr lang="en-US" sz="1100" b="0">
              <a:solidFill>
                <a:schemeClr val="dk1"/>
              </a:solidFill>
              <a:effectLst/>
              <a:latin typeface="+mn-lt"/>
              <a:ea typeface="+mn-ea"/>
              <a:cs typeface="+mn-cs"/>
            </a:rPr>
            <a:t>ALTER TABLE Employees </a:t>
          </a:r>
        </a:p>
        <a:p>
          <a:r>
            <a:rPr lang="en-US" sz="1100" b="0">
              <a:solidFill>
                <a:schemeClr val="dk1"/>
              </a:solidFill>
              <a:effectLst/>
              <a:latin typeface="+mn-lt"/>
              <a:ea typeface="+mn-ea"/>
              <a:cs typeface="+mn-cs"/>
            </a:rPr>
            <a:t>ADD Skills VARCHAR(255),</a:t>
          </a:r>
        </a:p>
        <a:p>
          <a:r>
            <a:rPr lang="en-US" sz="1100" b="0">
              <a:solidFill>
                <a:schemeClr val="dk1"/>
              </a:solidFill>
              <a:effectLst/>
              <a:latin typeface="+mn-lt"/>
              <a:ea typeface="+mn-ea"/>
              <a:cs typeface="+mn-cs"/>
            </a:rPr>
            <a:t>ADD Qualifications VARCHAR(255);</a:t>
          </a:r>
        </a:p>
        <a:p>
          <a:br>
            <a:rPr lang="en-US" sz="1100" b="0">
              <a:solidFill>
                <a:schemeClr val="dk1"/>
              </a:solidFill>
              <a:effectLst/>
              <a:latin typeface="+mn-lt"/>
              <a:ea typeface="+mn-ea"/>
              <a:cs typeface="+mn-cs"/>
            </a:rPr>
          </a:br>
          <a:r>
            <a:rPr lang="en-US" sz="1100" b="0">
              <a:solidFill>
                <a:schemeClr val="dk1"/>
              </a:solidFill>
              <a:effectLst/>
              <a:latin typeface="+mn-lt"/>
              <a:ea typeface="+mn-ea"/>
              <a:cs typeface="+mn-cs"/>
            </a:rPr>
            <a:t>UPDATE Employees </a:t>
          </a:r>
        </a:p>
        <a:p>
          <a:r>
            <a:rPr lang="en-US" sz="1100" b="0">
              <a:solidFill>
                <a:schemeClr val="dk1"/>
              </a:solidFill>
              <a:effectLst/>
              <a:latin typeface="+mn-lt"/>
              <a:ea typeface="+mn-ea"/>
              <a:cs typeface="+mn-cs"/>
            </a:rPr>
            <a:t>SET Skills = CASE </a:t>
          </a:r>
        </a:p>
        <a:p>
          <a:r>
            <a:rPr lang="en-US" sz="1100" b="0">
              <a:solidFill>
                <a:schemeClr val="dk1"/>
              </a:solidFill>
              <a:effectLst/>
              <a:latin typeface="+mn-lt"/>
              <a:ea typeface="+mn-ea"/>
              <a:cs typeface="+mn-cs"/>
            </a:rPr>
            <a:t>    WHEN EmployeeID = 1 THEN 'Public Speaking'</a:t>
          </a:r>
        </a:p>
        <a:p>
          <a:r>
            <a:rPr lang="en-US" sz="1100" b="0">
              <a:solidFill>
                <a:schemeClr val="dk1"/>
              </a:solidFill>
              <a:effectLst/>
              <a:latin typeface="+mn-lt"/>
              <a:ea typeface="+mn-ea"/>
              <a:cs typeface="+mn-cs"/>
            </a:rPr>
            <a:t>    WHEN EmployeeID = 2 THEN 'Sales Management'</a:t>
          </a:r>
        </a:p>
        <a:p>
          <a:r>
            <a:rPr lang="en-US" sz="1100" b="0">
              <a:solidFill>
                <a:schemeClr val="dk1"/>
              </a:solidFill>
              <a:effectLst/>
              <a:latin typeface="+mn-lt"/>
              <a:ea typeface="+mn-ea"/>
              <a:cs typeface="+mn-cs"/>
            </a:rPr>
            <a:t>    WHEN EmployeeID = 3 THEN 'Food Retailing Management'</a:t>
          </a:r>
        </a:p>
        <a:p>
          <a:r>
            <a:rPr lang="en-US" sz="1100" b="0">
              <a:solidFill>
                <a:schemeClr val="dk1"/>
              </a:solidFill>
              <a:effectLst/>
              <a:latin typeface="+mn-lt"/>
              <a:ea typeface="+mn-ea"/>
              <a:cs typeface="+mn-cs"/>
            </a:rPr>
            <a:t>    WHEN EmployeeID = 4 THEN 'Culinary Arts'</a:t>
          </a:r>
        </a:p>
        <a:p>
          <a:r>
            <a:rPr lang="en-US" sz="1100" b="0">
              <a:solidFill>
                <a:schemeClr val="dk1"/>
              </a:solidFill>
              <a:effectLst/>
              <a:latin typeface="+mn-lt"/>
              <a:ea typeface="+mn-ea"/>
              <a:cs typeface="+mn-cs"/>
            </a:rPr>
            <a:t>    WHEN EmployeeID = 5 THEN 'Sales Management'</a:t>
          </a:r>
        </a:p>
        <a:p>
          <a:r>
            <a:rPr lang="en-US" sz="1100" b="0">
              <a:solidFill>
                <a:schemeClr val="dk1"/>
              </a:solidFill>
              <a:effectLst/>
              <a:latin typeface="+mn-lt"/>
              <a:ea typeface="+mn-ea"/>
              <a:cs typeface="+mn-cs"/>
            </a:rPr>
            <a:t>    WHEN EmployeeID = 6 THEN 'Multilingual'</a:t>
          </a:r>
        </a:p>
        <a:p>
          <a:r>
            <a:rPr lang="en-US" sz="1100" b="0">
              <a:solidFill>
                <a:schemeClr val="dk1"/>
              </a:solidFill>
              <a:effectLst/>
              <a:latin typeface="+mn-lt"/>
              <a:ea typeface="+mn-ea"/>
              <a:cs typeface="+mn-cs"/>
            </a:rPr>
            <a:t>    WHEN EmployeeID = 7 THEN 'Sales in Europe'</a:t>
          </a:r>
        </a:p>
        <a:p>
          <a:r>
            <a:rPr lang="en-US" sz="1100" b="0">
              <a:solidFill>
                <a:schemeClr val="dk1"/>
              </a:solidFill>
              <a:effectLst/>
              <a:latin typeface="+mn-lt"/>
              <a:ea typeface="+mn-ea"/>
              <a:cs typeface="+mn-cs"/>
            </a:rPr>
            <a:t>    WHEN EmployeeID = 8 THEN 'Business French'</a:t>
          </a:r>
        </a:p>
        <a:p>
          <a:r>
            <a:rPr lang="en-US" sz="1100" b="0">
              <a:solidFill>
                <a:schemeClr val="dk1"/>
              </a:solidFill>
              <a:effectLst/>
              <a:latin typeface="+mn-lt"/>
              <a:ea typeface="+mn-ea"/>
              <a:cs typeface="+mn-cs"/>
            </a:rPr>
            <a:t>    WHEN EmployeeID = 9 THEN 'Multilingual'</a:t>
          </a:r>
        </a:p>
        <a:p>
          <a:r>
            <a:rPr lang="en-US" sz="1100" b="0">
              <a:solidFill>
                <a:schemeClr val="dk1"/>
              </a:solidFill>
              <a:effectLst/>
              <a:latin typeface="+mn-lt"/>
              <a:ea typeface="+mn-ea"/>
              <a:cs typeface="+mn-cs"/>
            </a:rPr>
            <a:t>    ELSE NULL</a:t>
          </a:r>
        </a:p>
        <a:p>
          <a:r>
            <a:rPr lang="en-US" sz="1100" b="0">
              <a:solidFill>
                <a:schemeClr val="dk1"/>
              </a:solidFill>
              <a:effectLst/>
              <a:latin typeface="+mn-lt"/>
              <a:ea typeface="+mn-ea"/>
              <a:cs typeface="+mn-cs"/>
            </a:rPr>
            <a:t>END,</a:t>
          </a:r>
        </a:p>
        <a:p>
          <a:r>
            <a:rPr lang="en-US" sz="1100" b="0">
              <a:solidFill>
                <a:schemeClr val="dk1"/>
              </a:solidFill>
              <a:effectLst/>
              <a:latin typeface="+mn-lt"/>
              <a:ea typeface="+mn-ea"/>
              <a:cs typeface="+mn-cs"/>
            </a:rPr>
            <a:t>Qualifications = CASE </a:t>
          </a:r>
        </a:p>
        <a:p>
          <a:r>
            <a:rPr lang="en-US" sz="1100" b="0">
              <a:solidFill>
                <a:schemeClr val="dk1"/>
              </a:solidFill>
              <a:effectLst/>
              <a:latin typeface="+mn-lt"/>
              <a:ea typeface="+mn-ea"/>
              <a:cs typeface="+mn-cs"/>
            </a:rPr>
            <a:t>    WHEN EmployeeID = 1 THEN 'BA'</a:t>
          </a:r>
        </a:p>
        <a:p>
          <a:r>
            <a:rPr lang="en-US" sz="1100" b="0">
              <a:solidFill>
                <a:schemeClr val="dk1"/>
              </a:solidFill>
              <a:effectLst/>
              <a:latin typeface="+mn-lt"/>
              <a:ea typeface="+mn-ea"/>
              <a:cs typeface="+mn-cs"/>
            </a:rPr>
            <a:t>    WHEN EmployeeID = 2 THEN 'PhD'</a:t>
          </a:r>
        </a:p>
        <a:p>
          <a:r>
            <a:rPr lang="en-US" sz="1100" b="0">
              <a:solidFill>
                <a:schemeClr val="dk1"/>
              </a:solidFill>
              <a:effectLst/>
              <a:latin typeface="+mn-lt"/>
              <a:ea typeface="+mn-ea"/>
              <a:cs typeface="+mn-cs"/>
            </a:rPr>
            <a:t>    WHEN EmployeeID = 3 THEN 'BS'</a:t>
          </a:r>
        </a:p>
        <a:p>
          <a:r>
            <a:rPr lang="en-US" sz="1100" b="0">
              <a:solidFill>
                <a:schemeClr val="dk1"/>
              </a:solidFill>
              <a:effectLst/>
              <a:latin typeface="+mn-lt"/>
              <a:ea typeface="+mn-ea"/>
              <a:cs typeface="+mn-cs"/>
            </a:rPr>
            <a:t>    WHEN EmployeeID = 4 THEN 'MA'</a:t>
          </a:r>
        </a:p>
        <a:p>
          <a:r>
            <a:rPr lang="en-US" sz="1100" b="0">
              <a:solidFill>
                <a:schemeClr val="dk1"/>
              </a:solidFill>
              <a:effectLst/>
              <a:latin typeface="+mn-lt"/>
              <a:ea typeface="+mn-ea"/>
              <a:cs typeface="+mn-cs"/>
            </a:rPr>
            <a:t>    WHEN EmployeeID = 5 THEN 'BSc'</a:t>
          </a:r>
        </a:p>
        <a:p>
          <a:r>
            <a:rPr lang="en-US" sz="1100" b="0">
              <a:solidFill>
                <a:schemeClr val="dk1"/>
              </a:solidFill>
              <a:effectLst/>
              <a:latin typeface="+mn-lt"/>
              <a:ea typeface="+mn-ea"/>
              <a:cs typeface="+mn-cs"/>
            </a:rPr>
            <a:t>    WHEN EmployeeID = 6 THEN 'MBA'</a:t>
          </a:r>
        </a:p>
        <a:p>
          <a:r>
            <a:rPr lang="en-US" sz="1100" b="0">
              <a:solidFill>
                <a:schemeClr val="dk1"/>
              </a:solidFill>
              <a:effectLst/>
              <a:latin typeface="+mn-lt"/>
              <a:ea typeface="+mn-ea"/>
              <a:cs typeface="+mn-cs"/>
            </a:rPr>
            <a:t>    WHEN EmployeeID = 7 THEN 'BA'</a:t>
          </a:r>
        </a:p>
        <a:p>
          <a:r>
            <a:rPr lang="en-US" sz="1100" b="0">
              <a:solidFill>
                <a:schemeClr val="dk1"/>
              </a:solidFill>
              <a:effectLst/>
              <a:latin typeface="+mn-lt"/>
              <a:ea typeface="+mn-ea"/>
              <a:cs typeface="+mn-cs"/>
            </a:rPr>
            <a:t>    WHEN EmployeeID = 8 THEN 'BA'</a:t>
          </a:r>
        </a:p>
        <a:p>
          <a:r>
            <a:rPr lang="en-US" sz="1100" b="0">
              <a:solidFill>
                <a:schemeClr val="dk1"/>
              </a:solidFill>
              <a:effectLst/>
              <a:latin typeface="+mn-lt"/>
              <a:ea typeface="+mn-ea"/>
              <a:cs typeface="+mn-cs"/>
            </a:rPr>
            <a:t>    WHEN EmployeeID = 9 THEN 'BA'</a:t>
          </a:r>
        </a:p>
        <a:p>
          <a:r>
            <a:rPr lang="en-US" sz="1100" b="0">
              <a:solidFill>
                <a:schemeClr val="dk1"/>
              </a:solidFill>
              <a:effectLst/>
              <a:latin typeface="+mn-lt"/>
              <a:ea typeface="+mn-ea"/>
              <a:cs typeface="+mn-cs"/>
            </a:rPr>
            <a:t>    ELSE NULL</a:t>
          </a:r>
        </a:p>
        <a:p>
          <a:r>
            <a:rPr lang="en-US" sz="1100" b="0">
              <a:solidFill>
                <a:schemeClr val="dk1"/>
              </a:solidFill>
              <a:effectLst/>
              <a:latin typeface="+mn-lt"/>
              <a:ea typeface="+mn-ea"/>
              <a:cs typeface="+mn-cs"/>
            </a:rPr>
            <a:t>END;</a:t>
          </a:r>
        </a:p>
        <a:p>
          <a:br>
            <a:rPr lang="en-US" sz="1100" b="0">
              <a:solidFill>
                <a:schemeClr val="dk1"/>
              </a:solidFill>
              <a:effectLst/>
              <a:latin typeface="+mn-lt"/>
              <a:ea typeface="+mn-ea"/>
              <a:cs typeface="+mn-cs"/>
            </a:rPr>
          </a:br>
          <a:r>
            <a:rPr lang="en-US" sz="1100" b="0">
              <a:solidFill>
                <a:schemeClr val="dk1"/>
              </a:solidFill>
              <a:effectLst/>
              <a:latin typeface="+mn-lt"/>
              <a:ea typeface="+mn-ea"/>
              <a:cs typeface="+mn-cs"/>
            </a:rPr>
            <a:t>select EmployeeID, FirstName, Title, TitleOfCourtesy, City, Country, ReportsTo, Skills, Qualifications </a:t>
          </a:r>
        </a:p>
        <a:p>
          <a:r>
            <a:rPr lang="en-US" sz="1100" b="0">
              <a:solidFill>
                <a:schemeClr val="dk1"/>
              </a:solidFill>
              <a:effectLst/>
              <a:latin typeface="+mn-lt"/>
              <a:ea typeface="+mn-ea"/>
              <a:cs typeface="+mn-cs"/>
            </a:rPr>
            <a:t>from employees;</a:t>
          </a:r>
        </a:p>
        <a:p>
          <a:br>
            <a:rPr lang="en-US" sz="1100" b="0">
              <a:solidFill>
                <a:schemeClr val="dk1"/>
              </a:solidFill>
              <a:effectLst/>
              <a:latin typeface="+mn-lt"/>
              <a:ea typeface="+mn-ea"/>
              <a:cs typeface="+mn-cs"/>
            </a:rPr>
          </a:br>
          <a:r>
            <a:rPr lang="en-US" sz="1100" b="0">
              <a:solidFill>
                <a:schemeClr val="dk1"/>
              </a:solidFill>
              <a:effectLst/>
              <a:latin typeface="+mn-lt"/>
              <a:ea typeface="+mn-ea"/>
              <a:cs typeface="+mn-cs"/>
            </a:rPr>
            <a:t>SELECT </a:t>
          </a:r>
        </a:p>
        <a:p>
          <a:r>
            <a:rPr lang="en-US" sz="1100" b="0">
              <a:solidFill>
                <a:schemeClr val="dk1"/>
              </a:solidFill>
              <a:effectLst/>
              <a:latin typeface="+mn-lt"/>
              <a:ea typeface="+mn-ea"/>
              <a:cs typeface="+mn-cs"/>
            </a:rPr>
            <a:t>    e.EmployeeID, e.FirstName, e.Title, e.TitleOfCourtesy, e.City, e.Country, e.ReportsTo, e.Skills, e.Qualifications,</a:t>
          </a:r>
        </a:p>
        <a:p>
          <a:r>
            <a:rPr lang="en-US" sz="1100" b="0">
              <a:solidFill>
                <a:schemeClr val="dk1"/>
              </a:solidFill>
              <a:effectLst/>
              <a:latin typeface="+mn-lt"/>
              <a:ea typeface="+mn-ea"/>
              <a:cs typeface="+mn-cs"/>
            </a:rPr>
            <a:t>    COALESCE(SUM(od.Quantity), 0) AS TotalUnitsSold,</a:t>
          </a:r>
        </a:p>
        <a:p>
          <a:r>
            <a:rPr lang="en-US" sz="1100" b="0">
              <a:solidFill>
                <a:schemeClr val="dk1"/>
              </a:solidFill>
              <a:effectLst/>
              <a:latin typeface="+mn-lt"/>
              <a:ea typeface="+mn-ea"/>
              <a:cs typeface="+mn-cs"/>
            </a:rPr>
            <a:t>    COALESCE(SUM(od.Quantity * od.UnitPrice * (1 - od.Discount)), 0) AS TotalRevenue</a:t>
          </a:r>
        </a:p>
        <a:p>
          <a:r>
            <a:rPr lang="en-US" sz="1100" b="0">
              <a:solidFill>
                <a:schemeClr val="dk1"/>
              </a:solidFill>
              <a:effectLst/>
              <a:latin typeface="+mn-lt"/>
              <a:ea typeface="+mn-ea"/>
              <a:cs typeface="+mn-cs"/>
            </a:rPr>
            <a:t>FROM Employees e</a:t>
          </a:r>
        </a:p>
        <a:p>
          <a:r>
            <a:rPr lang="en-US" sz="1100" b="0">
              <a:solidFill>
                <a:schemeClr val="dk1"/>
              </a:solidFill>
              <a:effectLst/>
              <a:latin typeface="+mn-lt"/>
              <a:ea typeface="+mn-ea"/>
              <a:cs typeface="+mn-cs"/>
            </a:rPr>
            <a:t>LEFT JOIN Orders o ON e.EmployeeID = o.EmployeeID</a:t>
          </a:r>
        </a:p>
        <a:p>
          <a:r>
            <a:rPr lang="en-US" sz="1100" b="0">
              <a:solidFill>
                <a:schemeClr val="dk1"/>
              </a:solidFill>
              <a:effectLst/>
              <a:latin typeface="+mn-lt"/>
              <a:ea typeface="+mn-ea"/>
              <a:cs typeface="+mn-cs"/>
            </a:rPr>
            <a:t>LEFT JOIN order_details od ON o.OrderID = od.OrderID</a:t>
          </a:r>
        </a:p>
        <a:p>
          <a:r>
            <a:rPr lang="en-US" sz="1100" b="0">
              <a:solidFill>
                <a:schemeClr val="dk1"/>
              </a:solidFill>
              <a:effectLst/>
              <a:latin typeface="+mn-lt"/>
              <a:ea typeface="+mn-ea"/>
              <a:cs typeface="+mn-cs"/>
            </a:rPr>
            <a:t>GROUP BY e.EmployeeID, e.FirstName, e.Title, e.TitleOfCourtesy, e.City, e.Country, e.ReportsTo, e.Skills, e.Qualifications</a:t>
          </a:r>
        </a:p>
        <a:p>
          <a:r>
            <a:rPr lang="en-US" sz="1100" b="0">
              <a:solidFill>
                <a:schemeClr val="dk1"/>
              </a:solidFill>
              <a:effectLst/>
              <a:latin typeface="+mn-lt"/>
              <a:ea typeface="+mn-ea"/>
              <a:cs typeface="+mn-cs"/>
            </a:rPr>
            <a:t>ORDER BY TotalRevenue DESC;</a:t>
          </a:r>
        </a:p>
      </xdr:txBody>
    </xdr:sp>
    <xdr:clientData/>
  </xdr:twoCellAnchor>
  <xdr:twoCellAnchor>
    <xdr:from>
      <xdr:col>0</xdr:col>
      <xdr:colOff>347946</xdr:colOff>
      <xdr:row>0</xdr:row>
      <xdr:rowOff>156575</xdr:rowOff>
    </xdr:from>
    <xdr:to>
      <xdr:col>23</xdr:col>
      <xdr:colOff>127000</xdr:colOff>
      <xdr:row>4</xdr:row>
      <xdr:rowOff>147004</xdr:rowOff>
    </xdr:to>
    <xdr:sp macro="" textlink="">
      <xdr:nvSpPr>
        <xdr:cNvPr id="5" name="TextBox 4">
          <a:extLst>
            <a:ext uri="{FF2B5EF4-FFF2-40B4-BE49-F238E27FC236}">
              <a16:creationId xmlns:a16="http://schemas.microsoft.com/office/drawing/2014/main" id="{00000000-0008-0000-1800-000005000000}"/>
            </a:ext>
          </a:extLst>
        </xdr:cNvPr>
        <xdr:cNvSpPr txBox="1"/>
      </xdr:nvSpPr>
      <xdr:spPr>
        <a:xfrm>
          <a:off x="347946" y="156575"/>
          <a:ext cx="18143254" cy="727029"/>
        </a:xfrm>
        <a:prstGeom prst="rect">
          <a:avLst/>
        </a:prstGeom>
        <a:solidFill>
          <a:srgbClr val="FFFFCC"/>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b="1">
              <a:latin typeface="Times New Roman" panose="02020603050405020304" pitchFamily="18" charset="0"/>
              <a:cs typeface="Times New Roman" panose="02020603050405020304" pitchFamily="18" charset="0"/>
            </a:rPr>
            <a:t>9.Can we identify any patterns or clusters in employee skill sets or qualifications through visualizations? How can this information be used for talent management?</a:t>
          </a:r>
        </a:p>
      </xdr:txBody>
    </xdr:sp>
    <xdr:clientData/>
  </xdr:twoCellAnchor>
  <xdr:twoCellAnchor>
    <xdr:from>
      <xdr:col>6</xdr:col>
      <xdr:colOff>43774</xdr:colOff>
      <xdr:row>6</xdr:row>
      <xdr:rowOff>9768</xdr:rowOff>
    </xdr:from>
    <xdr:to>
      <xdr:col>13</xdr:col>
      <xdr:colOff>166557</xdr:colOff>
      <xdr:row>26</xdr:row>
      <xdr:rowOff>19537</xdr:rowOff>
    </xdr:to>
    <xdr:graphicFrame macro="">
      <xdr:nvGraphicFramePr>
        <xdr:cNvPr id="6" name="Chart 5">
          <a:extLst>
            <a:ext uri="{FF2B5EF4-FFF2-40B4-BE49-F238E27FC236}">
              <a16:creationId xmlns:a16="http://schemas.microsoft.com/office/drawing/2014/main" id="{00000000-0008-0000-18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393813</xdr:colOff>
      <xdr:row>6</xdr:row>
      <xdr:rowOff>9289</xdr:rowOff>
    </xdr:from>
    <xdr:to>
      <xdr:col>24</xdr:col>
      <xdr:colOff>510084</xdr:colOff>
      <xdr:row>26</xdr:row>
      <xdr:rowOff>45243</xdr:rowOff>
    </xdr:to>
    <xdr:graphicFrame macro="">
      <xdr:nvGraphicFramePr>
        <xdr:cNvPr id="7" name="Chart 6">
          <a:extLst>
            <a:ext uri="{FF2B5EF4-FFF2-40B4-BE49-F238E27FC236}">
              <a16:creationId xmlns:a16="http://schemas.microsoft.com/office/drawing/2014/main" id="{00000000-0008-0000-18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416285</xdr:colOff>
      <xdr:row>49</xdr:row>
      <xdr:rowOff>18956</xdr:rowOff>
    </xdr:from>
    <xdr:to>
      <xdr:col>25</xdr:col>
      <xdr:colOff>341194</xdr:colOff>
      <xdr:row>55</xdr:row>
      <xdr:rowOff>140769</xdr:rowOff>
    </xdr:to>
    <xdr:sp macro="" textlink="">
      <xdr:nvSpPr>
        <xdr:cNvPr id="8" name="TextBox 7">
          <a:extLst>
            <a:ext uri="{FF2B5EF4-FFF2-40B4-BE49-F238E27FC236}">
              <a16:creationId xmlns:a16="http://schemas.microsoft.com/office/drawing/2014/main" id="{00000000-0008-0000-1800-000008000000}"/>
            </a:ext>
          </a:extLst>
        </xdr:cNvPr>
        <xdr:cNvSpPr txBox="1"/>
      </xdr:nvSpPr>
      <xdr:spPr>
        <a:xfrm>
          <a:off x="12684485" y="9042306"/>
          <a:ext cx="7240109" cy="1226713"/>
        </a:xfrm>
        <a:prstGeom prst="rect">
          <a:avLst/>
        </a:prstGeom>
        <a:solidFill>
          <a:srgbClr val="FFFFCC"/>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400" b="1">
              <a:latin typeface="Times New Roman" panose="02020603050405020304" pitchFamily="18" charset="0"/>
              <a:cs typeface="Times New Roman" panose="02020603050405020304" pitchFamily="18" charset="0"/>
            </a:rPr>
            <a:t>Conclusion: Clustering on employees data have been done based on employees Education, Skills &amp; Gender. 1st</a:t>
          </a:r>
          <a:r>
            <a:rPr lang="en-US" sz="1400" b="1" baseline="0">
              <a:latin typeface="Times New Roman" panose="02020603050405020304" pitchFamily="18" charset="0"/>
              <a:cs typeface="Times New Roman" panose="02020603050405020304" pitchFamily="18" charset="0"/>
            </a:rPr>
            <a:t> combo chart gives job role wise qualification holder employees' performance. 2nd combo chart gives job role wise skills set holder employees' performance. 3rd combo chart gives gender wise performance. </a:t>
          </a:r>
        </a:p>
      </xdr:txBody>
    </xdr:sp>
    <xdr:clientData/>
  </xdr:twoCellAnchor>
  <xdr:twoCellAnchor editAs="oneCell">
    <xdr:from>
      <xdr:col>16</xdr:col>
      <xdr:colOff>263774</xdr:colOff>
      <xdr:row>28</xdr:row>
      <xdr:rowOff>78156</xdr:rowOff>
    </xdr:from>
    <xdr:to>
      <xdr:col>22</xdr:col>
      <xdr:colOff>502870</xdr:colOff>
      <xdr:row>46</xdr:row>
      <xdr:rowOff>97694</xdr:rowOff>
    </xdr:to>
    <xdr:pic>
      <xdr:nvPicPr>
        <xdr:cNvPr id="9" name="Picture 8" descr="A pie chart with text&#10;&#10;Description automatically generated">
          <a:extLst>
            <a:ext uri="{FF2B5EF4-FFF2-40B4-BE49-F238E27FC236}">
              <a16:creationId xmlns:a16="http://schemas.microsoft.com/office/drawing/2014/main" id="{00000000-0008-0000-1800-000009000000}"/>
            </a:ext>
          </a:extLst>
        </xdr:cNvPr>
        <xdr:cNvPicPr>
          <a:picLocks noChangeAspect="1"/>
        </xdr:cNvPicPr>
      </xdr:nvPicPr>
      <xdr:blipFill>
        <a:blip xmlns:r="http://schemas.openxmlformats.org/officeDocument/2006/relationships" r:embed="rId5"/>
        <a:stretch>
          <a:fillRect/>
        </a:stretch>
      </xdr:blipFill>
      <xdr:spPr>
        <a:xfrm>
          <a:off x="14360774" y="5234356"/>
          <a:ext cx="3896696" cy="3334238"/>
        </a:xfrm>
        <a:prstGeom prst="rect">
          <a:avLst/>
        </a:prstGeom>
      </xdr:spPr>
    </xdr:pic>
    <xdr:clientData/>
  </xdr:twoCellAnchor>
  <xdr:twoCellAnchor>
    <xdr:from>
      <xdr:col>23</xdr:col>
      <xdr:colOff>48851</xdr:colOff>
      <xdr:row>28</xdr:row>
      <xdr:rowOff>68387</xdr:rowOff>
    </xdr:from>
    <xdr:to>
      <xdr:col>28</xdr:col>
      <xdr:colOff>322388</xdr:colOff>
      <xdr:row>46</xdr:row>
      <xdr:rowOff>29310</xdr:rowOff>
    </xdr:to>
    <xdr:graphicFrame macro="">
      <xdr:nvGraphicFramePr>
        <xdr:cNvPr id="10" name="Chart 9">
          <a:extLst>
            <a:ext uri="{FF2B5EF4-FFF2-40B4-BE49-F238E27FC236}">
              <a16:creationId xmlns:a16="http://schemas.microsoft.com/office/drawing/2014/main" id="{00000000-0008-0000-18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25</xdr:col>
      <xdr:colOff>203552</xdr:colOff>
      <xdr:row>7</xdr:row>
      <xdr:rowOff>78153</xdr:rowOff>
    </xdr:from>
    <xdr:to>
      <xdr:col>31</xdr:col>
      <xdr:colOff>397655</xdr:colOff>
      <xdr:row>25</xdr:row>
      <xdr:rowOff>48846</xdr:rowOff>
    </xdr:to>
    <xdr:pic>
      <xdr:nvPicPr>
        <xdr:cNvPr id="11" name="Picture 10" descr="A pie chart with different colored circles&#10;&#10;Description automatically generated">
          <a:extLst>
            <a:ext uri="{FF2B5EF4-FFF2-40B4-BE49-F238E27FC236}">
              <a16:creationId xmlns:a16="http://schemas.microsoft.com/office/drawing/2014/main" id="{00000000-0008-0000-1800-00000B000000}"/>
            </a:ext>
          </a:extLst>
        </xdr:cNvPr>
        <xdr:cNvPicPr>
          <a:picLocks noChangeAspect="1"/>
        </xdr:cNvPicPr>
      </xdr:nvPicPr>
      <xdr:blipFill>
        <a:blip xmlns:r="http://schemas.openxmlformats.org/officeDocument/2006/relationships" r:embed="rId7"/>
        <a:stretch>
          <a:fillRect/>
        </a:stretch>
      </xdr:blipFill>
      <xdr:spPr>
        <a:xfrm>
          <a:off x="19786952" y="1367203"/>
          <a:ext cx="3851703" cy="3285393"/>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xdr:from>
      <xdr:col>16</xdr:col>
      <xdr:colOff>245087</xdr:colOff>
      <xdr:row>28</xdr:row>
      <xdr:rowOff>66840</xdr:rowOff>
    </xdr:from>
    <xdr:to>
      <xdr:col>26</xdr:col>
      <xdr:colOff>456755</xdr:colOff>
      <xdr:row>47</xdr:row>
      <xdr:rowOff>22281</xdr:rowOff>
    </xdr:to>
    <xdr:graphicFrame macro="">
      <xdr:nvGraphicFramePr>
        <xdr:cNvPr id="2" name="Chart 1">
          <a:extLst>
            <a:ext uri="{FF2B5EF4-FFF2-40B4-BE49-F238E27FC236}">
              <a16:creationId xmlns:a16="http://schemas.microsoft.com/office/drawing/2014/main" id="{00000000-0008-0000-1C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222807</xdr:colOff>
      <xdr:row>6</xdr:row>
      <xdr:rowOff>22281</xdr:rowOff>
    </xdr:from>
    <xdr:to>
      <xdr:col>26</xdr:col>
      <xdr:colOff>445614</xdr:colOff>
      <xdr:row>25</xdr:row>
      <xdr:rowOff>71138</xdr:rowOff>
    </xdr:to>
    <xdr:graphicFrame macro="">
      <xdr:nvGraphicFramePr>
        <xdr:cNvPr id="3" name="Chart 2">
          <a:extLst>
            <a:ext uri="{FF2B5EF4-FFF2-40B4-BE49-F238E27FC236}">
              <a16:creationId xmlns:a16="http://schemas.microsoft.com/office/drawing/2014/main" id="{00000000-0008-0000-1C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140999</xdr:colOff>
      <xdr:row>6</xdr:row>
      <xdr:rowOff>15929</xdr:rowOff>
    </xdr:from>
    <xdr:to>
      <xdr:col>4</xdr:col>
      <xdr:colOff>1207979</xdr:colOff>
      <xdr:row>68</xdr:row>
      <xdr:rowOff>100262</xdr:rowOff>
    </xdr:to>
    <xdr:sp macro="" textlink="">
      <xdr:nvSpPr>
        <xdr:cNvPr id="4" name="TextBox 3">
          <a:extLst>
            <a:ext uri="{FF2B5EF4-FFF2-40B4-BE49-F238E27FC236}">
              <a16:creationId xmlns:a16="http://schemas.microsoft.com/office/drawing/2014/main" id="{00000000-0008-0000-1C00-000004000000}"/>
            </a:ext>
          </a:extLst>
        </xdr:cNvPr>
        <xdr:cNvSpPr txBox="1"/>
      </xdr:nvSpPr>
      <xdr:spPr>
        <a:xfrm>
          <a:off x="140999" y="1120829"/>
          <a:ext cx="6127930" cy="11565133"/>
        </a:xfrm>
        <a:prstGeom prst="rect">
          <a:avLst/>
        </a:prstGeom>
        <a:solidFill>
          <a:srgbClr val="CDFFD5"/>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solidFill>
                <a:schemeClr val="dk1"/>
              </a:solidFill>
              <a:effectLst/>
              <a:latin typeface="+mn-lt"/>
              <a:ea typeface="+mn-ea"/>
              <a:cs typeface="+mn-cs"/>
            </a:rPr>
            <a:t>SQL Query</a:t>
          </a:r>
          <a:endParaRPr lang="en-US" sz="1050" b="1">
            <a:solidFill>
              <a:schemeClr val="dk1"/>
            </a:solidFill>
            <a:effectLst/>
            <a:latin typeface="+mn-lt"/>
            <a:ea typeface="+mn-ea"/>
            <a:cs typeface="+mn-cs"/>
          </a:endParaRPr>
        </a:p>
        <a:p>
          <a:r>
            <a:rPr lang="en-US" sz="1100" b="0">
              <a:solidFill>
                <a:schemeClr val="dk1"/>
              </a:solidFill>
              <a:effectLst/>
              <a:latin typeface="+mn-lt"/>
              <a:ea typeface="+mn-ea"/>
              <a:cs typeface="+mn-cs"/>
            </a:rPr>
            <a:t>SELECT </a:t>
          </a:r>
        </a:p>
        <a:p>
          <a:r>
            <a:rPr lang="en-US" sz="1100" b="0">
              <a:solidFill>
                <a:schemeClr val="dk1"/>
              </a:solidFill>
              <a:effectLst/>
              <a:latin typeface="+mn-lt"/>
              <a:ea typeface="+mn-ea"/>
              <a:cs typeface="+mn-cs"/>
            </a:rPr>
            <a:t>    p.ProductID,</a:t>
          </a:r>
        </a:p>
        <a:p>
          <a:r>
            <a:rPr lang="en-US" sz="1100" b="0">
              <a:solidFill>
                <a:schemeClr val="dk1"/>
              </a:solidFill>
              <a:effectLst/>
              <a:latin typeface="+mn-lt"/>
              <a:ea typeface="+mn-ea"/>
              <a:cs typeface="+mn-cs"/>
            </a:rPr>
            <a:t>    p.ProductName,</a:t>
          </a:r>
        </a:p>
        <a:p>
          <a:r>
            <a:rPr lang="en-US" sz="1100" b="0">
              <a:solidFill>
                <a:schemeClr val="dk1"/>
              </a:solidFill>
              <a:effectLst/>
              <a:latin typeface="+mn-lt"/>
              <a:ea typeface="+mn-ea"/>
              <a:cs typeface="+mn-cs"/>
            </a:rPr>
            <a:t>    c.CategoryName,</a:t>
          </a:r>
        </a:p>
        <a:p>
          <a:r>
            <a:rPr lang="en-US" sz="1100" b="0">
              <a:solidFill>
                <a:schemeClr val="dk1"/>
              </a:solidFill>
              <a:effectLst/>
              <a:latin typeface="+mn-lt"/>
              <a:ea typeface="+mn-ea"/>
              <a:cs typeface="+mn-cs"/>
            </a:rPr>
            <a:t>    p.QuantityPerUnit,</a:t>
          </a:r>
        </a:p>
        <a:p>
          <a:r>
            <a:rPr lang="en-US" sz="1100" b="0">
              <a:solidFill>
                <a:schemeClr val="dk1"/>
              </a:solidFill>
              <a:effectLst/>
              <a:latin typeface="+mn-lt"/>
              <a:ea typeface="+mn-ea"/>
              <a:cs typeface="+mn-cs"/>
            </a:rPr>
            <a:t>    </a:t>
          </a:r>
        </a:p>
        <a:p>
          <a:r>
            <a:rPr lang="en-US" sz="1100" b="0">
              <a:solidFill>
                <a:schemeClr val="dk1"/>
              </a:solidFill>
              <a:effectLst/>
              <a:latin typeface="+mn-lt"/>
              <a:ea typeface="+mn-ea"/>
              <a:cs typeface="+mn-cs"/>
            </a:rPr>
            <a:t>    -- Extract the first part before '-' (or the full value if no '-')</a:t>
          </a:r>
        </a:p>
        <a:p>
          <a:r>
            <a:rPr lang="en-US" sz="1100" b="0">
              <a:solidFill>
                <a:schemeClr val="dk1"/>
              </a:solidFill>
              <a:effectLst/>
              <a:latin typeface="+mn-lt"/>
              <a:ea typeface="+mn-ea"/>
              <a:cs typeface="+mn-cs"/>
            </a:rPr>
            <a:t>    SUBSTRING_INDEX(p.QuantityPerUnit, ' - ', 1) AS PackageQuantity, </a:t>
          </a:r>
        </a:p>
        <a:p>
          <a:r>
            <a:rPr lang="en-US" sz="1100" b="0">
              <a:solidFill>
                <a:schemeClr val="dk1"/>
              </a:solidFill>
              <a:effectLst/>
              <a:latin typeface="+mn-lt"/>
              <a:ea typeface="+mn-ea"/>
              <a:cs typeface="+mn-cs"/>
            </a:rPr>
            <a:t>    </a:t>
          </a:r>
        </a:p>
        <a:p>
          <a:r>
            <a:rPr lang="en-US" sz="1100" b="0">
              <a:solidFill>
                <a:schemeClr val="dk1"/>
              </a:solidFill>
              <a:effectLst/>
              <a:latin typeface="+mn-lt"/>
              <a:ea typeface="+mn-ea"/>
              <a:cs typeface="+mn-cs"/>
            </a:rPr>
            <a:t>    -- Extract the second part after '-' (or assign '0' if no '-')</a:t>
          </a:r>
        </a:p>
        <a:p>
          <a:r>
            <a:rPr lang="en-US" sz="1100" b="0">
              <a:solidFill>
                <a:schemeClr val="dk1"/>
              </a:solidFill>
              <a:effectLst/>
              <a:latin typeface="+mn-lt"/>
              <a:ea typeface="+mn-ea"/>
              <a:cs typeface="+mn-cs"/>
            </a:rPr>
            <a:t>    CASE </a:t>
          </a:r>
        </a:p>
        <a:p>
          <a:r>
            <a:rPr lang="en-US" sz="1100" b="0">
              <a:solidFill>
                <a:schemeClr val="dk1"/>
              </a:solidFill>
              <a:effectLst/>
              <a:latin typeface="+mn-lt"/>
              <a:ea typeface="+mn-ea"/>
              <a:cs typeface="+mn-cs"/>
            </a:rPr>
            <a:t>        WHEN p.QuantityPerUnit LIKE '%-%' </a:t>
          </a:r>
        </a:p>
        <a:p>
          <a:r>
            <a:rPr lang="en-US" sz="1100" b="0">
              <a:solidFill>
                <a:schemeClr val="dk1"/>
              </a:solidFill>
              <a:effectLst/>
              <a:latin typeface="+mn-lt"/>
              <a:ea typeface="+mn-ea"/>
              <a:cs typeface="+mn-cs"/>
            </a:rPr>
            <a:t>        THEN SUBSTRING_INDEX(p.QuantityPerUnit, ' - ', -1) </a:t>
          </a:r>
        </a:p>
        <a:p>
          <a:r>
            <a:rPr lang="en-US" sz="1100" b="0">
              <a:solidFill>
                <a:schemeClr val="dk1"/>
              </a:solidFill>
              <a:effectLst/>
              <a:latin typeface="+mn-lt"/>
              <a:ea typeface="+mn-ea"/>
              <a:cs typeface="+mn-cs"/>
            </a:rPr>
            <a:t>        ELSE '0' </a:t>
          </a:r>
        </a:p>
        <a:p>
          <a:r>
            <a:rPr lang="en-US" sz="1100" b="0">
              <a:solidFill>
                <a:schemeClr val="dk1"/>
              </a:solidFill>
              <a:effectLst/>
              <a:latin typeface="+mn-lt"/>
              <a:ea typeface="+mn-ea"/>
              <a:cs typeface="+mn-cs"/>
            </a:rPr>
            <a:t>    END AS QuantityPerPackage,</a:t>
          </a:r>
        </a:p>
        <a:p>
          <a:br>
            <a:rPr lang="en-US" sz="1100" b="0">
              <a:solidFill>
                <a:schemeClr val="dk1"/>
              </a:solidFill>
              <a:effectLst/>
              <a:latin typeface="+mn-lt"/>
              <a:ea typeface="+mn-ea"/>
              <a:cs typeface="+mn-cs"/>
            </a:rPr>
          </a:br>
          <a:r>
            <a:rPr lang="en-US" sz="1100" b="0">
              <a:solidFill>
                <a:schemeClr val="dk1"/>
              </a:solidFill>
              <a:effectLst/>
              <a:latin typeface="+mn-lt"/>
              <a:ea typeface="+mn-ea"/>
              <a:cs typeface="+mn-cs"/>
            </a:rPr>
            <a:t>    p.UnitPrice,</a:t>
          </a:r>
        </a:p>
        <a:p>
          <a:r>
            <a:rPr lang="en-US" sz="1100" b="0">
              <a:solidFill>
                <a:schemeClr val="dk1"/>
              </a:solidFill>
              <a:effectLst/>
              <a:latin typeface="+mn-lt"/>
              <a:ea typeface="+mn-ea"/>
              <a:cs typeface="+mn-cs"/>
            </a:rPr>
            <a:t>    SUM(od.Quantity) AS TotalUnitsSold,</a:t>
          </a:r>
        </a:p>
        <a:p>
          <a:r>
            <a:rPr lang="en-US" sz="1100" b="0">
              <a:solidFill>
                <a:schemeClr val="dk1"/>
              </a:solidFill>
              <a:effectLst/>
              <a:latin typeface="+mn-lt"/>
              <a:ea typeface="+mn-ea"/>
              <a:cs typeface="+mn-cs"/>
            </a:rPr>
            <a:t>    SUM(od.UnitPrice * od.Quantity * (1 - od.Discount)) AS TotalRevenue,</a:t>
          </a:r>
        </a:p>
        <a:p>
          <a:r>
            <a:rPr lang="en-US" sz="1100" b="0">
              <a:solidFill>
                <a:schemeClr val="dk1"/>
              </a:solidFill>
              <a:effectLst/>
              <a:latin typeface="+mn-lt"/>
              <a:ea typeface="+mn-ea"/>
              <a:cs typeface="+mn-cs"/>
            </a:rPr>
            <a:t>    AVG(od.Discount) AS AvgDiscount</a:t>
          </a:r>
        </a:p>
        <a:p>
          <a:r>
            <a:rPr lang="en-US" sz="1100" b="0">
              <a:solidFill>
                <a:schemeClr val="dk1"/>
              </a:solidFill>
              <a:effectLst/>
              <a:latin typeface="+mn-lt"/>
              <a:ea typeface="+mn-ea"/>
              <a:cs typeface="+mn-cs"/>
            </a:rPr>
            <a:t>FROM Products p</a:t>
          </a:r>
        </a:p>
        <a:p>
          <a:r>
            <a:rPr lang="en-US" sz="1100" b="0">
              <a:solidFill>
                <a:schemeClr val="dk1"/>
              </a:solidFill>
              <a:effectLst/>
              <a:latin typeface="+mn-lt"/>
              <a:ea typeface="+mn-ea"/>
              <a:cs typeface="+mn-cs"/>
            </a:rPr>
            <a:t>JOIN Categories c ON p.CategoryID = c.CategoryID</a:t>
          </a:r>
        </a:p>
        <a:p>
          <a:r>
            <a:rPr lang="en-US" sz="1100" b="0">
              <a:solidFill>
                <a:schemeClr val="dk1"/>
              </a:solidFill>
              <a:effectLst/>
              <a:latin typeface="+mn-lt"/>
              <a:ea typeface="+mn-ea"/>
              <a:cs typeface="+mn-cs"/>
            </a:rPr>
            <a:t>JOIN Order_Details od ON p.ProductID = od.ProductID</a:t>
          </a:r>
        </a:p>
        <a:p>
          <a:r>
            <a:rPr lang="en-US" sz="1100" b="0">
              <a:solidFill>
                <a:schemeClr val="dk1"/>
              </a:solidFill>
              <a:effectLst/>
              <a:latin typeface="+mn-lt"/>
              <a:ea typeface="+mn-ea"/>
              <a:cs typeface="+mn-cs"/>
            </a:rPr>
            <a:t>GROUP BY </a:t>
          </a:r>
        </a:p>
        <a:p>
          <a:r>
            <a:rPr lang="en-US" sz="1100" b="0">
              <a:solidFill>
                <a:schemeClr val="dk1"/>
              </a:solidFill>
              <a:effectLst/>
              <a:latin typeface="+mn-lt"/>
              <a:ea typeface="+mn-ea"/>
              <a:cs typeface="+mn-cs"/>
            </a:rPr>
            <a:t>    p.ProductID, p.ProductName, c.CategoryName, </a:t>
          </a:r>
        </a:p>
        <a:p>
          <a:r>
            <a:rPr lang="en-US" sz="1100" b="0">
              <a:solidFill>
                <a:schemeClr val="dk1"/>
              </a:solidFill>
              <a:effectLst/>
              <a:latin typeface="+mn-lt"/>
              <a:ea typeface="+mn-ea"/>
              <a:cs typeface="+mn-cs"/>
            </a:rPr>
            <a:t>    p.QuantityPerUnit, p.UnitPrice</a:t>
          </a:r>
        </a:p>
        <a:p>
          <a:r>
            <a:rPr lang="en-US" sz="1100" b="0">
              <a:solidFill>
                <a:schemeClr val="dk1"/>
              </a:solidFill>
              <a:effectLst/>
              <a:latin typeface="+mn-lt"/>
              <a:ea typeface="+mn-ea"/>
              <a:cs typeface="+mn-cs"/>
            </a:rPr>
            <a:t>ORDER BY TotalRevenue DESC;</a:t>
          </a:r>
        </a:p>
        <a:p>
          <a:br>
            <a:rPr lang="en-US" sz="1100" b="0">
              <a:solidFill>
                <a:schemeClr val="dk1"/>
              </a:solidFill>
              <a:effectLst/>
              <a:latin typeface="+mn-lt"/>
              <a:ea typeface="+mn-ea"/>
              <a:cs typeface="+mn-cs"/>
            </a:rPr>
          </a:br>
          <a:r>
            <a:rPr lang="en-US" sz="1100" b="0">
              <a:solidFill>
                <a:schemeClr val="dk1"/>
              </a:solidFill>
              <a:effectLst/>
              <a:latin typeface="+mn-lt"/>
              <a:ea typeface="+mn-ea"/>
              <a:cs typeface="+mn-cs"/>
            </a:rPr>
            <a:t>SELECT </a:t>
          </a:r>
        </a:p>
        <a:p>
          <a:r>
            <a:rPr lang="en-US" sz="1100" b="0">
              <a:solidFill>
                <a:schemeClr val="dk1"/>
              </a:solidFill>
              <a:effectLst/>
              <a:latin typeface="+mn-lt"/>
              <a:ea typeface="+mn-ea"/>
              <a:cs typeface="+mn-cs"/>
            </a:rPr>
            <a:t>    p.ProductID,</a:t>
          </a:r>
        </a:p>
        <a:p>
          <a:r>
            <a:rPr lang="en-US" sz="1100" b="0">
              <a:solidFill>
                <a:schemeClr val="dk1"/>
              </a:solidFill>
              <a:effectLst/>
              <a:latin typeface="+mn-lt"/>
              <a:ea typeface="+mn-ea"/>
              <a:cs typeface="+mn-cs"/>
            </a:rPr>
            <a:t>    p.ProductName,</a:t>
          </a:r>
        </a:p>
        <a:p>
          <a:r>
            <a:rPr lang="en-US" sz="1100" b="0">
              <a:solidFill>
                <a:schemeClr val="dk1"/>
              </a:solidFill>
              <a:effectLst/>
              <a:latin typeface="+mn-lt"/>
              <a:ea typeface="+mn-ea"/>
              <a:cs typeface="+mn-cs"/>
            </a:rPr>
            <a:t>    c.CategoryName,</a:t>
          </a:r>
        </a:p>
        <a:p>
          <a:r>
            <a:rPr lang="en-US" sz="1100" b="0">
              <a:solidFill>
                <a:schemeClr val="dk1"/>
              </a:solidFill>
              <a:effectLst/>
              <a:latin typeface="+mn-lt"/>
              <a:ea typeface="+mn-ea"/>
              <a:cs typeface="+mn-cs"/>
            </a:rPr>
            <a:t>    p.QuantityPerUnit,</a:t>
          </a:r>
        </a:p>
        <a:p>
          <a:r>
            <a:rPr lang="en-US" sz="1100" b="0">
              <a:solidFill>
                <a:schemeClr val="dk1"/>
              </a:solidFill>
              <a:effectLst/>
              <a:latin typeface="+mn-lt"/>
              <a:ea typeface="+mn-ea"/>
              <a:cs typeface="+mn-cs"/>
            </a:rPr>
            <a:t>    </a:t>
          </a:r>
        </a:p>
        <a:p>
          <a:r>
            <a:rPr lang="en-US" sz="1100" b="0">
              <a:solidFill>
                <a:schemeClr val="dk1"/>
              </a:solidFill>
              <a:effectLst/>
              <a:latin typeface="+mn-lt"/>
              <a:ea typeface="+mn-ea"/>
              <a:cs typeface="+mn-cs"/>
            </a:rPr>
            <a:t>    -- Extract the first part before '-' (or the full value if no '-')</a:t>
          </a:r>
        </a:p>
        <a:p>
          <a:r>
            <a:rPr lang="en-US" sz="1100" b="0">
              <a:solidFill>
                <a:schemeClr val="dk1"/>
              </a:solidFill>
              <a:effectLst/>
              <a:latin typeface="+mn-lt"/>
              <a:ea typeface="+mn-ea"/>
              <a:cs typeface="+mn-cs"/>
            </a:rPr>
            <a:t>    SUBSTRING_INDEX(p.QuantityPerUnit, ' - ', 1) AS PackageQuantity, </a:t>
          </a:r>
        </a:p>
        <a:p>
          <a:r>
            <a:rPr lang="en-US" sz="1100" b="0">
              <a:solidFill>
                <a:schemeClr val="dk1"/>
              </a:solidFill>
              <a:effectLst/>
              <a:latin typeface="+mn-lt"/>
              <a:ea typeface="+mn-ea"/>
              <a:cs typeface="+mn-cs"/>
            </a:rPr>
            <a:t>    </a:t>
          </a:r>
        </a:p>
        <a:p>
          <a:r>
            <a:rPr lang="en-US" sz="1100" b="0">
              <a:solidFill>
                <a:schemeClr val="dk1"/>
              </a:solidFill>
              <a:effectLst/>
              <a:latin typeface="+mn-lt"/>
              <a:ea typeface="+mn-ea"/>
              <a:cs typeface="+mn-cs"/>
            </a:rPr>
            <a:t>    -- Extract numbers from PackageQuantity</a:t>
          </a:r>
        </a:p>
        <a:p>
          <a:r>
            <a:rPr lang="en-US" sz="1100" b="0">
              <a:solidFill>
                <a:schemeClr val="dk1"/>
              </a:solidFill>
              <a:effectLst/>
              <a:latin typeface="+mn-lt"/>
              <a:ea typeface="+mn-ea"/>
              <a:cs typeface="+mn-cs"/>
            </a:rPr>
            <a:t>    COALESCE(NULLIF(REGEXP_SUBSTR(SUBSTRING_INDEX(p.QuantityPerUnit, ' - ', 1), '[0-9]+'), ''), '0') AS PackageQuantityNum,</a:t>
          </a:r>
        </a:p>
        <a:p>
          <a:br>
            <a:rPr lang="en-US" sz="1100" b="0">
              <a:solidFill>
                <a:schemeClr val="dk1"/>
              </a:solidFill>
              <a:effectLst/>
              <a:latin typeface="+mn-lt"/>
              <a:ea typeface="+mn-ea"/>
              <a:cs typeface="+mn-cs"/>
            </a:rPr>
          </a:br>
          <a:r>
            <a:rPr lang="en-US" sz="1100" b="0">
              <a:solidFill>
                <a:schemeClr val="dk1"/>
              </a:solidFill>
              <a:effectLst/>
              <a:latin typeface="+mn-lt"/>
              <a:ea typeface="+mn-ea"/>
              <a:cs typeface="+mn-cs"/>
            </a:rPr>
            <a:t>    -- Extract the second part after '-' (or assign '0' if no '-')</a:t>
          </a:r>
        </a:p>
        <a:p>
          <a:r>
            <a:rPr lang="en-US" sz="1100" b="0">
              <a:solidFill>
                <a:schemeClr val="dk1"/>
              </a:solidFill>
              <a:effectLst/>
              <a:latin typeface="+mn-lt"/>
              <a:ea typeface="+mn-ea"/>
              <a:cs typeface="+mn-cs"/>
            </a:rPr>
            <a:t>    CASE </a:t>
          </a:r>
        </a:p>
        <a:p>
          <a:r>
            <a:rPr lang="en-US" sz="1100" b="0">
              <a:solidFill>
                <a:schemeClr val="dk1"/>
              </a:solidFill>
              <a:effectLst/>
              <a:latin typeface="+mn-lt"/>
              <a:ea typeface="+mn-ea"/>
              <a:cs typeface="+mn-cs"/>
            </a:rPr>
            <a:t>        WHEN p.QuantityPerUnit LIKE '%-%' </a:t>
          </a:r>
        </a:p>
        <a:p>
          <a:r>
            <a:rPr lang="en-US" sz="1100" b="0">
              <a:solidFill>
                <a:schemeClr val="dk1"/>
              </a:solidFill>
              <a:effectLst/>
              <a:latin typeface="+mn-lt"/>
              <a:ea typeface="+mn-ea"/>
              <a:cs typeface="+mn-cs"/>
            </a:rPr>
            <a:t>        THEN SUBSTRING_INDEX(p.QuantityPerUnit, ' - ', -1) </a:t>
          </a:r>
        </a:p>
        <a:p>
          <a:r>
            <a:rPr lang="en-US" sz="1100" b="0">
              <a:solidFill>
                <a:schemeClr val="dk1"/>
              </a:solidFill>
              <a:effectLst/>
              <a:latin typeface="+mn-lt"/>
              <a:ea typeface="+mn-ea"/>
              <a:cs typeface="+mn-cs"/>
            </a:rPr>
            <a:t>        ELSE '0' </a:t>
          </a:r>
        </a:p>
        <a:p>
          <a:r>
            <a:rPr lang="en-US" sz="1100" b="0">
              <a:solidFill>
                <a:schemeClr val="dk1"/>
              </a:solidFill>
              <a:effectLst/>
              <a:latin typeface="+mn-lt"/>
              <a:ea typeface="+mn-ea"/>
              <a:cs typeface="+mn-cs"/>
            </a:rPr>
            <a:t>    END AS QuantityPerPackage,</a:t>
          </a:r>
        </a:p>
        <a:p>
          <a:br>
            <a:rPr lang="en-US" sz="1100" b="0">
              <a:solidFill>
                <a:schemeClr val="dk1"/>
              </a:solidFill>
              <a:effectLst/>
              <a:latin typeface="+mn-lt"/>
              <a:ea typeface="+mn-ea"/>
              <a:cs typeface="+mn-cs"/>
            </a:rPr>
          </a:br>
          <a:r>
            <a:rPr lang="en-US" sz="1100" b="0">
              <a:solidFill>
                <a:schemeClr val="dk1"/>
              </a:solidFill>
              <a:effectLst/>
              <a:latin typeface="+mn-lt"/>
              <a:ea typeface="+mn-ea"/>
              <a:cs typeface="+mn-cs"/>
            </a:rPr>
            <a:t>    -- Extract numbers from QuantityPerPackage</a:t>
          </a:r>
        </a:p>
        <a:p>
          <a:r>
            <a:rPr lang="en-US" sz="1100" b="0">
              <a:solidFill>
                <a:schemeClr val="dk1"/>
              </a:solidFill>
              <a:effectLst/>
              <a:latin typeface="+mn-lt"/>
              <a:ea typeface="+mn-ea"/>
              <a:cs typeface="+mn-cs"/>
            </a:rPr>
            <a:t>    COALESCE(NULLIF(REGEXP_SUBSTR(</a:t>
          </a:r>
        </a:p>
        <a:p>
          <a:r>
            <a:rPr lang="en-US" sz="1100" b="0">
              <a:solidFill>
                <a:schemeClr val="dk1"/>
              </a:solidFill>
              <a:effectLst/>
              <a:latin typeface="+mn-lt"/>
              <a:ea typeface="+mn-ea"/>
              <a:cs typeface="+mn-cs"/>
            </a:rPr>
            <a:t>        CASE </a:t>
          </a:r>
        </a:p>
        <a:p>
          <a:r>
            <a:rPr lang="en-US" sz="1100" b="0">
              <a:solidFill>
                <a:schemeClr val="dk1"/>
              </a:solidFill>
              <a:effectLst/>
              <a:latin typeface="+mn-lt"/>
              <a:ea typeface="+mn-ea"/>
              <a:cs typeface="+mn-cs"/>
            </a:rPr>
            <a:t>            WHEN p.QuantityPerUnit LIKE '%-%' </a:t>
          </a:r>
        </a:p>
        <a:p>
          <a:r>
            <a:rPr lang="en-US" sz="1100" b="0">
              <a:solidFill>
                <a:schemeClr val="dk1"/>
              </a:solidFill>
              <a:effectLst/>
              <a:latin typeface="+mn-lt"/>
              <a:ea typeface="+mn-ea"/>
              <a:cs typeface="+mn-cs"/>
            </a:rPr>
            <a:t>            THEN SUBSTRING_INDEX(p.QuantityPerUnit, ' - ', -1) </a:t>
          </a:r>
        </a:p>
        <a:p>
          <a:r>
            <a:rPr lang="en-US" sz="1100" b="0">
              <a:solidFill>
                <a:schemeClr val="dk1"/>
              </a:solidFill>
              <a:effectLst/>
              <a:latin typeface="+mn-lt"/>
              <a:ea typeface="+mn-ea"/>
              <a:cs typeface="+mn-cs"/>
            </a:rPr>
            <a:t>            ELSE '0' </a:t>
          </a:r>
        </a:p>
        <a:p>
          <a:r>
            <a:rPr lang="en-US" sz="1100" b="0">
              <a:solidFill>
                <a:schemeClr val="dk1"/>
              </a:solidFill>
              <a:effectLst/>
              <a:latin typeface="+mn-lt"/>
              <a:ea typeface="+mn-ea"/>
              <a:cs typeface="+mn-cs"/>
            </a:rPr>
            <a:t>        END, '[0-9]+'), ''), '0') AS QuantityPerPackageNum,</a:t>
          </a:r>
        </a:p>
        <a:p>
          <a:br>
            <a:rPr lang="en-US" sz="1100" b="0">
              <a:solidFill>
                <a:schemeClr val="dk1"/>
              </a:solidFill>
              <a:effectLst/>
              <a:latin typeface="+mn-lt"/>
              <a:ea typeface="+mn-ea"/>
              <a:cs typeface="+mn-cs"/>
            </a:rPr>
          </a:br>
          <a:r>
            <a:rPr lang="en-US" sz="1100" b="0">
              <a:solidFill>
                <a:schemeClr val="dk1"/>
              </a:solidFill>
              <a:effectLst/>
              <a:latin typeface="+mn-lt"/>
              <a:ea typeface="+mn-ea"/>
              <a:cs typeface="+mn-cs"/>
            </a:rPr>
            <a:t>    p.UnitPrice,</a:t>
          </a:r>
        </a:p>
        <a:p>
          <a:r>
            <a:rPr lang="en-US" sz="1100" b="0">
              <a:solidFill>
                <a:schemeClr val="dk1"/>
              </a:solidFill>
              <a:effectLst/>
              <a:latin typeface="+mn-lt"/>
              <a:ea typeface="+mn-ea"/>
              <a:cs typeface="+mn-cs"/>
            </a:rPr>
            <a:t>    SUM(od.Quantity) AS TotalUnitsSold,</a:t>
          </a:r>
        </a:p>
        <a:p>
          <a:r>
            <a:rPr lang="en-US" sz="1100" b="0">
              <a:solidFill>
                <a:schemeClr val="dk1"/>
              </a:solidFill>
              <a:effectLst/>
              <a:latin typeface="+mn-lt"/>
              <a:ea typeface="+mn-ea"/>
              <a:cs typeface="+mn-cs"/>
            </a:rPr>
            <a:t>    SUM(od.UnitPrice * od.Quantity * (1 - od.Discount)) AS TotalRevenue,</a:t>
          </a:r>
        </a:p>
        <a:p>
          <a:r>
            <a:rPr lang="en-US" sz="1100" b="0">
              <a:solidFill>
                <a:schemeClr val="dk1"/>
              </a:solidFill>
              <a:effectLst/>
              <a:latin typeface="+mn-lt"/>
              <a:ea typeface="+mn-ea"/>
              <a:cs typeface="+mn-cs"/>
            </a:rPr>
            <a:t>    AVG(od.Discount) AS AvgDiscount</a:t>
          </a:r>
        </a:p>
        <a:p>
          <a:r>
            <a:rPr lang="en-US" sz="1100" b="0">
              <a:solidFill>
                <a:schemeClr val="dk1"/>
              </a:solidFill>
              <a:effectLst/>
              <a:latin typeface="+mn-lt"/>
              <a:ea typeface="+mn-ea"/>
              <a:cs typeface="+mn-cs"/>
            </a:rPr>
            <a:t>FROM Products p</a:t>
          </a:r>
        </a:p>
        <a:p>
          <a:r>
            <a:rPr lang="en-US" sz="1100" b="0">
              <a:solidFill>
                <a:schemeClr val="dk1"/>
              </a:solidFill>
              <a:effectLst/>
              <a:latin typeface="+mn-lt"/>
              <a:ea typeface="+mn-ea"/>
              <a:cs typeface="+mn-cs"/>
            </a:rPr>
            <a:t>JOIN Categories c ON p.CategoryID = c.CategoryID</a:t>
          </a:r>
        </a:p>
        <a:p>
          <a:r>
            <a:rPr lang="en-US" sz="1100" b="0">
              <a:solidFill>
                <a:schemeClr val="dk1"/>
              </a:solidFill>
              <a:effectLst/>
              <a:latin typeface="+mn-lt"/>
              <a:ea typeface="+mn-ea"/>
              <a:cs typeface="+mn-cs"/>
            </a:rPr>
            <a:t>JOIN Order_Details od ON p.ProductID = od.ProductID</a:t>
          </a:r>
        </a:p>
        <a:p>
          <a:r>
            <a:rPr lang="en-US" sz="1100" b="0">
              <a:solidFill>
                <a:schemeClr val="dk1"/>
              </a:solidFill>
              <a:effectLst/>
              <a:latin typeface="+mn-lt"/>
              <a:ea typeface="+mn-ea"/>
              <a:cs typeface="+mn-cs"/>
            </a:rPr>
            <a:t>GROUP BY </a:t>
          </a:r>
        </a:p>
        <a:p>
          <a:r>
            <a:rPr lang="en-US" sz="1100" b="0">
              <a:solidFill>
                <a:schemeClr val="dk1"/>
              </a:solidFill>
              <a:effectLst/>
              <a:latin typeface="+mn-lt"/>
              <a:ea typeface="+mn-ea"/>
              <a:cs typeface="+mn-cs"/>
            </a:rPr>
            <a:t>    p.ProductID, p.ProductName, c.CategoryName, </a:t>
          </a:r>
        </a:p>
        <a:p>
          <a:r>
            <a:rPr lang="en-US" sz="1100" b="0">
              <a:solidFill>
                <a:schemeClr val="dk1"/>
              </a:solidFill>
              <a:effectLst/>
              <a:latin typeface="+mn-lt"/>
              <a:ea typeface="+mn-ea"/>
              <a:cs typeface="+mn-cs"/>
            </a:rPr>
            <a:t>    p.QuantityPerUnit, p.UnitPrice</a:t>
          </a:r>
        </a:p>
        <a:p>
          <a:r>
            <a:rPr lang="en-US" sz="1100" b="0">
              <a:solidFill>
                <a:schemeClr val="dk1"/>
              </a:solidFill>
              <a:effectLst/>
              <a:latin typeface="+mn-lt"/>
              <a:ea typeface="+mn-ea"/>
              <a:cs typeface="+mn-cs"/>
            </a:rPr>
            <a:t>ORDER BY TotalRevenue DESC;</a:t>
          </a:r>
        </a:p>
        <a:p>
          <a:br>
            <a:rPr lang="en-US" sz="1100" b="0">
              <a:solidFill>
                <a:schemeClr val="dk1"/>
              </a:solidFill>
              <a:effectLst/>
              <a:latin typeface="+mn-lt"/>
              <a:ea typeface="+mn-ea"/>
              <a:cs typeface="+mn-cs"/>
            </a:rPr>
          </a:br>
          <a:endParaRPr lang="en-US" sz="1100" b="0">
            <a:solidFill>
              <a:schemeClr val="dk1"/>
            </a:solidFill>
            <a:effectLst/>
            <a:latin typeface="+mn-lt"/>
            <a:ea typeface="+mn-ea"/>
            <a:cs typeface="+mn-cs"/>
          </a:endParaRPr>
        </a:p>
        <a:p>
          <a:br>
            <a:rPr lang="en-US" sz="1050" b="0">
              <a:solidFill>
                <a:schemeClr val="dk1"/>
              </a:solidFill>
              <a:effectLst/>
              <a:latin typeface="+mn-lt"/>
              <a:ea typeface="+mn-ea"/>
              <a:cs typeface="+mn-cs"/>
            </a:rPr>
          </a:br>
          <a:br>
            <a:rPr lang="en-US" sz="1050" b="0">
              <a:solidFill>
                <a:schemeClr val="dk1"/>
              </a:solidFill>
              <a:effectLst/>
              <a:latin typeface="+mn-lt"/>
              <a:ea typeface="+mn-ea"/>
              <a:cs typeface="+mn-cs"/>
            </a:rPr>
          </a:br>
          <a:endParaRPr lang="en-US" sz="1050" b="0">
            <a:solidFill>
              <a:schemeClr val="dk1"/>
            </a:solidFill>
            <a:effectLst/>
            <a:latin typeface="+mn-lt"/>
            <a:ea typeface="+mn-ea"/>
            <a:cs typeface="+mn-cs"/>
          </a:endParaRPr>
        </a:p>
        <a:p>
          <a:endParaRPr lang="en-US" sz="1050" b="0">
            <a:solidFill>
              <a:schemeClr val="dk1"/>
            </a:solidFill>
            <a:effectLst/>
            <a:latin typeface="+mn-lt"/>
            <a:ea typeface="+mn-ea"/>
            <a:cs typeface="+mn-cs"/>
          </a:endParaRPr>
        </a:p>
      </xdr:txBody>
    </xdr:sp>
    <xdr:clientData/>
  </xdr:twoCellAnchor>
  <xdr:twoCellAnchor>
    <xdr:from>
      <xdr:col>0</xdr:col>
      <xdr:colOff>311931</xdr:colOff>
      <xdr:row>0</xdr:row>
      <xdr:rowOff>133685</xdr:rowOff>
    </xdr:from>
    <xdr:to>
      <xdr:col>14</xdr:col>
      <xdr:colOff>211668</xdr:colOff>
      <xdr:row>4</xdr:row>
      <xdr:rowOff>45589</xdr:rowOff>
    </xdr:to>
    <xdr:sp macro="" textlink="">
      <xdr:nvSpPr>
        <xdr:cNvPr id="5" name="TextBox 4">
          <a:extLst>
            <a:ext uri="{FF2B5EF4-FFF2-40B4-BE49-F238E27FC236}">
              <a16:creationId xmlns:a16="http://schemas.microsoft.com/office/drawing/2014/main" id="{00000000-0008-0000-1C00-000005000000}"/>
            </a:ext>
          </a:extLst>
        </xdr:cNvPr>
        <xdr:cNvSpPr txBox="1"/>
      </xdr:nvSpPr>
      <xdr:spPr>
        <a:xfrm>
          <a:off x="311931" y="133685"/>
          <a:ext cx="18594137" cy="648504"/>
        </a:xfrm>
        <a:prstGeom prst="rect">
          <a:avLst/>
        </a:prstGeom>
        <a:solidFill>
          <a:srgbClr val="FFFFCC"/>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b="1">
              <a:latin typeface="Times New Roman" panose="02020603050405020304" pitchFamily="18" charset="0"/>
              <a:cs typeface="Times New Roman" panose="02020603050405020304" pitchFamily="18" charset="0"/>
            </a:rPr>
            <a:t>10. Are there any correlations between product attributes (e.g., size, color, features) and sales performance? Can we explore this visually using scatter plots or heatmaps?</a:t>
          </a:r>
        </a:p>
        <a:p>
          <a:pPr algn="ctr"/>
          <a:br>
            <a:rPr lang="en-US" sz="2000" b="1">
              <a:latin typeface="Times New Roman" panose="02020603050405020304" pitchFamily="18" charset="0"/>
              <a:cs typeface="Times New Roman" panose="02020603050405020304" pitchFamily="18" charset="0"/>
            </a:rPr>
          </a:br>
          <a:endParaRPr lang="en-US" sz="2000" b="1">
            <a:latin typeface="Times New Roman" panose="02020603050405020304" pitchFamily="18" charset="0"/>
            <a:cs typeface="Times New Roman" panose="02020603050405020304" pitchFamily="18" charset="0"/>
          </a:endParaRPr>
        </a:p>
      </xdr:txBody>
    </xdr:sp>
    <xdr:clientData/>
  </xdr:twoCellAnchor>
  <xdr:twoCellAnchor>
    <xdr:from>
      <xdr:col>16</xdr:col>
      <xdr:colOff>278507</xdr:colOff>
      <xdr:row>52</xdr:row>
      <xdr:rowOff>27065</xdr:rowOff>
    </xdr:from>
    <xdr:to>
      <xdr:col>26</xdr:col>
      <xdr:colOff>282175</xdr:colOff>
      <xdr:row>60</xdr:row>
      <xdr:rowOff>189385</xdr:rowOff>
    </xdr:to>
    <xdr:sp macro="" textlink="">
      <xdr:nvSpPr>
        <xdr:cNvPr id="6" name="TextBox 5">
          <a:extLst>
            <a:ext uri="{FF2B5EF4-FFF2-40B4-BE49-F238E27FC236}">
              <a16:creationId xmlns:a16="http://schemas.microsoft.com/office/drawing/2014/main" id="{00000000-0008-0000-1C00-000006000000}"/>
            </a:ext>
          </a:extLst>
        </xdr:cNvPr>
        <xdr:cNvSpPr txBox="1"/>
      </xdr:nvSpPr>
      <xdr:spPr>
        <a:xfrm>
          <a:off x="21303357" y="9666365"/>
          <a:ext cx="5839318" cy="1629170"/>
        </a:xfrm>
        <a:prstGeom prst="rect">
          <a:avLst/>
        </a:prstGeom>
        <a:solidFill>
          <a:srgbClr val="FFFFCC"/>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latin typeface="Times New Roman" panose="02020603050405020304" pitchFamily="18" charset="0"/>
              <a:cs typeface="Times New Roman" panose="02020603050405020304" pitchFamily="18" charset="0"/>
            </a:rPr>
            <a:t>Conclusion:</a:t>
          </a:r>
          <a:r>
            <a:rPr lang="en-US" sz="1400" b="1" baseline="0">
              <a:latin typeface="Times New Roman" panose="02020603050405020304" pitchFamily="18" charset="0"/>
              <a:cs typeface="Times New Roman" panose="02020603050405020304" pitchFamily="18" charset="0"/>
            </a:rPr>
            <a:t> There is very strong correlation between Revenue &amp; Unit price of the products. The scatter plot verifies that. That means Unit Price attribute of products have huge impact on the revenue of the product. On the other hand there is very mild correlation between Revenue and Unit Size (total quantities of products in one unit). The scatter plot also dipicts same visually. That means Unit size attibute of thr product has very low or not at all impact on the revenue generated by the product.</a:t>
          </a:r>
          <a:endParaRPr lang="en-US" sz="1400" b="1">
            <a:latin typeface="Times New Roman" panose="02020603050405020304" pitchFamily="18" charset="0"/>
            <a:cs typeface="Times New Roman" panose="02020603050405020304" pitchFamily="18" charset="0"/>
          </a:endParaRPr>
        </a:p>
      </xdr:txBody>
    </xdr:sp>
    <xdr:clientData/>
  </xdr:twoCellAnchor>
</xdr:wsDr>
</file>

<file path=xl/drawings/drawing18.xml><?xml version="1.0" encoding="utf-8"?>
<xdr:wsDr xmlns:xdr="http://schemas.openxmlformats.org/drawingml/2006/spreadsheetDrawing" xmlns:a="http://schemas.openxmlformats.org/drawingml/2006/main">
  <xdr:twoCellAnchor>
    <xdr:from>
      <xdr:col>8</xdr:col>
      <xdr:colOff>393859</xdr:colOff>
      <xdr:row>6</xdr:row>
      <xdr:rowOff>16075</xdr:rowOff>
    </xdr:from>
    <xdr:to>
      <xdr:col>19</xdr:col>
      <xdr:colOff>493889</xdr:colOff>
      <xdr:row>29</xdr:row>
      <xdr:rowOff>141111</xdr:rowOff>
    </xdr:to>
    <xdr:graphicFrame macro="">
      <xdr:nvGraphicFramePr>
        <xdr:cNvPr id="2" name="Chart 1">
          <a:extLst>
            <a:ext uri="{FF2B5EF4-FFF2-40B4-BE49-F238E27FC236}">
              <a16:creationId xmlns:a16="http://schemas.microsoft.com/office/drawing/2014/main" id="{00000000-0008-0000-1F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20</xdr:col>
      <xdr:colOff>288810</xdr:colOff>
      <xdr:row>6</xdr:row>
      <xdr:rowOff>42532</xdr:rowOff>
    </xdr:from>
    <xdr:to>
      <xdr:col>31</xdr:col>
      <xdr:colOff>400473</xdr:colOff>
      <xdr:row>29</xdr:row>
      <xdr:rowOff>137103</xdr:rowOff>
    </xdr:to>
    <xdr:graphicFrame macro="">
      <xdr:nvGraphicFramePr>
        <xdr:cNvPr id="3" name="Chart 2">
          <a:extLst>
            <a:ext uri="{FF2B5EF4-FFF2-40B4-BE49-F238E27FC236}">
              <a16:creationId xmlns:a16="http://schemas.microsoft.com/office/drawing/2014/main" id="{00000000-0008-0000-1F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112691</xdr:colOff>
      <xdr:row>5</xdr:row>
      <xdr:rowOff>72021</xdr:rowOff>
    </xdr:from>
    <xdr:to>
      <xdr:col>5</xdr:col>
      <xdr:colOff>646735</xdr:colOff>
      <xdr:row>26</xdr:row>
      <xdr:rowOff>91071</xdr:rowOff>
    </xdr:to>
    <xdr:sp macro="" textlink="">
      <xdr:nvSpPr>
        <xdr:cNvPr id="4" name="TextBox 3">
          <a:extLst>
            <a:ext uri="{FF2B5EF4-FFF2-40B4-BE49-F238E27FC236}">
              <a16:creationId xmlns:a16="http://schemas.microsoft.com/office/drawing/2014/main" id="{00000000-0008-0000-1F00-000004000000}"/>
            </a:ext>
          </a:extLst>
        </xdr:cNvPr>
        <xdr:cNvSpPr txBox="1"/>
      </xdr:nvSpPr>
      <xdr:spPr>
        <a:xfrm>
          <a:off x="569891" y="992771"/>
          <a:ext cx="4515494" cy="3886200"/>
        </a:xfrm>
        <a:prstGeom prst="rect">
          <a:avLst/>
        </a:prstGeom>
        <a:solidFill>
          <a:srgbClr val="CDFFD5"/>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solidFill>
                <a:schemeClr val="dk1"/>
              </a:solidFill>
              <a:effectLst/>
              <a:latin typeface="+mn-lt"/>
              <a:ea typeface="+mn-ea"/>
              <a:cs typeface="+mn-cs"/>
            </a:rPr>
            <a:t>SQL Query</a:t>
          </a:r>
          <a:endParaRPr lang="en-US" sz="1050" b="1">
            <a:solidFill>
              <a:schemeClr val="dk1"/>
            </a:solidFill>
            <a:effectLst/>
            <a:latin typeface="+mn-lt"/>
            <a:ea typeface="+mn-ea"/>
            <a:cs typeface="+mn-cs"/>
          </a:endParaRPr>
        </a:p>
        <a:p>
          <a:r>
            <a:rPr lang="en-US" sz="1100" b="0">
              <a:solidFill>
                <a:schemeClr val="dk1"/>
              </a:solidFill>
              <a:effectLst/>
              <a:latin typeface="+mn-lt"/>
              <a:ea typeface="+mn-ea"/>
              <a:cs typeface="+mn-cs"/>
            </a:rPr>
            <a:t>SELECT  </a:t>
          </a:r>
        </a:p>
        <a:p>
          <a:r>
            <a:rPr lang="en-US" sz="1100" b="0">
              <a:solidFill>
                <a:schemeClr val="dk1"/>
              </a:solidFill>
              <a:effectLst/>
              <a:latin typeface="+mn-lt"/>
              <a:ea typeface="+mn-ea"/>
              <a:cs typeface="+mn-cs"/>
            </a:rPr>
            <a:t>    YEAR(o.OrderDate) AS Year,  </a:t>
          </a:r>
        </a:p>
        <a:p>
          <a:r>
            <a:rPr lang="en-US" sz="1100" b="0">
              <a:solidFill>
                <a:schemeClr val="dk1"/>
              </a:solidFill>
              <a:effectLst/>
              <a:latin typeface="+mn-lt"/>
              <a:ea typeface="+mn-ea"/>
              <a:cs typeface="+mn-cs"/>
            </a:rPr>
            <a:t>    MONTH(o.OrderDate) AS Month,  </a:t>
          </a:r>
        </a:p>
        <a:p>
          <a:r>
            <a:rPr lang="en-US" sz="1100" b="0">
              <a:solidFill>
                <a:schemeClr val="dk1"/>
              </a:solidFill>
              <a:effectLst/>
              <a:latin typeface="+mn-lt"/>
              <a:ea typeface="+mn-ea"/>
              <a:cs typeface="+mn-cs"/>
            </a:rPr>
            <a:t>    CASE  </a:t>
          </a:r>
        </a:p>
        <a:p>
          <a:r>
            <a:rPr lang="en-US" sz="1100" b="0">
              <a:solidFill>
                <a:schemeClr val="dk1"/>
              </a:solidFill>
              <a:effectLst/>
              <a:latin typeface="+mn-lt"/>
              <a:ea typeface="+mn-ea"/>
              <a:cs typeface="+mn-cs"/>
            </a:rPr>
            <a:t>        WHEN MONTH(o.OrderDate) IN (12, 1, 2) THEN 'Winter'  </a:t>
          </a:r>
        </a:p>
        <a:p>
          <a:r>
            <a:rPr lang="en-US" sz="1100" b="0">
              <a:solidFill>
                <a:schemeClr val="dk1"/>
              </a:solidFill>
              <a:effectLst/>
              <a:latin typeface="+mn-lt"/>
              <a:ea typeface="+mn-ea"/>
              <a:cs typeface="+mn-cs"/>
            </a:rPr>
            <a:t>        WHEN MONTH(o.OrderDate) IN (3, 4, 5) THEN 'Spring'  </a:t>
          </a:r>
        </a:p>
        <a:p>
          <a:r>
            <a:rPr lang="en-US" sz="1100" b="0">
              <a:solidFill>
                <a:schemeClr val="dk1"/>
              </a:solidFill>
              <a:effectLst/>
              <a:latin typeface="+mn-lt"/>
              <a:ea typeface="+mn-ea"/>
              <a:cs typeface="+mn-cs"/>
            </a:rPr>
            <a:t>        WHEN MONTH(o.OrderDate) IN (6, 7, 8) THEN 'Summer'  </a:t>
          </a:r>
        </a:p>
        <a:p>
          <a:r>
            <a:rPr lang="en-US" sz="1100" b="0">
              <a:solidFill>
                <a:schemeClr val="dk1"/>
              </a:solidFill>
              <a:effectLst/>
              <a:latin typeface="+mn-lt"/>
              <a:ea typeface="+mn-ea"/>
              <a:cs typeface="+mn-cs"/>
            </a:rPr>
            <a:t>        WHEN MONTH(o.OrderDate) IN (9, 10, 11) THEN 'Fall'  </a:t>
          </a:r>
        </a:p>
        <a:p>
          <a:r>
            <a:rPr lang="en-US" sz="1100" b="0">
              <a:solidFill>
                <a:schemeClr val="dk1"/>
              </a:solidFill>
              <a:effectLst/>
              <a:latin typeface="+mn-lt"/>
              <a:ea typeface="+mn-ea"/>
              <a:cs typeface="+mn-cs"/>
            </a:rPr>
            <a:t>    END AS Season,  </a:t>
          </a:r>
        </a:p>
        <a:p>
          <a:r>
            <a:rPr lang="en-US" sz="1100" b="0">
              <a:solidFill>
                <a:schemeClr val="dk1"/>
              </a:solidFill>
              <a:effectLst/>
              <a:latin typeface="+mn-lt"/>
              <a:ea typeface="+mn-ea"/>
              <a:cs typeface="+mn-cs"/>
            </a:rPr>
            <a:t>    p.ProductID,  </a:t>
          </a:r>
        </a:p>
        <a:p>
          <a:r>
            <a:rPr lang="en-US" sz="1100" b="0">
              <a:solidFill>
                <a:schemeClr val="dk1"/>
              </a:solidFill>
              <a:effectLst/>
              <a:latin typeface="+mn-lt"/>
              <a:ea typeface="+mn-ea"/>
              <a:cs typeface="+mn-cs"/>
            </a:rPr>
            <a:t>    p.ProductName,  </a:t>
          </a:r>
        </a:p>
        <a:p>
          <a:r>
            <a:rPr lang="en-US" sz="1100" b="0">
              <a:solidFill>
                <a:schemeClr val="dk1"/>
              </a:solidFill>
              <a:effectLst/>
              <a:latin typeface="+mn-lt"/>
              <a:ea typeface="+mn-ea"/>
              <a:cs typeface="+mn-cs"/>
            </a:rPr>
            <a:t>    c.CategoryName,  </a:t>
          </a:r>
        </a:p>
        <a:p>
          <a:r>
            <a:rPr lang="en-US" sz="1100" b="0">
              <a:solidFill>
                <a:schemeClr val="dk1"/>
              </a:solidFill>
              <a:effectLst/>
              <a:latin typeface="+mn-lt"/>
              <a:ea typeface="+mn-ea"/>
              <a:cs typeface="+mn-cs"/>
            </a:rPr>
            <a:t>    SUM(od.Quantity) AS TotalUnitsSold,  </a:t>
          </a:r>
        </a:p>
        <a:p>
          <a:r>
            <a:rPr lang="en-US" sz="1100" b="0">
              <a:solidFill>
                <a:schemeClr val="dk1"/>
              </a:solidFill>
              <a:effectLst/>
              <a:latin typeface="+mn-lt"/>
              <a:ea typeface="+mn-ea"/>
              <a:cs typeface="+mn-cs"/>
            </a:rPr>
            <a:t>    SUM(od.Quantity * od.UnitPrice * (1 - od.Discount)) AS TotalRevenue  </a:t>
          </a:r>
        </a:p>
        <a:p>
          <a:r>
            <a:rPr lang="en-US" sz="1100" b="0">
              <a:solidFill>
                <a:schemeClr val="dk1"/>
              </a:solidFill>
              <a:effectLst/>
              <a:latin typeface="+mn-lt"/>
              <a:ea typeface="+mn-ea"/>
              <a:cs typeface="+mn-cs"/>
            </a:rPr>
            <a:t>FROM Orders o  </a:t>
          </a:r>
        </a:p>
        <a:p>
          <a:r>
            <a:rPr lang="en-US" sz="1100" b="0">
              <a:solidFill>
                <a:schemeClr val="dk1"/>
              </a:solidFill>
              <a:effectLst/>
              <a:latin typeface="+mn-lt"/>
              <a:ea typeface="+mn-ea"/>
              <a:cs typeface="+mn-cs"/>
            </a:rPr>
            <a:t>JOIN Order_Details od ON o.OrderID = od.OrderID  </a:t>
          </a:r>
        </a:p>
        <a:p>
          <a:r>
            <a:rPr lang="en-US" sz="1100" b="0">
              <a:solidFill>
                <a:schemeClr val="dk1"/>
              </a:solidFill>
              <a:effectLst/>
              <a:latin typeface="+mn-lt"/>
              <a:ea typeface="+mn-ea"/>
              <a:cs typeface="+mn-cs"/>
            </a:rPr>
            <a:t>JOIN Products p ON od.ProductID = p.ProductID  </a:t>
          </a:r>
        </a:p>
        <a:p>
          <a:r>
            <a:rPr lang="en-US" sz="1100" b="0">
              <a:solidFill>
                <a:schemeClr val="dk1"/>
              </a:solidFill>
              <a:effectLst/>
              <a:latin typeface="+mn-lt"/>
              <a:ea typeface="+mn-ea"/>
              <a:cs typeface="+mn-cs"/>
            </a:rPr>
            <a:t>JOIN Categories c ON p.CategoryID = c.CategoryID  </a:t>
          </a:r>
        </a:p>
        <a:p>
          <a:r>
            <a:rPr lang="en-US" sz="1100" b="0">
              <a:solidFill>
                <a:schemeClr val="dk1"/>
              </a:solidFill>
              <a:effectLst/>
              <a:latin typeface="+mn-lt"/>
              <a:ea typeface="+mn-ea"/>
              <a:cs typeface="+mn-cs"/>
            </a:rPr>
            <a:t>GROUP BY YEAR(o.OrderDate), MONTH(o.OrderDate), Season, p.ProductID, </a:t>
          </a:r>
        </a:p>
        <a:p>
          <a:r>
            <a:rPr lang="en-US" sz="1100" b="0">
              <a:solidFill>
                <a:schemeClr val="dk1"/>
              </a:solidFill>
              <a:effectLst/>
              <a:latin typeface="+mn-lt"/>
              <a:ea typeface="+mn-ea"/>
              <a:cs typeface="+mn-cs"/>
            </a:rPr>
            <a:t>p.ProductName, c.CategoryName  </a:t>
          </a:r>
        </a:p>
        <a:p>
          <a:r>
            <a:rPr lang="en-US" sz="1100" b="0">
              <a:solidFill>
                <a:schemeClr val="dk1"/>
              </a:solidFill>
              <a:effectLst/>
              <a:latin typeface="+mn-lt"/>
              <a:ea typeface="+mn-ea"/>
              <a:cs typeface="+mn-cs"/>
            </a:rPr>
            <a:t>ORDER BY Year, Month, TotalUnitsSold DESC;</a:t>
          </a:r>
          <a:br>
            <a:rPr lang="en-US" sz="1100" b="0">
              <a:solidFill>
                <a:schemeClr val="dk1"/>
              </a:solidFill>
              <a:effectLst/>
              <a:latin typeface="+mn-lt"/>
              <a:ea typeface="+mn-ea"/>
              <a:cs typeface="+mn-cs"/>
            </a:rPr>
          </a:br>
          <a:endParaRPr lang="en-US" sz="1100" b="0">
            <a:solidFill>
              <a:schemeClr val="dk1"/>
            </a:solidFill>
            <a:effectLst/>
            <a:latin typeface="+mn-lt"/>
            <a:ea typeface="+mn-ea"/>
            <a:cs typeface="+mn-cs"/>
          </a:endParaRPr>
        </a:p>
        <a:p>
          <a:br>
            <a:rPr lang="en-US" sz="1050" b="0">
              <a:solidFill>
                <a:schemeClr val="dk1"/>
              </a:solidFill>
              <a:effectLst/>
              <a:latin typeface="+mn-lt"/>
              <a:ea typeface="+mn-ea"/>
              <a:cs typeface="+mn-cs"/>
            </a:rPr>
          </a:br>
          <a:br>
            <a:rPr lang="en-US" sz="1050" b="0">
              <a:solidFill>
                <a:schemeClr val="dk1"/>
              </a:solidFill>
              <a:effectLst/>
              <a:latin typeface="+mn-lt"/>
              <a:ea typeface="+mn-ea"/>
              <a:cs typeface="+mn-cs"/>
            </a:rPr>
          </a:br>
          <a:endParaRPr lang="en-US" sz="1050" b="0">
            <a:solidFill>
              <a:schemeClr val="dk1"/>
            </a:solidFill>
            <a:effectLst/>
            <a:latin typeface="+mn-lt"/>
            <a:ea typeface="+mn-ea"/>
            <a:cs typeface="+mn-cs"/>
          </a:endParaRPr>
        </a:p>
        <a:p>
          <a:endParaRPr lang="en-US" sz="1050" b="0">
            <a:solidFill>
              <a:schemeClr val="dk1"/>
            </a:solidFill>
            <a:effectLst/>
            <a:latin typeface="+mn-lt"/>
            <a:ea typeface="+mn-ea"/>
            <a:cs typeface="+mn-cs"/>
          </a:endParaRPr>
        </a:p>
      </xdr:txBody>
    </xdr:sp>
    <xdr:clientData/>
  </xdr:twoCellAnchor>
  <xdr:twoCellAnchor>
    <xdr:from>
      <xdr:col>0</xdr:col>
      <xdr:colOff>168798</xdr:colOff>
      <xdr:row>0</xdr:row>
      <xdr:rowOff>152721</xdr:rowOff>
    </xdr:from>
    <xdr:to>
      <xdr:col>19</xdr:col>
      <xdr:colOff>326021</xdr:colOff>
      <xdr:row>4</xdr:row>
      <xdr:rowOff>84846</xdr:rowOff>
    </xdr:to>
    <xdr:sp macro="" textlink="">
      <xdr:nvSpPr>
        <xdr:cNvPr id="5" name="TextBox 4">
          <a:extLst>
            <a:ext uri="{FF2B5EF4-FFF2-40B4-BE49-F238E27FC236}">
              <a16:creationId xmlns:a16="http://schemas.microsoft.com/office/drawing/2014/main" id="{00000000-0008-0000-1F00-000005000000}"/>
            </a:ext>
          </a:extLst>
        </xdr:cNvPr>
        <xdr:cNvSpPr txBox="1"/>
      </xdr:nvSpPr>
      <xdr:spPr>
        <a:xfrm>
          <a:off x="168798" y="152721"/>
          <a:ext cx="14451073" cy="668725"/>
        </a:xfrm>
        <a:prstGeom prst="rect">
          <a:avLst/>
        </a:prstGeom>
        <a:solidFill>
          <a:srgbClr val="FFFFCC"/>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b="1">
              <a:latin typeface="Times New Roman" panose="02020603050405020304" pitchFamily="18" charset="0"/>
              <a:cs typeface="Times New Roman" panose="02020603050405020304" pitchFamily="18" charset="0"/>
            </a:rPr>
            <a:t>11.How does product demand fluctuate over different seasons or months? Can we visualize this through line charts or area charts?</a:t>
          </a:r>
        </a:p>
      </xdr:txBody>
    </xdr:sp>
    <xdr:clientData/>
  </xdr:twoCellAnchor>
  <xdr:twoCellAnchor>
    <xdr:from>
      <xdr:col>18</xdr:col>
      <xdr:colOff>529166</xdr:colOff>
      <xdr:row>35</xdr:row>
      <xdr:rowOff>141112</xdr:rowOff>
    </xdr:from>
    <xdr:to>
      <xdr:col>30</xdr:col>
      <xdr:colOff>229306</xdr:colOff>
      <xdr:row>42</xdr:row>
      <xdr:rowOff>132291</xdr:rowOff>
    </xdr:to>
    <xdr:sp macro="" textlink="">
      <xdr:nvSpPr>
        <xdr:cNvPr id="6" name="TextBox 5">
          <a:extLst>
            <a:ext uri="{FF2B5EF4-FFF2-40B4-BE49-F238E27FC236}">
              <a16:creationId xmlns:a16="http://schemas.microsoft.com/office/drawing/2014/main" id="{00000000-0008-0000-1F00-000006000000}"/>
            </a:ext>
          </a:extLst>
        </xdr:cNvPr>
        <xdr:cNvSpPr txBox="1"/>
      </xdr:nvSpPr>
      <xdr:spPr>
        <a:xfrm>
          <a:off x="14213416" y="6586362"/>
          <a:ext cx="7015340" cy="1280229"/>
        </a:xfrm>
        <a:prstGeom prst="rect">
          <a:avLst/>
        </a:prstGeom>
        <a:solidFill>
          <a:srgbClr val="FFFFCC"/>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latin typeface="Times New Roman" panose="02020603050405020304" pitchFamily="18" charset="0"/>
              <a:cs typeface="Times New Roman" panose="02020603050405020304" pitchFamily="18" charset="0"/>
            </a:rPr>
            <a:t>Conclusion:</a:t>
          </a:r>
          <a:r>
            <a:rPr lang="en-US" sz="1400" b="1" baseline="0">
              <a:latin typeface="Times New Roman" panose="02020603050405020304" pitchFamily="18" charset="0"/>
              <a:cs typeface="Times New Roman" panose="02020603050405020304" pitchFamily="18" charset="0"/>
            </a:rPr>
            <a:t> As per the line charts, it is conclusive that total demand over all seasons for all the product categories, demand stays stable throught Fall &amp; winter is stable, but it goes down by around 35% in summer and it goes up very significantly by around 90% in winter. Variation of  Demand for all product categories across all seasons and months can be seen from other two charts. Every category behaves in a different manner.</a:t>
          </a:r>
        </a:p>
      </xdr:txBody>
    </xdr:sp>
    <xdr:clientData/>
  </xdr:twoCellAnchor>
  <xdr:twoCellAnchor>
    <xdr:from>
      <xdr:col>8</xdr:col>
      <xdr:colOff>476249</xdr:colOff>
      <xdr:row>30</xdr:row>
      <xdr:rowOff>141110</xdr:rowOff>
    </xdr:from>
    <xdr:to>
      <xdr:col>17</xdr:col>
      <xdr:colOff>97013</xdr:colOff>
      <xdr:row>48</xdr:row>
      <xdr:rowOff>61735</xdr:rowOff>
    </xdr:to>
    <xdr:graphicFrame macro="">
      <xdr:nvGraphicFramePr>
        <xdr:cNvPr id="7" name="Chart 6">
          <a:extLst>
            <a:ext uri="{FF2B5EF4-FFF2-40B4-BE49-F238E27FC236}">
              <a16:creationId xmlns:a16="http://schemas.microsoft.com/office/drawing/2014/main" id="{00000000-0008-0000-1F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1</xdr:col>
      <xdr:colOff>358205</xdr:colOff>
      <xdr:row>7</xdr:row>
      <xdr:rowOff>81411</xdr:rowOff>
    </xdr:from>
    <xdr:to>
      <xdr:col>4</xdr:col>
      <xdr:colOff>1036074</xdr:colOff>
      <xdr:row>20</xdr:row>
      <xdr:rowOff>154680</xdr:rowOff>
    </xdr:to>
    <xdr:sp macro="" textlink="">
      <xdr:nvSpPr>
        <xdr:cNvPr id="4" name="TextBox 3">
          <a:extLst>
            <a:ext uri="{FF2B5EF4-FFF2-40B4-BE49-F238E27FC236}">
              <a16:creationId xmlns:a16="http://schemas.microsoft.com/office/drawing/2014/main" id="{00000000-0008-0000-2100-000004000000}"/>
            </a:ext>
          </a:extLst>
        </xdr:cNvPr>
        <xdr:cNvSpPr txBox="1"/>
      </xdr:nvSpPr>
      <xdr:spPr>
        <a:xfrm>
          <a:off x="1151955" y="1370461"/>
          <a:ext cx="4525969" cy="2467219"/>
        </a:xfrm>
        <a:prstGeom prst="rect">
          <a:avLst/>
        </a:prstGeom>
        <a:solidFill>
          <a:srgbClr val="CDFFD5"/>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solidFill>
                <a:schemeClr val="dk1"/>
              </a:solidFill>
              <a:effectLst/>
              <a:latin typeface="+mn-lt"/>
              <a:ea typeface="+mn-ea"/>
              <a:cs typeface="+mn-cs"/>
            </a:rPr>
            <a:t>SQL Query</a:t>
          </a:r>
          <a:endParaRPr lang="en-US" sz="1050" b="1">
            <a:solidFill>
              <a:schemeClr val="dk1"/>
            </a:solidFill>
            <a:effectLst/>
            <a:latin typeface="+mn-lt"/>
            <a:ea typeface="+mn-ea"/>
            <a:cs typeface="+mn-cs"/>
          </a:endParaRPr>
        </a:p>
        <a:p>
          <a:r>
            <a:rPr lang="en-US" sz="1100" b="0">
              <a:solidFill>
                <a:schemeClr val="dk1"/>
              </a:solidFill>
              <a:effectLst/>
              <a:latin typeface="+mn-lt"/>
              <a:ea typeface="+mn-ea"/>
              <a:cs typeface="+mn-cs"/>
            </a:rPr>
            <a:t>SELECT  </a:t>
          </a:r>
        </a:p>
        <a:p>
          <a:r>
            <a:rPr lang="en-US" sz="1100" b="0">
              <a:solidFill>
                <a:schemeClr val="dk1"/>
              </a:solidFill>
              <a:effectLst/>
              <a:latin typeface="+mn-lt"/>
              <a:ea typeface="+mn-ea"/>
              <a:cs typeface="+mn-cs"/>
            </a:rPr>
            <a:t>    o.OrderDate,</a:t>
          </a:r>
        </a:p>
        <a:p>
          <a:r>
            <a:rPr lang="en-US" sz="1100" b="0">
              <a:solidFill>
                <a:schemeClr val="dk1"/>
              </a:solidFill>
              <a:effectLst/>
              <a:latin typeface="+mn-lt"/>
              <a:ea typeface="+mn-ea"/>
              <a:cs typeface="+mn-cs"/>
            </a:rPr>
            <a:t>    p.ProductID,  </a:t>
          </a:r>
        </a:p>
        <a:p>
          <a:r>
            <a:rPr lang="en-US" sz="1100" b="0">
              <a:solidFill>
                <a:schemeClr val="dk1"/>
              </a:solidFill>
              <a:effectLst/>
              <a:latin typeface="+mn-lt"/>
              <a:ea typeface="+mn-ea"/>
              <a:cs typeface="+mn-cs"/>
            </a:rPr>
            <a:t>    p.ProductName,  </a:t>
          </a:r>
        </a:p>
        <a:p>
          <a:r>
            <a:rPr lang="en-US" sz="1100" b="0">
              <a:solidFill>
                <a:schemeClr val="dk1"/>
              </a:solidFill>
              <a:effectLst/>
              <a:latin typeface="+mn-lt"/>
              <a:ea typeface="+mn-ea"/>
              <a:cs typeface="+mn-cs"/>
            </a:rPr>
            <a:t>    c.CategoryName,  </a:t>
          </a:r>
        </a:p>
        <a:p>
          <a:r>
            <a:rPr lang="en-US" sz="1100" b="0">
              <a:solidFill>
                <a:schemeClr val="dk1"/>
              </a:solidFill>
              <a:effectLst/>
              <a:latin typeface="+mn-lt"/>
              <a:ea typeface="+mn-ea"/>
              <a:cs typeface="+mn-cs"/>
            </a:rPr>
            <a:t>    SUM(od.Quantity) AS TotalUnitsSold,  </a:t>
          </a:r>
        </a:p>
        <a:p>
          <a:r>
            <a:rPr lang="en-US" sz="1100" b="0">
              <a:solidFill>
                <a:schemeClr val="dk1"/>
              </a:solidFill>
              <a:effectLst/>
              <a:latin typeface="+mn-lt"/>
              <a:ea typeface="+mn-ea"/>
              <a:cs typeface="+mn-cs"/>
            </a:rPr>
            <a:t>    SUM(od.Quantity * od.UnitPrice * (1 - od.Discount)) AS TotalRevenue  </a:t>
          </a:r>
        </a:p>
        <a:p>
          <a:r>
            <a:rPr lang="en-US" sz="1100" b="0">
              <a:solidFill>
                <a:schemeClr val="dk1"/>
              </a:solidFill>
              <a:effectLst/>
              <a:latin typeface="+mn-lt"/>
              <a:ea typeface="+mn-ea"/>
              <a:cs typeface="+mn-cs"/>
            </a:rPr>
            <a:t>FROM Orders o  </a:t>
          </a:r>
        </a:p>
        <a:p>
          <a:r>
            <a:rPr lang="en-US" sz="1100" b="0">
              <a:solidFill>
                <a:schemeClr val="dk1"/>
              </a:solidFill>
              <a:effectLst/>
              <a:latin typeface="+mn-lt"/>
              <a:ea typeface="+mn-ea"/>
              <a:cs typeface="+mn-cs"/>
            </a:rPr>
            <a:t>JOIN Order_Details od ON o.OrderID = od.OrderID  </a:t>
          </a:r>
        </a:p>
        <a:p>
          <a:r>
            <a:rPr lang="en-US" sz="1100" b="0">
              <a:solidFill>
                <a:schemeClr val="dk1"/>
              </a:solidFill>
              <a:effectLst/>
              <a:latin typeface="+mn-lt"/>
              <a:ea typeface="+mn-ea"/>
              <a:cs typeface="+mn-cs"/>
            </a:rPr>
            <a:t>JOIN Products p ON od.ProductID = p.ProductID  </a:t>
          </a:r>
        </a:p>
        <a:p>
          <a:r>
            <a:rPr lang="en-US" sz="1100" b="0">
              <a:solidFill>
                <a:schemeClr val="dk1"/>
              </a:solidFill>
              <a:effectLst/>
              <a:latin typeface="+mn-lt"/>
              <a:ea typeface="+mn-ea"/>
              <a:cs typeface="+mn-cs"/>
            </a:rPr>
            <a:t>JOIN Categories c ON p.CategoryID = c.CategoryID  </a:t>
          </a:r>
        </a:p>
        <a:p>
          <a:r>
            <a:rPr lang="en-US" sz="1100" b="0">
              <a:solidFill>
                <a:schemeClr val="dk1"/>
              </a:solidFill>
              <a:effectLst/>
              <a:latin typeface="+mn-lt"/>
              <a:ea typeface="+mn-ea"/>
              <a:cs typeface="+mn-cs"/>
            </a:rPr>
            <a:t>GROUP BY o.OrderDate, p.ProductID, p.ProductName, c.CategoryName  </a:t>
          </a:r>
        </a:p>
        <a:p>
          <a:r>
            <a:rPr lang="en-US" sz="1100" b="0">
              <a:solidFill>
                <a:schemeClr val="dk1"/>
              </a:solidFill>
              <a:effectLst/>
              <a:latin typeface="+mn-lt"/>
              <a:ea typeface="+mn-ea"/>
              <a:cs typeface="+mn-cs"/>
            </a:rPr>
            <a:t>ORDER BY  o.OrderDate, TotalUnitsSold DESC;</a:t>
          </a:r>
        </a:p>
        <a:p>
          <a:br>
            <a:rPr lang="en-US" sz="1100" b="0">
              <a:solidFill>
                <a:schemeClr val="dk1"/>
              </a:solidFill>
              <a:effectLst/>
              <a:latin typeface="+mn-lt"/>
              <a:ea typeface="+mn-ea"/>
              <a:cs typeface="+mn-cs"/>
            </a:rPr>
          </a:br>
          <a:endParaRPr lang="en-US" sz="1100" b="0">
            <a:solidFill>
              <a:schemeClr val="dk1"/>
            </a:solidFill>
            <a:effectLst/>
            <a:latin typeface="+mn-lt"/>
            <a:ea typeface="+mn-ea"/>
            <a:cs typeface="+mn-cs"/>
          </a:endParaRPr>
        </a:p>
        <a:p>
          <a:br>
            <a:rPr lang="en-US" sz="1050" b="0">
              <a:solidFill>
                <a:schemeClr val="dk1"/>
              </a:solidFill>
              <a:effectLst/>
              <a:latin typeface="+mn-lt"/>
              <a:ea typeface="+mn-ea"/>
              <a:cs typeface="+mn-cs"/>
            </a:rPr>
          </a:br>
          <a:br>
            <a:rPr lang="en-US" sz="1050" b="0">
              <a:solidFill>
                <a:schemeClr val="dk1"/>
              </a:solidFill>
              <a:effectLst/>
              <a:latin typeface="+mn-lt"/>
              <a:ea typeface="+mn-ea"/>
              <a:cs typeface="+mn-cs"/>
            </a:rPr>
          </a:br>
          <a:endParaRPr lang="en-US" sz="1050" b="0">
            <a:solidFill>
              <a:schemeClr val="dk1"/>
            </a:solidFill>
            <a:effectLst/>
            <a:latin typeface="+mn-lt"/>
            <a:ea typeface="+mn-ea"/>
            <a:cs typeface="+mn-cs"/>
          </a:endParaRPr>
        </a:p>
        <a:p>
          <a:endParaRPr lang="en-US" sz="1050" b="0">
            <a:solidFill>
              <a:schemeClr val="dk1"/>
            </a:solidFill>
            <a:effectLst/>
            <a:latin typeface="+mn-lt"/>
            <a:ea typeface="+mn-ea"/>
            <a:cs typeface="+mn-cs"/>
          </a:endParaRPr>
        </a:p>
      </xdr:txBody>
    </xdr:sp>
    <xdr:clientData/>
  </xdr:twoCellAnchor>
  <xdr:twoCellAnchor>
    <xdr:from>
      <xdr:col>1</xdr:col>
      <xdr:colOff>0</xdr:colOff>
      <xdr:row>1</xdr:row>
      <xdr:rowOff>-1</xdr:rowOff>
    </xdr:from>
    <xdr:to>
      <xdr:col>12</xdr:col>
      <xdr:colOff>521025</xdr:colOff>
      <xdr:row>5</xdr:row>
      <xdr:rowOff>32564</xdr:rowOff>
    </xdr:to>
    <xdr:sp macro="" textlink="">
      <xdr:nvSpPr>
        <xdr:cNvPr id="5" name="TextBox 4">
          <a:extLst>
            <a:ext uri="{FF2B5EF4-FFF2-40B4-BE49-F238E27FC236}">
              <a16:creationId xmlns:a16="http://schemas.microsoft.com/office/drawing/2014/main" id="{00000000-0008-0000-2100-000005000000}"/>
            </a:ext>
          </a:extLst>
        </xdr:cNvPr>
        <xdr:cNvSpPr txBox="1"/>
      </xdr:nvSpPr>
      <xdr:spPr>
        <a:xfrm>
          <a:off x="793750" y="184149"/>
          <a:ext cx="11144575" cy="769165"/>
        </a:xfrm>
        <a:prstGeom prst="rect">
          <a:avLst/>
        </a:prstGeom>
        <a:solidFill>
          <a:srgbClr val="FFFFCC"/>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b="1">
              <a:latin typeface="Times New Roman" panose="02020603050405020304" pitchFamily="18" charset="0"/>
              <a:cs typeface="Times New Roman" panose="02020603050405020304" pitchFamily="18" charset="0"/>
            </a:rPr>
            <a:t>12.Can we identify any outliers or anomalies in product performance or sales using visualizations? How can this information be used for product optimization?</a:t>
          </a:r>
        </a:p>
      </xdr:txBody>
    </xdr:sp>
    <xdr:clientData/>
  </xdr:twoCellAnchor>
  <xdr:twoCellAnchor>
    <xdr:from>
      <xdr:col>10</xdr:col>
      <xdr:colOff>187244</xdr:colOff>
      <xdr:row>39</xdr:row>
      <xdr:rowOff>97693</xdr:rowOff>
    </xdr:from>
    <xdr:to>
      <xdr:col>25</xdr:col>
      <xdr:colOff>301217</xdr:colOff>
      <xdr:row>46</xdr:row>
      <xdr:rowOff>24423</xdr:rowOff>
    </xdr:to>
    <xdr:sp macro="" textlink="">
      <xdr:nvSpPr>
        <xdr:cNvPr id="6" name="TextBox 5">
          <a:extLst>
            <a:ext uri="{FF2B5EF4-FFF2-40B4-BE49-F238E27FC236}">
              <a16:creationId xmlns:a16="http://schemas.microsoft.com/office/drawing/2014/main" id="{00000000-0008-0000-2100-000006000000}"/>
            </a:ext>
          </a:extLst>
        </xdr:cNvPr>
        <xdr:cNvSpPr txBox="1"/>
      </xdr:nvSpPr>
      <xdr:spPr>
        <a:xfrm>
          <a:off x="10385344" y="7279543"/>
          <a:ext cx="9257973" cy="1215780"/>
        </a:xfrm>
        <a:prstGeom prst="rect">
          <a:avLst/>
        </a:prstGeom>
        <a:solidFill>
          <a:srgbClr val="FFFFCC"/>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latin typeface="Times New Roman" panose="02020603050405020304" pitchFamily="18" charset="0"/>
              <a:cs typeface="Times New Roman" panose="02020603050405020304" pitchFamily="18" charset="0"/>
            </a:rPr>
            <a:t>Conclusion:</a:t>
          </a:r>
          <a:r>
            <a:rPr lang="en-US" sz="1400" b="1" baseline="0">
              <a:latin typeface="Times New Roman" panose="02020603050405020304" pitchFamily="18" charset="0"/>
              <a:cs typeface="Times New Roman" panose="02020603050405020304" pitchFamily="18" charset="0"/>
            </a:rPr>
            <a:t> From this conditionally formated sales table, we can observe that there are few products like 'Inlagd Sill, Konbu, Manjimup Dried Apples, Pavlova' from product categories like 'Seafood, Meat/Poultry' are outliers, which are marked by red fills and sorted at the top of the table, in order to get clear insights about how these outliers have performed and to figure out what optimization strategies can be applied on them. There are around 75 products, and out of them only 8 products are outliers. The Box &amp; Whisker plot gives product category wise outlier visualization.</a:t>
          </a:r>
        </a:p>
      </xdr:txBody>
    </xdr:sp>
    <xdr:clientData/>
  </xdr:twoCellAnchor>
  <xdr:twoCellAnchor>
    <xdr:from>
      <xdr:col>5</xdr:col>
      <xdr:colOff>591852</xdr:colOff>
      <xdr:row>5</xdr:row>
      <xdr:rowOff>179266</xdr:rowOff>
    </xdr:from>
    <xdr:to>
      <xdr:col>12</xdr:col>
      <xdr:colOff>203526</xdr:colOff>
      <xdr:row>20</xdr:row>
      <xdr:rowOff>122116</xdr:rowOff>
    </xdr:to>
    <mc:AlternateContent xmlns:mc="http://schemas.openxmlformats.org/markup-compatibility/2006">
      <mc:Choice xmlns:cx1="http://schemas.microsoft.com/office/drawing/2015/9/8/chartex" Requires="cx1">
        <xdr:graphicFrame macro="">
          <xdr:nvGraphicFramePr>
            <xdr:cNvPr id="7" name="Chart 6">
              <a:extLst>
                <a:ext uri="{FF2B5EF4-FFF2-40B4-BE49-F238E27FC236}">
                  <a16:creationId xmlns:a16="http://schemas.microsoft.com/office/drawing/2014/main" id="{00000000-0008-0000-2100-000007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287802" y="1100016"/>
              <a:ext cx="5333024" cy="27051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0.xml><?xml version="1.0" encoding="utf-8"?>
<xdr:wsDr xmlns:xdr="http://schemas.openxmlformats.org/drawingml/2006/spreadsheetDrawing" xmlns:a="http://schemas.openxmlformats.org/drawingml/2006/main">
  <xdr:twoCellAnchor>
    <xdr:from>
      <xdr:col>3</xdr:col>
      <xdr:colOff>476250</xdr:colOff>
      <xdr:row>0</xdr:row>
      <xdr:rowOff>146050</xdr:rowOff>
    </xdr:from>
    <xdr:to>
      <xdr:col>8</xdr:col>
      <xdr:colOff>1377950</xdr:colOff>
      <xdr:row>39</xdr:row>
      <xdr:rowOff>127000</xdr:rowOff>
    </xdr:to>
    <xdr:graphicFrame macro="">
      <xdr:nvGraphicFramePr>
        <xdr:cNvPr id="2" name="Chart 1">
          <a:extLst>
            <a:ext uri="{FF2B5EF4-FFF2-40B4-BE49-F238E27FC236}">
              <a16:creationId xmlns:a16="http://schemas.microsoft.com/office/drawing/2014/main" id="{00000000-0008-0000-22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xdr:from>
      <xdr:col>2</xdr:col>
      <xdr:colOff>117475</xdr:colOff>
      <xdr:row>17</xdr:row>
      <xdr:rowOff>73025</xdr:rowOff>
    </xdr:from>
    <xdr:to>
      <xdr:col>5</xdr:col>
      <xdr:colOff>1565275</xdr:colOff>
      <xdr:row>32</xdr:row>
      <xdr:rowOff>53975</xdr:rowOff>
    </xdr:to>
    <xdr:graphicFrame macro="">
      <xdr:nvGraphicFramePr>
        <xdr:cNvPr id="2" name="Chart 1">
          <a:extLst>
            <a:ext uri="{FF2B5EF4-FFF2-40B4-BE49-F238E27FC236}">
              <a16:creationId xmlns:a16="http://schemas.microsoft.com/office/drawing/2014/main" id="{00000000-0008-0000-23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2.xml><?xml version="1.0" encoding="utf-8"?>
<xdr:wsDr xmlns:xdr="http://schemas.openxmlformats.org/drawingml/2006/spreadsheetDrawing" xmlns:a="http://schemas.openxmlformats.org/drawingml/2006/main">
  <xdr:twoCellAnchor>
    <xdr:from>
      <xdr:col>1</xdr:col>
      <xdr:colOff>0</xdr:colOff>
      <xdr:row>1</xdr:row>
      <xdr:rowOff>0</xdr:rowOff>
    </xdr:from>
    <xdr:to>
      <xdr:col>16</xdr:col>
      <xdr:colOff>504265</xdr:colOff>
      <xdr:row>5</xdr:row>
      <xdr:rowOff>34480</xdr:rowOff>
    </xdr:to>
    <xdr:sp macro="" textlink="">
      <xdr:nvSpPr>
        <xdr:cNvPr id="2" name="TextBox 1">
          <a:extLst>
            <a:ext uri="{FF2B5EF4-FFF2-40B4-BE49-F238E27FC236}">
              <a16:creationId xmlns:a16="http://schemas.microsoft.com/office/drawing/2014/main" id="{00000000-0008-0000-2400-000002000000}"/>
            </a:ext>
          </a:extLst>
        </xdr:cNvPr>
        <xdr:cNvSpPr txBox="1"/>
      </xdr:nvSpPr>
      <xdr:spPr>
        <a:xfrm>
          <a:off x="647700" y="184150"/>
          <a:ext cx="16899965" cy="771080"/>
        </a:xfrm>
        <a:prstGeom prst="rect">
          <a:avLst/>
        </a:prstGeom>
        <a:solidFill>
          <a:srgbClr val="FFFFCC"/>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b="1">
              <a:latin typeface="Times New Roman" panose="02020603050405020304" pitchFamily="18" charset="0"/>
              <a:cs typeface="Times New Roman" panose="02020603050405020304" pitchFamily="18" charset="0"/>
            </a:rPr>
            <a:t>13.Are there any correlations between supplier attributes (e.g., location, size, industry) and performance metrics (e.g., on-time delivery, product quality)? Can we explore this visually through scatter plots or heatmaps?</a:t>
          </a:r>
        </a:p>
      </xdr:txBody>
    </xdr:sp>
    <xdr:clientData/>
  </xdr:twoCellAnchor>
  <xdr:twoCellAnchor>
    <xdr:from>
      <xdr:col>1</xdr:col>
      <xdr:colOff>46556</xdr:colOff>
      <xdr:row>6</xdr:row>
      <xdr:rowOff>121262</xdr:rowOff>
    </xdr:from>
    <xdr:to>
      <xdr:col>3</xdr:col>
      <xdr:colOff>560159</xdr:colOff>
      <xdr:row>25</xdr:row>
      <xdr:rowOff>111923</xdr:rowOff>
    </xdr:to>
    <xdr:sp macro="" textlink="">
      <xdr:nvSpPr>
        <xdr:cNvPr id="3" name="TextBox 2">
          <a:extLst>
            <a:ext uri="{FF2B5EF4-FFF2-40B4-BE49-F238E27FC236}">
              <a16:creationId xmlns:a16="http://schemas.microsoft.com/office/drawing/2014/main" id="{00000000-0008-0000-2400-000003000000}"/>
            </a:ext>
          </a:extLst>
        </xdr:cNvPr>
        <xdr:cNvSpPr txBox="1"/>
      </xdr:nvSpPr>
      <xdr:spPr>
        <a:xfrm>
          <a:off x="694256" y="1226162"/>
          <a:ext cx="3764803" cy="3502211"/>
        </a:xfrm>
        <a:prstGeom prst="rect">
          <a:avLst/>
        </a:prstGeom>
        <a:solidFill>
          <a:srgbClr val="CDFFD5"/>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solidFill>
                <a:schemeClr val="dk1"/>
              </a:solidFill>
              <a:effectLst/>
              <a:latin typeface="+mn-lt"/>
              <a:ea typeface="+mn-ea"/>
              <a:cs typeface="+mn-cs"/>
            </a:rPr>
            <a:t>SQL Query</a:t>
          </a:r>
          <a:endParaRPr lang="en-US" sz="1050" b="1">
            <a:solidFill>
              <a:schemeClr val="dk1"/>
            </a:solidFill>
            <a:effectLst/>
            <a:latin typeface="+mn-lt"/>
            <a:ea typeface="+mn-ea"/>
            <a:cs typeface="+mn-cs"/>
          </a:endParaRPr>
        </a:p>
        <a:p>
          <a:r>
            <a:rPr lang="en-US" sz="1100" b="0">
              <a:solidFill>
                <a:schemeClr val="dk1"/>
              </a:solidFill>
              <a:effectLst/>
              <a:latin typeface="+mn-lt"/>
              <a:ea typeface="+mn-ea"/>
              <a:cs typeface="+mn-cs"/>
            </a:rPr>
            <a:t>SELECT </a:t>
          </a:r>
        </a:p>
        <a:p>
          <a:r>
            <a:rPr lang="en-US" sz="1100" b="0">
              <a:solidFill>
                <a:schemeClr val="dk1"/>
              </a:solidFill>
              <a:effectLst/>
              <a:latin typeface="+mn-lt"/>
              <a:ea typeface="+mn-ea"/>
              <a:cs typeface="+mn-cs"/>
            </a:rPr>
            <a:t>    o.OrderID,</a:t>
          </a:r>
        </a:p>
        <a:p>
          <a:r>
            <a:rPr lang="en-US" sz="1100" b="0">
              <a:solidFill>
                <a:schemeClr val="dk1"/>
              </a:solidFill>
              <a:effectLst/>
              <a:latin typeface="+mn-lt"/>
              <a:ea typeface="+mn-ea"/>
              <a:cs typeface="+mn-cs"/>
            </a:rPr>
            <a:t>    s.SupplierID, </a:t>
          </a:r>
        </a:p>
        <a:p>
          <a:r>
            <a:rPr lang="en-US" sz="1100" b="0">
              <a:solidFill>
                <a:schemeClr val="dk1"/>
              </a:solidFill>
              <a:effectLst/>
              <a:latin typeface="+mn-lt"/>
              <a:ea typeface="+mn-ea"/>
              <a:cs typeface="+mn-cs"/>
            </a:rPr>
            <a:t>    s.CompanyName AS Supplier,</a:t>
          </a:r>
        </a:p>
        <a:p>
          <a:r>
            <a:rPr lang="en-US" sz="1100" b="0">
              <a:solidFill>
                <a:schemeClr val="dk1"/>
              </a:solidFill>
              <a:effectLst/>
              <a:latin typeface="+mn-lt"/>
              <a:ea typeface="+mn-ea"/>
              <a:cs typeface="+mn-cs"/>
            </a:rPr>
            <a:t>    s.Country AS SupplierLocation,</a:t>
          </a:r>
        </a:p>
        <a:p>
          <a:r>
            <a:rPr lang="en-US" sz="1100" b="0">
              <a:solidFill>
                <a:schemeClr val="dk1"/>
              </a:solidFill>
              <a:effectLst/>
              <a:latin typeface="+mn-lt"/>
              <a:ea typeface="+mn-ea"/>
              <a:cs typeface="+mn-cs"/>
            </a:rPr>
            <a:t>    o.ShipCountry AS CustomerLocation,</a:t>
          </a:r>
        </a:p>
        <a:p>
          <a:r>
            <a:rPr lang="en-US" sz="1100" b="0">
              <a:solidFill>
                <a:schemeClr val="dk1"/>
              </a:solidFill>
              <a:effectLst/>
              <a:latin typeface="+mn-lt"/>
              <a:ea typeface="+mn-ea"/>
              <a:cs typeface="+mn-cs"/>
            </a:rPr>
            <a:t>    p.ProductName,</a:t>
          </a:r>
        </a:p>
        <a:p>
          <a:r>
            <a:rPr lang="en-US" sz="1100" b="0">
              <a:solidFill>
                <a:schemeClr val="dk1"/>
              </a:solidFill>
              <a:effectLst/>
              <a:latin typeface="+mn-lt"/>
              <a:ea typeface="+mn-ea"/>
              <a:cs typeface="+mn-cs"/>
            </a:rPr>
            <a:t>    t.CategoryName AS SupplierIndustry, </a:t>
          </a:r>
        </a:p>
        <a:p>
          <a:r>
            <a:rPr lang="en-US" sz="1100" b="0">
              <a:solidFill>
                <a:schemeClr val="dk1"/>
              </a:solidFill>
              <a:effectLst/>
              <a:latin typeface="+mn-lt"/>
              <a:ea typeface="+mn-ea"/>
              <a:cs typeface="+mn-cs"/>
            </a:rPr>
            <a:t>    SUM(od.Quantity) AS OrderSize,</a:t>
          </a:r>
        </a:p>
        <a:p>
          <a:r>
            <a:rPr lang="en-US" sz="1100" b="0">
              <a:solidFill>
                <a:schemeClr val="dk1"/>
              </a:solidFill>
              <a:effectLst/>
              <a:latin typeface="+mn-lt"/>
              <a:ea typeface="+mn-ea"/>
              <a:cs typeface="+mn-cs"/>
            </a:rPr>
            <a:t>    DATEDIFF(o.ShippedDate, o.OrderDate) AS DeliveryTime</a:t>
          </a:r>
        </a:p>
        <a:p>
          <a:r>
            <a:rPr lang="en-US" sz="1100" b="0">
              <a:solidFill>
                <a:schemeClr val="dk1"/>
              </a:solidFill>
              <a:effectLst/>
              <a:latin typeface="+mn-lt"/>
              <a:ea typeface="+mn-ea"/>
              <a:cs typeface="+mn-cs"/>
            </a:rPr>
            <a:t>FROM Suppliers s</a:t>
          </a:r>
        </a:p>
        <a:p>
          <a:r>
            <a:rPr lang="en-US" sz="1100" b="0">
              <a:solidFill>
                <a:schemeClr val="dk1"/>
              </a:solidFill>
              <a:effectLst/>
              <a:latin typeface="+mn-lt"/>
              <a:ea typeface="+mn-ea"/>
              <a:cs typeface="+mn-cs"/>
            </a:rPr>
            <a:t>JOIN Products p ON s.SupplierID = p.SupplierID</a:t>
          </a:r>
        </a:p>
        <a:p>
          <a:r>
            <a:rPr lang="en-US" sz="1100" b="0">
              <a:solidFill>
                <a:schemeClr val="dk1"/>
              </a:solidFill>
              <a:effectLst/>
              <a:latin typeface="+mn-lt"/>
              <a:ea typeface="+mn-ea"/>
              <a:cs typeface="+mn-cs"/>
            </a:rPr>
            <a:t>JOIN Order_Details od ON p.ProductID = od.ProductID</a:t>
          </a:r>
        </a:p>
        <a:p>
          <a:r>
            <a:rPr lang="en-US" sz="1100" b="0">
              <a:solidFill>
                <a:schemeClr val="dk1"/>
              </a:solidFill>
              <a:effectLst/>
              <a:latin typeface="+mn-lt"/>
              <a:ea typeface="+mn-ea"/>
              <a:cs typeface="+mn-cs"/>
            </a:rPr>
            <a:t>JOIN Orders o ON od.OrderID = o.OrderID</a:t>
          </a:r>
        </a:p>
        <a:p>
          <a:r>
            <a:rPr lang="en-US" sz="1100" b="0">
              <a:solidFill>
                <a:schemeClr val="dk1"/>
              </a:solidFill>
              <a:effectLst/>
              <a:latin typeface="+mn-lt"/>
              <a:ea typeface="+mn-ea"/>
              <a:cs typeface="+mn-cs"/>
            </a:rPr>
            <a:t>JOIN Categories t ON p.CategoryID = t.CategoryID </a:t>
          </a:r>
        </a:p>
        <a:p>
          <a:r>
            <a:rPr lang="en-US" sz="1100" b="0">
              <a:solidFill>
                <a:schemeClr val="dk1"/>
              </a:solidFill>
              <a:effectLst/>
              <a:latin typeface="+mn-lt"/>
              <a:ea typeface="+mn-ea"/>
              <a:cs typeface="+mn-cs"/>
            </a:rPr>
            <a:t>GROUP BY o.OrderID, s.SupplierID, Supplier, SupplierLocation, CustomerLocation, </a:t>
          </a:r>
        </a:p>
        <a:p>
          <a:r>
            <a:rPr lang="en-US" sz="1100" b="0">
              <a:solidFill>
                <a:schemeClr val="dk1"/>
              </a:solidFill>
              <a:effectLst/>
              <a:latin typeface="+mn-lt"/>
              <a:ea typeface="+mn-ea"/>
              <a:cs typeface="+mn-cs"/>
            </a:rPr>
            <a:t>         p.ProductName, SupplierIndustry</a:t>
          </a:r>
        </a:p>
        <a:p>
          <a:r>
            <a:rPr lang="en-US" sz="1100" b="0">
              <a:solidFill>
                <a:schemeClr val="dk1"/>
              </a:solidFill>
              <a:effectLst/>
              <a:latin typeface="+mn-lt"/>
              <a:ea typeface="+mn-ea"/>
              <a:cs typeface="+mn-cs"/>
            </a:rPr>
            <a:t>having DeliveryTime is not null;</a:t>
          </a:r>
        </a:p>
        <a:p>
          <a:br>
            <a:rPr lang="en-US" sz="1100" b="0">
              <a:solidFill>
                <a:schemeClr val="dk1"/>
              </a:solidFill>
              <a:effectLst/>
              <a:latin typeface="+mn-lt"/>
              <a:ea typeface="+mn-ea"/>
              <a:cs typeface="+mn-cs"/>
            </a:rPr>
          </a:br>
          <a:endParaRPr lang="en-US" sz="1100" b="0">
            <a:solidFill>
              <a:schemeClr val="dk1"/>
            </a:solidFill>
            <a:effectLst/>
            <a:latin typeface="+mn-lt"/>
            <a:ea typeface="+mn-ea"/>
            <a:cs typeface="+mn-cs"/>
          </a:endParaRPr>
        </a:p>
        <a:p>
          <a:br>
            <a:rPr lang="en-US" sz="1050" b="0">
              <a:solidFill>
                <a:schemeClr val="dk1"/>
              </a:solidFill>
              <a:effectLst/>
              <a:latin typeface="+mn-lt"/>
              <a:ea typeface="+mn-ea"/>
              <a:cs typeface="+mn-cs"/>
            </a:rPr>
          </a:br>
          <a:br>
            <a:rPr lang="en-US" sz="1050" b="0">
              <a:solidFill>
                <a:schemeClr val="dk1"/>
              </a:solidFill>
              <a:effectLst/>
              <a:latin typeface="+mn-lt"/>
              <a:ea typeface="+mn-ea"/>
              <a:cs typeface="+mn-cs"/>
            </a:rPr>
          </a:br>
          <a:endParaRPr lang="en-US" sz="1050" b="0">
            <a:solidFill>
              <a:schemeClr val="dk1"/>
            </a:solidFill>
            <a:effectLst/>
            <a:latin typeface="+mn-lt"/>
            <a:ea typeface="+mn-ea"/>
            <a:cs typeface="+mn-cs"/>
          </a:endParaRPr>
        </a:p>
        <a:p>
          <a:endParaRPr lang="en-US" sz="1050" b="0">
            <a:solidFill>
              <a:schemeClr val="dk1"/>
            </a:solidFill>
            <a:effectLst/>
            <a:latin typeface="+mn-lt"/>
            <a:ea typeface="+mn-ea"/>
            <a:cs typeface="+mn-cs"/>
          </a:endParaRPr>
        </a:p>
      </xdr:txBody>
    </xdr:sp>
    <xdr:clientData/>
  </xdr:twoCellAnchor>
  <xdr:twoCellAnchor>
    <xdr:from>
      <xdr:col>6</xdr:col>
      <xdr:colOff>414129</xdr:colOff>
      <xdr:row>6</xdr:row>
      <xdr:rowOff>2705</xdr:rowOff>
    </xdr:from>
    <xdr:to>
      <xdr:col>10</xdr:col>
      <xdr:colOff>988904</xdr:colOff>
      <xdr:row>25</xdr:row>
      <xdr:rowOff>165651</xdr:rowOff>
    </xdr:to>
    <xdr:graphicFrame macro="">
      <xdr:nvGraphicFramePr>
        <xdr:cNvPr id="4" name="Chart 3">
          <a:extLst>
            <a:ext uri="{FF2B5EF4-FFF2-40B4-BE49-F238E27FC236}">
              <a16:creationId xmlns:a16="http://schemas.microsoft.com/office/drawing/2014/main" id="{00000000-0008-0000-24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238125</xdr:colOff>
      <xdr:row>5</xdr:row>
      <xdr:rowOff>178983</xdr:rowOff>
    </xdr:from>
    <xdr:to>
      <xdr:col>24</xdr:col>
      <xdr:colOff>51359</xdr:colOff>
      <xdr:row>44</xdr:row>
      <xdr:rowOff>59516</xdr:rowOff>
    </xdr:to>
    <xdr:graphicFrame macro="">
      <xdr:nvGraphicFramePr>
        <xdr:cNvPr id="5" name="Chart 4">
          <a:extLst>
            <a:ext uri="{FF2B5EF4-FFF2-40B4-BE49-F238E27FC236}">
              <a16:creationId xmlns:a16="http://schemas.microsoft.com/office/drawing/2014/main" id="{00000000-0008-0000-24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478551</xdr:colOff>
      <xdr:row>46</xdr:row>
      <xdr:rowOff>27608</xdr:rowOff>
    </xdr:from>
    <xdr:to>
      <xdr:col>23</xdr:col>
      <xdr:colOff>570580</xdr:colOff>
      <xdr:row>52</xdr:row>
      <xdr:rowOff>64421</xdr:rowOff>
    </xdr:to>
    <xdr:sp macro="" textlink="">
      <xdr:nvSpPr>
        <xdr:cNvPr id="6" name="TextBox 5">
          <a:extLst>
            <a:ext uri="{FF2B5EF4-FFF2-40B4-BE49-F238E27FC236}">
              <a16:creationId xmlns:a16="http://schemas.microsoft.com/office/drawing/2014/main" id="{00000000-0008-0000-2400-000006000000}"/>
            </a:ext>
          </a:extLst>
        </xdr:cNvPr>
        <xdr:cNvSpPr txBox="1"/>
      </xdr:nvSpPr>
      <xdr:spPr>
        <a:xfrm>
          <a:off x="14473951" y="8511208"/>
          <a:ext cx="7407229" cy="1141713"/>
        </a:xfrm>
        <a:prstGeom prst="rect">
          <a:avLst/>
        </a:prstGeom>
        <a:solidFill>
          <a:srgbClr val="FFFFCC"/>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latin typeface="Times New Roman" panose="02020603050405020304" pitchFamily="18" charset="0"/>
              <a:cs typeface="Times New Roman" panose="02020603050405020304" pitchFamily="18" charset="0"/>
            </a:rPr>
            <a:t>Conclusion:</a:t>
          </a:r>
          <a:r>
            <a:rPr lang="en-US" sz="1400" b="1" baseline="0">
              <a:latin typeface="Times New Roman" panose="02020603050405020304" pitchFamily="18" charset="0"/>
              <a:cs typeface="Times New Roman" panose="02020603050405020304" pitchFamily="18" charset="0"/>
            </a:rPr>
            <a:t> Scatter plot depicts that as the order size increases for any supplier, the delivery time also increases. The impact of order size on delivery time is low yet phenomenal. The stacked bar chard &amp; the conditionally formated table give country &amp; industry wise deeper insights of the particular orders, their products, order size, delivery time, wheathr it is late or on time etc.</a:t>
          </a:r>
        </a:p>
      </xdr:txBody>
    </xdr:sp>
    <xdr:clientData/>
  </xdr:twoCellAnchor>
</xdr:wsDr>
</file>

<file path=xl/drawings/drawing23.xml><?xml version="1.0" encoding="utf-8"?>
<xdr:wsDr xmlns:xdr="http://schemas.openxmlformats.org/drawingml/2006/spreadsheetDrawing" xmlns:a="http://schemas.openxmlformats.org/drawingml/2006/main">
  <xdr:twoCellAnchor>
    <xdr:from>
      <xdr:col>6</xdr:col>
      <xdr:colOff>434932</xdr:colOff>
      <xdr:row>6</xdr:row>
      <xdr:rowOff>52193</xdr:rowOff>
    </xdr:from>
    <xdr:to>
      <xdr:col>22</xdr:col>
      <xdr:colOff>570580</xdr:colOff>
      <xdr:row>30</xdr:row>
      <xdr:rowOff>60732</xdr:rowOff>
    </xdr:to>
    <xdr:graphicFrame macro="">
      <xdr:nvGraphicFramePr>
        <xdr:cNvPr id="2" name="Chart 1">
          <a:extLst>
            <a:ext uri="{FF2B5EF4-FFF2-40B4-BE49-F238E27FC236}">
              <a16:creationId xmlns:a16="http://schemas.microsoft.com/office/drawing/2014/main" id="{00000000-0008-0000-27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165274</xdr:colOff>
      <xdr:row>0</xdr:row>
      <xdr:rowOff>173972</xdr:rowOff>
    </xdr:from>
    <xdr:to>
      <xdr:col>24</xdr:col>
      <xdr:colOff>46015</xdr:colOff>
      <xdr:row>5</xdr:row>
      <xdr:rowOff>13596</xdr:rowOff>
    </xdr:to>
    <xdr:sp macro="" textlink="">
      <xdr:nvSpPr>
        <xdr:cNvPr id="3" name="TextBox 2">
          <a:extLst>
            <a:ext uri="{FF2B5EF4-FFF2-40B4-BE49-F238E27FC236}">
              <a16:creationId xmlns:a16="http://schemas.microsoft.com/office/drawing/2014/main" id="{00000000-0008-0000-2700-000003000000}"/>
            </a:ext>
          </a:extLst>
        </xdr:cNvPr>
        <xdr:cNvSpPr txBox="1"/>
      </xdr:nvSpPr>
      <xdr:spPr>
        <a:xfrm>
          <a:off x="165274" y="173972"/>
          <a:ext cx="18416391" cy="760374"/>
        </a:xfrm>
        <a:prstGeom prst="rect">
          <a:avLst/>
        </a:prstGeom>
        <a:solidFill>
          <a:srgbClr val="FFFFCC"/>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b="1">
              <a:latin typeface="Times New Roman" panose="02020603050405020304" pitchFamily="18" charset="0"/>
              <a:cs typeface="Times New Roman" panose="02020603050405020304" pitchFamily="18" charset="0"/>
            </a:rPr>
            <a:t>14.How does supplier performance vary across different product categories or departments? Can we visualize this using stacked bar charts or grouped column charts?</a:t>
          </a:r>
        </a:p>
      </xdr:txBody>
    </xdr:sp>
    <xdr:clientData/>
  </xdr:twoCellAnchor>
  <xdr:twoCellAnchor>
    <xdr:from>
      <xdr:col>1</xdr:col>
      <xdr:colOff>812035</xdr:colOff>
      <xdr:row>6</xdr:row>
      <xdr:rowOff>175620</xdr:rowOff>
    </xdr:from>
    <xdr:to>
      <xdr:col>4</xdr:col>
      <xdr:colOff>50900</xdr:colOff>
      <xdr:row>23</xdr:row>
      <xdr:rowOff>100445</xdr:rowOff>
    </xdr:to>
    <xdr:sp macro="" textlink="">
      <xdr:nvSpPr>
        <xdr:cNvPr id="4" name="TextBox 3">
          <a:extLst>
            <a:ext uri="{FF2B5EF4-FFF2-40B4-BE49-F238E27FC236}">
              <a16:creationId xmlns:a16="http://schemas.microsoft.com/office/drawing/2014/main" id="{00000000-0008-0000-2700-000004000000}"/>
            </a:ext>
          </a:extLst>
        </xdr:cNvPr>
        <xdr:cNvSpPr txBox="1"/>
      </xdr:nvSpPr>
      <xdr:spPr>
        <a:xfrm>
          <a:off x="1631185" y="1280520"/>
          <a:ext cx="3766415" cy="3055375"/>
        </a:xfrm>
        <a:prstGeom prst="rect">
          <a:avLst/>
        </a:prstGeom>
        <a:solidFill>
          <a:srgbClr val="CDFFD5"/>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solidFill>
                <a:schemeClr val="dk1"/>
              </a:solidFill>
              <a:effectLst/>
              <a:latin typeface="+mn-lt"/>
              <a:ea typeface="+mn-ea"/>
              <a:cs typeface="+mn-cs"/>
            </a:rPr>
            <a:t>SQL Query</a:t>
          </a:r>
          <a:endParaRPr lang="en-US" sz="1050" b="1">
            <a:solidFill>
              <a:schemeClr val="dk1"/>
            </a:solidFill>
            <a:effectLst/>
            <a:latin typeface="+mn-lt"/>
            <a:ea typeface="+mn-ea"/>
            <a:cs typeface="+mn-cs"/>
          </a:endParaRPr>
        </a:p>
        <a:p>
          <a:r>
            <a:rPr lang="en-US" sz="1100" b="0">
              <a:solidFill>
                <a:schemeClr val="dk1"/>
              </a:solidFill>
              <a:effectLst/>
              <a:latin typeface="+mn-lt"/>
              <a:ea typeface="+mn-ea"/>
              <a:cs typeface="+mn-cs"/>
            </a:rPr>
            <a:t>SELECT </a:t>
          </a:r>
        </a:p>
        <a:p>
          <a:r>
            <a:rPr lang="en-US" sz="1100" b="0">
              <a:solidFill>
                <a:schemeClr val="dk1"/>
              </a:solidFill>
              <a:effectLst/>
              <a:latin typeface="+mn-lt"/>
              <a:ea typeface="+mn-ea"/>
              <a:cs typeface="+mn-cs"/>
            </a:rPr>
            <a:t>    s.SupplierID,</a:t>
          </a:r>
        </a:p>
        <a:p>
          <a:r>
            <a:rPr lang="en-US" sz="1100" b="0">
              <a:solidFill>
                <a:schemeClr val="dk1"/>
              </a:solidFill>
              <a:effectLst/>
              <a:latin typeface="+mn-lt"/>
              <a:ea typeface="+mn-ea"/>
              <a:cs typeface="+mn-cs"/>
            </a:rPr>
            <a:t>    s.CompanyName,</a:t>
          </a:r>
        </a:p>
        <a:p>
          <a:r>
            <a:rPr lang="en-US" sz="1100" b="0">
              <a:solidFill>
                <a:schemeClr val="dk1"/>
              </a:solidFill>
              <a:effectLst/>
              <a:latin typeface="+mn-lt"/>
              <a:ea typeface="+mn-ea"/>
              <a:cs typeface="+mn-cs"/>
            </a:rPr>
            <a:t>    c.CategoryName,</a:t>
          </a:r>
        </a:p>
        <a:p>
          <a:r>
            <a:rPr lang="en-US" sz="1100" b="0">
              <a:solidFill>
                <a:schemeClr val="dk1"/>
              </a:solidFill>
              <a:effectLst/>
              <a:latin typeface="+mn-lt"/>
              <a:ea typeface="+mn-ea"/>
              <a:cs typeface="+mn-cs"/>
            </a:rPr>
            <a:t>    SUM(od.Quantity * od.UnitPrice * (1 - od.Discount)) AS TotalRevenue,</a:t>
          </a:r>
        </a:p>
        <a:p>
          <a:r>
            <a:rPr lang="en-US" sz="1100" b="0">
              <a:solidFill>
                <a:schemeClr val="dk1"/>
              </a:solidFill>
              <a:effectLst/>
              <a:latin typeface="+mn-lt"/>
              <a:ea typeface="+mn-ea"/>
              <a:cs typeface="+mn-cs"/>
            </a:rPr>
            <a:t>    SUM(od.Quantity) AS TotalUnitsSold,</a:t>
          </a:r>
        </a:p>
        <a:p>
          <a:r>
            <a:rPr lang="en-US" sz="1100" b="0">
              <a:solidFill>
                <a:schemeClr val="dk1"/>
              </a:solidFill>
              <a:effectLst/>
              <a:latin typeface="+mn-lt"/>
              <a:ea typeface="+mn-ea"/>
              <a:cs typeface="+mn-cs"/>
            </a:rPr>
            <a:t>    AVG(DATEDIFF(o.ShippedDate, o.OrderDate)) AS AvgDeliveryTime</a:t>
          </a:r>
        </a:p>
        <a:p>
          <a:r>
            <a:rPr lang="en-US" sz="1100" b="0">
              <a:solidFill>
                <a:schemeClr val="dk1"/>
              </a:solidFill>
              <a:effectLst/>
              <a:latin typeface="+mn-lt"/>
              <a:ea typeface="+mn-ea"/>
              <a:cs typeface="+mn-cs"/>
            </a:rPr>
            <a:t>FROM Suppliers s</a:t>
          </a:r>
        </a:p>
        <a:p>
          <a:r>
            <a:rPr lang="en-US" sz="1100" b="0">
              <a:solidFill>
                <a:schemeClr val="dk1"/>
              </a:solidFill>
              <a:effectLst/>
              <a:latin typeface="+mn-lt"/>
              <a:ea typeface="+mn-ea"/>
              <a:cs typeface="+mn-cs"/>
            </a:rPr>
            <a:t>JOIN Products p ON s.SupplierID = p.SupplierID</a:t>
          </a:r>
        </a:p>
        <a:p>
          <a:r>
            <a:rPr lang="en-US" sz="1100" b="0">
              <a:solidFill>
                <a:schemeClr val="dk1"/>
              </a:solidFill>
              <a:effectLst/>
              <a:latin typeface="+mn-lt"/>
              <a:ea typeface="+mn-ea"/>
              <a:cs typeface="+mn-cs"/>
            </a:rPr>
            <a:t>JOIN Categories c ON p.CategoryID = c.CategoryID</a:t>
          </a:r>
        </a:p>
        <a:p>
          <a:r>
            <a:rPr lang="en-US" sz="1100" b="0">
              <a:solidFill>
                <a:schemeClr val="dk1"/>
              </a:solidFill>
              <a:effectLst/>
              <a:latin typeface="+mn-lt"/>
              <a:ea typeface="+mn-ea"/>
              <a:cs typeface="+mn-cs"/>
            </a:rPr>
            <a:t>JOIN Order_Details od ON p.ProductID = od.ProductID</a:t>
          </a:r>
        </a:p>
        <a:p>
          <a:r>
            <a:rPr lang="en-US" sz="1100" b="0">
              <a:solidFill>
                <a:schemeClr val="dk1"/>
              </a:solidFill>
              <a:effectLst/>
              <a:latin typeface="+mn-lt"/>
              <a:ea typeface="+mn-ea"/>
              <a:cs typeface="+mn-cs"/>
            </a:rPr>
            <a:t>JOIN Orders o ON od.OrderID = o.OrderID</a:t>
          </a:r>
        </a:p>
        <a:p>
          <a:r>
            <a:rPr lang="en-US" sz="1100" b="0">
              <a:solidFill>
                <a:schemeClr val="dk1"/>
              </a:solidFill>
              <a:effectLst/>
              <a:latin typeface="+mn-lt"/>
              <a:ea typeface="+mn-ea"/>
              <a:cs typeface="+mn-cs"/>
            </a:rPr>
            <a:t>GROUP BY s.SupplierID, s.CompanyName, c.CategoryName</a:t>
          </a:r>
        </a:p>
        <a:p>
          <a:r>
            <a:rPr lang="en-US" sz="1100" b="0">
              <a:solidFill>
                <a:schemeClr val="dk1"/>
              </a:solidFill>
              <a:effectLst/>
              <a:latin typeface="+mn-lt"/>
              <a:ea typeface="+mn-ea"/>
              <a:cs typeface="+mn-cs"/>
            </a:rPr>
            <a:t>ORDER BY TotalRevenue DESC;</a:t>
          </a:r>
          <a:endParaRPr lang="en-US" sz="1050" b="0">
            <a:solidFill>
              <a:schemeClr val="dk1"/>
            </a:solidFill>
            <a:effectLst/>
            <a:latin typeface="+mn-lt"/>
            <a:ea typeface="+mn-ea"/>
            <a:cs typeface="+mn-cs"/>
          </a:endParaRPr>
        </a:p>
        <a:p>
          <a:endParaRPr lang="en-US" sz="1050" b="0">
            <a:solidFill>
              <a:schemeClr val="dk1"/>
            </a:solidFill>
            <a:effectLst/>
            <a:latin typeface="+mn-lt"/>
            <a:ea typeface="+mn-ea"/>
            <a:cs typeface="+mn-cs"/>
          </a:endParaRPr>
        </a:p>
      </xdr:txBody>
    </xdr:sp>
    <xdr:clientData/>
  </xdr:twoCellAnchor>
  <xdr:twoCellAnchor>
    <xdr:from>
      <xdr:col>23</xdr:col>
      <xdr:colOff>234600</xdr:colOff>
      <xdr:row>22</xdr:row>
      <xdr:rowOff>110008</xdr:rowOff>
    </xdr:from>
    <xdr:to>
      <xdr:col>31</xdr:col>
      <xdr:colOff>138043</xdr:colOff>
      <xdr:row>31</xdr:row>
      <xdr:rowOff>27610</xdr:rowOff>
    </xdr:to>
    <xdr:sp macro="" textlink="">
      <xdr:nvSpPr>
        <xdr:cNvPr id="5" name="TextBox 4">
          <a:extLst>
            <a:ext uri="{FF2B5EF4-FFF2-40B4-BE49-F238E27FC236}">
              <a16:creationId xmlns:a16="http://schemas.microsoft.com/office/drawing/2014/main" id="{00000000-0008-0000-2700-000005000000}"/>
            </a:ext>
          </a:extLst>
        </xdr:cNvPr>
        <xdr:cNvSpPr txBox="1"/>
      </xdr:nvSpPr>
      <xdr:spPr>
        <a:xfrm>
          <a:off x="18160650" y="4161308"/>
          <a:ext cx="4780243" cy="1574952"/>
        </a:xfrm>
        <a:prstGeom prst="rect">
          <a:avLst/>
        </a:prstGeom>
        <a:solidFill>
          <a:srgbClr val="FFFFCC"/>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latin typeface="Times New Roman" panose="02020603050405020304" pitchFamily="18" charset="0"/>
              <a:cs typeface="Times New Roman" panose="02020603050405020304" pitchFamily="18" charset="0"/>
            </a:rPr>
            <a:t>Conclusion:</a:t>
          </a:r>
          <a:r>
            <a:rPr lang="en-US" sz="1400" b="1" baseline="0">
              <a:latin typeface="Times New Roman" panose="02020603050405020304" pitchFamily="18" charset="0"/>
              <a:cs typeface="Times New Roman" panose="02020603050405020304" pitchFamily="18" charset="0"/>
            </a:rPr>
            <a:t> The combo chart shows Industry (Product Category) wise comparison of supplier's Total revenue &amp; Total units sold. This chart can be useful to select the best performing supplier for every industries. For every industries there are different suppliers who performs best &amp; worst. The line chart gives compartive visualisation of average delivery time of each suppliers, for every industry.</a:t>
          </a:r>
        </a:p>
      </xdr:txBody>
    </xdr:sp>
    <xdr:clientData/>
  </xdr:twoCellAnchor>
  <xdr:twoCellAnchor>
    <xdr:from>
      <xdr:col>6</xdr:col>
      <xdr:colOff>441738</xdr:colOff>
      <xdr:row>32</xdr:row>
      <xdr:rowOff>0</xdr:rowOff>
    </xdr:from>
    <xdr:to>
      <xdr:col>23</xdr:col>
      <xdr:colOff>0</xdr:colOff>
      <xdr:row>53</xdr:row>
      <xdr:rowOff>110435</xdr:rowOff>
    </xdr:to>
    <xdr:graphicFrame macro="">
      <xdr:nvGraphicFramePr>
        <xdr:cNvPr id="6" name="Chart 5">
          <a:extLst>
            <a:ext uri="{FF2B5EF4-FFF2-40B4-BE49-F238E27FC236}">
              <a16:creationId xmlns:a16="http://schemas.microsoft.com/office/drawing/2014/main" id="{00000000-0008-0000-27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4.xml><?xml version="1.0" encoding="utf-8"?>
<xdr:wsDr xmlns:xdr="http://schemas.openxmlformats.org/drawingml/2006/spreadsheetDrawing" xmlns:a="http://schemas.openxmlformats.org/drawingml/2006/main">
  <xdr:twoCellAnchor>
    <xdr:from>
      <xdr:col>7</xdr:col>
      <xdr:colOff>418639</xdr:colOff>
      <xdr:row>7</xdr:row>
      <xdr:rowOff>27213</xdr:rowOff>
    </xdr:from>
    <xdr:to>
      <xdr:col>29</xdr:col>
      <xdr:colOff>355707</xdr:colOff>
      <xdr:row>41</xdr:row>
      <xdr:rowOff>29765</xdr:rowOff>
    </xdr:to>
    <xdr:graphicFrame macro="">
      <xdr:nvGraphicFramePr>
        <xdr:cNvPr id="2" name="Chart 1">
          <a:extLst>
            <a:ext uri="{FF2B5EF4-FFF2-40B4-BE49-F238E27FC236}">
              <a16:creationId xmlns:a16="http://schemas.microsoft.com/office/drawing/2014/main" id="{00000000-0008-0000-29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798285</xdr:colOff>
      <xdr:row>7</xdr:row>
      <xdr:rowOff>127001</xdr:rowOff>
    </xdr:from>
    <xdr:to>
      <xdr:col>3</xdr:col>
      <xdr:colOff>1081548</xdr:colOff>
      <xdr:row>24</xdr:row>
      <xdr:rowOff>96525</xdr:rowOff>
    </xdr:to>
    <xdr:sp macro="" textlink="">
      <xdr:nvSpPr>
        <xdr:cNvPr id="3" name="TextBox 2">
          <a:extLst>
            <a:ext uri="{FF2B5EF4-FFF2-40B4-BE49-F238E27FC236}">
              <a16:creationId xmlns:a16="http://schemas.microsoft.com/office/drawing/2014/main" id="{00000000-0008-0000-2900-000003000000}"/>
            </a:ext>
          </a:extLst>
        </xdr:cNvPr>
        <xdr:cNvSpPr txBox="1"/>
      </xdr:nvSpPr>
      <xdr:spPr>
        <a:xfrm>
          <a:off x="1617435" y="1416051"/>
          <a:ext cx="3769413" cy="3100074"/>
        </a:xfrm>
        <a:prstGeom prst="rect">
          <a:avLst/>
        </a:prstGeom>
        <a:solidFill>
          <a:srgbClr val="CDFFD5"/>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solidFill>
                <a:schemeClr val="dk1"/>
              </a:solidFill>
              <a:effectLst/>
              <a:latin typeface="+mn-lt"/>
              <a:ea typeface="+mn-ea"/>
              <a:cs typeface="+mn-cs"/>
            </a:rPr>
            <a:t>SQL Query</a:t>
          </a:r>
          <a:endParaRPr lang="en-US" sz="1050" b="1">
            <a:solidFill>
              <a:schemeClr val="dk1"/>
            </a:solidFill>
            <a:effectLst/>
            <a:latin typeface="+mn-lt"/>
            <a:ea typeface="+mn-ea"/>
            <a:cs typeface="+mn-cs"/>
          </a:endParaRPr>
        </a:p>
        <a:p>
          <a:r>
            <a:rPr lang="en-US" sz="1100" b="0">
              <a:solidFill>
                <a:schemeClr val="dk1"/>
              </a:solidFill>
              <a:effectLst/>
              <a:latin typeface="+mn-lt"/>
              <a:ea typeface="+mn-ea"/>
              <a:cs typeface="+mn-cs"/>
            </a:rPr>
            <a:t>SELECT </a:t>
          </a:r>
        </a:p>
        <a:p>
          <a:r>
            <a:rPr lang="en-US" sz="1100" b="0">
              <a:solidFill>
                <a:schemeClr val="dk1"/>
              </a:solidFill>
              <a:effectLst/>
              <a:latin typeface="+mn-lt"/>
              <a:ea typeface="+mn-ea"/>
              <a:cs typeface="+mn-cs"/>
            </a:rPr>
            <a:t>    s.SupplierID,</a:t>
          </a:r>
        </a:p>
        <a:p>
          <a:r>
            <a:rPr lang="en-US" sz="1100" b="0">
              <a:solidFill>
                <a:schemeClr val="dk1"/>
              </a:solidFill>
              <a:effectLst/>
              <a:latin typeface="+mn-lt"/>
              <a:ea typeface="+mn-ea"/>
              <a:cs typeface="+mn-cs"/>
            </a:rPr>
            <a:t>    s.CompanyName,</a:t>
          </a:r>
        </a:p>
        <a:p>
          <a:r>
            <a:rPr lang="en-US" sz="1100" b="0">
              <a:solidFill>
                <a:schemeClr val="dk1"/>
              </a:solidFill>
              <a:effectLst/>
              <a:latin typeface="+mn-lt"/>
              <a:ea typeface="+mn-ea"/>
              <a:cs typeface="+mn-cs"/>
            </a:rPr>
            <a:t>    c.CategoryName,</a:t>
          </a:r>
        </a:p>
        <a:p>
          <a:r>
            <a:rPr lang="en-US" sz="1100" b="0">
              <a:solidFill>
                <a:schemeClr val="dk1"/>
              </a:solidFill>
              <a:effectLst/>
              <a:latin typeface="+mn-lt"/>
              <a:ea typeface="+mn-ea"/>
              <a:cs typeface="+mn-cs"/>
            </a:rPr>
            <a:t>    SUM(od.Quantity * od.UnitPrice * (1 - od.Discount)) AS TotalRevenue,</a:t>
          </a:r>
        </a:p>
        <a:p>
          <a:r>
            <a:rPr lang="en-US" sz="1100" b="0">
              <a:solidFill>
                <a:schemeClr val="dk1"/>
              </a:solidFill>
              <a:effectLst/>
              <a:latin typeface="+mn-lt"/>
              <a:ea typeface="+mn-ea"/>
              <a:cs typeface="+mn-cs"/>
            </a:rPr>
            <a:t>    SUM(od.Quantity) AS TotalUnitsSold,</a:t>
          </a:r>
        </a:p>
        <a:p>
          <a:r>
            <a:rPr lang="en-US" sz="1100" b="0">
              <a:solidFill>
                <a:schemeClr val="dk1"/>
              </a:solidFill>
              <a:effectLst/>
              <a:latin typeface="+mn-lt"/>
              <a:ea typeface="+mn-ea"/>
              <a:cs typeface="+mn-cs"/>
            </a:rPr>
            <a:t>    AVG(DATEDIFF(o.ShippedDate, o.OrderDate)) AS AvgDeliveryTime</a:t>
          </a:r>
        </a:p>
        <a:p>
          <a:r>
            <a:rPr lang="en-US" sz="1100" b="0">
              <a:solidFill>
                <a:schemeClr val="dk1"/>
              </a:solidFill>
              <a:effectLst/>
              <a:latin typeface="+mn-lt"/>
              <a:ea typeface="+mn-ea"/>
              <a:cs typeface="+mn-cs"/>
            </a:rPr>
            <a:t>FROM Suppliers s</a:t>
          </a:r>
        </a:p>
        <a:p>
          <a:r>
            <a:rPr lang="en-US" sz="1100" b="0">
              <a:solidFill>
                <a:schemeClr val="dk1"/>
              </a:solidFill>
              <a:effectLst/>
              <a:latin typeface="+mn-lt"/>
              <a:ea typeface="+mn-ea"/>
              <a:cs typeface="+mn-cs"/>
            </a:rPr>
            <a:t>JOIN Products p ON s.SupplierID = p.SupplierID</a:t>
          </a:r>
        </a:p>
        <a:p>
          <a:r>
            <a:rPr lang="en-US" sz="1100" b="0">
              <a:solidFill>
                <a:schemeClr val="dk1"/>
              </a:solidFill>
              <a:effectLst/>
              <a:latin typeface="+mn-lt"/>
              <a:ea typeface="+mn-ea"/>
              <a:cs typeface="+mn-cs"/>
            </a:rPr>
            <a:t>JOIN Categories c ON p.CategoryID = c.CategoryID</a:t>
          </a:r>
        </a:p>
        <a:p>
          <a:r>
            <a:rPr lang="en-US" sz="1100" b="0">
              <a:solidFill>
                <a:schemeClr val="dk1"/>
              </a:solidFill>
              <a:effectLst/>
              <a:latin typeface="+mn-lt"/>
              <a:ea typeface="+mn-ea"/>
              <a:cs typeface="+mn-cs"/>
            </a:rPr>
            <a:t>JOIN Order_Details od ON p.ProductID = od.ProductID</a:t>
          </a:r>
        </a:p>
        <a:p>
          <a:r>
            <a:rPr lang="en-US" sz="1100" b="0">
              <a:solidFill>
                <a:schemeClr val="dk1"/>
              </a:solidFill>
              <a:effectLst/>
              <a:latin typeface="+mn-lt"/>
              <a:ea typeface="+mn-ea"/>
              <a:cs typeface="+mn-cs"/>
            </a:rPr>
            <a:t>JOIN Orders o ON od.OrderID = o.OrderID</a:t>
          </a:r>
        </a:p>
        <a:p>
          <a:r>
            <a:rPr lang="en-US" sz="1100" b="0">
              <a:solidFill>
                <a:schemeClr val="dk1"/>
              </a:solidFill>
              <a:effectLst/>
              <a:latin typeface="+mn-lt"/>
              <a:ea typeface="+mn-ea"/>
              <a:cs typeface="+mn-cs"/>
            </a:rPr>
            <a:t>GROUP BY s.SupplierID, s.CompanyName, c.CategoryName</a:t>
          </a:r>
        </a:p>
        <a:p>
          <a:r>
            <a:rPr lang="en-US" sz="1100" b="0">
              <a:solidFill>
                <a:schemeClr val="dk1"/>
              </a:solidFill>
              <a:effectLst/>
              <a:latin typeface="+mn-lt"/>
              <a:ea typeface="+mn-ea"/>
              <a:cs typeface="+mn-cs"/>
            </a:rPr>
            <a:t>ORDER BY TotalRevenue DESC;</a:t>
          </a:r>
          <a:endParaRPr lang="en-US" sz="1050" b="0">
            <a:solidFill>
              <a:schemeClr val="dk1"/>
            </a:solidFill>
            <a:effectLst/>
            <a:latin typeface="+mn-lt"/>
            <a:ea typeface="+mn-ea"/>
            <a:cs typeface="+mn-cs"/>
          </a:endParaRPr>
        </a:p>
        <a:p>
          <a:endParaRPr lang="en-US" sz="1050" b="0">
            <a:solidFill>
              <a:schemeClr val="dk1"/>
            </a:solidFill>
            <a:effectLst/>
            <a:latin typeface="+mn-lt"/>
            <a:ea typeface="+mn-ea"/>
            <a:cs typeface="+mn-cs"/>
          </a:endParaRPr>
        </a:p>
      </xdr:txBody>
    </xdr:sp>
    <xdr:clientData/>
  </xdr:twoCellAnchor>
  <xdr:twoCellAnchor>
    <xdr:from>
      <xdr:col>1</xdr:col>
      <xdr:colOff>0</xdr:colOff>
      <xdr:row>1</xdr:row>
      <xdr:rowOff>0</xdr:rowOff>
    </xdr:from>
    <xdr:to>
      <xdr:col>23</xdr:col>
      <xdr:colOff>327422</xdr:colOff>
      <xdr:row>5</xdr:row>
      <xdr:rowOff>5852</xdr:rowOff>
    </xdr:to>
    <xdr:sp macro="" textlink="">
      <xdr:nvSpPr>
        <xdr:cNvPr id="4" name="TextBox 3">
          <a:extLst>
            <a:ext uri="{FF2B5EF4-FFF2-40B4-BE49-F238E27FC236}">
              <a16:creationId xmlns:a16="http://schemas.microsoft.com/office/drawing/2014/main" id="{00000000-0008-0000-2900-000004000000}"/>
            </a:ext>
          </a:extLst>
        </xdr:cNvPr>
        <xdr:cNvSpPr txBox="1"/>
      </xdr:nvSpPr>
      <xdr:spPr>
        <a:xfrm>
          <a:off x="819150" y="184150"/>
          <a:ext cx="18863072" cy="742452"/>
        </a:xfrm>
        <a:prstGeom prst="rect">
          <a:avLst/>
        </a:prstGeom>
        <a:solidFill>
          <a:srgbClr val="FFFFCC"/>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b="1">
              <a:latin typeface="Times New Roman" panose="02020603050405020304" pitchFamily="18" charset="0"/>
              <a:cs typeface="Times New Roman" panose="02020603050405020304" pitchFamily="18" charset="0"/>
            </a:rPr>
            <a:t>15.Can we identify any trends or patterns in supplier costs or pricing structures through visualizations? How can this information be used for procurement optimization?</a:t>
          </a:r>
        </a:p>
      </xdr:txBody>
    </xdr:sp>
    <xdr:clientData/>
  </xdr:twoCellAnchor>
  <xdr:twoCellAnchor>
    <xdr:from>
      <xdr:col>15</xdr:col>
      <xdr:colOff>80114</xdr:colOff>
      <xdr:row>44</xdr:row>
      <xdr:rowOff>135352</xdr:rowOff>
    </xdr:from>
    <xdr:to>
      <xdr:col>24</xdr:col>
      <xdr:colOff>527932</xdr:colOff>
      <xdr:row>50</xdr:row>
      <xdr:rowOff>34653</xdr:rowOff>
    </xdr:to>
    <xdr:sp macro="" textlink="">
      <xdr:nvSpPr>
        <xdr:cNvPr id="5" name="TextBox 4">
          <a:extLst>
            <a:ext uri="{FF2B5EF4-FFF2-40B4-BE49-F238E27FC236}">
              <a16:creationId xmlns:a16="http://schemas.microsoft.com/office/drawing/2014/main" id="{00000000-0008-0000-2900-000005000000}"/>
            </a:ext>
          </a:extLst>
        </xdr:cNvPr>
        <xdr:cNvSpPr txBox="1"/>
      </xdr:nvSpPr>
      <xdr:spPr>
        <a:xfrm>
          <a:off x="14558114" y="8237952"/>
          <a:ext cx="5934218" cy="1004201"/>
        </a:xfrm>
        <a:prstGeom prst="rect">
          <a:avLst/>
        </a:prstGeom>
        <a:solidFill>
          <a:srgbClr val="FFFFCC"/>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latin typeface="Times New Roman" panose="02020603050405020304" pitchFamily="18" charset="0"/>
              <a:cs typeface="Times New Roman" panose="02020603050405020304" pitchFamily="18" charset="0"/>
            </a:rPr>
            <a:t>Conclusion:</a:t>
          </a:r>
          <a:r>
            <a:rPr lang="en-US" sz="1400" b="1" baseline="0">
              <a:latin typeface="Times New Roman" panose="02020603050405020304" pitchFamily="18" charset="0"/>
              <a:cs typeface="Times New Roman" panose="02020603050405020304" pitchFamily="18" charset="0"/>
            </a:rPr>
            <a:t> The column chart compares the costs charged or offered by each suppliers in each industries. For all the industries there are different Best performers and worst performers. The chart can be helpful in choosing the most effective cost charging supplier for every industry.</a:t>
          </a:r>
        </a:p>
      </xdr:txBody>
    </xdr:sp>
    <xdr:clientData/>
  </xdr:twoCellAnchor>
</xdr:wsDr>
</file>

<file path=xl/drawings/drawing25.xml><?xml version="1.0" encoding="utf-8"?>
<xdr:wsDr xmlns:xdr="http://schemas.openxmlformats.org/drawingml/2006/spreadsheetDrawing" xmlns:a="http://schemas.openxmlformats.org/drawingml/2006/main">
  <xdr:twoCellAnchor>
    <xdr:from>
      <xdr:col>5</xdr:col>
      <xdr:colOff>0</xdr:colOff>
      <xdr:row>2</xdr:row>
      <xdr:rowOff>0</xdr:rowOff>
    </xdr:from>
    <xdr:to>
      <xdr:col>14</xdr:col>
      <xdr:colOff>511176</xdr:colOff>
      <xdr:row>21</xdr:row>
      <xdr:rowOff>130175</xdr:rowOff>
    </xdr:to>
    <xdr:graphicFrame macro="">
      <xdr:nvGraphicFramePr>
        <xdr:cNvPr id="2" name="Chart 1">
          <a:extLst>
            <a:ext uri="{FF2B5EF4-FFF2-40B4-BE49-F238E27FC236}">
              <a16:creationId xmlns:a16="http://schemas.microsoft.com/office/drawing/2014/main" id="{00000000-0008-0000-2A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hemil\OneDrive\Desktop\Training\Capstone%20Project%201\Solution\SQL%20to%20CSV\Merged%20-%20Copy\Q6.xlsx" TargetMode="External"/><Relationship Id="rId1" Type="http://schemas.openxmlformats.org/officeDocument/2006/relationships/externalLinkPath" Target="/Users/hemil/OneDrive/Desktop/Training/Capstone%20Project%201/Solution/SQL%20to%20CSV/Merged%20-%20Copy/Q6.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C:\Users\hemil\OneDrive\Desktop\Training\Capstone%20Project%201\Solution\SQL%20to%20CSV\Merged%20-%20Copy\Q8.xlsx" TargetMode="External"/><Relationship Id="rId1" Type="http://schemas.openxmlformats.org/officeDocument/2006/relationships/externalLinkPath" Target="/Users/hemil/OneDrive/Desktop/Training/Capstone%20Project%201/Solution/SQL%20to%20CSV/Merged%20-%20Copy/Q8.xlsx"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file:///C:\Users\hemil\OneDrive\Desktop\Training\Capstone%20Project%201\Solution\SQL%20to%20CSV\Merged%20-%20Copy\Q9.xlsx" TargetMode="External"/><Relationship Id="rId1" Type="http://schemas.openxmlformats.org/officeDocument/2006/relationships/externalLinkPath" Target="/Users/hemil/OneDrive/Desktop/Training/Capstone%20Project%201/Solution/SQL%20to%20CSV/Merged%20-%20Copy/Q9.xlsx"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file:///C:\Users\hemil\OneDrive\Desktop\Training\Capstone%20Project%201\Solution\SQL%20to%20CSV\Merged%20-%20Copy\Q10.xlsx" TargetMode="External"/><Relationship Id="rId1" Type="http://schemas.openxmlformats.org/officeDocument/2006/relationships/externalLinkPath" Target="/Users/hemil/OneDrive/Desktop/Training/Capstone%20Project%201/Solution/SQL%20to%20CSV/Merged%20-%20Copy/Q10.xlsx" TargetMode="External"/></Relationships>
</file>

<file path=xl/externalLinks/_rels/externalLink5.xml.rels><?xml version="1.0" encoding="UTF-8" standalone="yes"?>
<Relationships xmlns="http://schemas.openxmlformats.org/package/2006/relationships"><Relationship Id="rId2" Type="http://schemas.openxmlformats.org/officeDocument/2006/relationships/externalLinkPath" Target="file:///C:\Users\hemil\OneDrive\Desktop\Training\Capstone%20Project%201\Solution\SQL%20to%20CSV\Merged%20-%20Copy\Q11.xlsx" TargetMode="External"/><Relationship Id="rId1" Type="http://schemas.openxmlformats.org/officeDocument/2006/relationships/externalLinkPath" Target="/Users/hemil/OneDrive/Desktop/Training/Capstone%20Project%201/Solution/SQL%20to%20CSV/Merged%20-%20Copy/Q11.xlsx" TargetMode="External"/></Relationships>
</file>

<file path=xl/externalLinks/_rels/externalLink6.xml.rels><?xml version="1.0" encoding="UTF-8" standalone="yes"?>
<Relationships xmlns="http://schemas.openxmlformats.org/package/2006/relationships"><Relationship Id="rId2" Type="http://schemas.openxmlformats.org/officeDocument/2006/relationships/externalLinkPath" Target="file:///C:\Users\hemil\OneDrive\Desktop\Training\Capstone%20Project%201\Solution\SQL%20to%20CSV\Merged%20-%20Copy\Q13.xlsx" TargetMode="External"/><Relationship Id="rId1" Type="http://schemas.openxmlformats.org/officeDocument/2006/relationships/externalLinkPath" Target="/Users/hemil/OneDrive/Desktop/Training/Capstone%20Project%201/Solution/SQL%20to%20CSV/Merged%20-%20Copy/Q13.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Q6.1 Pivot"/>
      <sheetName val="Q6.2 Pivot"/>
      <sheetName val="Q6.1"/>
      <sheetName val="Q6.2"/>
    </sheetNames>
    <sheetDataSet>
      <sheetData sheetId="0">
        <row r="3">
          <cell r="F3" t="str">
            <v>OrdersPerDay</v>
          </cell>
        </row>
        <row r="4">
          <cell r="E4" t="str">
            <v>Norway</v>
          </cell>
          <cell r="F4">
            <v>1.26E-2</v>
          </cell>
        </row>
        <row r="5">
          <cell r="E5" t="str">
            <v>Poland</v>
          </cell>
          <cell r="F5">
            <v>1.3899999999999999E-2</v>
          </cell>
        </row>
        <row r="6">
          <cell r="E6" t="str">
            <v>Portugal</v>
          </cell>
          <cell r="F6">
            <v>2.4800000000000003E-2</v>
          </cell>
        </row>
        <row r="7">
          <cell r="E7" t="str">
            <v>Switzerland</v>
          </cell>
          <cell r="F7">
            <v>2.7400000000000001E-2</v>
          </cell>
        </row>
        <row r="8">
          <cell r="E8" t="str">
            <v>Ireland</v>
          </cell>
          <cell r="F8">
            <v>3.1600000000000003E-2</v>
          </cell>
        </row>
        <row r="9">
          <cell r="E9" t="str">
            <v>Denmark</v>
          </cell>
          <cell r="F9">
            <v>3.5000000000000003E-2</v>
          </cell>
        </row>
        <row r="10">
          <cell r="E10" t="str">
            <v>Belgium</v>
          </cell>
          <cell r="F10">
            <v>3.9300000000000002E-2</v>
          </cell>
        </row>
        <row r="11">
          <cell r="E11" t="str">
            <v>Argentina</v>
          </cell>
          <cell r="F11">
            <v>3.9600000000000003E-2</v>
          </cell>
        </row>
        <row r="12">
          <cell r="E12" t="str">
            <v>Spain</v>
          </cell>
          <cell r="F12">
            <v>4.1800000000000004E-2</v>
          </cell>
        </row>
        <row r="13">
          <cell r="E13" t="str">
            <v>Italy</v>
          </cell>
          <cell r="F13">
            <v>4.9600000000000005E-2</v>
          </cell>
        </row>
        <row r="14">
          <cell r="E14" t="str">
            <v>Mexico</v>
          </cell>
          <cell r="F14">
            <v>5.0099999999999999E-2</v>
          </cell>
        </row>
        <row r="15">
          <cell r="E15" t="str">
            <v>Finland</v>
          </cell>
          <cell r="F15">
            <v>5.1799999999999999E-2</v>
          </cell>
        </row>
        <row r="16">
          <cell r="E16" t="str">
            <v>Sweden</v>
          </cell>
          <cell r="F16">
            <v>6.1200000000000004E-2</v>
          </cell>
        </row>
        <row r="17">
          <cell r="E17" t="str">
            <v>Austria</v>
          </cell>
          <cell r="F17">
            <v>6.4599999999999991E-2</v>
          </cell>
        </row>
        <row r="18">
          <cell r="E18" t="str">
            <v>Canada</v>
          </cell>
          <cell r="F18">
            <v>7.3999999999999996E-2</v>
          </cell>
        </row>
        <row r="19">
          <cell r="E19" t="str">
            <v>Venezuela</v>
          </cell>
          <cell r="F19">
            <v>7.9399999999999998E-2</v>
          </cell>
        </row>
        <row r="20">
          <cell r="E20" t="str">
            <v>UK</v>
          </cell>
          <cell r="F20">
            <v>0.11370000000000001</v>
          </cell>
        </row>
        <row r="21">
          <cell r="E21" t="str">
            <v>Brazil</v>
          </cell>
          <cell r="F21">
            <v>0.1532</v>
          </cell>
        </row>
        <row r="22">
          <cell r="E22" t="str">
            <v>Germany</v>
          </cell>
          <cell r="F22">
            <v>0.22559999999999999</v>
          </cell>
        </row>
        <row r="23">
          <cell r="E23" t="str">
            <v>France</v>
          </cell>
          <cell r="F23">
            <v>0.24169999999999997</v>
          </cell>
        </row>
        <row r="24">
          <cell r="E24" t="str">
            <v>USA</v>
          </cell>
          <cell r="F24">
            <v>0.28259999999999996</v>
          </cell>
        </row>
        <row r="27">
          <cell r="F27" t="str">
            <v>OrdersPerDay</v>
          </cell>
        </row>
        <row r="28">
          <cell r="E28" t="str">
            <v>Accounting Manager</v>
          </cell>
          <cell r="F28">
            <v>0.1928</v>
          </cell>
        </row>
        <row r="29">
          <cell r="E29" t="str">
            <v>Assistant Sales Agent</v>
          </cell>
          <cell r="F29">
            <v>3.2299999999999995E-2</v>
          </cell>
        </row>
        <row r="30">
          <cell r="E30" t="str">
            <v>Assistant Sales Representative</v>
          </cell>
          <cell r="F30">
            <v>2.76E-2</v>
          </cell>
        </row>
        <row r="31">
          <cell r="E31" t="str">
            <v>Marketing Assistant</v>
          </cell>
          <cell r="F31">
            <v>0.11109999999999999</v>
          </cell>
        </row>
        <row r="32">
          <cell r="E32" t="str">
            <v>Marketing Manager</v>
          </cell>
          <cell r="F32">
            <v>0.21210000000000001</v>
          </cell>
        </row>
        <row r="33">
          <cell r="E33" t="str">
            <v>Order Administrator</v>
          </cell>
          <cell r="F33">
            <v>4.3099999999999999E-2</v>
          </cell>
        </row>
        <row r="34">
          <cell r="E34" t="str">
            <v>Owner</v>
          </cell>
          <cell r="F34">
            <v>0.24860000000000002</v>
          </cell>
        </row>
        <row r="35">
          <cell r="E35" t="str">
            <v>Owner/Marketing Assistant</v>
          </cell>
          <cell r="F35">
            <v>2.7900000000000001E-2</v>
          </cell>
        </row>
        <row r="36">
          <cell r="E36" t="str">
            <v>Sales Agent</v>
          </cell>
          <cell r="F36">
            <v>8.1699999999999995E-2</v>
          </cell>
        </row>
        <row r="37">
          <cell r="E37" t="str">
            <v>Sales Associate</v>
          </cell>
          <cell r="F37">
            <v>0.12720000000000001</v>
          </cell>
        </row>
        <row r="38">
          <cell r="E38" t="str">
            <v>Sales Manager</v>
          </cell>
          <cell r="F38">
            <v>0.2253</v>
          </cell>
        </row>
        <row r="39">
          <cell r="E39" t="str">
            <v>Sales Representative</v>
          </cell>
          <cell r="F39">
            <v>0.38380000000000003</v>
          </cell>
        </row>
      </sheetData>
      <sheetData sheetId="1">
        <row r="3">
          <cell r="E3" t="str">
            <v>Average of TotalOrders</v>
          </cell>
        </row>
        <row r="4">
          <cell r="D4" t="str">
            <v>Lost Customers</v>
          </cell>
          <cell r="E4">
            <v>8.0714285714285712</v>
          </cell>
        </row>
        <row r="5">
          <cell r="D5" t="str">
            <v>Recent Customers</v>
          </cell>
          <cell r="E5">
            <v>10.833333333333334</v>
          </cell>
        </row>
        <row r="6">
          <cell r="D6" t="str">
            <v>Others</v>
          </cell>
          <cell r="E6">
            <v>13.2</v>
          </cell>
        </row>
        <row r="7">
          <cell r="D7" t="str">
            <v>Needs Attention</v>
          </cell>
          <cell r="E7">
            <v>16.25</v>
          </cell>
        </row>
        <row r="8">
          <cell r="D8" t="str">
            <v>Promising</v>
          </cell>
          <cell r="E8">
            <v>18.333333333333332</v>
          </cell>
        </row>
        <row r="9">
          <cell r="D9" t="str">
            <v>Potential Loyalists</v>
          </cell>
          <cell r="E9">
            <v>21.5</v>
          </cell>
        </row>
        <row r="10">
          <cell r="D10" t="str">
            <v>At Risk</v>
          </cell>
          <cell r="E10">
            <v>26.333333333333332</v>
          </cell>
        </row>
        <row r="11">
          <cell r="D11" t="str">
            <v>Loyal Customers</v>
          </cell>
          <cell r="E11">
            <v>35.8125</v>
          </cell>
        </row>
        <row r="12">
          <cell r="D12" t="str">
            <v>Champions</v>
          </cell>
          <cell r="E12">
            <v>55.083333333333336</v>
          </cell>
        </row>
      </sheetData>
      <sheetData sheetId="2" refreshError="1"/>
      <sheetData sheetId="3"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Q8 Pivot"/>
      <sheetName val="Q8"/>
    </sheetNames>
    <sheetDataSet>
      <sheetData sheetId="0">
        <row r="4">
          <cell r="F4" t="str">
            <v>No</v>
          </cell>
          <cell r="G4" t="str">
            <v>Yes</v>
          </cell>
        </row>
        <row r="5">
          <cell r="E5" t="str">
            <v>Inside Sales Coordinator</v>
          </cell>
          <cell r="F5">
            <v>1</v>
          </cell>
        </row>
        <row r="6">
          <cell r="E6" t="str">
            <v>Sales Manager</v>
          </cell>
          <cell r="G6">
            <v>1</v>
          </cell>
        </row>
        <row r="7">
          <cell r="E7" t="str">
            <v>Sales Representative</v>
          </cell>
          <cell r="F7">
            <v>3</v>
          </cell>
          <cell r="G7">
            <v>3</v>
          </cell>
        </row>
        <row r="8">
          <cell r="E8" t="str">
            <v>Vice President, Sales</v>
          </cell>
          <cell r="F8">
            <v>1</v>
          </cell>
        </row>
      </sheetData>
      <sheetData sheetId="1"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Q9 Gender"/>
      <sheetName val="Q9 Skills"/>
      <sheetName val="Q9 Qualification"/>
      <sheetName val="Q9 Pivot"/>
      <sheetName val="Q9"/>
    </sheetNames>
    <sheetDataSet>
      <sheetData sheetId="0">
        <row r="3">
          <cell r="F3" t="str">
            <v>Employees</v>
          </cell>
        </row>
        <row r="4">
          <cell r="E4" t="str">
            <v>Male</v>
          </cell>
          <cell r="F4">
            <v>5</v>
          </cell>
        </row>
        <row r="5">
          <cell r="E5" t="str">
            <v>Female</v>
          </cell>
          <cell r="F5">
            <v>4</v>
          </cell>
        </row>
      </sheetData>
      <sheetData sheetId="1" refreshError="1"/>
      <sheetData sheetId="2" refreshError="1"/>
      <sheetData sheetId="3" refreshError="1"/>
      <sheetData sheetId="4"/>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Q10 Pivot"/>
      <sheetName val="Q10 UnitSize"/>
      <sheetName val="Q10 UnitPrice"/>
      <sheetName val="Q10"/>
    </sheetNames>
    <sheetDataSet>
      <sheetData sheetId="0" refreshError="1"/>
      <sheetData sheetId="1">
        <row r="1">
          <cell r="B1" t="str">
            <v>TotalRevenue</v>
          </cell>
        </row>
        <row r="2">
          <cell r="A2">
            <v>1</v>
          </cell>
          <cell r="B2">
            <v>1648.1249991375901</v>
          </cell>
        </row>
        <row r="3">
          <cell r="A3">
            <v>1</v>
          </cell>
          <cell r="B3">
            <v>4338.1749890502497</v>
          </cell>
        </row>
        <row r="4">
          <cell r="A4">
            <v>1</v>
          </cell>
          <cell r="B4">
            <v>12901.769987989899</v>
          </cell>
        </row>
        <row r="5">
          <cell r="A5">
            <v>1</v>
          </cell>
          <cell r="B5">
            <v>15760.439977222601</v>
          </cell>
        </row>
        <row r="6">
          <cell r="A6">
            <v>2</v>
          </cell>
          <cell r="B6">
            <v>4960.43999135792</v>
          </cell>
        </row>
        <row r="7">
          <cell r="A7">
            <v>4</v>
          </cell>
          <cell r="B7">
            <v>5882.9999949127396</v>
          </cell>
        </row>
        <row r="8">
          <cell r="A8">
            <v>5</v>
          </cell>
          <cell r="B8">
            <v>2432.4999990463202</v>
          </cell>
        </row>
        <row r="9">
          <cell r="A9">
            <v>10</v>
          </cell>
          <cell r="B9">
            <v>1368.7124936543401</v>
          </cell>
        </row>
        <row r="10">
          <cell r="A10">
            <v>10</v>
          </cell>
          <cell r="B10">
            <v>3958.0799989156399</v>
          </cell>
        </row>
        <row r="11">
          <cell r="A11">
            <v>10</v>
          </cell>
          <cell r="B11">
            <v>12257.659983703399</v>
          </cell>
        </row>
        <row r="12">
          <cell r="A12">
            <v>10</v>
          </cell>
          <cell r="B12">
            <v>13424.1974937865</v>
          </cell>
        </row>
        <row r="13">
          <cell r="A13">
            <v>10</v>
          </cell>
          <cell r="B13">
            <v>19551.024983853102</v>
          </cell>
        </row>
        <row r="14">
          <cell r="A14">
            <v>10</v>
          </cell>
          <cell r="B14">
            <v>21942.3599741488</v>
          </cell>
        </row>
        <row r="15">
          <cell r="A15">
            <v>12</v>
          </cell>
          <cell r="B15">
            <v>2688.39999465346</v>
          </cell>
        </row>
        <row r="16">
          <cell r="A16">
            <v>12</v>
          </cell>
          <cell r="B16">
            <v>3043.99999946355</v>
          </cell>
        </row>
        <row r="17">
          <cell r="A17">
            <v>12</v>
          </cell>
          <cell r="B17">
            <v>3437.6874989224598</v>
          </cell>
        </row>
        <row r="18">
          <cell r="A18">
            <v>12</v>
          </cell>
          <cell r="B18">
            <v>4504.36499684304</v>
          </cell>
        </row>
        <row r="19">
          <cell r="A19">
            <v>12</v>
          </cell>
          <cell r="B19">
            <v>4601.69999436736</v>
          </cell>
        </row>
        <row r="20">
          <cell r="A20">
            <v>12</v>
          </cell>
          <cell r="B20">
            <v>7136.9999987818301</v>
          </cell>
        </row>
        <row r="21">
          <cell r="A21">
            <v>12</v>
          </cell>
          <cell r="B21">
            <v>8680.3449947750196</v>
          </cell>
        </row>
        <row r="22">
          <cell r="A22">
            <v>12</v>
          </cell>
          <cell r="B22">
            <v>9171.6299937255608</v>
          </cell>
        </row>
        <row r="23">
          <cell r="A23">
            <v>12</v>
          </cell>
          <cell r="B23">
            <v>12771.9999891519</v>
          </cell>
        </row>
        <row r="24">
          <cell r="A24">
            <v>12</v>
          </cell>
          <cell r="B24">
            <v>14920.8749793935</v>
          </cell>
        </row>
        <row r="25">
          <cell r="A25">
            <v>12</v>
          </cell>
          <cell r="B25">
            <v>20867.339966019899</v>
          </cell>
        </row>
        <row r="26">
          <cell r="A26">
            <v>12</v>
          </cell>
          <cell r="B26">
            <v>22044.299987822698</v>
          </cell>
        </row>
        <row r="27">
          <cell r="A27">
            <v>15</v>
          </cell>
          <cell r="B27">
            <v>16701.094979286099</v>
          </cell>
        </row>
        <row r="28">
          <cell r="A28">
            <v>15</v>
          </cell>
          <cell r="B28">
            <v>46825.479953019298</v>
          </cell>
        </row>
        <row r="29">
          <cell r="A29">
            <v>16</v>
          </cell>
          <cell r="B29">
            <v>3232.94999785646</v>
          </cell>
        </row>
        <row r="30">
          <cell r="A30">
            <v>16</v>
          </cell>
          <cell r="B30">
            <v>4728.2374943185596</v>
          </cell>
        </row>
        <row r="31">
          <cell r="A31">
            <v>16</v>
          </cell>
          <cell r="B31">
            <v>23526.699973952698</v>
          </cell>
        </row>
        <row r="32">
          <cell r="A32">
            <v>16</v>
          </cell>
          <cell r="B32">
            <v>29171.874963399001</v>
          </cell>
        </row>
        <row r="33">
          <cell r="A33">
            <v>18</v>
          </cell>
          <cell r="B33">
            <v>7226.4999884366898</v>
          </cell>
        </row>
        <row r="34">
          <cell r="A34">
            <v>20</v>
          </cell>
          <cell r="B34">
            <v>3704.3999965265298</v>
          </cell>
        </row>
        <row r="35">
          <cell r="A35">
            <v>20</v>
          </cell>
          <cell r="B35">
            <v>9915.9449908241604</v>
          </cell>
        </row>
        <row r="36">
          <cell r="A36">
            <v>20</v>
          </cell>
          <cell r="B36">
            <v>32698.379980891899</v>
          </cell>
        </row>
        <row r="37">
          <cell r="A37">
            <v>24</v>
          </cell>
          <cell r="B37">
            <v>1784.8249995727001</v>
          </cell>
        </row>
        <row r="38">
          <cell r="A38">
            <v>24</v>
          </cell>
          <cell r="B38">
            <v>2396.79999566078</v>
          </cell>
        </row>
        <row r="39">
          <cell r="A39">
            <v>24</v>
          </cell>
          <cell r="B39">
            <v>3382.9999949336002</v>
          </cell>
        </row>
        <row r="40">
          <cell r="A40">
            <v>24</v>
          </cell>
          <cell r="B40">
            <v>3997.1999941952499</v>
          </cell>
        </row>
        <row r="41">
          <cell r="A41">
            <v>24</v>
          </cell>
          <cell r="B41">
            <v>5881.6749898120697</v>
          </cell>
        </row>
        <row r="42">
          <cell r="A42">
            <v>24</v>
          </cell>
          <cell r="B42">
            <v>7122.35999992489</v>
          </cell>
        </row>
        <row r="43">
          <cell r="A43">
            <v>24</v>
          </cell>
          <cell r="B43">
            <v>7661.5499988377096</v>
          </cell>
        </row>
        <row r="44">
          <cell r="A44">
            <v>24</v>
          </cell>
          <cell r="B44">
            <v>8177.4899923272396</v>
          </cell>
        </row>
        <row r="45">
          <cell r="A45">
            <v>24</v>
          </cell>
          <cell r="B45">
            <v>8404.1599857091896</v>
          </cell>
        </row>
        <row r="46">
          <cell r="A46">
            <v>24</v>
          </cell>
          <cell r="B46">
            <v>9244.5999931543993</v>
          </cell>
        </row>
        <row r="47">
          <cell r="A47">
            <v>24</v>
          </cell>
          <cell r="B47">
            <v>10672.6499884687</v>
          </cell>
        </row>
        <row r="48">
          <cell r="A48">
            <v>24</v>
          </cell>
          <cell r="B48">
            <v>13458.459991064599</v>
          </cell>
        </row>
        <row r="49">
          <cell r="A49">
            <v>24</v>
          </cell>
          <cell r="B49">
            <v>13643.9999832093</v>
          </cell>
        </row>
        <row r="50">
          <cell r="A50">
            <v>24</v>
          </cell>
          <cell r="B50">
            <v>14352.599963817</v>
          </cell>
        </row>
        <row r="51">
          <cell r="A51">
            <v>24</v>
          </cell>
          <cell r="B51">
            <v>17910.629981672701</v>
          </cell>
        </row>
        <row r="52">
          <cell r="A52">
            <v>24</v>
          </cell>
          <cell r="B52">
            <v>24900.129985374198</v>
          </cell>
        </row>
        <row r="53">
          <cell r="A53">
            <v>24</v>
          </cell>
          <cell r="B53">
            <v>42593.059960685598</v>
          </cell>
        </row>
        <row r="54">
          <cell r="A54">
            <v>25</v>
          </cell>
          <cell r="B54">
            <v>25696.639981058201</v>
          </cell>
        </row>
        <row r="55">
          <cell r="A55">
            <v>30</v>
          </cell>
          <cell r="B55">
            <v>22563.359987036802</v>
          </cell>
        </row>
        <row r="56">
          <cell r="A56">
            <v>32</v>
          </cell>
          <cell r="B56">
            <v>8574.9999880880096</v>
          </cell>
        </row>
        <row r="57">
          <cell r="A57">
            <v>32</v>
          </cell>
          <cell r="B57">
            <v>13869.8899857249</v>
          </cell>
        </row>
        <row r="58">
          <cell r="A58">
            <v>32</v>
          </cell>
          <cell r="B58">
            <v>17215.775470547302</v>
          </cell>
        </row>
        <row r="59">
          <cell r="A59">
            <v>36</v>
          </cell>
          <cell r="B59">
            <v>5347.1999956216596</v>
          </cell>
        </row>
        <row r="60">
          <cell r="A60">
            <v>40</v>
          </cell>
          <cell r="B60">
            <v>7991.4899937621303</v>
          </cell>
        </row>
        <row r="61">
          <cell r="A61">
            <v>48</v>
          </cell>
          <cell r="B61">
            <v>8567.8999876409707</v>
          </cell>
        </row>
        <row r="62">
          <cell r="A62">
            <v>48</v>
          </cell>
          <cell r="B62">
            <v>17426.399969297599</v>
          </cell>
        </row>
        <row r="63">
          <cell r="A63">
            <v>48</v>
          </cell>
          <cell r="B63">
            <v>20574.169984587999</v>
          </cell>
        </row>
        <row r="64">
          <cell r="A64">
            <v>48</v>
          </cell>
          <cell r="B64">
            <v>47234.969954013803</v>
          </cell>
        </row>
        <row r="65">
          <cell r="A65">
            <v>50</v>
          </cell>
          <cell r="B65">
            <v>41819.649953996297</v>
          </cell>
        </row>
        <row r="66">
          <cell r="A66">
            <v>80</v>
          </cell>
          <cell r="B66">
            <v>8713.9999961852991</v>
          </cell>
        </row>
        <row r="67">
          <cell r="A67">
            <v>80</v>
          </cell>
          <cell r="B67">
            <v>21957.967488128601</v>
          </cell>
        </row>
        <row r="68">
          <cell r="A68">
            <v>96</v>
          </cell>
          <cell r="B68">
            <v>9103.9999909102899</v>
          </cell>
        </row>
        <row r="69">
          <cell r="A69">
            <v>100</v>
          </cell>
          <cell r="B69">
            <v>15099.875</v>
          </cell>
        </row>
        <row r="70">
          <cell r="A70">
            <v>100</v>
          </cell>
          <cell r="B70">
            <v>19849.144466497401</v>
          </cell>
        </row>
        <row r="71">
          <cell r="A71">
            <v>120</v>
          </cell>
          <cell r="B71">
            <v>5862.6199964612697</v>
          </cell>
        </row>
      </sheetData>
      <sheetData sheetId="2">
        <row r="1">
          <cell r="B1" t="str">
            <v>TotalRevenue</v>
          </cell>
        </row>
        <row r="2">
          <cell r="A2">
            <v>2.5</v>
          </cell>
          <cell r="B2">
            <v>1648.1249991375901</v>
          </cell>
        </row>
        <row r="3">
          <cell r="A3">
            <v>4.5</v>
          </cell>
          <cell r="B3">
            <v>4504.36499684304</v>
          </cell>
        </row>
        <row r="4">
          <cell r="A4">
            <v>6</v>
          </cell>
          <cell r="B4">
            <v>4960.43999135792</v>
          </cell>
        </row>
        <row r="5">
          <cell r="A5">
            <v>7</v>
          </cell>
          <cell r="B5">
            <v>3232.94999785646</v>
          </cell>
        </row>
        <row r="6">
          <cell r="A6">
            <v>7.45</v>
          </cell>
          <cell r="B6">
            <v>4728.2374943185596</v>
          </cell>
        </row>
        <row r="7">
          <cell r="A7">
            <v>7.75</v>
          </cell>
          <cell r="B7">
            <v>8177.4899923272396</v>
          </cell>
        </row>
        <row r="8">
          <cell r="A8">
            <v>9</v>
          </cell>
          <cell r="B8">
            <v>4601.69999436736</v>
          </cell>
        </row>
        <row r="9">
          <cell r="A9">
            <v>9.1999999999999993</v>
          </cell>
          <cell r="B9">
            <v>5862.6199964612697</v>
          </cell>
        </row>
        <row r="10">
          <cell r="A10">
            <v>9.5</v>
          </cell>
          <cell r="B10">
            <v>3958.0799989156399</v>
          </cell>
        </row>
        <row r="11">
          <cell r="A11">
            <v>9.5</v>
          </cell>
          <cell r="B11">
            <v>4338.1749890502497</v>
          </cell>
        </row>
        <row r="12">
          <cell r="A12">
            <v>9.65</v>
          </cell>
          <cell r="B12">
            <v>8680.3449947750196</v>
          </cell>
        </row>
        <row r="13">
          <cell r="A13">
            <v>10</v>
          </cell>
          <cell r="B13">
            <v>2432.4999990463202</v>
          </cell>
        </row>
        <row r="14">
          <cell r="A14">
            <v>10</v>
          </cell>
          <cell r="B14">
            <v>3043.99999946355</v>
          </cell>
        </row>
        <row r="15">
          <cell r="A15">
            <v>10</v>
          </cell>
          <cell r="B15">
            <v>9103.9999909102899</v>
          </cell>
        </row>
        <row r="16">
          <cell r="A16">
            <v>12</v>
          </cell>
          <cell r="B16">
            <v>5882.9999949127396</v>
          </cell>
        </row>
        <row r="17">
          <cell r="A17">
            <v>12.5</v>
          </cell>
          <cell r="B17">
            <v>8713.9999961852991</v>
          </cell>
        </row>
        <row r="18">
          <cell r="A18">
            <v>12.5</v>
          </cell>
          <cell r="B18">
            <v>14920.8749793935</v>
          </cell>
        </row>
        <row r="19">
          <cell r="A19">
            <v>12.75</v>
          </cell>
          <cell r="B19">
            <v>1368.7124936543401</v>
          </cell>
        </row>
        <row r="20">
          <cell r="A20">
            <v>13</v>
          </cell>
          <cell r="B20">
            <v>9171.6299937255608</v>
          </cell>
        </row>
        <row r="21">
          <cell r="A21">
            <v>13.25</v>
          </cell>
          <cell r="B21">
            <v>5881.6749898120697</v>
          </cell>
        </row>
        <row r="22">
          <cell r="A22">
            <v>14</v>
          </cell>
          <cell r="B22">
            <v>2396.79999566078</v>
          </cell>
        </row>
        <row r="23">
          <cell r="A23">
            <v>14</v>
          </cell>
          <cell r="B23">
            <v>3704.3999965265298</v>
          </cell>
        </row>
        <row r="24">
          <cell r="A24">
            <v>14</v>
          </cell>
          <cell r="B24">
            <v>6350.39999251067</v>
          </cell>
        </row>
        <row r="25">
          <cell r="A25">
            <v>14</v>
          </cell>
          <cell r="B25">
            <v>8574.9999880880096</v>
          </cell>
        </row>
        <row r="26">
          <cell r="A26">
            <v>15</v>
          </cell>
          <cell r="B26">
            <v>3997.1999941952499</v>
          </cell>
        </row>
        <row r="27">
          <cell r="A27">
            <v>15</v>
          </cell>
          <cell r="B27">
            <v>10672.6499884687</v>
          </cell>
        </row>
        <row r="28">
          <cell r="A28">
            <v>15.5</v>
          </cell>
          <cell r="B28">
            <v>1784.8249995727001</v>
          </cell>
        </row>
        <row r="29">
          <cell r="A29">
            <v>16.25</v>
          </cell>
          <cell r="B29">
            <v>3437.6874989224598</v>
          </cell>
        </row>
        <row r="30">
          <cell r="A30">
            <v>17</v>
          </cell>
          <cell r="B30">
            <v>3382.9999949336002</v>
          </cell>
        </row>
        <row r="31">
          <cell r="A31">
            <v>17.45</v>
          </cell>
          <cell r="B31">
            <v>17215.775470547302</v>
          </cell>
        </row>
        <row r="32">
          <cell r="A32">
            <v>18</v>
          </cell>
          <cell r="B32">
            <v>12294.5399852961</v>
          </cell>
        </row>
        <row r="33">
          <cell r="A33">
            <v>18</v>
          </cell>
          <cell r="B33">
            <v>12788.0999809563</v>
          </cell>
        </row>
        <row r="34">
          <cell r="A34">
            <v>18</v>
          </cell>
          <cell r="B34">
            <v>13643.9999832093</v>
          </cell>
        </row>
        <row r="35">
          <cell r="A35">
            <v>18</v>
          </cell>
          <cell r="B35">
            <v>15760.439977222601</v>
          </cell>
        </row>
        <row r="36">
          <cell r="A36">
            <v>18.399999999999999</v>
          </cell>
          <cell r="B36">
            <v>17910.629981672701</v>
          </cell>
        </row>
        <row r="37">
          <cell r="A37">
            <v>19</v>
          </cell>
          <cell r="B37">
            <v>13458.459991064599</v>
          </cell>
        </row>
        <row r="38">
          <cell r="A38">
            <v>19</v>
          </cell>
          <cell r="B38">
            <v>16355.959973822501</v>
          </cell>
        </row>
        <row r="39">
          <cell r="A39">
            <v>19.45</v>
          </cell>
          <cell r="B39">
            <v>9915.9449908241604</v>
          </cell>
        </row>
        <row r="40">
          <cell r="A40">
            <v>19.5</v>
          </cell>
          <cell r="B40">
            <v>7661.5499988377096</v>
          </cell>
        </row>
        <row r="41">
          <cell r="A41">
            <v>20</v>
          </cell>
          <cell r="B41">
            <v>9244.5999931543993</v>
          </cell>
        </row>
        <row r="42">
          <cell r="A42">
            <v>21</v>
          </cell>
          <cell r="B42">
            <v>7122.35999992489</v>
          </cell>
        </row>
        <row r="43">
          <cell r="A43">
            <v>21</v>
          </cell>
          <cell r="B43">
            <v>12901.769987989899</v>
          </cell>
        </row>
        <row r="44">
          <cell r="A44">
            <v>21.05</v>
          </cell>
          <cell r="B44">
            <v>13869.8899857249</v>
          </cell>
        </row>
        <row r="45">
          <cell r="A45">
            <v>21.35</v>
          </cell>
          <cell r="B45">
            <v>5347.1999956216596</v>
          </cell>
        </row>
        <row r="46">
          <cell r="A46">
            <v>21.5</v>
          </cell>
          <cell r="B46">
            <v>19551.024983853102</v>
          </cell>
        </row>
        <row r="47">
          <cell r="A47">
            <v>22</v>
          </cell>
          <cell r="B47">
            <v>8567.8999876409707</v>
          </cell>
        </row>
        <row r="48">
          <cell r="A48">
            <v>23.25</v>
          </cell>
          <cell r="B48">
            <v>7991.4899937621303</v>
          </cell>
        </row>
        <row r="49">
          <cell r="A49">
            <v>24</v>
          </cell>
          <cell r="B49">
            <v>17426.399969297599</v>
          </cell>
        </row>
        <row r="50">
          <cell r="A50">
            <v>25</v>
          </cell>
          <cell r="B50">
            <v>7136.9999987818301</v>
          </cell>
        </row>
        <row r="51">
          <cell r="A51">
            <v>25.89</v>
          </cell>
          <cell r="B51">
            <v>13424.1974937865</v>
          </cell>
        </row>
        <row r="52">
          <cell r="A52">
            <v>26</v>
          </cell>
          <cell r="B52">
            <v>2688.39999465346</v>
          </cell>
        </row>
        <row r="53">
          <cell r="A53">
            <v>28.5</v>
          </cell>
          <cell r="B53">
            <v>14352.599963817</v>
          </cell>
        </row>
        <row r="54">
          <cell r="A54">
            <v>30</v>
          </cell>
          <cell r="B54">
            <v>22044.299987822698</v>
          </cell>
        </row>
        <row r="55">
          <cell r="A55">
            <v>31</v>
          </cell>
          <cell r="B55">
            <v>20867.339966019899</v>
          </cell>
        </row>
        <row r="56">
          <cell r="A56">
            <v>31.23</v>
          </cell>
          <cell r="B56">
            <v>19849.144466497401</v>
          </cell>
        </row>
        <row r="57">
          <cell r="A57">
            <v>32</v>
          </cell>
          <cell r="B57">
            <v>8404.1599857091896</v>
          </cell>
        </row>
        <row r="58">
          <cell r="A58">
            <v>32.799999999999997</v>
          </cell>
          <cell r="B58">
            <v>20574.169984587999</v>
          </cell>
        </row>
        <row r="59">
          <cell r="A59">
            <v>33.25</v>
          </cell>
          <cell r="B59">
            <v>21957.967488128601</v>
          </cell>
        </row>
        <row r="60">
          <cell r="A60">
            <v>34</v>
          </cell>
          <cell r="B60">
            <v>46825.479953019298</v>
          </cell>
        </row>
        <row r="61">
          <cell r="A61">
            <v>34.799999999999997</v>
          </cell>
          <cell r="B61">
            <v>24900.129985374198</v>
          </cell>
        </row>
        <row r="62">
          <cell r="A62">
            <v>36</v>
          </cell>
          <cell r="B62">
            <v>21942.3599741488</v>
          </cell>
        </row>
        <row r="63">
          <cell r="A63">
            <v>38</v>
          </cell>
          <cell r="B63">
            <v>12257.659983703399</v>
          </cell>
        </row>
        <row r="64">
          <cell r="A64">
            <v>38</v>
          </cell>
          <cell r="B64">
            <v>42593.059960685598</v>
          </cell>
        </row>
        <row r="65">
          <cell r="A65">
            <v>39</v>
          </cell>
          <cell r="B65">
            <v>32698.379980891899</v>
          </cell>
        </row>
        <row r="66">
          <cell r="A66">
            <v>40</v>
          </cell>
          <cell r="B66">
            <v>12771.9999891519</v>
          </cell>
        </row>
        <row r="67">
          <cell r="A67">
            <v>43.9</v>
          </cell>
          <cell r="B67">
            <v>15099.875</v>
          </cell>
        </row>
        <row r="68">
          <cell r="A68">
            <v>43.9</v>
          </cell>
          <cell r="B68">
            <v>16701.094979286099</v>
          </cell>
        </row>
        <row r="69">
          <cell r="A69">
            <v>45.6</v>
          </cell>
          <cell r="B69">
            <v>25696.639981058201</v>
          </cell>
        </row>
        <row r="70">
          <cell r="A70">
            <v>46</v>
          </cell>
          <cell r="B70">
            <v>23526.699973952698</v>
          </cell>
        </row>
        <row r="71">
          <cell r="A71">
            <v>49.3</v>
          </cell>
          <cell r="B71">
            <v>47234.969954013803</v>
          </cell>
        </row>
        <row r="72">
          <cell r="A72">
            <v>53</v>
          </cell>
          <cell r="B72">
            <v>41819.649953996297</v>
          </cell>
        </row>
        <row r="73">
          <cell r="A73">
            <v>55</v>
          </cell>
          <cell r="B73">
            <v>71155.699909429997</v>
          </cell>
        </row>
        <row r="74">
          <cell r="A74">
            <v>62.5</v>
          </cell>
          <cell r="B74">
            <v>29171.874963399001</v>
          </cell>
        </row>
        <row r="75">
          <cell r="A75">
            <v>81</v>
          </cell>
          <cell r="B75">
            <v>22563.359987036802</v>
          </cell>
        </row>
        <row r="76">
          <cell r="A76">
            <v>97</v>
          </cell>
          <cell r="B76">
            <v>7226.4999884366898</v>
          </cell>
        </row>
        <row r="77">
          <cell r="A77">
            <v>123.79</v>
          </cell>
          <cell r="B77">
            <v>80368.671974514</v>
          </cell>
        </row>
        <row r="78">
          <cell r="A78">
            <v>263.5</v>
          </cell>
          <cell r="B78">
            <v>141396.734903448</v>
          </cell>
        </row>
      </sheetData>
      <sheetData sheetId="3"/>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Q11 Pivot"/>
      <sheetName val="Q11 Graph data"/>
      <sheetName val="Q11"/>
    </sheetNames>
    <sheetDataSet>
      <sheetData sheetId="0">
        <row r="3">
          <cell r="E3" t="str">
            <v>Demand</v>
          </cell>
        </row>
        <row r="4">
          <cell r="D4" t="str">
            <v>Fall</v>
          </cell>
          <cell r="E4">
            <v>10976</v>
          </cell>
        </row>
        <row r="5">
          <cell r="D5" t="str">
            <v>Spring</v>
          </cell>
          <cell r="E5">
            <v>11243</v>
          </cell>
        </row>
        <row r="6">
          <cell r="D6" t="str">
            <v>Summer</v>
          </cell>
          <cell r="E6">
            <v>7315</v>
          </cell>
        </row>
        <row r="7">
          <cell r="D7" t="str">
            <v>Winter</v>
          </cell>
          <cell r="E7">
            <v>13808</v>
          </cell>
        </row>
      </sheetData>
      <sheetData sheetId="1">
        <row r="1">
          <cell r="B1" t="str">
            <v>Beverages</v>
          </cell>
          <cell r="C1" t="str">
            <v>Condiments</v>
          </cell>
          <cell r="D1" t="str">
            <v>Confections</v>
          </cell>
          <cell r="E1" t="str">
            <v>Dairy Products</v>
          </cell>
          <cell r="F1" t="str">
            <v>Grains/Cereals</v>
          </cell>
          <cell r="G1" t="str">
            <v>Meat/Poultry</v>
          </cell>
          <cell r="H1" t="str">
            <v>Produce</v>
          </cell>
          <cell r="I1" t="str">
            <v>Seafood</v>
          </cell>
        </row>
        <row r="2">
          <cell r="A2">
            <v>1</v>
          </cell>
          <cell r="B2">
            <v>803</v>
          </cell>
          <cell r="C2">
            <v>339</v>
          </cell>
          <cell r="D2">
            <v>711</v>
          </cell>
          <cell r="E2">
            <v>1059</v>
          </cell>
          <cell r="F2">
            <v>330</v>
          </cell>
          <cell r="G2">
            <v>568</v>
          </cell>
          <cell r="H2">
            <v>510</v>
          </cell>
          <cell r="I2">
            <v>562</v>
          </cell>
        </row>
        <row r="3">
          <cell r="A3">
            <v>2</v>
          </cell>
          <cell r="B3">
            <v>952</v>
          </cell>
          <cell r="C3">
            <v>505</v>
          </cell>
          <cell r="D3">
            <v>933</v>
          </cell>
          <cell r="E3">
            <v>940</v>
          </cell>
          <cell r="F3">
            <v>738</v>
          </cell>
          <cell r="G3">
            <v>175</v>
          </cell>
          <cell r="H3">
            <v>182</v>
          </cell>
          <cell r="I3">
            <v>819</v>
          </cell>
        </row>
        <row r="4">
          <cell r="A4">
            <v>3</v>
          </cell>
          <cell r="B4">
            <v>1054</v>
          </cell>
          <cell r="C4">
            <v>717</v>
          </cell>
          <cell r="D4">
            <v>1030</v>
          </cell>
          <cell r="E4">
            <v>824</v>
          </cell>
          <cell r="F4">
            <v>465</v>
          </cell>
          <cell r="G4">
            <v>859</v>
          </cell>
          <cell r="H4">
            <v>140</v>
          </cell>
          <cell r="I4">
            <v>781</v>
          </cell>
        </row>
        <row r="5">
          <cell r="A5">
            <v>4</v>
          </cell>
          <cell r="B5">
            <v>991</v>
          </cell>
          <cell r="C5">
            <v>128</v>
          </cell>
          <cell r="D5">
            <v>712</v>
          </cell>
          <cell r="E5">
            <v>404</v>
          </cell>
          <cell r="F5">
            <v>174</v>
          </cell>
          <cell r="G5">
            <v>102</v>
          </cell>
          <cell r="H5">
            <v>339</v>
          </cell>
          <cell r="I5">
            <v>463</v>
          </cell>
        </row>
        <row r="6">
          <cell r="A6">
            <v>5</v>
          </cell>
          <cell r="B6">
            <v>304</v>
          </cell>
          <cell r="C6">
            <v>281</v>
          </cell>
          <cell r="D6">
            <v>424</v>
          </cell>
          <cell r="E6">
            <v>291</v>
          </cell>
          <cell r="F6">
            <v>240</v>
          </cell>
          <cell r="G6">
            <v>93</v>
          </cell>
          <cell r="H6">
            <v>186</v>
          </cell>
          <cell r="I6">
            <v>241</v>
          </cell>
        </row>
        <row r="7">
          <cell r="A7">
            <v>6</v>
          </cell>
          <cell r="B7">
            <v>322</v>
          </cell>
          <cell r="C7">
            <v>300</v>
          </cell>
          <cell r="D7">
            <v>291</v>
          </cell>
          <cell r="E7">
            <v>494</v>
          </cell>
          <cell r="F7">
            <v>149</v>
          </cell>
          <cell r="G7">
            <v>136</v>
          </cell>
          <cell r="H7">
            <v>71</v>
          </cell>
          <cell r="I7">
            <v>401</v>
          </cell>
        </row>
        <row r="8">
          <cell r="A8">
            <v>7</v>
          </cell>
          <cell r="B8">
            <v>313</v>
          </cell>
          <cell r="C8">
            <v>95</v>
          </cell>
          <cell r="D8">
            <v>107</v>
          </cell>
          <cell r="E8">
            <v>405</v>
          </cell>
          <cell r="F8">
            <v>292</v>
          </cell>
          <cell r="G8">
            <v>130</v>
          </cell>
          <cell r="H8">
            <v>149</v>
          </cell>
          <cell r="I8">
            <v>144</v>
          </cell>
        </row>
        <row r="9">
          <cell r="A9">
            <v>8</v>
          </cell>
          <cell r="B9">
            <v>599</v>
          </cell>
          <cell r="C9">
            <v>439</v>
          </cell>
          <cell r="D9">
            <v>455</v>
          </cell>
          <cell r="E9">
            <v>678</v>
          </cell>
          <cell r="F9">
            <v>326</v>
          </cell>
          <cell r="G9">
            <v>255</v>
          </cell>
          <cell r="H9">
            <v>211</v>
          </cell>
          <cell r="I9">
            <v>553</v>
          </cell>
        </row>
        <row r="10">
          <cell r="A10">
            <v>9</v>
          </cell>
          <cell r="B10">
            <v>681</v>
          </cell>
          <cell r="C10">
            <v>360</v>
          </cell>
          <cell r="D10">
            <v>505</v>
          </cell>
          <cell r="E10">
            <v>506</v>
          </cell>
          <cell r="F10">
            <v>215</v>
          </cell>
          <cell r="G10">
            <v>216</v>
          </cell>
          <cell r="H10">
            <v>141</v>
          </cell>
          <cell r="I10">
            <v>559</v>
          </cell>
        </row>
        <row r="11">
          <cell r="A11">
            <v>10</v>
          </cell>
          <cell r="B11">
            <v>459</v>
          </cell>
          <cell r="C11">
            <v>332</v>
          </cell>
          <cell r="D11">
            <v>619</v>
          </cell>
          <cell r="E11">
            <v>575</v>
          </cell>
          <cell r="F11">
            <v>294</v>
          </cell>
          <cell r="G11">
            <v>276</v>
          </cell>
          <cell r="H11">
            <v>105</v>
          </cell>
          <cell r="I11">
            <v>807</v>
          </cell>
        </row>
        <row r="12">
          <cell r="A12">
            <v>11</v>
          </cell>
          <cell r="B12">
            <v>777</v>
          </cell>
          <cell r="C12">
            <v>453</v>
          </cell>
          <cell r="D12">
            <v>573</v>
          </cell>
          <cell r="E12">
            <v>789</v>
          </cell>
          <cell r="F12">
            <v>214</v>
          </cell>
          <cell r="G12">
            <v>525</v>
          </cell>
          <cell r="H12">
            <v>266</v>
          </cell>
          <cell r="I12">
            <v>729</v>
          </cell>
        </row>
        <row r="13">
          <cell r="A13">
            <v>12</v>
          </cell>
          <cell r="B13">
            <v>595</v>
          </cell>
          <cell r="C13">
            <v>466</v>
          </cell>
          <cell r="D13">
            <v>526</v>
          </cell>
          <cell r="E13">
            <v>716</v>
          </cell>
          <cell r="F13">
            <v>503</v>
          </cell>
          <cell r="G13">
            <v>239</v>
          </cell>
          <cell r="H13">
            <v>144</v>
          </cell>
          <cell r="I13">
            <v>493</v>
          </cell>
        </row>
        <row r="19">
          <cell r="B19" t="str">
            <v>Beverages</v>
          </cell>
          <cell r="C19" t="str">
            <v>Condiments</v>
          </cell>
          <cell r="D19" t="str">
            <v>Confections</v>
          </cell>
          <cell r="E19" t="str">
            <v>Dairy Products</v>
          </cell>
          <cell r="F19" t="str">
            <v>Grains/Cereals</v>
          </cell>
          <cell r="G19" t="str">
            <v>Meat/Poultry</v>
          </cell>
          <cell r="H19" t="str">
            <v>Produce</v>
          </cell>
          <cell r="I19" t="str">
            <v>Seafood</v>
          </cell>
        </row>
        <row r="20">
          <cell r="A20" t="str">
            <v>Fall</v>
          </cell>
          <cell r="B20">
            <v>1917</v>
          </cell>
          <cell r="C20">
            <v>1145</v>
          </cell>
          <cell r="D20">
            <v>1697</v>
          </cell>
          <cell r="E20">
            <v>1870</v>
          </cell>
          <cell r="F20">
            <v>723</v>
          </cell>
          <cell r="G20">
            <v>1017</v>
          </cell>
          <cell r="H20">
            <v>512</v>
          </cell>
          <cell r="I20">
            <v>2095</v>
          </cell>
        </row>
        <row r="21">
          <cell r="A21" t="str">
            <v>Spring</v>
          </cell>
          <cell r="B21">
            <v>2349</v>
          </cell>
          <cell r="C21">
            <v>1126</v>
          </cell>
          <cell r="D21">
            <v>2166</v>
          </cell>
          <cell r="E21">
            <v>1519</v>
          </cell>
          <cell r="F21">
            <v>879</v>
          </cell>
          <cell r="G21">
            <v>1054</v>
          </cell>
          <cell r="H21">
            <v>665</v>
          </cell>
          <cell r="I21">
            <v>1485</v>
          </cell>
        </row>
        <row r="22">
          <cell r="A22" t="str">
            <v>Summer</v>
          </cell>
          <cell r="B22">
            <v>1234</v>
          </cell>
          <cell r="C22">
            <v>834</v>
          </cell>
          <cell r="D22">
            <v>853</v>
          </cell>
          <cell r="E22">
            <v>1577</v>
          </cell>
          <cell r="F22">
            <v>767</v>
          </cell>
          <cell r="G22">
            <v>521</v>
          </cell>
          <cell r="H22">
            <v>431</v>
          </cell>
          <cell r="I22">
            <v>1098</v>
          </cell>
        </row>
        <row r="23">
          <cell r="A23" t="str">
            <v>Winter</v>
          </cell>
          <cell r="B23">
            <v>2350</v>
          </cell>
          <cell r="C23">
            <v>1310</v>
          </cell>
          <cell r="D23">
            <v>2170</v>
          </cell>
          <cell r="E23">
            <v>2715</v>
          </cell>
          <cell r="F23">
            <v>1571</v>
          </cell>
          <cell r="G23">
            <v>982</v>
          </cell>
          <cell r="H23">
            <v>836</v>
          </cell>
          <cell r="I23">
            <v>1874</v>
          </cell>
        </row>
      </sheetData>
      <sheetData sheetId="2"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Q13Pivot"/>
      <sheetName val="Q13Pivot2"/>
      <sheetName val="Q13"/>
    </sheetNames>
    <sheetDataSet>
      <sheetData sheetId="0" refreshError="1"/>
      <sheetData sheetId="1">
        <row r="3">
          <cell r="H3" t="str">
            <v>OrderSize</v>
          </cell>
          <cell r="I3" t="str">
            <v>DeliveryTime</v>
          </cell>
        </row>
        <row r="4">
          <cell r="H4">
            <v>1038</v>
          </cell>
          <cell r="I4">
            <v>8.68</v>
          </cell>
        </row>
        <row r="5">
          <cell r="H5">
            <v>2107</v>
          </cell>
          <cell r="I5">
            <v>7.6363636363636367</v>
          </cell>
        </row>
        <row r="6">
          <cell r="H6">
            <v>280</v>
          </cell>
          <cell r="I6">
            <v>5.666666666666667</v>
          </cell>
        </row>
        <row r="7">
          <cell r="H7">
            <v>1397</v>
          </cell>
          <cell r="I7">
            <v>7.5510204081632653</v>
          </cell>
        </row>
        <row r="8">
          <cell r="H8">
            <v>1436</v>
          </cell>
          <cell r="I8">
            <v>9.0508474576271194</v>
          </cell>
        </row>
        <row r="9">
          <cell r="H9">
            <v>1352</v>
          </cell>
          <cell r="I9">
            <v>7.666666666666667</v>
          </cell>
        </row>
        <row r="10">
          <cell r="H10">
            <v>1733</v>
          </cell>
          <cell r="I10">
            <v>8.6911764705882355</v>
          </cell>
        </row>
        <row r="11">
          <cell r="H11">
            <v>608</v>
          </cell>
          <cell r="I11">
            <v>6.806451612903226</v>
          </cell>
        </row>
        <row r="12">
          <cell r="H12">
            <v>3867</v>
          </cell>
          <cell r="I12">
            <v>8.2658227848101262</v>
          </cell>
        </row>
        <row r="13">
          <cell r="H13">
            <v>926</v>
          </cell>
          <cell r="I13">
            <v>7.0303030303030303</v>
          </cell>
        </row>
        <row r="14">
          <cell r="H14">
            <v>3808</v>
          </cell>
          <cell r="I14">
            <v>9.0701754385964914</v>
          </cell>
        </row>
        <row r="15">
          <cell r="H15">
            <v>1095</v>
          </cell>
          <cell r="I15">
            <v>7.6734693877551017</v>
          </cell>
        </row>
        <row r="16">
          <cell r="H16">
            <v>2817</v>
          </cell>
          <cell r="I16">
            <v>8.5245901639344268</v>
          </cell>
        </row>
        <row r="17">
          <cell r="H17">
            <v>1133</v>
          </cell>
          <cell r="I17">
            <v>9.3000000000000007</v>
          </cell>
        </row>
      </sheetData>
      <sheetData sheetId="2" refreshError="1"/>
    </sheetDataSet>
  </externalBook>
</externalLink>
</file>

<file path=xl/featurePropertyBag/featurePropertyBag.xml><?xml version="1.0" encoding="utf-8"?>
<FeaturePropertyBags xmlns="http://schemas.microsoft.com/office/spreadsheetml/2022/featurepropertybag">
  <bag type="Checkbox"/>
  <bag type="XFControls">
    <bagId k="CellControl">0</bagId>
  </bag>
  <bag type="XFComplement">
    <bagId k="XFControls">1</bagId>
  </bag>
  <bag type="XFComplements" extRef="XFComplementsMapperExtRef">
    <a k="MappedFeaturePropertyBags">
      <bagId>2</bagId>
    </a>
  </bag>
</FeaturePropertyBags>
</file>

<file path=xl/pivotCache/_rels/pivotCacheDefinition1.xml.rels><?xml version="1.0" encoding="UTF-8" standalone="yes"?>
<Relationships xmlns="http://schemas.openxmlformats.org/package/2006/relationships"><Relationship Id="rId2" Type="http://schemas.openxmlformats.org/officeDocument/2006/relationships/externalLinkPath" Target="/Users/hemil/OneDrive/Desktop/Training/Capstone%20Project%201/Solution/SQL%20to%20CSV/Merged%20-%20Copy/Q1.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openxmlformats.org/officeDocument/2006/relationships/externalLinkPath" Target="/Users/hemil/OneDrive/Desktop/Training/Capstone%20Project%201/Solution/SQL%20to%20CSV/Merged%20-%20Copy/Q10.xlsx" TargetMode="External"/><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2" Type="http://schemas.openxmlformats.org/officeDocument/2006/relationships/externalLinkPath" Target="/Users/hemil/OneDrive/Desktop/Training/Capstone%20Project%201/Solution/SQL%20to%20CSV/Merged%20-%20Copy/Q11.xlsx" TargetMode="External"/><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2" Type="http://schemas.openxmlformats.org/officeDocument/2006/relationships/externalLinkPath" Target="/Users/hemil/OneDrive/Desktop/Training/Capstone%20Project%201/Solution/SQL%20to%20CSV/Merged%20-%20Copy/Q13.xlsx" TargetMode="External"/><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2" Type="http://schemas.openxmlformats.org/officeDocument/2006/relationships/externalLinkPath" Target="/Users/hemil/OneDrive/Desktop/Training/Capstone%20Project%201/Solution/SQL%20to%20CSV/Merged%20-%20Copy/Q14.xlsx" TargetMode="External"/><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2" Type="http://schemas.openxmlformats.org/officeDocument/2006/relationships/externalLinkPath" Target="/Users/hemil/OneDrive/Desktop/Training/Capstone%20Project%201/Solution/SQL%20to%20CSV/Merged%20-%20Copy/Q15.xlsx" TargetMode="External"/><Relationship Id="rId1" Type="http://schemas.openxmlformats.org/officeDocument/2006/relationships/pivotCacheRecords" Target="pivotCacheRecords6.xml"/></Relationships>
</file>

<file path=xl/pivotCache/_rels/pivotCacheDefinition7.xml.rels><?xml version="1.0" encoding="UTF-8" standalone="yes"?>
<Relationships xmlns="http://schemas.openxmlformats.org/package/2006/relationships"><Relationship Id="rId2" Type="http://schemas.openxmlformats.org/officeDocument/2006/relationships/externalLinkPath" Target="/Users/hemil/OneDrive/Desktop/Training/Capstone%20Project%201/Solution/SQL%20to%20CSV/Merged%20-%20Copy/Q2.xlsx" TargetMode="External"/><Relationship Id="rId1" Type="http://schemas.openxmlformats.org/officeDocument/2006/relationships/pivotCacheRecords" Target="pivotCacheRecords7.xml"/></Relationships>
</file>

<file path=xl/pivotCache/_rels/pivotCacheDefinition8.xml.rels><?xml version="1.0" encoding="UTF-8" standalone="yes"?>
<Relationships xmlns="http://schemas.openxmlformats.org/package/2006/relationships"><Relationship Id="rId2" Type="http://schemas.openxmlformats.org/officeDocument/2006/relationships/externalLinkPath" Target="/Users/hemil/OneDrive/Desktop/Training/Capstone%20Project%201/Solution/SQL%20to%20CSV/Merged%20-%20Copy/Q3.xlsx" TargetMode="External"/><Relationship Id="rId1" Type="http://schemas.openxmlformats.org/officeDocument/2006/relationships/pivotCacheRecords" Target="pivotCacheRecords8.xml"/></Relationships>
</file>

<file path=xl/pivotCache/_rels/pivotCacheDefinition9.xml.rels><?xml version="1.0" encoding="UTF-8" standalone="yes"?>
<Relationships xmlns="http://schemas.openxmlformats.org/package/2006/relationships"><Relationship Id="rId2" Type="http://schemas.openxmlformats.org/officeDocument/2006/relationships/externalLinkPath" Target="/Users/hemil/OneDrive/Desktop/Training/Capstone%20Project%201/Solution/SQL%20to%20CSV/Merged%20-%20Copy/Q5.xlsx" TargetMode="External"/><Relationship Id="rId1" Type="http://schemas.openxmlformats.org/officeDocument/2006/relationships/pivotCacheRecords" Target="pivotCacheRecords9.xml"/></Relationships>
</file>

<file path=xl/pivotCache/_rels/pivotCacheDefinition10.xml.rels><?xml version="1.0" encoding="UTF-8" standalone="yes"?>
<Relationships xmlns="http://schemas.openxmlformats.org/package/2006/relationships"><Relationship Id="rId2" Type="http://schemas.openxmlformats.org/officeDocument/2006/relationships/externalLinkPath" Target="/Users/hemil/OneDrive/Desktop/Training/Capstone%20Project%201/Solution/SQL%20to%20CSV/Merged%20-%20Copy/Q6.xlsx" TargetMode="External"/><Relationship Id="rId1" Type="http://schemas.openxmlformats.org/officeDocument/2006/relationships/pivotCacheRecords" Target="pivotCacheRecords10.xml"/></Relationships>
</file>

<file path=xl/pivotCache/_rels/pivotCacheDefinition11.xml.rels><?xml version="1.0" encoding="UTF-8" standalone="yes"?>
<Relationships xmlns="http://schemas.openxmlformats.org/package/2006/relationships"><Relationship Id="rId2" Type="http://schemas.openxmlformats.org/officeDocument/2006/relationships/externalLinkPath" Target="/Users/hemil/OneDrive/Desktop/Training/Capstone%20Project%201/Solution/SQL%20to%20CSV/Merged%20-%20Copy/Q6.xlsx" TargetMode="External"/><Relationship Id="rId1" Type="http://schemas.openxmlformats.org/officeDocument/2006/relationships/pivotCacheRecords" Target="pivotCacheRecords11.xml"/></Relationships>
</file>

<file path=xl/pivotCache/_rels/pivotCacheDefinition12.xml.rels><?xml version="1.0" encoding="UTF-8" standalone="yes"?>
<Relationships xmlns="http://schemas.openxmlformats.org/package/2006/relationships"><Relationship Id="rId2" Type="http://schemas.openxmlformats.org/officeDocument/2006/relationships/externalLinkPath" Target="/Users/hemil/OneDrive/Desktop/Training/Capstone%20Project%201/Solution/SQL%20to%20CSV/Merged%20-%20Copy/Q8.xlsx" TargetMode="External"/><Relationship Id="rId1" Type="http://schemas.openxmlformats.org/officeDocument/2006/relationships/pivotCacheRecords" Target="pivotCacheRecords12.xml"/></Relationships>
</file>

<file path=xl/pivotCache/_rels/pivotCacheDefinition13.xml.rels><?xml version="1.0" encoding="UTF-8" standalone="yes"?>
<Relationships xmlns="http://schemas.openxmlformats.org/package/2006/relationships"><Relationship Id="rId2" Type="http://schemas.openxmlformats.org/officeDocument/2006/relationships/externalLinkPath" Target="/Users/hemil/OneDrive/Desktop/Training/Capstone%20Project%201/Solution/SQL%20to%20CSV/Merged%20-%20Copy/Q9.xlsx" TargetMode="External"/><Relationship Id="rId1" Type="http://schemas.openxmlformats.org/officeDocument/2006/relationships/pivotCacheRecords" Target="pivotCacheRecords13.xml"/></Relationships>
</file>

<file path=xl/pivotCache/_rels/pivotCacheDefinition14.xml.rels><?xml version="1.0" encoding="UTF-8" standalone="yes"?>
<Relationships xmlns="http://schemas.openxmlformats.org/package/2006/relationships"><Relationship Id="rId2" Type="http://schemas.openxmlformats.org/officeDocument/2006/relationships/externalLinkPath" Target="/Users/hemil/OneDrive/Desktop/Training/Capstone%20Project%201/Solution/SQL%20to%20CSV/Q9/Q%209.csv" TargetMode="External"/><Relationship Id="rId1" Type="http://schemas.openxmlformats.org/officeDocument/2006/relationships/pivotCacheRecords" Target="pivotCacheRecords1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emil Tandel" refreshedDate="45684.718233217594" createdVersion="8" refreshedVersion="8" minRefreshableVersion="3" recordCount="1685" xr:uid="{DBD407FB-8254-4064-A7F3-ECAD9364288F}">
  <cacheSource type="worksheet">
    <worksheetSource name="Table1" r:id="rId2"/>
  </cacheSource>
  <cacheFields count="16">
    <cacheField name="CustomerID" numFmtId="0">
      <sharedItems/>
    </cacheField>
    <cacheField name="CompanyName" numFmtId="0">
      <sharedItems count="89">
        <s v="Save-a-lot Markets"/>
        <s v="Ernst Handel"/>
        <s v="QUICK-Stop"/>
        <s v="Hungry Owl All-Night Grocers"/>
        <s v="Folk och fÃ¤ HB"/>
        <s v="Berglunds snabbkÃ¶p"/>
        <s v="HILARIÃ“N-Abastos"/>
        <s v="Rattlesnake Canyon Grocery"/>
        <s v="Bon app'"/>
        <s v="Frankenversand"/>
        <s v="Wartian Herkku"/>
        <s v="Lehmanns Marktstand"/>
        <s v="Bottom-Dollar Markets"/>
        <s v="La maison d'Asie"/>
        <s v="LILA-Supermercado"/>
        <s v="White Clover Markets"/>
        <s v="Hanari Carnes"/>
        <s v="KÃ¶niglich Essen"/>
        <s v="MÃ¨re Paillarde"/>
        <s v="Around the Horn"/>
        <s v="Queen Cozinha"/>
        <s v="LINO-Delicateses"/>
        <s v="Reggiani Caseifici"/>
        <s v="SuprÃªmes dÃ©lices"/>
        <s v="Great Lakes Food Market"/>
        <s v="Vaffeljernet"/>
        <s v="Blondel pÃ¨re et fils"/>
        <s v="Ricardo Adocicados"/>
        <s v="Island Trading"/>
        <s v="Piccolo und mehr"/>
        <s v="Victuailles en stock"/>
        <s v="Old World Delicatessen"/>
        <s v="Magazzini Alimentari Riuniti"/>
        <s v="Godos Cocina TÃ­pica"/>
        <s v="Die Wandernde Kuh"/>
        <s v="B's Beverages"/>
        <s v="Tortuga Restaurante"/>
        <s v="Ottilies KÃ¤seladen"/>
        <s v="Richter Supermarkt"/>
        <s v="Seven Seas Imports"/>
        <s v="Gourmet Lanchonetes"/>
        <s v="Split Rail Beer &amp; Ale"/>
        <s v="Wellington Importadora"/>
        <s v="Que DelÃ­cia"/>
        <s v="Eastern Connection"/>
        <s v="Furia Bacalhau e Frutos do Mar"/>
        <s v="Lonesome Pine Restaurant"/>
        <s v="Chop-suey Chinese"/>
        <s v="Wilman Kala"/>
        <s v="Maison Dewey"/>
        <s v="Familia Arquibaldo"/>
        <s v="Blauer See Delikatessen"/>
        <s v="Antonio Moreno TaquerÃ­a"/>
        <s v="Wolski  Zajazd"/>
        <s v="Simons bistro"/>
        <s v="Alfreds Futterkiste"/>
        <s v="Cactus Comidas para llevar"/>
        <s v="Franchi S.p.A."/>
        <s v="SantÃ© Gourmet"/>
        <s v="TradiÃ§Ã£o Hipermercados"/>
        <s v="Drachenblut Delikatessen"/>
        <s v="Pericles Comidas clÃ¡sicas"/>
        <s v="Toms SpezialitÃ¤ten"/>
        <s v="Hungry Coyote Import Store"/>
        <s v="Folies gourmandes"/>
        <s v="Rancho grande"/>
        <s v="OcÃ©ano AtlÃ¡ntico Ltda."/>
        <s v="GalerÃ­a del gastrÃ³nomo"/>
        <s v="Vins et alcools Chevalier"/>
        <s v="Princesa Isabel Vinhos"/>
        <s v="Morgenstern Gesundkost"/>
        <s v="Romero y tomillo"/>
        <s v="ComÃ©rcio Mineiro"/>
        <s v="La corne d'abondance"/>
        <s v="SpÃ©cialitÃ©s du monde"/>
        <s v="Let's Stop N Shop"/>
        <s v="Du monde entier"/>
        <s v="Ana Trujillo Emparedados y helados"/>
        <s v="The Big Cheese"/>
        <s v="France restauration"/>
        <s v="Trail's Head Gourmet Provisioners"/>
        <s v="The Cracker Box"/>
        <s v="Laughing Bacchus Wine Cellars"/>
        <s v="Consolidated Holdings"/>
        <s v="North/South"/>
        <s v="BÃ³lido Comidas preparadas"/>
        <s v="Lazy K Kountry Store"/>
        <s v="GROSELLA-Restaurante"/>
        <s v="Centro comercial Moctezuma"/>
      </sharedItems>
    </cacheField>
    <cacheField name="City" numFmtId="0">
      <sharedItems count="69">
        <s v="Boise"/>
        <s v="Graz"/>
        <s v="Cunewalde"/>
        <s v="Cork"/>
        <s v="BrÃ¤cke"/>
        <s v="LuleÃ¥"/>
        <s v="San CristÃ³bal"/>
        <s v="Albuquerque"/>
        <s v="Marseille"/>
        <s v="MÃ¼nchen"/>
        <s v="Oulu"/>
        <s v="Frankfurt a.M. "/>
        <s v="Tsawassen"/>
        <s v="Toulouse"/>
        <s v="Barquisimeto"/>
        <s v="Seattle"/>
        <s v="Rio de Janeiro"/>
        <s v="Brandenburg"/>
        <s v="MontrÃ©al"/>
        <s v="London"/>
        <s v="SÃ£o Paulo"/>
        <s v="I. de Margarita"/>
        <s v="Reggio Emilia"/>
        <s v="Charleroi"/>
        <s v="Eugene"/>
        <s v="Ã…rhus"/>
        <s v="Strasbourg"/>
        <s v="Cowes"/>
        <s v="Salzburg"/>
        <s v="Lyon"/>
        <s v="Anchorage"/>
        <s v="Bergamo"/>
        <s v="Sevilla"/>
        <s v="Stuttgart"/>
        <s v="MÃ©xico D.F."/>
        <s v="KÃ¶ln"/>
        <s v="GenÃ¨ve"/>
        <s v="Campinas"/>
        <s v="Lander"/>
        <s v="Resende"/>
        <s v="Lisboa"/>
        <s v="Portland"/>
        <s v="Bern"/>
        <s v="Helsinki"/>
        <s v="Bruxelles"/>
        <s v="Mannheim"/>
        <s v="Warszawa"/>
        <s v="KÃ¸benhavn"/>
        <s v="Berlin"/>
        <s v="Buenos Aires"/>
        <s v="Torino"/>
        <s v="Stavern"/>
        <s v="Aachen"/>
        <s v="MÃ¼nster"/>
        <s v="Elgin"/>
        <s v="Lille"/>
        <s v="Barcelona"/>
        <s v="Reims"/>
        <s v="Leipzig"/>
        <s v="Madrid"/>
        <s v="Versailles"/>
        <s v="Paris"/>
        <s v="San Francisco"/>
        <s v="Nantes"/>
        <s v="Kirkland"/>
        <s v="Butte"/>
        <s v="Vancouver"/>
        <s v="Walla Walla"/>
        <s v="Caracas"/>
      </sharedItems>
    </cacheField>
    <cacheField name="Country" numFmtId="0">
      <sharedItems/>
    </cacheField>
    <cacheField name="ProductName" numFmtId="0">
      <sharedItems/>
    </cacheField>
    <cacheField name="CategoryName" numFmtId="0">
      <sharedItems/>
    </cacheField>
    <cacheField name="RetentionPeriod" numFmtId="1">
      <sharedItems containsSemiMixedTypes="0" containsString="0" containsNumber="1" containsInteger="1" minValue="0" maxValue="663"/>
    </cacheField>
    <cacheField name="AvgDaysBetweenOrders" numFmtId="164">
      <sharedItems containsSemiMixedTypes="0" containsString="0" containsNumber="1" minValue="0" maxValue="506"/>
    </cacheField>
    <cacheField name="TotalOrders" numFmtId="1">
      <sharedItems containsSemiMixedTypes="0" containsString="0" containsNumber="1" containsInteger="1" minValue="1" maxValue="5"/>
    </cacheField>
    <cacheField name="AvgDiscountPerOrder" numFmtId="10">
      <sharedItems containsSemiMixedTypes="0" containsString="0" containsNumber="1" minValue="0" maxValue="0.25"/>
    </cacheField>
    <cacheField name="CLV" numFmtId="165">
      <sharedItems containsSemiMixedTypes="0" containsString="0" containsNumber="1" minValue="4.8" maxValue="22924.499988220599"/>
    </cacheField>
    <cacheField name="AOV" numFmtId="165">
      <sharedItems containsSemiMixedTypes="0" containsString="0" containsNumber="1" minValue="4.8" maxValue="11462.2499941103" count="1207">
        <n v="4015.5299952793098"/>
        <n v="2464.1499985083901"/>
        <n v="2001.99999650319"/>
        <n v="2336.9999993890501"/>
        <n v="1125.7499988675099"/>
        <n v="3800"/>
        <n v="1201.33333181341"/>
        <n v="1109.25"/>
        <n v="1039.9999988079001"/>
        <n v="555.17999918460805"/>
        <n v="1364"/>
        <n v="599.99999962747097"/>
        <n v="2386.7999832630098"/>
        <n v="773.99999754379098"/>
        <n v="1122.075"/>
        <n v="1078.8"/>
        <n v="677.99999848008099"/>
        <n v="477.67499999999899"/>
        <n v="902.5"/>
        <n v="595.59999806682197"/>
        <n v="1744.1999877691201"/>
        <n v="1709.99999865889"/>
        <n v="506.09999746084202"/>
        <n v="754.4"/>
        <n v="1494.5"/>
        <n v="1472.49999884516"/>
        <n v="731.5"/>
        <n v="486.69999963045098"/>
        <n v="1440"/>
        <n v="350.99999921768898"/>
        <n v="452.5"/>
        <n v="1350"/>
        <n v="659.29999949037995"/>
        <n v="1247.99999535083"/>
        <n v="391.66666574776099"/>
        <n v="571.94999896064405"/>
        <n v="372"/>
        <n v="1008"/>
        <n v="847.99999684095303"/>
        <n v="775"/>
        <n v="317.799998998641"/>
        <n v="277.19999974965998"/>
        <n v="546"/>
        <n v="152.10666623711501"/>
        <n v="225.625"/>
        <n v="446.24999687075598"/>
        <n v="213.069999289512"/>
        <n v="396"/>
        <n v="292.5"/>
        <n v="83.099999919533701"/>
        <n v="50"/>
        <n v="119.25"/>
        <n v="58.8"/>
        <n v="4256.9999954104396"/>
        <n v="1572.72499965317"/>
        <n v="6041.9999952614298"/>
        <n v="2720"/>
        <n v="1684.75999897221"/>
        <n v="2081.92499439418"/>
        <n v="4005.1999968588302"/>
        <n v="1909"/>
        <n v="932.58749889582396"/>
        <n v="1786"/>
        <n v="3352.3999764919199"/>
        <n v="3159"/>
        <n v="1020.93333061536"/>
        <n v="1525.4999975860101"/>
        <n v="1457.99999825656"/>
        <n v="1398.6029994466101"/>
        <n v="2634.9999815225601"/>
        <n v="760.12916628513403"/>
        <n v="669.28833275338002"/>
        <n v="955.499997027218"/>
        <n v="432.49999908730302"/>
        <n v="1674.4"/>
        <n v="713.99999835342101"/>
        <n v="1325.99999070167"/>
        <n v="1317"/>
        <n v="1133.82499911077"/>
        <n v="1092"/>
        <n v="272.7"/>
        <n v="361.99999998013101"/>
        <n v="345.43333303431598"/>
        <n v="343.79999971389702"/>
        <n v="931.5"/>
        <n v="929.09249348491403"/>
        <n v="429"/>
        <n v="409.5"/>
        <n v="816"/>
        <n v="379.99999886751101"/>
        <n v="308"/>
        <n v="606.89999574422802"/>
        <n v="600.47999900579396"/>
        <n v="281.999999955296"/>
        <n v="540"/>
        <n v="246.399998769164"/>
        <n v="243.05"/>
        <n v="472"/>
        <n v="450"/>
        <n v="432"/>
        <n v="215.449999919161"/>
        <n v="214.99999985098799"/>
        <n v="198.899998605251"/>
        <n v="357.5"/>
        <n v="243.67499980889201"/>
        <n v="217.38749847561101"/>
        <n v="122.87999954223601"/>
        <n v="120"/>
        <n v="11462.2499941103"/>
        <n v="1699.9999948386101"/>
        <n v="5268"/>
        <n v="4951.6000000000004"/>
        <n v="2025"/>
        <n v="1971.2"/>
        <n v="1955.6999924182801"/>
        <n v="1925"/>
        <n v="1749.9999962746999"/>
        <n v="1608.345"/>
        <n v="1376.9999993965"/>
        <n v="1334"/>
        <n v="846.47999827265699"/>
        <n v="843.96666554361502"/>
        <n v="1216.94999930635"/>
        <n v="577.49999873787101"/>
        <n v="2240"/>
        <n v="2073.5999965667702"/>
        <n v="1033.9199988841999"/>
        <n v="969.47999839484601"/>
        <n v="922.49999966472296"/>
        <n v="609.58333238959301"/>
        <n v="567.29166642514303"/>
        <n v="730.8"/>
        <n v="705.279998594522"/>
        <n v="689.64999923482503"/>
        <n v="1319.19999074935"/>
        <n v="529.19999903440396"/>
        <n v="510.49999982863602"/>
        <n v="494.99999955296499"/>
        <n v="989.99999836087204"/>
        <n v="872.5"/>
        <n v="807.49999433755795"/>
        <n v="363.43749789521098"/>
        <n v="715.499998815357"/>
        <n v="347.69999957531599"/>
        <n v="600"/>
        <n v="566.99999906122605"/>
        <n v="565.43999955654101"/>
        <n v="564.375"/>
        <n v="276"/>
        <n v="437.5"/>
        <n v="418"/>
        <n v="364.8"/>
        <n v="324"/>
        <n v="294.499999769032"/>
        <n v="36.999999880790703"/>
        <n v="5570.55"/>
        <n v="1571.1666598915999"/>
        <n v="3637.5"/>
        <n v="928.12499846331696"/>
        <n v="893.57999696731497"/>
        <n v="1627.5"/>
        <n v="397.2124987185"/>
        <n v="633.68999972239101"/>
        <n v="631.5"/>
        <n v="598.89999776892296"/>
        <n v="1140"/>
        <n v="565.43999893665296"/>
        <n v="477.67499920912002"/>
        <n v="921.375"/>
        <n v="399.99999850988303"/>
        <n v="736"/>
        <n v="346.55999984145097"/>
        <n v="662.39999890327397"/>
        <n v="630"/>
        <n v="591"/>
        <n v="565.37999906390905"/>
        <n v="282.539999572932"/>
        <n v="270.75"/>
        <n v="535.49999624490704"/>
        <n v="520"/>
        <n v="420"/>
        <n v="418.5"/>
        <n v="360"/>
        <n v="352"/>
        <n v="341.25"/>
        <n v="151.19999999999999"/>
        <n v="202.5"/>
        <n v="155"/>
        <n v="146.87999975681299"/>
        <n v="43.199999839067402"/>
        <n v="1554.6666666666599"/>
        <n v="4642.125"/>
        <n v="2280"/>
        <n v="1800"/>
        <n v="1044.99999918043"/>
        <n v="515.159998556971"/>
        <n v="310.33333295583702"/>
        <n v="878"/>
        <n v="433.49999986588898"/>
        <n v="850"/>
        <n v="835.2"/>
        <n v="414"/>
        <n v="386.39999874830198"/>
        <n v="377.99999785423199"/>
        <n v="367.499998882412"/>
        <n v="683.99999745190098"/>
        <n v="579.59999784082095"/>
        <n v="285"/>
        <n v="177.57916628420301"/>
        <n v="525"/>
        <n v="113.666666266322"/>
        <n v="300"/>
        <n v="254.39999905228601"/>
        <n v="251.42999823689399"/>
        <n v="215.99999919533701"/>
        <n v="194.5"/>
        <n v="157.5"/>
        <n v="103.2"/>
        <n v="18.75"/>
        <n v="3557.2499941103101"/>
        <n v="2760"/>
        <n v="1071.5999989807599"/>
        <n v="1814.4"/>
        <n v="690"/>
        <n v="596.64374999999995"/>
        <n v="544"/>
        <n v="517.79999999999995"/>
        <n v="928.42499999999995"/>
        <n v="344"/>
        <n v="660"/>
        <n v="309.999999538064"/>
        <n v="472.5"/>
        <n v="232.27499985136001"/>
        <n v="205.199999731779"/>
        <n v="393.6"/>
        <n v="384"/>
        <n v="112.374999942258"/>
        <n v="163.75"/>
        <n v="312"/>
        <n v="299.25"/>
        <n v="287.99999952316199"/>
        <n v="283.5"/>
        <n v="280.8"/>
        <n v="248"/>
        <n v="80.159999977797199"/>
        <n v="237.599999606609"/>
        <n v="230"/>
        <n v="188.459999687969"/>
        <n v="175"/>
        <n v="115.2"/>
        <n v="31.725000000000001"/>
        <n v="36"/>
        <n v="2282.5"/>
        <n v="1060"/>
        <n v="1650.59999726712"/>
        <n v="523.19999914169296"/>
        <n v="598.49999826587703"/>
        <n v="598"/>
        <n v="950"/>
        <n v="912"/>
        <n v="877.5"/>
        <n v="776.7"/>
        <n v="255.23333333333301"/>
        <n v="720"/>
        <n v="645"/>
        <n v="524.66399804547405"/>
        <n v="260.55"/>
        <n v="201.59999996423701"/>
        <n v="390"/>
        <n v="305.99999785423199"/>
        <n v="250"/>
        <n v="241.91999959945599"/>
        <n v="210"/>
        <n v="54.75"/>
        <n v="156"/>
        <n v="144"/>
        <n v="135.14999905228601"/>
        <n v="128"/>
        <n v="86.4"/>
        <n v="84"/>
        <n v="36.479999971389702"/>
        <n v="8432"/>
        <n v="1971.0749988984301"/>
        <n v="984.2"/>
        <n v="2640"/>
        <n v="576.419999465346"/>
        <n v="2195"/>
        <n v="729.49999999254896"/>
        <n v="612.75"/>
        <n v="476.79999923705998"/>
        <n v="431.25250002229501"/>
        <n v="840"/>
        <n v="273.74999954675599"/>
        <n v="733.6"/>
        <n v="667.2"/>
        <n v="324.89999932050699"/>
        <n v="317.56000004559701"/>
        <n v="308.99999977648201"/>
        <n v="552"/>
        <n v="233.280000036209"/>
        <n v="217.25"/>
        <n v="208"/>
        <n v="372.6"/>
        <n v="367.5"/>
        <n v="336"/>
        <n v="286.19999952614302"/>
        <n v="259.2"/>
        <n v="69.233333333333306"/>
        <n v="163.199999392032"/>
        <n v="52.975000000000001"/>
        <n v="101.25"/>
        <n v="72.199999943375502"/>
        <n v="71.999999880790696"/>
        <n v="40"/>
        <n v="35.280000016093197"/>
        <n v="34.199999973177903"/>
        <n v="33.853000023402203"/>
        <n v="31"/>
        <n v="29.700000006705501"/>
        <n v="24.5000000111758"/>
        <n v="24"/>
        <n v="22.552500015590301"/>
        <n v="18"/>
        <n v="17"/>
        <n v="14"/>
        <n v="1224.9999996274701"/>
        <n v="927.499999605119"/>
        <n v="781.24999953433803"/>
        <n v="757.49999552965096"/>
        <n v="1398.39999890327"/>
        <n v="558"/>
        <n v="934.99999344348896"/>
        <n v="306.24749962296301"/>
        <n v="438.9"/>
        <n v="855"/>
        <n v="386.39999958872698"/>
        <n v="675"/>
        <n v="621.17999897152094"/>
        <n v="592.79999953508297"/>
        <n v="570"/>
        <n v="560"/>
        <n v="556.79999999999995"/>
        <n v="398.99999968707499"/>
        <n v="378"/>
        <n v="348.75"/>
        <n v="339.99999761581398"/>
        <n v="252"/>
        <n v="115.05"/>
        <n v="213.75"/>
        <n v="204.75"/>
        <n v="199.97499984316499"/>
        <n v="139.499999769032"/>
        <n v="108"/>
        <n v="87.779999931156595"/>
        <n v="69"/>
        <n v="35.624999972060301"/>
        <n v="1968.9999908208799"/>
        <n v="1128.74999951943"/>
        <n v="887.39999903738499"/>
        <n v="1646.4069987087601"/>
        <n v="639.4"/>
        <n v="592.875"/>
        <n v="376.33333312968398"/>
        <n v="470.99999964237202"/>
        <n v="288"/>
        <n v="854.99999932944695"/>
        <n v="395.199999094009"/>
        <n v="748.125"/>
        <n v="735"/>
        <n v="614.39999771118096"/>
        <n v="597.6"/>
        <n v="582.4"/>
        <n v="286.75"/>
        <n v="280.59999972581801"/>
        <n v="554.625"/>
        <n v="485.99999919533701"/>
        <n v="471.14999921992398"/>
        <n v="447.99999833106898"/>
        <n v="397.5"/>
        <n v="350"/>
        <n v="328"/>
        <n v="153.65625"/>
        <n v="291.83999891281098"/>
        <n v="195"/>
        <n v="183.59999871253899"/>
        <n v="183.349999856203"/>
        <n v="74.25"/>
        <n v="655"/>
        <n v="550.39999965826598"/>
        <n v="788.499995470047"/>
        <n v="1237.9000000000001"/>
        <n v="1168.74999180436"/>
        <n v="920"/>
        <n v="693.59999513626099"/>
        <n v="206.53749958425701"/>
        <n v="550"/>
        <n v="504"/>
        <n v="456"/>
        <n v="375"/>
        <n v="346.559999728202"/>
        <n v="322.99999773502299"/>
        <n v="315"/>
        <n v="142.19999943673599"/>
        <n v="244.3"/>
        <n v="83.999999910593004"/>
        <n v="146"/>
        <n v="79.5"/>
        <n v="17.879999933391801"/>
        <n v="1163.75"/>
        <n v="2228.2199999999998"/>
        <n v="1375"/>
        <n v="1360.79999493062"/>
        <n v="650.25"/>
        <n v="593.99999678134895"/>
        <n v="347.35749938916399"/>
        <n v="960"/>
        <n v="695"/>
        <n v="575.99999785423199"/>
        <n v="257.59999904036499"/>
        <n v="500"/>
        <n v="444.97499687969599"/>
        <n v="427.5"/>
        <n v="425.6"/>
        <n v="394.875"/>
        <n v="368.12499971129"/>
        <n v="351"/>
        <n v="325.5"/>
        <n v="136.79999989271101"/>
        <n v="260"/>
        <n v="148.342499883659"/>
        <n v="75"/>
        <n v="59.599999777972698"/>
        <n v="56"/>
        <n v="42"/>
        <n v="37.999999970197599"/>
        <n v="1507.49166666666"/>
        <n v="1168.75"/>
        <n v="702"/>
        <n v="663.4"/>
        <n v="1272"/>
        <n v="1218"/>
        <n v="510.39999940991402"/>
        <n v="810"/>
        <n v="379.28749907612797"/>
        <n v="684"/>
        <n v="640"/>
        <n v="638.39999949932098"/>
        <n v="551.25"/>
        <n v="212.79999983310699"/>
        <n v="200"/>
        <n v="171"/>
        <n v="153.99999942630501"/>
        <n v="67.75"/>
        <n v="78.75"/>
        <n v="77.5"/>
        <n v="2352.0099981553799"/>
        <n v="1576"/>
        <n v="362.87999939918501"/>
        <n v="220.33666650056799"/>
        <n v="208.8"/>
        <n v="367.999998629093"/>
        <n v="345.6"/>
        <n v="270.749999787658"/>
        <n v="268.799998998641"/>
        <n v="248.959999072551"/>
        <n v="226.79999962449"/>
        <n v="222.39999917149501"/>
        <n v="176.699999861419"/>
        <n v="175.49999970942699"/>
        <n v="122.39999979734399"/>
        <n v="111.999999582767"/>
        <n v="106.399999916553"/>
        <n v="99.75"/>
        <n v="76.799999713897705"/>
        <n v="35.099999919533701"/>
        <n v="55.799999907612801"/>
        <n v="31.9999998807907"/>
        <n v="14.3999999463558"/>
        <n v="1979.99999672174"/>
        <n v="1600"/>
        <n v="728.32499628961"/>
        <n v="563.03999967574998"/>
        <n v="968.99999320507004"/>
        <n v="864"/>
        <n v="337.07499792873801"/>
        <n v="595.19999778270699"/>
        <n v="289.799999687075"/>
        <n v="256.185"/>
        <n v="427.49999966472302"/>
        <n v="417"/>
        <n v="185.249999854713"/>
        <n v="240"/>
        <n v="180"/>
        <n v="131.4"/>
        <n v="122.399999141693"/>
        <n v="112"/>
        <n v="111.75"/>
        <n v="105"/>
        <n v="56.999999955296502"/>
        <n v="6587.5"/>
        <n v="1209"/>
        <n v="936.7"/>
        <n v="1680"/>
        <n v="1650"/>
        <n v="1250"/>
        <n v="917.99999356269802"/>
        <n v="431.199999853968"/>
        <n v="842.87999686002695"/>
        <n v="372.399998188018"/>
        <n v="712.5"/>
        <n v="665"/>
        <n v="616"/>
        <n v="582"/>
        <n v="288.79999892413599"/>
        <n v="528.19999958574704"/>
        <n v="503.99999812245301"/>
        <n v="468.45"/>
        <n v="232.937498550117"/>
        <n v="386.4"/>
        <n v="379.94999733567198"/>
        <n v="303.99999886751101"/>
        <n v="296.39999976754098"/>
        <n v="216"/>
        <n v="100.749999955296"/>
        <n v="198.75"/>
        <n v="191.24999865889501"/>
        <n v="185.999999307096"/>
        <n v="182.39999932050699"/>
        <n v="26.349999815225601"/>
        <n v="6025.3666661431298"/>
        <n v="2170"/>
        <n v="446.08999912291699"/>
        <n v="1261.39999115467"/>
        <n v="1103.99999588727"/>
        <n v="1080"/>
        <n v="406.25"/>
        <n v="254.166666666666"/>
        <n v="344.374998584389"/>
        <n v="604.79999999999995"/>
        <n v="585"/>
        <n v="322"/>
        <n v="149.62499988265299"/>
        <n v="236.25"/>
        <n v="227.99999915063299"/>
        <n v="174.14999971166199"/>
        <n v="77"/>
        <n v="71.399999499320899"/>
        <n v="7905"/>
        <n v="1426.3333333333301"/>
        <n v="2970.96"/>
        <n v="1016.81249632686"/>
        <n v="769.819494601786"/>
        <n v="1368"/>
        <n v="1200"/>
        <n v="556.79999989271096"/>
        <n v="1112"/>
        <n v="535.875"/>
        <n v="938.39999341964699"/>
        <n v="490"/>
        <n v="349"/>
        <n v="299.24999976530597"/>
        <n v="285.59999799728303"/>
        <n v="271.99999809265103"/>
        <n v="135.79999981224501"/>
        <n v="188.99999968707499"/>
        <n v="169.859999866783"/>
        <n v="167.4"/>
        <n v="79.7999996423721"/>
        <n v="60.749999731779099"/>
        <n v="62"/>
        <n v="57.6"/>
        <n v="8263.3599692165808"/>
        <n v="1462.9999991506299"/>
        <n v="2260.99999822676"/>
        <n v="2074.79999837279"/>
        <n v="1750"/>
        <n v="1599.9999940395301"/>
        <n v="625.54999999999995"/>
        <n v="740.99999941885403"/>
        <n v="359.86249980498098"/>
        <n v="349.12499955408202"/>
        <n v="691.199997425079"/>
        <n v="496"/>
        <n v="213.74999955296499"/>
        <n v="306.37499975971798"/>
        <n v="176"/>
        <n v="142.5"/>
        <n v="101.249999832361"/>
        <n v="97.279999637603694"/>
        <n v="89.599999666213904"/>
        <n v="3847.4999969825099"/>
        <n v="468.74999984477898"/>
        <n v="313.49999852478498"/>
        <n v="608"/>
        <n v="590.4"/>
        <n v="510"/>
        <n v="319.19999974965998"/>
        <n v="304"/>
        <n v="133"/>
        <n v="258"/>
        <n v="237.5"/>
        <n v="137.69999977201201"/>
        <n v="135.1"/>
        <n v="96"/>
        <n v="90"/>
        <n v="72"/>
        <n v="45"/>
        <n v="6324"/>
        <n v="2165.9999983012599"/>
        <n v="969"/>
        <n v="842.99999777376604"/>
        <n v="1407.5999901294699"/>
        <n v="685.8"/>
        <n v="959.99999642372097"/>
        <n v="875.69999999999902"/>
        <n v="755.999998748302"/>
        <n v="349.51499942131301"/>
        <n v="313.5"/>
        <n v="583.20000000000005"/>
        <n v="569.99999955296505"/>
        <n v="185.45999987572401"/>
        <n v="537.5"/>
        <n v="385.93749969731999"/>
        <n v="309.39999783039002"/>
        <n v="306"/>
        <n v="260.39999902993401"/>
        <n v="237.499999813735"/>
        <n v="215.99999964237199"/>
        <n v="106.19999999999899"/>
        <n v="68.399999886751104"/>
        <n v="39.899999968707498"/>
        <n v="36.5"/>
        <n v="2088"/>
        <n v="1171.875"/>
        <n v="492.74999946355803"/>
        <n v="477"/>
        <n v="460"/>
        <n v="417.05499854385801"/>
        <n v="650"/>
        <n v="276.75"/>
        <n v="271.99999988079003"/>
        <n v="518.399999141693"/>
        <n v="442.05"/>
        <n v="201.59999987482999"/>
        <n v="298.125"/>
        <n v="273.59999954700402"/>
        <n v="265.624998137354"/>
        <n v="243.17999959737"/>
        <n v="93.15"/>
        <n v="162"/>
        <n v="143.999999463558"/>
        <n v="1252.7999979257499"/>
        <n v="584.99999977648201"/>
        <n v="522.49999959021795"/>
        <n v="443.69999926537201"/>
        <n v="436.8"/>
        <n v="360.99999971687703"/>
        <n v="262.39999902248297"/>
        <n v="192"/>
        <n v="179.99999970197601"/>
        <n v="154.39999942481501"/>
        <n v="58.449999880045603"/>
        <n v="80.639999699592593"/>
        <n v="53.099999912083099"/>
        <n v="44.999999925494102"/>
        <n v="26.999999955296499"/>
        <n v="2750"/>
        <n v="2462.3999980688"/>
        <n v="1055.5999999999999"/>
        <n v="798"/>
        <n v="752.5"/>
        <n v="1248"/>
        <n v="588.79999999999995"/>
        <n v="1097.5"/>
        <n v="1088"/>
        <n v="747"/>
        <n v="514.07999639511104"/>
        <n v="479.99999821185997"/>
        <n v="462"/>
        <n v="380"/>
        <n v="317.999998815357"/>
        <n v="297.49999791383698"/>
        <n v="153.30000000000001"/>
        <n v="74.5"/>
        <n v="73.599999725818606"/>
        <n v="54"/>
        <n v="47.499999962747097"/>
        <n v="5632.3124955827298"/>
        <n v="1402.49999016523"/>
        <n v="936.69999926537196"/>
        <n v="931"/>
        <n v="532"/>
        <n v="490.13999918848202"/>
        <n v="455.999998301267"/>
        <n v="313.2"/>
        <n v="153.999999910593"/>
        <n v="248.39999958872701"/>
        <n v="213.749999832361"/>
        <n v="185.685"/>
        <n v="63"/>
        <n v="62.774999896064401"/>
        <n v="51.299999915063303"/>
        <n v="15.9999999403953"/>
        <n v="2462.39999592304"/>
        <n v="1756"/>
        <n v="1603.7999973446099"/>
        <n v="638.59999958425703"/>
        <n v="514.99999862909306"/>
        <n v="940.49999926239195"/>
        <n v="196.78749999999999"/>
        <n v="739.5"/>
        <n v="299.60000000000002"/>
        <n v="516"/>
        <n v="239.35"/>
        <n v="325"/>
        <n v="275.02499978430501"/>
        <n v="205.19999966025301"/>
        <n v="140"/>
        <n v="99.749999921768904"/>
        <n v="3465"/>
        <n v="2108"/>
        <n v="1379"/>
        <n v="1094.3999981880099"/>
        <n v="515.62499976716902"/>
        <n v="956.24999329447701"/>
        <n v="936"/>
        <n v="718.199998810887"/>
        <n v="624.74999561905804"/>
        <n v="556"/>
        <n v="410.39999967813401"/>
        <n v="347.2"/>
        <n v="165.2"/>
        <n v="133.91999977827001"/>
        <n v="110.009999913722"/>
        <n v="48"/>
        <n v="1139"/>
        <n v="2194.49999827891"/>
        <n v="1562.5"/>
        <n v="432.61249834299002"/>
        <n v="217.54999974990801"/>
        <n v="588"/>
        <n v="271.19999957084599"/>
        <n v="475"/>
        <n v="468"/>
        <n v="200.75"/>
        <n v="224"/>
        <n v="179.99999932944701"/>
        <n v="132.99999989569099"/>
        <n v="57.374999597668598"/>
        <n v="34.4"/>
        <n v="800"/>
        <n v="714"/>
        <n v="330"/>
        <n v="264.45"/>
        <n v="348"/>
        <n v="133.19999999999999"/>
        <n v="190"/>
        <n v="156.80000000000001"/>
        <n v="154"/>
        <n v="67.5"/>
        <n v="98.6"/>
        <n v="65.599999999999994"/>
        <n v="60"/>
        <n v="46"/>
        <n v="8431.9999685883504"/>
        <n v="1260"/>
        <n v="1247.99999825656"/>
        <n v="1749.9999934807399"/>
        <n v="1150"/>
        <n v="900"/>
        <n v="664.99999752268195"/>
        <n v="651"/>
        <n v="395.1"/>
        <n v="175.13999969959201"/>
        <n v="337.75"/>
        <n v="250.2"/>
        <n v="202.079999247193"/>
        <n v="125.999999530613"/>
        <n v="100"/>
        <n v="1972"/>
        <n v="433.99999907612801"/>
        <n v="781.999994516372"/>
        <n v="726.74999490380196"/>
        <n v="332.399999856948"/>
        <n v="382.49999731779099"/>
        <n v="189.05"/>
        <n v="237.99999833106901"/>
        <n v="222.29999982565599"/>
        <n v="193"/>
        <n v="182.399999856948"/>
        <n v="159"/>
        <n v="112.5"/>
        <n v="95.759999924898096"/>
        <n v="86.699999392032595"/>
        <n v="44.8"/>
        <n v="28.319999894499698"/>
        <n v="8.4999999403953499"/>
        <n v="2227.4999963119599"/>
        <n v="625.29166666666595"/>
        <n v="1755"/>
        <n v="778.99999773502304"/>
        <n v="1124.9999981373501"/>
        <n v="1104"/>
        <n v="848"/>
        <n v="764.99999463558197"/>
        <n v="624"/>
        <n v="440"/>
        <n v="388.79999935626898"/>
        <n v="181.25"/>
        <n v="310.5"/>
        <n v="268.387498117983"/>
        <n v="233.4"/>
        <n v="168"/>
        <n v="134.99999977648201"/>
        <n v="887.39999377727497"/>
        <n v="709.64999944344095"/>
        <n v="475.99999666213898"/>
        <n v="455.99999964237202"/>
        <n v="425.59999966621399"/>
        <n v="408"/>
        <n v="153.999999836087"/>
        <n v="288.22499952278997"/>
        <n v="250.79999980330399"/>
        <n v="161.49999886751101"/>
        <n v="70.919999983906706"/>
        <n v="134.4"/>
        <n v="55.2"/>
        <n v="30.599999785423201"/>
        <n v="2475.8000000000002"/>
        <n v="2120"/>
        <n v="436.77374945981398"/>
        <n v="386.53124981420098"/>
        <n v="374.39999976754098"/>
        <n v="529.19999912381104"/>
        <n v="179.99999988824101"/>
        <n v="161.999999910593"/>
        <n v="310"/>
        <n v="256.5"/>
        <n v="256.499999575316"/>
        <n v="146.25"/>
        <n v="92"/>
        <n v="53.999999910592997"/>
        <n v="867.99999743700005"/>
        <n v="883.2"/>
        <n v="721.99999943375497"/>
        <n v="541.499999575316"/>
        <n v="524"/>
        <n v="448.87499925680402"/>
        <n v="194.999999925494"/>
        <n v="341.99999872594998"/>
        <n v="319.99999880790699"/>
        <n v="158.39999992847399"/>
        <n v="307.79999975860102"/>
        <n v="168.75"/>
        <n v="147"/>
        <n v="145.6"/>
        <n v="82.8"/>
        <n v="1380"/>
        <n v="493"/>
        <n v="441"/>
        <n v="131"/>
        <n v="239.4"/>
        <n v="220"/>
        <n v="127.2"/>
        <n v="117"/>
        <n v="37.5"/>
        <n v="34.799999999999997"/>
        <n v="3952.5"/>
        <n v="330.65"/>
        <n v="319.8"/>
        <n v="509.6"/>
        <n v="480"/>
        <n v="217"/>
        <n v="175.5"/>
        <n v="64.400000000000006"/>
        <n v="29.25"/>
        <n v="37.200000000000003"/>
        <n v="794.99999955296505"/>
        <n v="689.97499963268604"/>
        <n v="1020"/>
        <n v="780"/>
        <n v="760"/>
        <n v="755.24999940767805"/>
        <n v="632.39999556541397"/>
        <n v="599.92499952949504"/>
        <n v="497.32499960996199"/>
        <n v="191.42499984987001"/>
        <n v="368"/>
        <n v="119.419166597165"/>
        <n v="331.312499740161"/>
        <n v="265.67999956011698"/>
        <n v="189"/>
        <n v="170.99999986588901"/>
        <n v="4456.4399999999996"/>
        <n v="2066.3999965786902"/>
        <n v="856.79999881982803"/>
        <n v="1550.39999878406"/>
        <n v="1320"/>
        <n v="480.94199972078201"/>
        <n v="486.5"/>
        <n v="232.74999943375499"/>
        <n v="318"/>
        <n v="292.49999951571198"/>
        <n v="265"/>
        <n v="214.19999849796201"/>
        <n v="210.5"/>
        <n v="55.004999956861099"/>
        <n v="2067.19999837875"/>
        <n v="856.59999783039098"/>
        <n v="620.09999960511902"/>
        <n v="577.49999921768904"/>
        <n v="1116"/>
        <n v="1093.4999981895"/>
        <n v="1048"/>
        <n v="877.49999854713599"/>
        <n v="739.47999942004606"/>
        <n v="664.99999947845902"/>
        <n v="652.79999542236305"/>
        <n v="421.19999930262497"/>
        <n v="273.59999978542299"/>
        <n v="244.799998283386"/>
        <n v="91.199999660253496"/>
        <n v="67.999999523162799"/>
        <n v="52.109999913722199"/>
        <n v="46.934999922290402"/>
        <n v="1484"/>
        <n v="880"/>
        <n v="750"/>
        <n v="645.999995470047"/>
        <n v="620"/>
        <n v="251.999999582767"/>
        <n v="213.5925"/>
        <n v="340"/>
        <n v="151.99999943375499"/>
        <n v="131.74999907612801"/>
        <n v="121.599999547004"/>
        <n v="76.499999463558197"/>
        <n v="38.6"/>
        <n v="1980"/>
        <n v="1049.99999608844"/>
        <n v="378.47999986410099"/>
        <n v="439"/>
        <n v="435.19999837875298"/>
        <n v="188.8"/>
        <n v="249"/>
        <n v="191.99999928474401"/>
        <n v="157.319999876618"/>
        <n v="61.999999769032001"/>
        <n v="69.349999945610705"/>
        <n v="1396.79999768733"/>
        <n v="783.74999938532699"/>
        <n v="359.99999986588898"/>
        <n v="206.249999813735"/>
        <n v="393"/>
        <n v="209.75999983549099"/>
        <n v="199.49999984353701"/>
        <n v="124.8"/>
        <n v="60.074999928474398"/>
        <n v="8.6399999856948799"/>
        <n v="342"/>
        <n v="1000"/>
        <n v="467.19"/>
        <n v="505.43999916314999"/>
        <n v="174.19999969005499"/>
        <n v="334.79999944567601"/>
        <n v="334.04999765753701"/>
        <n v="302.39999949932098"/>
        <n v="150.40999991297701"/>
        <n v="278.99999896064401"/>
        <n v="172"/>
        <n v="160"/>
        <n v="47.019999954104399"/>
        <n v="86.399999856948796"/>
        <n v="76.319999873638096"/>
        <n v="35.759999866783602"/>
        <n v="1500"/>
        <n v="2079"/>
        <n v="1700"/>
        <n v="580.5"/>
        <n v="696"/>
        <n v="480.375"/>
        <n v="388.35"/>
        <n v="374.76"/>
        <n v="337.5"/>
        <n v="558.59999728202797"/>
        <n v="487.812499307096"/>
        <n v="470.19374905899099"/>
        <n v="300.89999979734398"/>
        <n v="593.299995839595"/>
        <n v="225.27999916076601"/>
        <n v="161.99999973177901"/>
        <n v="110.4"/>
        <n v="100.29999929666501"/>
        <n v="68.849999886006103"/>
        <n v="61.879999566078098"/>
        <n v="625"/>
        <n v="394"/>
        <n v="319.2"/>
        <n v="98.4"/>
        <n v="98"/>
        <n v="55"/>
        <n v="889.19999909400894"/>
        <n v="921.9"/>
        <n v="1510.49999881535"/>
        <n v="473.27999823689402"/>
        <n v="471.19999963045098"/>
        <n v="392"/>
        <n v="379.99999970197598"/>
        <n v="342.71999759673997"/>
        <n v="322.99999974667998"/>
        <n v="151.99999952316199"/>
        <n v="45.899999678134897"/>
        <n v="400"/>
        <n v="220.8"/>
        <n v="152"/>
        <n v="136.80000000000001"/>
        <n v="52.35"/>
        <n v="2089.99999836087"/>
        <n v="1035"/>
        <n v="679.99999523162796"/>
        <n v="522"/>
        <n v="187.38"/>
        <n v="184"/>
        <n v="126"/>
        <n v="99.194999304413798"/>
        <n v="778.99999938905205"/>
        <n v="611.99999570846501"/>
        <n v="346.79999756812998"/>
        <n v="170.80999931171499"/>
        <n v="223.5"/>
        <n v="124.829999902099"/>
        <n v="115.8"/>
        <n v="46.1249998658895"/>
        <n v="91.799999356269794"/>
        <n v="48.449999660253503"/>
        <n v="28"/>
        <n v="424"/>
        <n v="294"/>
        <n v="76.6666666666666"/>
        <n v="149"/>
        <n v="114"/>
        <n v="78"/>
        <n v="674.09999921768895"/>
        <n v="820"/>
        <n v="796.36499441564001"/>
        <n v="742.49999877065397"/>
        <n v="586.49999588727906"/>
        <n v="280"/>
        <n v="232.5"/>
        <n v="165.59999972581801"/>
        <n v="162.562498860061"/>
        <n v="45.999999940395298"/>
        <n v="87.749999854713593"/>
        <n v="68"/>
        <n v="591.6"/>
        <n v="187.5"/>
        <n v="106"/>
        <n v="22.35"/>
        <n v="10540"/>
        <n v="1192.5"/>
        <n v="485.4375"/>
        <n v="364"/>
        <n v="336.59999763965601"/>
        <n v="270"/>
        <n v="239.99999910592999"/>
        <n v="232.08499981798201"/>
        <n v="184.875"/>
        <n v="16"/>
        <n v="14.399999999999901"/>
        <n v="825"/>
        <n v="302.10000000000002"/>
        <n v="503.499999605119"/>
        <n v="430"/>
        <n v="20.799999922513901"/>
        <n v="150"/>
        <n v="96.5"/>
        <n v="25"/>
        <n v="12.5"/>
        <n v="530"/>
        <n v="136"/>
        <n v="130"/>
        <n v="49.8"/>
        <n v="47.5"/>
        <n v="38"/>
        <n v="18.399999999999999"/>
        <n v="528"/>
        <n v="261.75"/>
        <n v="234"/>
        <n v="218.4"/>
        <n v="164"/>
        <n v="48.25"/>
        <n v="1296"/>
        <n v="940.80399926215398"/>
        <n v="491.909999614208"/>
        <n v="469.79999922215899"/>
        <n v="394.39999853074499"/>
        <n v="383.99999856948801"/>
        <n v="357.74999940767799"/>
        <n v="351.99999868869702"/>
        <n v="189.99999985098799"/>
        <n v="656"/>
        <n v="172.8"/>
        <n v="64.2"/>
        <n v="86.85"/>
        <n v="74.400000000000006"/>
        <n v="655.20000000000005"/>
        <n v="308.7"/>
        <n v="223.2"/>
        <n v="199.5"/>
        <n v="196.8"/>
        <n v="1696"/>
        <n v="1064"/>
        <n v="142.09999966621399"/>
        <n v="92.279999847710101"/>
        <n v="187.199999302625"/>
        <n v="75.599999874830203"/>
        <n v="64.799999892711597"/>
        <n v="1701"/>
        <n v="279"/>
        <n v="44.4"/>
        <n v="62.4"/>
        <n v="2500"/>
        <n v="1050"/>
        <n v="795"/>
        <n v="228"/>
        <n v="225"/>
        <n v="35.4"/>
        <n v="15.5"/>
        <n v="527"/>
        <n v="405"/>
        <n v="371"/>
        <n v="149.4"/>
        <n v="104.7"/>
        <n v="1215"/>
        <n v="427"/>
        <n v="174"/>
        <n v="110"/>
        <n v="30"/>
        <n v="186.2"/>
        <n v="70"/>
        <n v="52"/>
        <n v="184.3"/>
        <n v="121.6"/>
        <n v="851.2"/>
        <n v="648.71999545097299"/>
        <n v="285.11999952793099"/>
        <n v="196"/>
        <n v="96.999999761581407"/>
        <n v="729.4"/>
        <n v="1044"/>
        <n v="728"/>
        <n v="263.39999999999998"/>
        <n v="125"/>
        <n v="119.02999999999901"/>
        <n v="262"/>
        <n v="31.2"/>
        <n v="29.5"/>
        <n v="21.6"/>
        <n v="7.3"/>
        <n v="1485"/>
        <n v="291.75"/>
        <n v="104"/>
        <n v="156.15"/>
        <n v="57.9"/>
        <n v="35"/>
        <n v="17.5"/>
        <n v="1317.5"/>
        <n v="108.5"/>
        <n v="758.09999940544299"/>
        <n v="562.5"/>
        <n v="512.99999915063302"/>
        <n v="239.969999811798"/>
        <n v="162.75"/>
        <n v="58.252499999999998"/>
        <n v="23.399999961256899"/>
        <n v="201.6"/>
        <n v="67.2"/>
        <n v="320"/>
        <n v="69.75"/>
        <n v="28.8"/>
        <n v="2635"/>
        <n v="197"/>
        <n v="139"/>
        <n v="95"/>
        <n v="85.4"/>
        <n v="69.599999999999994"/>
        <n v="1733.06"/>
        <n v="252.6"/>
        <n v="174.5"/>
        <n v="320.45"/>
        <n v="36.799999999999997"/>
        <n v="742.74"/>
        <n v="186"/>
        <n v="22.5"/>
        <n v="640.5"/>
        <n v="291"/>
        <n v="278"/>
        <n v="4.8"/>
        <n v="1856.85"/>
        <n v="1170"/>
        <n v="422.4"/>
        <n v="249.6"/>
        <n v="223.99999916553401"/>
        <n v="990"/>
        <n v="111.2"/>
        <n v="80"/>
        <n v="20.8"/>
      </sharedItems>
    </cacheField>
    <cacheField name="Orders/Period" numFmtId="2">
      <sharedItems containsSemiMixedTypes="0" containsString="0" containsNumber="1" minValue="0" maxValue="0.66669999999999996"/>
    </cacheField>
    <cacheField name="Revenue/Period" numFmtId="165">
      <sharedItems containsSemiMixedTypes="0" containsString="0" containsNumber="1" minValue="0" maxValue="307.3"/>
    </cacheField>
    <cacheField name="Revenue/Order" numFmtId="165">
      <sharedItems containsSemiMixedTypes="0" containsString="0" containsNumber="1" minValue="4.8" maxValue="11462.2499941103"/>
    </cacheField>
    <cacheField name="AvgDeliveryTime" numFmtId="2">
      <sharedItems containsSemiMixedTypes="0" containsString="0" containsNumber="1" minValue="0" maxValue="37"/>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emil Tandel" refreshedDate="45688.681557986114" createdVersion="8" refreshedVersion="8" minRefreshableVersion="3" recordCount="77" xr:uid="{E02979CD-68D4-443F-8956-BB3374962275}">
  <cacheSource type="worksheet">
    <worksheetSource name="Table1" r:id="rId2"/>
  </cacheSource>
  <cacheFields count="11">
    <cacheField name="ProductID" numFmtId="0">
      <sharedItems containsSemiMixedTypes="0" containsString="0" containsNumber="1" containsInteger="1" minValue="1" maxValue="77"/>
    </cacheField>
    <cacheField name="ProductName" numFmtId="0">
      <sharedItems count="77">
        <s v="Chai"/>
        <s v="Chang"/>
        <s v="Aniseed Syrup"/>
        <s v="Chef Anton's Cajun Seasoning"/>
        <s v="Chef Anton's Gumbo Mix"/>
        <s v="Grandma's Boysenberry Spread"/>
        <s v="Uncle Bob's Organic Dried Pears"/>
        <s v="Northwoods Cranberry Sauce"/>
        <s v="Mishi Kobe Niku"/>
        <s v="Ikura"/>
        <s v="Queso Cabrales"/>
        <s v="Queso Manchego La Pastora"/>
        <s v="Konbu"/>
        <s v="Tofu"/>
        <s v="Genen Shouyu"/>
        <s v="Pavlova"/>
        <s v="Alice Mutton"/>
        <s v="Carnarvon Tigers"/>
        <s v="Teatime Chocolate Biscuits"/>
        <s v="Sir Rodney's Marmalade"/>
        <s v="Sir Rodney's Scones"/>
        <s v="Gustaf's KnÃ¤ckebrÃ¶d"/>
        <s v="TunnbrÃ¶d"/>
        <s v="GuaranÃ¡ FantÃ¡stica"/>
        <s v="NuNuCa NuÃŸ-Nougat-Creme"/>
        <s v="GumbÃ¤r GummibÃ¤rchen"/>
        <s v="Schoggi Schokolade"/>
        <s v="RÃ¶ssle Sauerkraut"/>
        <s v="ThÃ¼ringer Rostbratwurst"/>
        <s v="Nord-Ost Matjeshering"/>
        <s v="Gorgonzola Telino"/>
        <s v="Mascarpone Fabioli"/>
        <s v="Geitost"/>
        <s v="Sasquatch Ale"/>
        <s v="Steeleye Stout"/>
        <s v="Inlagd Sill"/>
        <s v="Gravad lax"/>
        <s v="CÃ´te de Blaye"/>
        <s v="Chartreuse verte"/>
        <s v="Boston Crab Meat"/>
        <s v="Jack's New England Clam Chowder"/>
        <s v="Singaporean Hokkien Fried Mee"/>
        <s v="Ipoh Coffee"/>
        <s v="Gula Malacca"/>
        <s v="RÃ¸gede sild"/>
        <s v="Spegesild"/>
        <s v="Zaanse koeken"/>
        <s v="Chocolade"/>
        <s v="Maxilaku"/>
        <s v="Valkoinen suklaa"/>
        <s v="Manjimup Dried Apples"/>
        <s v="Filo Mix"/>
        <s v="Perth Pasties"/>
        <s v="TourtiÃ¨re"/>
        <s v="PÃ¢tÃ© chinois"/>
        <s v="Gnocchi di nonna Alice"/>
        <s v="Ravioli Angelo"/>
        <s v="Escargots de Bourgogne"/>
        <s v="Raclette Courdavault"/>
        <s v="Camembert Pierrot"/>
        <s v="Sirop d'Ã©rable"/>
        <s v="Tarte au sucre"/>
        <s v="Vegie-spread"/>
        <s v="Wimmers gute SemmelknÃ¶del"/>
        <s v="Louisiana Fiery Hot Pepper Sauce"/>
        <s v="Louisiana Hot Spiced Okra"/>
        <s v="Laughing Lumberjack Lager"/>
        <s v="Scottish Longbreads"/>
        <s v="Gudbrandsdalsost"/>
        <s v="Outback Lager"/>
        <s v="FlÃ¸temysost"/>
        <s v="Mozzarella di Giovanni"/>
        <s v="RÃ¶d Kaviar"/>
        <s v="Longlife Tofu"/>
        <s v="RhÃ¶nbrÃ¤u Klosterbier"/>
        <s v="LakkalikÃ¶Ã¶ri"/>
        <s v="Original Frankfurter grÃ¼ne SoÃŸe"/>
      </sharedItems>
    </cacheField>
    <cacheField name="CategoryName" numFmtId="0">
      <sharedItems/>
    </cacheField>
    <cacheField name="QuantityPerUnit" numFmtId="0">
      <sharedItems/>
    </cacheField>
    <cacheField name="PackageQuantityNum" numFmtId="1">
      <sharedItems containsSemiMixedTypes="0" containsString="0" containsNumber="1" containsInteger="1" minValue="1" maxValue="750"/>
    </cacheField>
    <cacheField name="QuantityPerPackageNum" numFmtId="1">
      <sharedItems containsSemiMixedTypes="0" containsString="0" containsNumber="1" containsInteger="1" minValue="1" maxValue="75"/>
    </cacheField>
    <cacheField name="UnitSize" numFmtId="1">
      <sharedItems containsSemiMixedTypes="0" containsString="0" containsNumber="1" containsInteger="1" minValue="1" maxValue="1550" count="27">
        <n v="210"/>
        <n v="288"/>
        <n v="12"/>
        <n v="48"/>
        <n v="36"/>
        <n v="18"/>
        <n v="1"/>
        <n v="10"/>
        <n v="2"/>
        <n v="40"/>
        <n v="24"/>
        <n v="32"/>
        <n v="20"/>
        <n v="16"/>
        <n v="120"/>
        <n v="30"/>
        <n v="96"/>
        <n v="100"/>
        <n v="25"/>
        <n v="1550"/>
        <n v="900"/>
        <n v="750"/>
        <n v="4"/>
        <n v="50"/>
        <n v="5"/>
        <n v="15"/>
        <n v="80"/>
      </sharedItems>
    </cacheField>
    <cacheField name="UnitPrice" numFmtId="44">
      <sharedItems containsSemiMixedTypes="0" containsString="0" containsNumber="1" minValue="2.5" maxValue="263.5"/>
    </cacheField>
    <cacheField name="TotalUnitsSold" numFmtId="1">
      <sharedItems containsSemiMixedTypes="0" containsString="0" containsNumber="1" containsInteger="1" minValue="95" maxValue="1577" count="72">
        <n v="828"/>
        <n v="1057"/>
        <n v="328"/>
        <n v="453"/>
        <n v="298"/>
        <n v="301"/>
        <n v="763"/>
        <n v="372"/>
        <n v="95"/>
        <n v="742"/>
        <n v="706"/>
        <n v="344"/>
        <n v="891"/>
        <n v="404"/>
        <n v="122"/>
        <n v="1158"/>
        <n v="978"/>
        <n v="539"/>
        <n v="723"/>
        <n v="313"/>
        <n v="1016"/>
        <n v="348"/>
        <n v="580"/>
        <n v="1125"/>
        <n v="318"/>
        <n v="753"/>
        <n v="365"/>
        <n v="640"/>
        <n v="746"/>
        <n v="612"/>
        <n v="1397"/>
        <n v="297"/>
        <n v="755"/>
        <n v="506"/>
        <n v="883"/>
        <n v="805"/>
        <n v="125"/>
        <n v="623"/>
        <n v="793"/>
        <n v="1103"/>
        <n v="981"/>
        <n v="697"/>
        <n v="601"/>
        <n v="508"/>
        <n v="548"/>
        <n v="485"/>
        <n v="138"/>
        <n v="520"/>
        <n v="235"/>
        <n v="886"/>
        <n v="500"/>
        <n v="722"/>
        <n v="903"/>
        <n v="1263"/>
        <n v="434"/>
        <n v="534"/>
        <n v="1496"/>
        <n v="1577"/>
        <n v="603"/>
        <n v="1083"/>
        <n v="445"/>
        <n v="740"/>
        <n v="745"/>
        <n v="239"/>
        <n v="184"/>
        <n v="799"/>
        <n v="714"/>
        <n v="817"/>
        <n v="806"/>
        <n v="293"/>
        <n v="1155"/>
        <n v="791"/>
      </sharedItems>
    </cacheField>
    <cacheField name="TotalRevenue" numFmtId="44">
      <sharedItems containsSemiMixedTypes="0" containsString="0" containsNumber="1" minValue="1368.7124936543401" maxValue="141396.734903448"/>
    </cacheField>
    <cacheField name="AvgDiscount" numFmtId="10">
      <sharedItems containsSemiMixedTypes="0" containsString="0" containsNumber="1" minValue="1.66666669150193E-2" maxValue="0.10833333681027001"/>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emil Tandel" refreshedDate="45688.797755671294" createdVersion="8" refreshedVersion="8" minRefreshableVersion="3" recordCount="1000" xr:uid="{AA71587E-5513-4F23-9C84-808E04259506}">
  <cacheSource type="worksheet">
    <worksheetSource name="Table1" r:id="rId2"/>
  </cacheSource>
  <cacheFields count="8">
    <cacheField name="Year" numFmtId="0">
      <sharedItems containsSemiMixedTypes="0" containsString="0" containsNumber="1" containsInteger="1" minValue="1994" maxValue="1996"/>
    </cacheField>
    <cacheField name="Month" numFmtId="0">
      <sharedItems containsSemiMixedTypes="0" containsString="0" containsNumber="1" containsInteger="1" minValue="1" maxValue="12" count="12">
        <n v="8"/>
        <n v="9"/>
        <n v="10"/>
        <n v="11"/>
        <n v="12"/>
        <n v="1"/>
        <n v="2"/>
        <n v="3"/>
        <n v="4"/>
        <n v="5"/>
        <n v="6"/>
        <n v="7"/>
      </sharedItems>
    </cacheField>
    <cacheField name="Season" numFmtId="0">
      <sharedItems count="4">
        <s v="Summer"/>
        <s v="Fall"/>
        <s v="Winter"/>
        <s v="Spring"/>
      </sharedItems>
    </cacheField>
    <cacheField name="ProductID" numFmtId="0">
      <sharedItems containsSemiMixedTypes="0" containsString="0" containsNumber="1" containsInteger="1" minValue="1" maxValue="77"/>
    </cacheField>
    <cacheField name="ProductName" numFmtId="0">
      <sharedItems/>
    </cacheField>
    <cacheField name="CategoryName" numFmtId="0">
      <sharedItems count="8">
        <s v="Beverages"/>
        <s v="Dairy Products"/>
        <s v="Confections"/>
        <s v="Condiments"/>
        <s v="Produce"/>
        <s v="Grains/Cereals"/>
        <s v="Seafood"/>
        <s v="Meat/Poultry"/>
      </sharedItems>
    </cacheField>
    <cacheField name="TotalUnitsSold" numFmtId="1">
      <sharedItems containsSemiMixedTypes="0" containsString="0" containsNumber="1" containsInteger="1" minValue="1" maxValue="288"/>
    </cacheField>
    <cacheField name="TotalRevenue" numFmtId="44">
      <sharedItems containsSemiMixedTypes="0" containsString="0" containsNumber="1" minValue="4.8" maxValue="25559.499988220599"/>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emil Tandel" refreshedDate="45700.640871875003" createdVersion="8" refreshedVersion="8" minRefreshableVersion="3" recordCount="1000" xr:uid="{03166BD9-93DC-4C56-83AF-A0A770D0203C}">
  <cacheSource type="worksheet">
    <worksheetSource name="Table1" r:id="rId2"/>
  </cacheSource>
  <cacheFields count="11">
    <cacheField name="OrderID" numFmtId="0">
      <sharedItems containsSemiMixedTypes="0" containsString="0" containsNumber="1" containsInteger="1" minValue="10248" maxValue="11066"/>
    </cacheField>
    <cacheField name="SupplierID" numFmtId="0">
      <sharedItems containsSemiMixedTypes="0" containsString="0" containsNumber="1" containsInteger="1" minValue="1" maxValue="14"/>
    </cacheField>
    <cacheField name="Supplier" numFmtId="0">
      <sharedItems/>
    </cacheField>
    <cacheField name="SupplierLocation" numFmtId="0">
      <sharedItems count="9">
        <s v="Spain"/>
        <s v="Japan"/>
        <s v="USA"/>
        <s v="Sweden "/>
        <s v="UK"/>
        <s v="Italy"/>
        <s v="Brazil"/>
        <s v="Australia"/>
        <s v="Germany"/>
      </sharedItems>
    </cacheField>
    <cacheField name="CustomerLocation" numFmtId="0">
      <sharedItems/>
    </cacheField>
    <cacheField name="ProductName" numFmtId="0">
      <sharedItems/>
    </cacheField>
    <cacheField name="SupplierIndustry" numFmtId="0">
      <sharedItems count="8">
        <s v="Dairy Products"/>
        <s v="Produce"/>
        <s v="Condiments"/>
        <s v="Grains/Cereals"/>
        <s v="Confections"/>
        <s v="Beverages"/>
        <s v="Seafood"/>
        <s v="Meat/Poultry"/>
      </sharedItems>
    </cacheField>
    <cacheField name="OrderSize" numFmtId="1">
      <sharedItems containsSemiMixedTypes="0" containsString="0" containsNumber="1" containsInteger="1" minValue="1" maxValue="120"/>
    </cacheField>
    <cacheField name="DeliveryTime" numFmtId="1">
      <sharedItems containsSemiMixedTypes="0" containsString="0" containsNumber="1" containsInteger="1" minValue="1" maxValue="37"/>
    </cacheField>
    <cacheField name="DomesticOrInternational?" numFmtId="0">
      <sharedItems/>
    </cacheField>
    <cacheField name="LateOrOnTime" numFmtId="0">
      <sharedItems count="2">
        <s v="Late"/>
        <s v="OnTime"/>
      </sharedItems>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emil Tandel" refreshedDate="45688.838691550925" createdVersion="8" refreshedVersion="8" minRefreshableVersion="3" recordCount="49" xr:uid="{1EC285EB-F9AA-4021-B997-FCE4825037A6}">
  <cacheSource type="worksheet">
    <worksheetSource name="Table1" r:id="rId2"/>
  </cacheSource>
  <cacheFields count="6">
    <cacheField name="SupplierID" numFmtId="0">
      <sharedItems containsSemiMixedTypes="0" containsString="0" containsNumber="1" containsInteger="1" minValue="1" maxValue="29"/>
    </cacheField>
    <cacheField name="CompanyName" numFmtId="0">
      <sharedItems count="29">
        <s v="Aux joyeux ecclÃ©siastiques"/>
        <s v="Gai pÃ¢turage"/>
        <s v="Plutzer LebensmittelgroÃŸmÃ¤rkte AG"/>
        <s v="Pasta Buttini s.r.l."/>
        <s v="Formaggi Fortini s.r.l."/>
        <s v="ForÃªts d'Ã©rables"/>
        <s v="Specialty Biscuits, Ltd."/>
        <s v="Norske Meierier"/>
        <s v="G'day, Mate"/>
        <s v="Heli SÃ¼ÃŸwaren GmbH &amp; Co. KG"/>
        <s v="Pavlova, Ltd."/>
        <s v="New Orleans Cajun Delights"/>
        <s v="Exotic Liquids"/>
        <s v="New England Seafood Cannery"/>
        <s v="Cooperativa de Quesos 'Las Cabras'"/>
        <s v="Leka Trading"/>
        <s v="Bigfoot Breweries"/>
        <s v="Ma Maison"/>
        <s v="Grandma Kelly's Homestead"/>
        <s v="Tokyo Traders"/>
        <s v="Svensk SjÃ¶fÃ¶da AB"/>
        <s v="Karkki Oy"/>
        <s v="Nord-Ost-Fisch Handelsgesellschaft mbH"/>
        <s v="PB KnÃ¤ckebrÃ¶d AB"/>
        <s v="Lyngbysild"/>
        <s v="Mayumi's"/>
        <s v="Escargots Nouveaux"/>
        <s v="Zaanse Snoepfabriek"/>
        <s v="Refrescos Americanas LTDA"/>
      </sharedItems>
    </cacheField>
    <cacheField name="CategoryName" numFmtId="0">
      <sharedItems count="8">
        <s v="Beverages"/>
        <s v="Dairy Products"/>
        <s v="Meat/Poultry"/>
        <s v="Grains/Cereals"/>
        <s v="Confections"/>
        <s v="Produce"/>
        <s v="Condiments"/>
        <s v="Seafood"/>
      </sharedItems>
    </cacheField>
    <cacheField name="TotalRevenue" numFmtId="44">
      <sharedItems containsSemiMixedTypes="0" containsString="0" containsNumber="1" minValue="1784.8249995727001" maxValue="153691.274888744"/>
    </cacheField>
    <cacheField name="TotalUnitsSold" numFmtId="1">
      <sharedItems containsSemiMixedTypes="0" containsString="0" containsNumber="1" containsInteger="1" minValue="95" maxValue="3073"/>
    </cacheField>
    <cacheField name="AvgDeliveryTime" numFmtId="2">
      <sharedItems containsSemiMixedTypes="0" containsString="0" containsNumber="1" minValue="6.2104999999999997" maxValue="15.2"/>
    </cacheField>
  </cacheFields>
  <extLst>
    <ext xmlns:x14="http://schemas.microsoft.com/office/spreadsheetml/2009/9/main" uri="{725AE2AE-9491-48be-B2B4-4EB974FC3084}">
      <x14:pivotCacheDefinition/>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emil Tandel" refreshedDate="45700.737171412038" createdVersion="8" refreshedVersion="8" minRefreshableVersion="3" recordCount="1000" xr:uid="{49869B3F-23DB-4472-8F06-654D91F99C0B}">
  <cacheSource type="worksheet">
    <worksheetSource name="Table1" r:id="rId2"/>
  </cacheSource>
  <cacheFields count="7">
    <cacheField name="SupplierID" numFmtId="0">
      <sharedItems containsSemiMixedTypes="0" containsString="0" containsNumber="1" containsInteger="1" minValue="1" maxValue="29"/>
    </cacheField>
    <cacheField name="CompanyName" numFmtId="0">
      <sharedItems count="29">
        <s v="Exotic Liquids"/>
        <s v="New Orleans Cajun Delights"/>
        <s v="Grandma Kelly's Homestead"/>
        <s v="Tokyo Traders"/>
        <s v="Cooperativa de Quesos 'Las Cabras'"/>
        <s v="Mayumi's"/>
        <s v="Pavlova, Ltd."/>
        <s v="Specialty Biscuits, Ltd."/>
        <s v="PB KnÃ¤ckebrÃ¶d AB"/>
        <s v="Refrescos Americanas LTDA"/>
        <s v="Heli SÃ¼ÃŸwaren GmbH &amp; Co. KG"/>
        <s v="Plutzer LebensmittelgroÃŸmÃ¤rkte AG"/>
        <s v="Nord-Ost-Fisch Handelsgesellschaft mbH"/>
        <s v="Formaggi Fortini s.r.l."/>
        <s v="Norske Meierier"/>
        <s v="Bigfoot Breweries"/>
        <s v="Svensk SjÃ¶fÃ¶da AB"/>
        <s v="Aux joyeux ecclÃ©siastiques"/>
        <s v="New England Seafood Cannery"/>
        <s v="Leka Trading"/>
        <s v="Karkki Oy"/>
        <s v="G'day, Mate"/>
        <s v="Ma Maison"/>
        <s v="Pasta Buttini s.r.l."/>
        <s v="Gai pÃ¢turage"/>
        <s v="ForÃªts d'Ã©rables"/>
        <s v="Lyngbysild"/>
        <s v="Escargots Nouveaux"/>
        <s v="Zaanse Snoepfabriek"/>
      </sharedItems>
    </cacheField>
    <cacheField name="CategoryName" numFmtId="0">
      <sharedItems count="8">
        <s v="Beverages"/>
        <s v="Condiments"/>
        <s v="Produce"/>
        <s v="Dairy Products"/>
        <s v="Meat/Poultry"/>
        <s v="Confections"/>
        <s v="Grains/Cereals"/>
        <s v="Seafood"/>
      </sharedItems>
    </cacheField>
    <cacheField name="ProductName" numFmtId="0">
      <sharedItems count="77">
        <s v="Chang"/>
        <s v="Chef Anton's Gumbo Mix"/>
        <s v="Louisiana Fiery Hot Pepper Sauce"/>
        <s v="Uncle Bob's Organic Dried Pears"/>
        <s v="Longlife Tofu"/>
        <s v="Queso Cabrales"/>
        <s v="Queso Manchego La Pastora"/>
        <s v="Tofu"/>
        <s v="Alice Mutton"/>
        <s v="Pavlova"/>
        <s v="Outback Lager"/>
        <s v="Sir Rodney's Marmalade"/>
        <s v="Sir Rodney's Scones"/>
        <s v="Gustaf's KnÃ¤ckebrÃ¶d"/>
        <s v="GuaranÃ¡ FantÃ¡stica"/>
        <s v="Schoggi Schokolade"/>
        <s v="ThÃ¼ringer Rostbratwurst"/>
        <s v="Original Frankfurter grÃ¼ne SoÃŸe"/>
        <s v="Nord-Ost Matjeshering"/>
        <s v="Gorgonzola Telino"/>
        <s v="Mascarpone Fabioli"/>
        <s v="Mozzarella di Giovanni"/>
        <s v="Geitost"/>
        <s v="Steeleye Stout"/>
        <s v="Inlagd Sill"/>
        <s v="Gravad lax"/>
        <s v="Chartreuse verte"/>
        <s v="Boston Crab Meat"/>
        <s v="Jack's New England Clam Chowder"/>
        <s v="Singaporean Hokkien Fried Mee"/>
        <s v="Maxilaku"/>
        <s v="LakkalikÃ¶Ã¶ri"/>
        <s v="Manjimup Dried Apples"/>
        <s v="Perth Pasties"/>
        <s v="PÃ¢tÃ© chinois"/>
        <s v="Gnocchi di nonna Alice"/>
        <s v="Ravioli Angelo"/>
        <s v="Raclette Courdavault"/>
        <s v="Camembert Pierrot"/>
        <s v="Tarte au sucre"/>
        <s v="Aniseed Syrup"/>
        <s v="Chai"/>
        <s v="Ikura"/>
        <s v="Konbu"/>
        <s v="Genen Shouyu"/>
        <s v="Carnarvon Tigers"/>
        <s v="Vegie-spread"/>
        <s v="Teatime Chocolate Biscuits"/>
        <s v="Scottish Longbreads"/>
        <s v="RÃ¶ssle Sauerkraut"/>
        <s v="Wimmers gute SemmelknÃ¶del"/>
        <s v="RhÃ¶nbrÃ¤u Klosterbier"/>
        <s v="FlÃ¸temysost"/>
        <s v="Sasquatch Ale"/>
        <s v="Laughing Lumberjack Lager"/>
        <s v="RÃ¶d Kaviar"/>
        <s v="Gula Malacca"/>
        <s v="Ipoh Coffee"/>
        <s v="Spegesild"/>
        <s v="TourtiÃ¨re"/>
        <s v="Chef Anton's Cajun Seasoning"/>
        <s v="Louisiana Hot Spiced Okra"/>
        <s v="Grandma's Boysenberry Spread"/>
        <s v="Gudbrandsdalsost"/>
        <s v="Escargots de Bourgogne"/>
        <s v="TunnbrÃ¶d"/>
        <s v="NuNuCa NuÃŸ-Nougat-Creme"/>
        <s v="GumbÃ¤r GummibÃ¤rchen"/>
        <s v="CÃ´te de Blaye"/>
        <s v="Zaanse koeken"/>
        <s v="Filo Mix"/>
        <s v="Northwoods Cranberry Sauce"/>
        <s v="Valkoinen suklaa"/>
        <s v="RÃ¸gede sild"/>
        <s v="Mishi Kobe Niku"/>
        <s v="Chocolade"/>
        <s v="Sirop d'Ã©rable"/>
      </sharedItems>
    </cacheField>
    <cacheField name="AvgPricePerUnit" numFmtId="44">
      <sharedItems containsSemiMixedTypes="0" containsString="0" containsNumber="1" minValue="2" maxValue="263.5"/>
    </cacheField>
    <cacheField name="TotalUnitsSold" numFmtId="1">
      <sharedItems containsSemiMixedTypes="0" containsString="0" containsNumber="1" containsInteger="1" minValue="1" maxValue="217"/>
    </cacheField>
    <cacheField name="TotalRevenue" numFmtId="44">
      <sharedItems containsSemiMixedTypes="0" containsString="0" containsNumber="1" minValue="4.8" maxValue="25559.499988220599"/>
    </cacheField>
  </cacheFields>
  <extLst>
    <ext xmlns:x14="http://schemas.microsoft.com/office/spreadsheetml/2009/9/main" uri="{725AE2AE-9491-48be-B2B4-4EB974FC3084}">
      <x14:pivotCacheDefinition/>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emil Tandel" refreshedDate="45685.700516550925" createdVersion="8" refreshedVersion="8" minRefreshableVersion="3" recordCount="1000" xr:uid="{8A8BEA8F-4940-4235-8E2A-00A25B6D37C2}">
  <cacheSource type="worksheet">
    <worksheetSource name="Table1" r:id="rId2"/>
  </cacheSource>
  <cacheFields count="5">
    <cacheField name="Country" numFmtId="0">
      <sharedItems count="17">
        <s v="Germany"/>
        <s v="Mexico"/>
        <s v="UK"/>
        <s v="Sweden"/>
        <s v="France"/>
        <s v="Spain"/>
        <s v="Canada"/>
        <s v="Argentina"/>
        <s v="Switzerland"/>
        <s v="Brazil"/>
        <s v="Austria"/>
        <s v="Italy"/>
        <s v="Portugal"/>
        <s v="USA"/>
        <s v="Venezuela"/>
        <s v="Ireland"/>
        <s v="Belgium"/>
      </sharedItems>
    </cacheField>
    <cacheField name="Title" numFmtId="0">
      <sharedItems count="10">
        <s v="Sales Representative"/>
        <s v="Owner"/>
        <s v="Order Administrator"/>
        <s v="Marketing Manager"/>
        <s v="Accounting Manager"/>
        <s v="Sales Agent"/>
        <s v="Sales Associate"/>
        <s v="Sales Manager"/>
        <s v="Marketing Assistant"/>
        <s v="Assistant Sales Agent"/>
      </sharedItems>
    </cacheField>
    <cacheField name="Product" numFmtId="0">
      <sharedItems count="77">
        <s v="RÃ¶ssle Sauerkraut"/>
        <s v="Chartreuse verte"/>
        <s v="Spegesild"/>
        <s v="Vegie-spread"/>
        <s v="Aniseed Syrup"/>
        <s v="LakkalikÃ¶Ã¶ri"/>
        <s v="Raclette Courdavault"/>
        <s v="Original Frankfurter grÃ¼ne SoÃŸe"/>
        <s v="Grandma's Boysenberry Spread"/>
        <s v="Escargots de Bourgogne"/>
        <s v="FlÃ¸temysost"/>
        <s v="Gudbrandsdalsost"/>
        <s v="Outback Lager"/>
        <s v="Tofu"/>
        <s v="Singaporean Hokkien Fried Mee"/>
        <s v="Camembert Pierrot"/>
        <s v="Mascarpone Fabioli"/>
        <s v="Queso Cabrales"/>
        <s v="Konbu"/>
        <s v="Teatime Chocolate Biscuits"/>
        <s v="Mozzarella di Giovanni"/>
        <s v="Ipoh Coffee"/>
        <s v="Chocolade"/>
        <s v="Boston Crab Meat"/>
        <s v="Ravioli Angelo"/>
        <s v="Alice Mutton"/>
        <s v="Sasquatch Ale"/>
        <s v="Perth Pasties"/>
        <s v="GumbÃ¤r GummibÃ¤rchen"/>
        <s v="Geitost"/>
        <s v="Louisiana Hot Spiced Okra"/>
        <s v="RhÃ¶nbrÃ¤u Klosterbier"/>
        <s v="Chang"/>
        <s v="GuaranÃ¡ FantÃ¡stica"/>
        <s v="Valkoinen suklaa"/>
        <s v="Gnocchi di nonna Alice"/>
        <s v="Zaanse koeken"/>
        <s v="Manjimup Dried Apples"/>
        <s v="Filo Mix"/>
        <s v="RÃ¶d Kaviar"/>
        <s v="PÃ¢tÃ© chinois"/>
        <s v="Gustaf's KnÃ¤ckebrÃ¶d"/>
        <s v="Gorgonzola Telino"/>
        <s v="Jack's New England Clam Chowder"/>
        <s v="Steeleye Stout"/>
        <s v="Laughing Lumberjack Lager"/>
        <s v="Sir Rodney's Marmalade"/>
        <s v="Inlagd Sill"/>
        <s v="Gula Malacca"/>
        <s v="TourtiÃ¨re"/>
        <s v="Ikura"/>
        <s v="Nord-Ost Matjeshering"/>
        <s v="Pavlova"/>
        <s v="Chef Anton's Cajun Seasoning"/>
        <s v="CÃ´te de Blaye"/>
        <s v="Chai"/>
        <s v="ThÃ¼ringer Rostbratwurst"/>
        <s v="Maxilaku"/>
        <s v="Sir Rodney's Scones"/>
        <s v="Carnarvon Tigers"/>
        <s v="Sirop d'Ã©rable"/>
        <s v="Wimmers gute SemmelknÃ¶del"/>
        <s v="Tarte au sucre"/>
        <s v="NuNuCa NuÃŸ-Nougat-Creme"/>
        <s v="TunnbrÃ¶d"/>
        <s v="Uncle Bob's Organic Dried Pears"/>
        <s v="Northwoods Cranberry Sauce"/>
        <s v="Louisiana Fiery Hot Pepper Sauce"/>
        <s v="Scottish Longbreads"/>
        <s v="Gravad lax"/>
        <s v="Longlife Tofu"/>
        <s v="Chef Anton's Gumbo Mix"/>
        <s v="Mishi Kobe Niku"/>
        <s v="Queso Manchego La Pastora"/>
        <s v="RÃ¸gede sild"/>
        <s v="Schoggi Schokolade"/>
        <s v="Genen Shouyu"/>
      </sharedItems>
    </cacheField>
    <cacheField name="Quantity" numFmtId="1">
      <sharedItems containsSemiMixedTypes="0" containsString="0" containsNumber="1" containsInteger="1" minValue="1" maxValue="283"/>
    </cacheField>
    <cacheField name="Revenue" numFmtId="44">
      <sharedItems containsSemiMixedTypes="0" containsString="0" containsNumber="1" minValue="12.5" maxValue="18076.099998429399"/>
    </cacheField>
  </cacheFields>
  <extLst>
    <ext xmlns:x14="http://schemas.microsoft.com/office/spreadsheetml/2009/9/main" uri="{725AE2AE-9491-48be-B2B4-4EB974FC3084}">
      <x14:pivotCacheDefinition pivotCacheId="135994935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emil Tandel" refreshedDate="45686.649526620371" createdVersion="8" refreshedVersion="8" minRefreshableVersion="3" recordCount="89" xr:uid="{FD6AD425-7B8B-4590-BF41-94534F46CF2E}">
  <cacheSource type="worksheet">
    <worksheetSource name="Table1" r:id="rId2"/>
  </cacheSource>
  <cacheFields count="9">
    <cacheField name="CustomerID" numFmtId="49">
      <sharedItems/>
    </cacheField>
    <cacheField name="RecentPurchaseDate" numFmtId="14">
      <sharedItems containsSemiMixedTypes="0" containsNonDate="0" containsDate="1" containsString="0" minDate="1994-08-18T00:00:00" maxDate="1996-06-06T00:00:00"/>
    </cacheField>
    <cacheField name="DaysSinceLastOrder" numFmtId="1">
      <sharedItems containsSemiMixedTypes="0" containsString="0" containsNumber="1" containsInteger="1" minValue="1670" maxValue="2327"/>
    </cacheField>
    <cacheField name="TotalOrders" numFmtId="1">
      <sharedItems containsSemiMixedTypes="0" containsString="0" containsNumber="1" containsInteger="1" minValue="2" maxValue="116"/>
    </cacheField>
    <cacheField name="TotalRevenue" numFmtId="44">
      <sharedItems containsSemiMixedTypes="0" containsString="0" containsNumber="1" minValue="100.8" maxValue="110277.304883508"/>
    </cacheField>
    <cacheField name="RecencyScore" numFmtId="1">
      <sharedItems containsSemiMixedTypes="0" containsString="0" containsNumber="1" containsInteger="1" minValue="0" maxValue="9"/>
    </cacheField>
    <cacheField name="FrequencyScore" numFmtId="1">
      <sharedItems containsSemiMixedTypes="0" containsString="0" containsNumber="1" containsInteger="1" minValue="0" maxValue="9"/>
    </cacheField>
    <cacheField name="MonetaryScore" numFmtId="1">
      <sharedItems containsSemiMixedTypes="0" containsString="0" containsNumber="1" containsInteger="1" minValue="0" maxValue="9"/>
    </cacheField>
    <cacheField name="CustomerSegment" numFmtId="0">
      <sharedItems count="9">
        <s v="Lost Customers"/>
        <s v="Recent Customers"/>
        <s v="Others"/>
        <s v="Promising"/>
        <s v="Needs Attention"/>
        <s v="At Risk"/>
        <s v="Potential Loyalists"/>
        <s v="Loyal Customers"/>
        <s v="Champions"/>
      </sharedItems>
    </cacheField>
  </cacheFields>
  <extLst>
    <ext xmlns:x14="http://schemas.microsoft.com/office/spreadsheetml/2009/9/main" uri="{725AE2AE-9491-48be-B2B4-4EB974FC3084}">
      <x14:pivotCacheDefinition/>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emil Tandel" refreshedDate="45686.754900810185" createdVersion="8" refreshedVersion="8" minRefreshableVersion="3" recordCount="461" xr:uid="{A55CA60D-ED9A-40F4-B7F4-B137B8252A40}">
  <cacheSource type="worksheet">
    <worksheetSource name="Table1" r:id="rId2"/>
  </cacheSource>
  <cacheFields count="5">
    <cacheField name="Country" numFmtId="0">
      <sharedItems count="21">
        <s v="Denmark"/>
        <s v="Ireland"/>
        <s v="Switzerland"/>
        <s v="Spain"/>
        <s v="Canada"/>
        <s v="USA"/>
        <s v="Brazil"/>
        <s v="Germany"/>
        <s v="Sweden"/>
        <s v="France"/>
        <s v="UK"/>
        <s v="Austria"/>
        <s v="Portugal"/>
        <s v="Belgium"/>
        <s v="Venezuela"/>
        <s v="Mexico"/>
        <s v="Finland"/>
        <s v="Italy"/>
        <s v="Norway"/>
        <s v="Argentina"/>
        <s v="Poland"/>
      </sharedItems>
    </cacheField>
    <cacheField name="ContactTitle" numFmtId="0">
      <sharedItems count="12">
        <s v="Owner"/>
        <s v="Sales Associate"/>
        <s v="Sales Manager"/>
        <s v="Marketing Assistant"/>
        <s v="Marketing Manager"/>
        <s v="Accounting Manager"/>
        <s v="Assistant Sales Agent"/>
        <s v="Sales Representative"/>
        <s v="Assistant Sales Representative"/>
        <s v="Sales Agent"/>
        <s v="Order Administrator"/>
        <s v="Owner/Marketing Assistant"/>
      </sharedItems>
    </cacheField>
    <cacheField name="CategoryName" numFmtId="0">
      <sharedItems count="8">
        <s v="Beverages"/>
        <s v="Meat/Poultry"/>
        <s v="Produce"/>
        <s v="Seafood"/>
        <s v="Confections"/>
        <s v="Condiments"/>
        <s v="Dairy Products"/>
        <s v="Grains/Cereals"/>
      </sharedItems>
    </cacheField>
    <cacheField name="AvgOrderQuantity" numFmtId="1">
      <sharedItems containsSemiMixedTypes="0" containsString="0" containsNumber="1" minValue="1" maxValue="70"/>
    </cacheField>
    <cacheField name="AvgOrderRevenue" numFmtId="44">
      <sharedItems containsSemiMixedTypes="0" containsString="0" containsNumber="1" minValue="16.149999999999999" maxValue="10540"/>
    </cacheField>
  </cacheFields>
  <extLst>
    <ext xmlns:x14="http://schemas.microsoft.com/office/spreadsheetml/2009/9/main" uri="{725AE2AE-9491-48be-B2B4-4EB974FC3084}">
      <x14:pivotCacheDefinition/>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emil Tandel" refreshedDate="45686.798237962961" createdVersion="8" refreshedVersion="8" minRefreshableVersion="3" recordCount="89" xr:uid="{B09FA197-98FC-4FB1-BAD0-572E0E4668DC}">
  <cacheSource type="worksheet">
    <worksheetSource name="Table1" r:id="rId2"/>
  </cacheSource>
  <cacheFields count="5">
    <cacheField name="CustomerID" numFmtId="0">
      <sharedItems/>
    </cacheField>
    <cacheField name="Country" numFmtId="0">
      <sharedItems count="21">
        <s v="Germany"/>
        <s v="Mexico"/>
        <s v="UK"/>
        <s v="Sweden"/>
        <s v="France"/>
        <s v="Spain"/>
        <s v="Canada"/>
        <s v="Argentina"/>
        <s v="Switzerland"/>
        <s v="Brazil"/>
        <s v="Austria"/>
        <s v="Italy"/>
        <s v="Portugal"/>
        <s v="USA"/>
        <s v="Venezuela"/>
        <s v="Ireland"/>
        <s v="Belgium"/>
        <s v="Norway"/>
        <s v="Denmark"/>
        <s v="Finland"/>
        <s v="Poland"/>
      </sharedItems>
    </cacheField>
    <cacheField name="ContactTitle" numFmtId="0">
      <sharedItems count="12">
        <s v="Sales Representative"/>
        <s v="Owner"/>
        <s v="Order Administrator"/>
        <s v="Marketing Manager"/>
        <s v="Accounting Manager"/>
        <s v="Sales Agent"/>
        <s v="Sales Associate"/>
        <s v="Sales Manager"/>
        <s v="Marketing Assistant"/>
        <s v="Assistant Sales Agent"/>
        <s v="Assistant Sales Representative"/>
        <s v="Owner/Marketing Assistant"/>
      </sharedItems>
    </cacheField>
    <cacheField name="TotalOrders" numFmtId="1">
      <sharedItems containsSemiMixedTypes="0" containsString="0" containsNumber="1" containsInteger="1" minValue="1" maxValue="31"/>
    </cacheField>
    <cacheField name="OrdersPerDay" numFmtId="2">
      <sharedItems containsSemiMixedTypes="0" containsString="0" containsNumber="1" minValue="0" maxValue="7.4099999999999999E-2"/>
    </cacheField>
  </cacheFields>
  <extLst>
    <ext xmlns:x14="http://schemas.microsoft.com/office/spreadsheetml/2009/9/main" uri="{725AE2AE-9491-48be-B2B4-4EB974FC3084}">
      <x14:pivotCacheDefinition/>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emil Tandel" refreshedDate="45686.811155324074" createdVersion="8" refreshedVersion="8" minRefreshableVersion="3" recordCount="89" xr:uid="{5B5A9D16-2F20-44AC-9481-1B87951536D7}">
  <cacheSource type="worksheet">
    <worksheetSource name="Table5" r:id="rId2"/>
  </cacheSource>
  <cacheFields count="9">
    <cacheField name="CustomerID" numFmtId="0">
      <sharedItems/>
    </cacheField>
    <cacheField name="RecentPurchaseDate" numFmtId="0">
      <sharedItems containsSemiMixedTypes="0" containsString="0" containsNumber="1" containsInteger="1" minValue="34564" maxValue="35221"/>
    </cacheField>
    <cacheField name="DaysSinceLastOrder" numFmtId="0">
      <sharedItems containsSemiMixedTypes="0" containsString="0" containsNumber="1" containsInteger="1" minValue="1670" maxValue="2327"/>
    </cacheField>
    <cacheField name="TotalOrders" numFmtId="1">
      <sharedItems containsSemiMixedTypes="0" containsString="0" containsNumber="1" containsInteger="1" minValue="2" maxValue="116"/>
    </cacheField>
    <cacheField name="TotalRevenue" numFmtId="44">
      <sharedItems containsSemiMixedTypes="0" containsString="0" containsNumber="1" minValue="100.8" maxValue="110277.304883508"/>
    </cacheField>
    <cacheField name="RecencyScore" numFmtId="1">
      <sharedItems containsSemiMixedTypes="0" containsString="0" containsNumber="1" containsInteger="1" minValue="0" maxValue="9"/>
    </cacheField>
    <cacheField name="FrequencyScore" numFmtId="1">
      <sharedItems containsSemiMixedTypes="0" containsString="0" containsNumber="1" containsInteger="1" minValue="0" maxValue="9"/>
    </cacheField>
    <cacheField name="MonetaryScore" numFmtId="1">
      <sharedItems containsSemiMixedTypes="0" containsString="0" containsNumber="1" containsInteger="1" minValue="0" maxValue="9"/>
    </cacheField>
    <cacheField name="CustomerSegment" numFmtId="0">
      <sharedItems count="9">
        <s v="Lost Customers"/>
        <s v="Recent Customers"/>
        <s v="Others"/>
        <s v="Promising"/>
        <s v="Needs Attention"/>
        <s v="At Risk"/>
        <s v="Potential Loyalists"/>
        <s v="Loyal Customers"/>
        <s v="Champions"/>
      </sharedItems>
    </cacheField>
  </cacheFields>
  <extLst>
    <ext xmlns:x14="http://schemas.microsoft.com/office/spreadsheetml/2009/9/main" uri="{725AE2AE-9491-48be-B2B4-4EB974FC3084}">
      <x14:pivotCacheDefinition/>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emil Tandel" refreshedDate="45702.699501736111" createdVersion="8" refreshedVersion="8" minRefreshableVersion="3" recordCount="9" xr:uid="{421D71F5-9BF8-4D3C-898D-4E2E609FD3A4}">
  <cacheSource type="worksheet">
    <worksheetSource ref="G8:L17" sheet="Q8" r:id="rId2"/>
  </cacheSource>
  <cacheFields count="6">
    <cacheField name="EmployeeID" numFmtId="0">
      <sharedItems containsSemiMixedTypes="0" containsString="0" containsNumber="1" containsInteger="1" minValue="1" maxValue="9"/>
    </cacheField>
    <cacheField name="FirstName" numFmtId="0">
      <sharedItems/>
    </cacheField>
    <cacheField name="Title" numFmtId="0">
      <sharedItems count="4">
        <s v="Sales Representative"/>
        <s v="Vice President, Sales"/>
        <s v="Sales Manager"/>
        <s v="Inside Sales Coordinator"/>
      </sharedItems>
    </cacheField>
    <cacheField name="HireDate" numFmtId="14">
      <sharedItems containsSemiMixedTypes="0" containsNonDate="0" containsDate="1" containsString="0" minDate="1992-04-01T00:00:00" maxDate="1994-11-16T00:00:00"/>
    </cacheField>
    <cacheField name="LeavingDate" numFmtId="14">
      <sharedItems containsNonDate="0" containsDate="1" containsString="0" containsBlank="1" minDate="1996-06-16T00:00:00" maxDate="1996-08-28T00:00:00"/>
    </cacheField>
    <cacheField name="TurnedOver?" numFmtId="0">
      <sharedItems count="2">
        <s v="No"/>
        <s v="Yes"/>
      </sharedItems>
    </cacheField>
  </cacheFields>
  <extLst>
    <ext xmlns:x14="http://schemas.microsoft.com/office/spreadsheetml/2009/9/main" uri="{725AE2AE-9491-48be-B2B4-4EB974FC3084}">
      <x14:pivotCacheDefinition/>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emil Tandel" refreshedDate="45703.777724421299" createdVersion="8" refreshedVersion="8" minRefreshableVersion="3" recordCount="9" xr:uid="{9C48E2B8-52C5-4F17-9B78-4BA413D6545A}">
  <cacheSource type="worksheet">
    <worksheetSource name="Table1" r:id="rId2"/>
  </cacheSource>
  <cacheFields count="12">
    <cacheField name="EmployeeID" numFmtId="0">
      <sharedItems containsSemiMixedTypes="0" containsString="0" containsNumber="1" containsInteger="1" minValue="1" maxValue="9"/>
    </cacheField>
    <cacheField name="FirstName" numFmtId="0">
      <sharedItems/>
    </cacheField>
    <cacheField name="Title" numFmtId="0">
      <sharedItems count="4">
        <s v="Sales Representative"/>
        <s v="Vice President, Sales"/>
        <s v="Inside Sales Coordinator"/>
        <s v="Sales Manager"/>
      </sharedItems>
    </cacheField>
    <cacheField name="TitleOfCourtesy" numFmtId="0">
      <sharedItems/>
    </cacheField>
    <cacheField name="Gender" numFmtId="0">
      <sharedItems count="2">
        <s v="Male"/>
        <s v="Female"/>
      </sharedItems>
    </cacheField>
    <cacheField name="City" numFmtId="0">
      <sharedItems/>
    </cacheField>
    <cacheField name="Country" numFmtId="0">
      <sharedItems/>
    </cacheField>
    <cacheField name="ReportsTo" numFmtId="0">
      <sharedItems containsMixedTypes="1" containsNumber="1" containsInteger="1" minValue="2" maxValue="5"/>
    </cacheField>
    <cacheField name="Skills" numFmtId="0">
      <sharedItems count="7">
        <s v="Culinary Arts"/>
        <s v="Food Retailing Management"/>
        <s v="Public Speaking"/>
        <s v="Sales Management"/>
        <s v="Business French"/>
        <s v="Sales in Europe"/>
        <s v="Multilingual"/>
      </sharedItems>
    </cacheField>
    <cacheField name="Qualifications" numFmtId="0">
      <sharedItems count="6">
        <s v="MA"/>
        <s v="BS"/>
        <s v="BA"/>
        <s v="PhD"/>
        <s v="MBA"/>
        <s v="BSc"/>
      </sharedItems>
    </cacheField>
    <cacheField name="TotalUnitsSold" numFmtId="1">
      <sharedItems containsSemiMixedTypes="0" containsString="0" containsNumber="1" containsInteger="1" minValue="2670" maxValue="9798"/>
    </cacheField>
    <cacheField name="TotalRevenue" numFmtId="44">
      <sharedItems containsSemiMixedTypes="0" containsString="0" containsNumber="1" minValue="68792.282437479997" maxValue="232890.84573612799"/>
    </cacheField>
  </cacheFields>
  <extLst>
    <ext xmlns:x14="http://schemas.microsoft.com/office/spreadsheetml/2009/9/main" uri="{725AE2AE-9491-48be-B2B4-4EB974FC3084}">
      <x14:pivotCacheDefinition/>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emil Tandel" refreshedDate="45703.804898726848" createdVersion="8" refreshedVersion="8" minRefreshableVersion="3" recordCount="9" xr:uid="{4E5128E7-6B9C-4332-B854-7B988CB6EB41}">
  <cacheSource type="worksheet">
    <worksheetSource ref="A1:K10" sheet="Q 9" r:id="rId2"/>
  </cacheSource>
  <cacheFields count="11">
    <cacheField name="EmployeeID" numFmtId="0">
      <sharedItems containsSemiMixedTypes="0" containsString="0" containsNumber="1" containsInteger="1" minValue="1" maxValue="9"/>
    </cacheField>
    <cacheField name="FirstName" numFmtId="0">
      <sharedItems/>
    </cacheField>
    <cacheField name="Title" numFmtId="0">
      <sharedItems count="4">
        <s v="Sales Representative"/>
        <s v="Vice President, Sales"/>
        <s v="Inside Sales Coordinator"/>
        <s v="Sales Manager"/>
      </sharedItems>
    </cacheField>
    <cacheField name="TitleOfCourtesy" numFmtId="0">
      <sharedItems count="4">
        <s v="Mrs."/>
        <s v="Ms."/>
        <s v="Dr."/>
        <s v="Mr."/>
      </sharedItems>
    </cacheField>
    <cacheField name="City" numFmtId="0">
      <sharedItems/>
    </cacheField>
    <cacheField name="Country" numFmtId="0">
      <sharedItems/>
    </cacheField>
    <cacheField name="ReportsTo" numFmtId="0">
      <sharedItems containsMixedTypes="1" containsNumber="1" containsInteger="1" minValue="2" maxValue="5"/>
    </cacheField>
    <cacheField name="Skills" numFmtId="0">
      <sharedItems count="7">
        <s v="Culinary Arts"/>
        <s v="Food Retailing Management"/>
        <s v="Public Speaking"/>
        <s v="Sales Management"/>
        <s v="Business French"/>
        <s v="Sales in Europe"/>
        <s v="Multilingual"/>
      </sharedItems>
    </cacheField>
    <cacheField name="Qualifications" numFmtId="0">
      <sharedItems count="6">
        <s v="MA"/>
        <s v="BS"/>
        <s v="BA"/>
        <s v="PhD"/>
        <s v="MBA"/>
        <s v="BSc"/>
      </sharedItems>
    </cacheField>
    <cacheField name="TotalUnitsSold" numFmtId="1">
      <sharedItems containsSemiMixedTypes="0" containsString="0" containsNumber="1" containsInteger="1" minValue="2670" maxValue="9798"/>
    </cacheField>
    <cacheField name="TotalRevenue" numFmtId="44">
      <sharedItems containsSemiMixedTypes="0" containsString="0" containsNumber="1" minValue="68792.282437479997" maxValue="232890.84573612799"/>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85">
  <r>
    <s v="SAVEA"/>
    <x v="0"/>
    <x v="0"/>
    <s v="USA"/>
    <s v="ThÃ¼ringer Rostbratwurst"/>
    <s v="Meat/Poultry"/>
    <n v="431"/>
    <n v="19.399999999999999"/>
    <n v="3"/>
    <n v="0.13333333532015401"/>
    <n v="12046.5899858379"/>
    <x v="0"/>
    <n v="7.0000000000000001E-3"/>
    <n v="27.9503247931274"/>
    <n v="4015.5299952793098"/>
    <n v="12.666700000000001"/>
  </r>
  <r>
    <s v="SAVEA"/>
    <x v="0"/>
    <x v="0"/>
    <s v="USA"/>
    <s v="Alice Mutton"/>
    <s v="Meat/Poultry"/>
    <n v="283"/>
    <n v="19.399999999999999"/>
    <n v="3"/>
    <n v="0.116666667163372"/>
    <n v="7392.4499955251804"/>
    <x v="1"/>
    <n v="1.06E-2"/>
    <n v="26.121731432951101"/>
    <n v="2464.1499985083901"/>
    <n v="3.6667000000000001"/>
  </r>
  <r>
    <s v="SAVEA"/>
    <x v="0"/>
    <x v="0"/>
    <s v="USA"/>
    <s v="Raclette Courdavault"/>
    <s v="Dairy Products"/>
    <n v="556"/>
    <n v="19.399999999999999"/>
    <n v="3"/>
    <n v="0.13333333532015401"/>
    <n v="6005.9999895095798"/>
    <x v="2"/>
    <n v="5.4000000000000003E-3"/>
    <n v="10.8021582545136"/>
    <n v="2001.99999650319"/>
    <n v="10"/>
  </r>
  <r>
    <s v="SAVEA"/>
    <x v="0"/>
    <x v="0"/>
    <s v="USA"/>
    <s v="Perth Pasties"/>
    <s v="Meat/Poultry"/>
    <n v="192"/>
    <n v="19.399999999999999"/>
    <n v="2"/>
    <n v="5.0000000745057997E-2"/>
    <n v="4673.9999987781002"/>
    <x v="3"/>
    <n v="1.04E-2"/>
    <n v="24.3437499936359"/>
    <n v="2336.9999993890501"/>
    <n v="5.5"/>
  </r>
  <r>
    <s v="SAVEA"/>
    <x v="0"/>
    <x v="0"/>
    <s v="USA"/>
    <s v="Gnocchi di nonna Alice"/>
    <s v="Grains/Cereals"/>
    <n v="171"/>
    <n v="19.399999999999999"/>
    <n v="4"/>
    <n v="0.112500000745058"/>
    <n v="4502.9999954700397"/>
    <x v="4"/>
    <n v="2.3400000000000001E-2"/>
    <n v="26.333333306842299"/>
    <n v="1125.7499988675099"/>
    <n v="6.5"/>
  </r>
  <r>
    <s v="SAVEA"/>
    <x v="0"/>
    <x v="0"/>
    <s v="USA"/>
    <s v="Queso Manchego La Pastora"/>
    <s v="Dairy Products"/>
    <n v="0"/>
    <n v="19.399999999999999"/>
    <n v="1"/>
    <n v="0"/>
    <n v="3800"/>
    <x v="5"/>
    <n v="0"/>
    <n v="0"/>
    <n v="3800"/>
    <n v="23"/>
  </r>
  <r>
    <s v="SAVEA"/>
    <x v="0"/>
    <x v="0"/>
    <s v="USA"/>
    <s v="Camembert Pierrot"/>
    <s v="Dairy Products"/>
    <n v="178"/>
    <n v="19.399999999999999"/>
    <n v="3"/>
    <n v="6.6666667660077394E-2"/>
    <n v="3603.9999954402401"/>
    <x v="6"/>
    <n v="1.6899999999999998E-2"/>
    <n v="20.247190985619302"/>
    <n v="1201.33333181341"/>
    <n v="11.333299999999999"/>
  </r>
  <r>
    <s v="SAVEA"/>
    <x v="0"/>
    <x v="0"/>
    <s v="USA"/>
    <s v="Tarte au sucre"/>
    <s v="Confections"/>
    <n v="212"/>
    <n v="19.399999999999999"/>
    <n v="3"/>
    <n v="8.3333333333333301E-2"/>
    <n v="3327.75"/>
    <x v="7"/>
    <n v="1.4200000000000001E-2"/>
    <n v="15.696933962264101"/>
    <n v="1109.25"/>
    <n v="12.333299999999999"/>
  </r>
  <r>
    <s v="SAVEA"/>
    <x v="0"/>
    <x v="0"/>
    <s v="USA"/>
    <s v="PÃ¢tÃ© chinois"/>
    <s v="Meat/Poultry"/>
    <n v="487"/>
    <n v="19.399999999999999"/>
    <n v="3"/>
    <n v="6.6666667660077394E-2"/>
    <n v="3119.9999964237199"/>
    <x v="8"/>
    <n v="6.1999999999999998E-3"/>
    <n v="6.4065708345456196"/>
    <n v="1039.9999988079001"/>
    <n v="7.6666999999999996"/>
  </r>
  <r>
    <s v="SAVEA"/>
    <x v="0"/>
    <x v="0"/>
    <s v="USA"/>
    <s v="Chang"/>
    <s v="Beverages"/>
    <n v="478"/>
    <n v="19.399999999999999"/>
    <n v="5"/>
    <n v="0.180000001192092"/>
    <n v="2775.89999592304"/>
    <x v="9"/>
    <n v="1.0500000000000001E-2"/>
    <n v="5.8073221672030098"/>
    <n v="555.17999918460805"/>
    <n v="9.6"/>
  </r>
  <r>
    <s v="SAVEA"/>
    <x v="0"/>
    <x v="0"/>
    <s v="USA"/>
    <s v="Ikura"/>
    <s v="Seafood"/>
    <n v="86"/>
    <n v="19.399999999999999"/>
    <n v="2"/>
    <n v="0"/>
    <n v="2728"/>
    <x v="10"/>
    <n v="2.3300000000000001E-2"/>
    <n v="31.7209302325581"/>
    <n v="1364"/>
    <n v="3"/>
  </r>
  <r>
    <s v="SAVEA"/>
    <x v="0"/>
    <x v="0"/>
    <s v="USA"/>
    <s v="Scottish Longbreads"/>
    <s v="Confections"/>
    <n v="203"/>
    <n v="19.399999999999999"/>
    <n v="4"/>
    <n v="0.112500000745058"/>
    <n v="2399.9999985098798"/>
    <x v="11"/>
    <n v="1.9699999999999999E-2"/>
    <n v="11.8226600911816"/>
    <n v="599.99999962747097"/>
    <n v="6"/>
  </r>
  <r>
    <s v="SAVEA"/>
    <x v="0"/>
    <x v="0"/>
    <s v="USA"/>
    <s v="Vegie-spread"/>
    <s v="Condiments"/>
    <n v="0"/>
    <n v="19.399999999999999"/>
    <n v="1"/>
    <n v="0.15000000596046401"/>
    <n v="2386.7999832630098"/>
    <x v="12"/>
    <n v="0"/>
    <n v="0"/>
    <n v="2386.7999832630098"/>
    <n v="2"/>
  </r>
  <r>
    <s v="SAVEA"/>
    <x v="0"/>
    <x v="0"/>
    <s v="USA"/>
    <s v="FlÃ¸temysost"/>
    <s v="Dairy Products"/>
    <n v="189"/>
    <n v="19.399999999999999"/>
    <n v="3"/>
    <n v="0.13333333532015401"/>
    <n v="2321.9999926313699"/>
    <x v="13"/>
    <n v="1.5900000000000001E-2"/>
    <n v="12.285714246726799"/>
    <n v="773.99999754379098"/>
    <n v="10.666700000000001"/>
  </r>
  <r>
    <s v="SAVEA"/>
    <x v="0"/>
    <x v="0"/>
    <s v="USA"/>
    <s v="GumbÃ¤r GummibÃ¤rchen"/>
    <s v="Confections"/>
    <n v="301"/>
    <n v="19.399999999999999"/>
    <n v="2"/>
    <n v="0.125"/>
    <n v="2244.15"/>
    <x v="14"/>
    <n v="6.6E-3"/>
    <n v="7.4556478405315598"/>
    <n v="1122.075"/>
    <n v="5.5"/>
  </r>
  <r>
    <s v="SAVEA"/>
    <x v="0"/>
    <x v="0"/>
    <s v="USA"/>
    <s v="Mozzarella di Giovanni"/>
    <s v="Dairy Products"/>
    <n v="232"/>
    <n v="19.399999999999999"/>
    <n v="2"/>
    <n v="0"/>
    <n v="2157.6"/>
    <x v="15"/>
    <n v="8.6E-3"/>
    <n v="9.2999999999999901"/>
    <n v="1078.8"/>
    <n v="6"/>
  </r>
  <r>
    <s v="SAVEA"/>
    <x v="0"/>
    <x v="0"/>
    <s v="USA"/>
    <s v="Chai"/>
    <s v="Beverages"/>
    <n v="189"/>
    <n v="19.399999999999999"/>
    <n v="3"/>
    <n v="0.13333333532015401"/>
    <n v="2033.9999954402399"/>
    <x v="16"/>
    <n v="1.5900000000000001E-2"/>
    <n v="10.761904737779"/>
    <n v="677.99999848008099"/>
    <n v="10.666700000000001"/>
  </r>
  <r>
    <s v="SAVEA"/>
    <x v="0"/>
    <x v="0"/>
    <s v="USA"/>
    <s v="Jack's New England Clam Chowder"/>
    <s v="Seafood"/>
    <n v="239"/>
    <n v="19.399999999999999"/>
    <n v="4"/>
    <n v="0"/>
    <n v="1910.69999999999"/>
    <x v="17"/>
    <n v="1.67E-2"/>
    <n v="7.9945606694560603"/>
    <n v="477.67499999999899"/>
    <n v="11.25"/>
  </r>
  <r>
    <s v="SAVEA"/>
    <x v="0"/>
    <x v="0"/>
    <s v="USA"/>
    <s v="Inlagd Sill"/>
    <s v="Seafood"/>
    <n v="245"/>
    <n v="19.399999999999999"/>
    <n v="2"/>
    <n v="0"/>
    <n v="1805"/>
    <x v="18"/>
    <n v="8.2000000000000007E-3"/>
    <n v="7.3673469387755102"/>
    <n v="902.5"/>
    <n v="4"/>
  </r>
  <r>
    <s v="SAVEA"/>
    <x v="0"/>
    <x v="0"/>
    <s v="USA"/>
    <s v="Pavlova"/>
    <s v="Confections"/>
    <n v="538"/>
    <n v="19.399999999999999"/>
    <n v="3"/>
    <n v="0.100000003973642"/>
    <n v="1786.7999942004601"/>
    <x v="19"/>
    <n v="5.5999999999999999E-3"/>
    <n v="3.3211895802982601"/>
    <n v="595.59999806682197"/>
    <n v="8"/>
  </r>
  <r>
    <s v="SAVEA"/>
    <x v="0"/>
    <x v="0"/>
    <s v="USA"/>
    <s v="Sirop d'Ã©rable"/>
    <s v="Condiments"/>
    <n v="0"/>
    <n v="19.399999999999999"/>
    <n v="1"/>
    <n v="0.15000000596046401"/>
    <n v="1744.1999877691201"/>
    <x v="20"/>
    <n v="0"/>
    <n v="0"/>
    <n v="1744.1999877691201"/>
    <n v="18"/>
  </r>
  <r>
    <s v="SAVEA"/>
    <x v="0"/>
    <x v="0"/>
    <s v="USA"/>
    <s v="Gudbrandsdalsost"/>
    <s v="Dairy Products"/>
    <n v="0"/>
    <n v="19.399999999999999"/>
    <n v="1"/>
    <n v="5.0000000745057997E-2"/>
    <n v="1709.99999865889"/>
    <x v="21"/>
    <n v="0"/>
    <n v="0"/>
    <n v="1709.99999865889"/>
    <n v="2"/>
  </r>
  <r>
    <s v="SAVEA"/>
    <x v="0"/>
    <x v="0"/>
    <s v="USA"/>
    <s v="Steeleye Stout"/>
    <s v="Beverages"/>
    <n v="545"/>
    <n v="19.399999999999999"/>
    <n v="3"/>
    <n v="0.100000003973642"/>
    <n v="1518.29999238252"/>
    <x v="22"/>
    <n v="5.4999999999999997E-3"/>
    <n v="2.7858715456560099"/>
    <n v="506.09999746084202"/>
    <n v="7.3333000000000004"/>
  </r>
  <r>
    <s v="SAVEA"/>
    <x v="0"/>
    <x v="0"/>
    <s v="USA"/>
    <s v="Boston Crab Meat"/>
    <s v="Seafood"/>
    <n v="121"/>
    <n v="19.399999999999999"/>
    <n v="2"/>
    <n v="0"/>
    <n v="1508.8"/>
    <x v="23"/>
    <n v="1.6500000000000001E-2"/>
    <n v="12.4694214876033"/>
    <n v="754.4"/>
    <n v="5.5"/>
  </r>
  <r>
    <s v="SAVEA"/>
    <x v="0"/>
    <x v="0"/>
    <s v="USA"/>
    <s v="Chef Anton's Gumbo Mix"/>
    <s v="Condiments"/>
    <n v="0"/>
    <n v="19.399999999999999"/>
    <n v="1"/>
    <n v="0"/>
    <n v="1494.5"/>
    <x v="24"/>
    <n v="0"/>
    <n v="0"/>
    <n v="1494.5"/>
    <n v="10"/>
  </r>
  <r>
    <s v="SAVEA"/>
    <x v="0"/>
    <x v="0"/>
    <s v="USA"/>
    <s v="Gula Malacca"/>
    <s v="Condiments"/>
    <n v="0"/>
    <n v="19.399999999999999"/>
    <n v="1"/>
    <n v="5.0000000745057997E-2"/>
    <n v="1472.49999884516"/>
    <x v="25"/>
    <n v="0"/>
    <n v="0"/>
    <n v="1472.49999884516"/>
    <n v="6"/>
  </r>
  <r>
    <s v="SAVEA"/>
    <x v="0"/>
    <x v="0"/>
    <s v="USA"/>
    <s v="Wimmers gute SemmelknÃ¶del"/>
    <s v="Grains/Cereals"/>
    <n v="141"/>
    <n v="19.399999999999999"/>
    <n v="2"/>
    <n v="0"/>
    <n v="1463"/>
    <x v="26"/>
    <n v="1.4200000000000001E-2"/>
    <n v="10.375886524822601"/>
    <n v="731.5"/>
    <n v="12.5"/>
  </r>
  <r>
    <s v="SAVEA"/>
    <x v="0"/>
    <x v="0"/>
    <s v="USA"/>
    <s v="RhÃ¶nbrÃ¤u Klosterbier"/>
    <s v="Beverages"/>
    <n v="306"/>
    <n v="19.399999999999999"/>
    <n v="3"/>
    <n v="5.0000000745057997E-2"/>
    <n v="1460.09999889135"/>
    <x v="27"/>
    <n v="9.7999999999999997E-3"/>
    <n v="4.7715686238279504"/>
    <n v="486.69999963045098"/>
    <n v="6"/>
  </r>
  <r>
    <s v="SAVEA"/>
    <x v="0"/>
    <x v="0"/>
    <s v="USA"/>
    <s v="LakkalikÃ¶Ã¶ri"/>
    <s v="Beverages"/>
    <n v="0"/>
    <n v="19.399999999999999"/>
    <n v="1"/>
    <n v="0"/>
    <n v="1440"/>
    <x v="28"/>
    <n v="0"/>
    <n v="0"/>
    <n v="1440"/>
    <n v="4"/>
  </r>
  <r>
    <s v="SAVEA"/>
    <x v="0"/>
    <x v="0"/>
    <s v="USA"/>
    <s v="Konbu"/>
    <s v="Seafood"/>
    <n v="58"/>
    <n v="19.399999999999999"/>
    <n v="4"/>
    <n v="5.00000016763806E-2"/>
    <n v="1403.99999687075"/>
    <x v="29"/>
    <n v="6.9000000000000006E-2"/>
    <n v="24.206896497771599"/>
    <n v="350.99999921768898"/>
    <n v="7.25"/>
  </r>
  <r>
    <s v="SAVEA"/>
    <x v="0"/>
    <x v="0"/>
    <s v="USA"/>
    <s v="Gorgonzola Telino"/>
    <s v="Dairy Products"/>
    <n v="441"/>
    <n v="19.399999999999999"/>
    <n v="3"/>
    <n v="8.3333333333333301E-2"/>
    <n v="1357.5"/>
    <x v="30"/>
    <n v="6.7999999999999996E-3"/>
    <n v="3.0782312925170001"/>
    <n v="452.5"/>
    <n v="8"/>
  </r>
  <r>
    <s v="SAVEA"/>
    <x v="0"/>
    <x v="0"/>
    <s v="USA"/>
    <s v="Uncle Bob's Organic Dried Pears"/>
    <s v="Produce"/>
    <n v="0"/>
    <n v="19.399999999999999"/>
    <n v="1"/>
    <n v="0"/>
    <n v="1350"/>
    <x v="31"/>
    <n v="0"/>
    <n v="0"/>
    <n v="1350"/>
    <n v="3"/>
  </r>
  <r>
    <s v="SAVEA"/>
    <x v="0"/>
    <x v="0"/>
    <s v="USA"/>
    <s v="RÃ¸gede sild"/>
    <s v="Seafood"/>
    <n v="92"/>
    <n v="19.399999999999999"/>
    <n v="2"/>
    <n v="0.10000000149011599"/>
    <n v="1318.5999989807599"/>
    <x v="32"/>
    <n v="2.1700000000000001E-2"/>
    <n v="14.332608684573399"/>
    <n v="659.29999949037995"/>
    <n v="10.5"/>
  </r>
  <r>
    <s v="SAVEA"/>
    <x v="0"/>
    <x v="0"/>
    <s v="USA"/>
    <s v="Gravad lax"/>
    <s v="Seafood"/>
    <n v="0"/>
    <n v="19.399999999999999"/>
    <n v="1"/>
    <n v="0.20000000298023199"/>
    <n v="1247.99999535083"/>
    <x v="33"/>
    <n v="0"/>
    <n v="0"/>
    <n v="1247.99999535083"/>
    <n v="19"/>
  </r>
  <r>
    <s v="SAVEA"/>
    <x v="0"/>
    <x v="0"/>
    <s v="USA"/>
    <s v="Maxilaku"/>
    <s v="Confections"/>
    <n v="208"/>
    <n v="19.399999999999999"/>
    <n v="3"/>
    <n v="6.6666668901840795E-2"/>
    <n v="1174.9999972432799"/>
    <x v="34"/>
    <n v="1.44E-2"/>
    <n v="5.6490384482850198"/>
    <n v="391.66666574776099"/>
    <n v="11.333299999999999"/>
  </r>
  <r>
    <s v="SAVEA"/>
    <x v="0"/>
    <x v="0"/>
    <s v="USA"/>
    <s v="Tofu"/>
    <s v="Produce"/>
    <n v="159"/>
    <n v="19.399999999999999"/>
    <n v="2"/>
    <n v="0.22500000149011601"/>
    <n v="1143.8999979212799"/>
    <x v="35"/>
    <n v="1.26E-2"/>
    <n v="7.1943396095678498"/>
    <n v="571.94999896064405"/>
    <n v="5.5"/>
  </r>
  <r>
    <s v="SAVEA"/>
    <x v="0"/>
    <x v="0"/>
    <s v="USA"/>
    <s v="Spegesild"/>
    <s v="Seafood"/>
    <n v="379"/>
    <n v="19.399999999999999"/>
    <n v="3"/>
    <n v="0"/>
    <n v="1116"/>
    <x v="36"/>
    <n v="7.9000000000000008E-3"/>
    <n v="2.9445910290237398"/>
    <n v="372"/>
    <n v="5"/>
  </r>
  <r>
    <s v="SAVEA"/>
    <x v="0"/>
    <x v="0"/>
    <s v="USA"/>
    <s v="Gustaf's KnÃ¤ckebrÃ¶d"/>
    <s v="Grains/Cereals"/>
    <n v="0"/>
    <n v="19.399999999999999"/>
    <n v="1"/>
    <n v="0"/>
    <n v="1008"/>
    <x v="37"/>
    <n v="0"/>
    <n v="0"/>
    <n v="1008"/>
    <n v="21"/>
  </r>
  <r>
    <s v="SAVEA"/>
    <x v="0"/>
    <x v="0"/>
    <s v="USA"/>
    <s v="Manjimup Dried Apples"/>
    <s v="Produce"/>
    <n v="0"/>
    <n v="19.399999999999999"/>
    <n v="1"/>
    <n v="0.20000000298023199"/>
    <n v="847.99999684095303"/>
    <x v="38"/>
    <n v="0"/>
    <n v="0"/>
    <n v="847.99999684095303"/>
    <n v="2"/>
  </r>
  <r>
    <s v="SAVEA"/>
    <x v="0"/>
    <x v="0"/>
    <s v="USA"/>
    <s v="Genen Shouyu"/>
    <s v="Condiments"/>
    <n v="0"/>
    <n v="19.399999999999999"/>
    <n v="1"/>
    <n v="0"/>
    <n v="775"/>
    <x v="39"/>
    <n v="0"/>
    <n v="0"/>
    <n v="775"/>
    <n v="11"/>
  </r>
  <r>
    <s v="SAVEA"/>
    <x v="0"/>
    <x v="0"/>
    <s v="USA"/>
    <s v="Singaporean Hokkien Fried Mee"/>
    <s v="Grains/Cereals"/>
    <n v="54"/>
    <n v="19.399999999999999"/>
    <n v="2"/>
    <n v="7.5000002980232197E-2"/>
    <n v="635.59999799728303"/>
    <x v="40"/>
    <n v="3.6999999999999998E-2"/>
    <n v="11.770370333282999"/>
    <n v="317.799998998641"/>
    <n v="9.5"/>
  </r>
  <r>
    <s v="SAVEA"/>
    <x v="0"/>
    <x v="0"/>
    <s v="USA"/>
    <s v="Sasquatch Ale"/>
    <s v="Beverages"/>
    <n v="48"/>
    <n v="19.399999999999999"/>
    <n v="2"/>
    <n v="0.10000000149011599"/>
    <n v="554.39999949932098"/>
    <x v="41"/>
    <n v="4.1700000000000001E-2"/>
    <n v="11.5499999895691"/>
    <n v="277.19999974965998"/>
    <n v="12"/>
  </r>
  <r>
    <s v="SAVEA"/>
    <x v="0"/>
    <x v="0"/>
    <s v="USA"/>
    <s v="RÃ¶ssle Sauerkraut"/>
    <s v="Produce"/>
    <n v="0"/>
    <n v="19.399999999999999"/>
    <n v="1"/>
    <n v="0"/>
    <n v="546"/>
    <x v="42"/>
    <n v="0"/>
    <n v="0"/>
    <n v="546"/>
    <n v="6"/>
  </r>
  <r>
    <s v="SAVEA"/>
    <x v="0"/>
    <x v="0"/>
    <s v="USA"/>
    <s v="Teatime Chocolate Biscuits"/>
    <s v="Confections"/>
    <n v="234"/>
    <n v="19.399999999999999"/>
    <n v="3"/>
    <n v="0.13333333532015401"/>
    <n v="456.31999871134701"/>
    <x v="43"/>
    <n v="1.2800000000000001E-2"/>
    <n v="1.9500854645784"/>
    <n v="152.10666623711501"/>
    <n v="9.6667000000000005"/>
  </r>
  <r>
    <s v="SAVEA"/>
    <x v="0"/>
    <x v="0"/>
    <s v="USA"/>
    <s v="Zaanse koeken"/>
    <s v="Confections"/>
    <n v="48"/>
    <n v="19.399999999999999"/>
    <n v="2"/>
    <n v="0.125"/>
    <n v="451.25"/>
    <x v="44"/>
    <n v="4.1700000000000001E-2"/>
    <n v="9.4010416666666607"/>
    <n v="225.625"/>
    <n v="8"/>
  </r>
  <r>
    <s v="SAVEA"/>
    <x v="0"/>
    <x v="0"/>
    <s v="USA"/>
    <s v="RÃ¶d Kaviar"/>
    <s v="Seafood"/>
    <n v="0"/>
    <n v="19.399999999999999"/>
    <n v="1"/>
    <n v="0.15000000596046401"/>
    <n v="446.24999687075598"/>
    <x v="45"/>
    <n v="0"/>
    <n v="0"/>
    <n v="446.24999687075598"/>
    <n v="10"/>
  </r>
  <r>
    <s v="SAVEA"/>
    <x v="0"/>
    <x v="0"/>
    <s v="USA"/>
    <s v="TourtiÃ¨re"/>
    <s v="Meat/Poultry"/>
    <n v="141"/>
    <n v="19.399999999999999"/>
    <n v="2"/>
    <n v="7.5000002980232197E-2"/>
    <n v="426.13999857902502"/>
    <x v="46"/>
    <n v="1.4200000000000001E-2"/>
    <n v="3.0222694934682601"/>
    <n v="213.069999289512"/>
    <n v="16"/>
  </r>
  <r>
    <s v="SAVEA"/>
    <x v="0"/>
    <x v="0"/>
    <s v="USA"/>
    <s v="TunnbrÃ¶d"/>
    <s v="Grains/Cereals"/>
    <n v="0"/>
    <n v="19.399999999999999"/>
    <n v="1"/>
    <n v="0"/>
    <n v="396"/>
    <x v="47"/>
    <n v="0"/>
    <n v="0"/>
    <n v="396"/>
    <n v="8"/>
  </r>
  <r>
    <s v="SAVEA"/>
    <x v="0"/>
    <x v="0"/>
    <s v="USA"/>
    <s v="Ravioli Angelo"/>
    <s v="Grains/Cereals"/>
    <n v="0"/>
    <n v="19.399999999999999"/>
    <n v="1"/>
    <n v="0"/>
    <n v="292.5"/>
    <x v="48"/>
    <n v="0"/>
    <n v="0"/>
    <n v="292.5"/>
    <n v="10"/>
  </r>
  <r>
    <s v="SAVEA"/>
    <x v="0"/>
    <x v="0"/>
    <s v="USA"/>
    <s v="GuaranÃ¡ FantÃ¡stica"/>
    <s v="Beverages"/>
    <n v="319"/>
    <n v="19.399999999999999"/>
    <n v="3"/>
    <n v="6.6666667660077394E-2"/>
    <n v="249.29999975860099"/>
    <x v="49"/>
    <n v="9.4000000000000004E-3"/>
    <n v="0.78150470143762096"/>
    <n v="83.099999919533701"/>
    <n v="4.3333000000000004"/>
  </r>
  <r>
    <s v="SAVEA"/>
    <x v="0"/>
    <x v="0"/>
    <s v="USA"/>
    <s v="Geitost"/>
    <s v="Dairy Products"/>
    <n v="167"/>
    <n v="19.399999999999999"/>
    <n v="3"/>
    <n v="0"/>
    <n v="150"/>
    <x v="50"/>
    <n v="1.7999999999999999E-2"/>
    <n v="0.89820359281437101"/>
    <n v="50"/>
    <n v="11.666700000000001"/>
  </r>
  <r>
    <s v="SAVEA"/>
    <x v="0"/>
    <x v="0"/>
    <s v="USA"/>
    <s v="Escargots de Bourgogne"/>
    <s v="Seafood"/>
    <n v="0"/>
    <n v="19.399999999999999"/>
    <n v="1"/>
    <n v="0.25"/>
    <n v="119.25"/>
    <x v="51"/>
    <n v="0"/>
    <n v="0"/>
    <n v="119.25"/>
    <n v="5"/>
  </r>
  <r>
    <s v="SAVEA"/>
    <x v="0"/>
    <x v="0"/>
    <s v="USA"/>
    <s v="NuNuCa NuÃŸ-Nougat-Creme"/>
    <s v="Confections"/>
    <n v="0"/>
    <n v="19.399999999999999"/>
    <n v="1"/>
    <n v="0.25"/>
    <n v="58.8"/>
    <x v="52"/>
    <n v="0"/>
    <n v="0"/>
    <n v="58.8"/>
    <n v="9"/>
  </r>
  <r>
    <s v="ERNSH"/>
    <x v="1"/>
    <x v="1"/>
    <s v="Austria"/>
    <s v="Raclette Courdavault"/>
    <s v="Dairy Products"/>
    <n v="438"/>
    <n v="22.655200000000001"/>
    <n v="2"/>
    <n v="0.10000000149011599"/>
    <n v="8513.9999908208792"/>
    <x v="53"/>
    <n v="4.5999999999999999E-3"/>
    <n v="19.438356143426599"/>
    <n v="4256.9999954104396"/>
    <n v="5.5"/>
  </r>
  <r>
    <s v="ERNSH"/>
    <x v="1"/>
    <x v="1"/>
    <s v="Austria"/>
    <s v="Wimmers gute SemmelknÃ¶del"/>
    <s v="Grains/Cereals"/>
    <n v="522"/>
    <n v="22.655200000000001"/>
    <n v="4"/>
    <n v="2.5000000372528999E-2"/>
    <n v="6290.8999986127001"/>
    <x v="54"/>
    <n v="7.7000000000000002E-3"/>
    <n v="12.051532564392099"/>
    <n v="1572.72499965317"/>
    <n v="5.6666999999999996"/>
  </r>
  <r>
    <s v="ERNSH"/>
    <x v="1"/>
    <x v="1"/>
    <s v="Austria"/>
    <s v="Manjimup Dried Apples"/>
    <s v="Produce"/>
    <n v="0"/>
    <n v="22.655200000000001"/>
    <n v="1"/>
    <n v="5.0000000745057997E-2"/>
    <n v="6041.9999952614298"/>
    <x v="55"/>
    <n v="0"/>
    <n v="0"/>
    <n v="6041.9999952614298"/>
    <n v="3"/>
  </r>
  <r>
    <s v="ERNSH"/>
    <x v="1"/>
    <x v="1"/>
    <s v="Austria"/>
    <s v="Camembert Pierrot"/>
    <s v="Dairy Products"/>
    <n v="33"/>
    <n v="22.655200000000001"/>
    <n v="2"/>
    <n v="0"/>
    <n v="5440"/>
    <x v="56"/>
    <n v="6.0600000000000001E-2"/>
    <n v="164.84848484848399"/>
    <n v="2720"/>
    <n v="5"/>
  </r>
  <r>
    <s v="ERNSH"/>
    <x v="1"/>
    <x v="1"/>
    <s v="Austria"/>
    <s v="RÃ¶ssle Sauerkraut"/>
    <s v="Produce"/>
    <n v="495"/>
    <n v="22.655200000000001"/>
    <n v="3"/>
    <n v="5.0000000745057997E-2"/>
    <n v="5054.2799969166499"/>
    <x v="57"/>
    <n v="6.1000000000000004E-3"/>
    <n v="10.2106666604376"/>
    <n v="1684.75999897221"/>
    <n v="13.5"/>
  </r>
  <r>
    <s v="ERNSH"/>
    <x v="1"/>
    <x v="1"/>
    <s v="Austria"/>
    <s v="Sirop d'Ã©rable"/>
    <s v="Condiments"/>
    <n v="265"/>
    <n v="22.655200000000001"/>
    <n v="2"/>
    <n v="0.20000000298023199"/>
    <n v="4163.84998878836"/>
    <x v="58"/>
    <n v="7.4999999999999997E-3"/>
    <n v="15.7126414671259"/>
    <n v="2081.92499439418"/>
    <n v="5"/>
  </r>
  <r>
    <s v="ERNSH"/>
    <x v="1"/>
    <x v="1"/>
    <s v="Austria"/>
    <s v="CÃ´te de Blaye"/>
    <s v="Beverages"/>
    <n v="0"/>
    <n v="22.655200000000001"/>
    <n v="1"/>
    <n v="5.0000000745057997E-2"/>
    <n v="4005.1999968588302"/>
    <x v="59"/>
    <n v="0"/>
    <n v="0"/>
    <n v="4005.1999968588302"/>
    <n v="9"/>
  </r>
  <r>
    <s v="ERNSH"/>
    <x v="1"/>
    <x v="1"/>
    <s v="Austria"/>
    <s v="Vegie-spread"/>
    <s v="Condiments"/>
    <n v="448"/>
    <n v="22.655200000000001"/>
    <n v="2"/>
    <n v="0"/>
    <n v="3818"/>
    <x v="60"/>
    <n v="4.4999999999999997E-3"/>
    <n v="8.5223214285714199"/>
    <n v="1909"/>
    <n v="6.5"/>
  </r>
  <r>
    <s v="ERNSH"/>
    <x v="1"/>
    <x v="1"/>
    <s v="Austria"/>
    <s v="Alice Mutton"/>
    <s v="Meat/Poultry"/>
    <n v="328"/>
    <n v="22.655200000000001"/>
    <n v="4"/>
    <n v="0.12500000093132199"/>
    <n v="3730.3499955832899"/>
    <x v="61"/>
    <n v="1.2200000000000001E-2"/>
    <n v="11.3730182792173"/>
    <n v="932.58749889582396"/>
    <n v="11"/>
  </r>
  <r>
    <s v="ERNSH"/>
    <x v="1"/>
    <x v="1"/>
    <s v="Austria"/>
    <s v="Gnocchi di nonna Alice"/>
    <s v="Grains/Cereals"/>
    <n v="82"/>
    <n v="22.655200000000001"/>
    <n v="2"/>
    <n v="0"/>
    <n v="3572"/>
    <x v="62"/>
    <n v="2.4400000000000002E-2"/>
    <n v="43.560975609756099"/>
    <n v="1786"/>
    <n v="14"/>
  </r>
  <r>
    <s v="ERNSH"/>
    <x v="1"/>
    <x v="1"/>
    <s v="Austria"/>
    <s v="Tarte au sucre"/>
    <s v="Confections"/>
    <n v="0"/>
    <n v="22.655200000000001"/>
    <n v="1"/>
    <n v="0.15000000596046401"/>
    <n v="3352.3999764919199"/>
    <x v="63"/>
    <n v="0"/>
    <n v="0"/>
    <n v="3352.3999764919199"/>
    <n v="3"/>
  </r>
  <r>
    <s v="ERNSH"/>
    <x v="1"/>
    <x v="1"/>
    <s v="Austria"/>
    <s v="Sir Rodney's Marmalade"/>
    <s v="Confections"/>
    <n v="0"/>
    <n v="22.655200000000001"/>
    <n v="1"/>
    <n v="0"/>
    <n v="3159"/>
    <x v="64"/>
    <n v="0"/>
    <n v="0"/>
    <n v="3159"/>
    <n v="24"/>
  </r>
  <r>
    <s v="ERNSH"/>
    <x v="1"/>
    <x v="1"/>
    <s v="Austria"/>
    <s v="Queso Manchego La Pastora"/>
    <s v="Dairy Products"/>
    <n v="223"/>
    <n v="22.655200000000001"/>
    <n v="3"/>
    <n v="5.0000001986821398E-2"/>
    <n v="3062.79999184608"/>
    <x v="65"/>
    <n v="1.35E-2"/>
    <n v="13.7345291114174"/>
    <n v="1020.93333061536"/>
    <n v="5.6666999999999996"/>
  </r>
  <r>
    <s v="ERNSH"/>
    <x v="1"/>
    <x v="1"/>
    <s v="Austria"/>
    <s v="Gudbrandsdalsost"/>
    <s v="Dairy Products"/>
    <n v="64"/>
    <n v="22.655200000000001"/>
    <n v="2"/>
    <n v="0.22500000149011601"/>
    <n v="3050.9999951720201"/>
    <x v="66"/>
    <n v="3.1300000000000001E-2"/>
    <n v="47.6718749245628"/>
    <n v="1525.4999975860101"/>
    <n v="5.5"/>
  </r>
  <r>
    <s v="ERNSH"/>
    <x v="1"/>
    <x v="1"/>
    <s v="Austria"/>
    <s v="Chartreuse verte"/>
    <s v="Beverages"/>
    <n v="77"/>
    <n v="22.655200000000001"/>
    <n v="2"/>
    <n v="5.0000000745057997E-2"/>
    <n v="2915.9999965131201"/>
    <x v="67"/>
    <n v="2.5999999999999999E-2"/>
    <n v="37.870129824845797"/>
    <n v="1457.99999825656"/>
    <n v="5"/>
  </r>
  <r>
    <s v="ERNSH"/>
    <x v="1"/>
    <x v="1"/>
    <s v="Austria"/>
    <s v="ThÃ¼ringer Rostbratwurst"/>
    <s v="Meat/Poultry"/>
    <n v="300"/>
    <n v="22.655200000000001"/>
    <n v="2"/>
    <n v="2.5000000372528999E-2"/>
    <n v="2797.2059988932301"/>
    <x v="68"/>
    <n v="6.7000000000000002E-3"/>
    <n v="9.3240199963107706"/>
    <n v="1398.6029994466101"/>
    <n v="5.5"/>
  </r>
  <r>
    <s v="ERNSH"/>
    <x v="1"/>
    <x v="1"/>
    <s v="Austria"/>
    <s v="Ikura"/>
    <s v="Seafood"/>
    <n v="0"/>
    <n v="22.655200000000001"/>
    <n v="1"/>
    <n v="0.15000000596046401"/>
    <n v="2634.9999815225601"/>
    <x v="69"/>
    <n v="0"/>
    <n v="0"/>
    <n v="2634.9999815225601"/>
    <n v="9"/>
  </r>
  <r>
    <s v="ERNSH"/>
    <x v="1"/>
    <x v="1"/>
    <s v="Austria"/>
    <s v="Louisiana Fiery Hot Pepper Sauce"/>
    <s v="Condiments"/>
    <n v="332"/>
    <n v="22.655200000000001"/>
    <n v="3"/>
    <n v="3.3333333830038697E-2"/>
    <n v="2280.3874988553998"/>
    <x v="70"/>
    <n v="8.9999999999999993E-3"/>
    <n v="6.8686370447451903"/>
    <n v="760.12916628513403"/>
    <n v="13.666700000000001"/>
  </r>
  <r>
    <s v="ERNSH"/>
    <x v="1"/>
    <x v="1"/>
    <s v="Austria"/>
    <s v="Pavlova"/>
    <s v="Confections"/>
    <n v="519"/>
    <n v="22.655200000000001"/>
    <n v="3"/>
    <n v="0.13333333532015401"/>
    <n v="2007.8649982601401"/>
    <x v="71"/>
    <n v="5.7999999999999996E-3"/>
    <n v="3.8687186864357201"/>
    <n v="669.28833275338002"/>
    <n v="13.666700000000001"/>
  </r>
  <r>
    <s v="ERNSH"/>
    <x v="1"/>
    <x v="1"/>
    <s v="Austria"/>
    <s v="Sasquatch Ale"/>
    <s v="Beverages"/>
    <n v="7"/>
    <n v="22.655200000000001"/>
    <n v="2"/>
    <n v="0.100000003352761"/>
    <n v="1910.9999940544301"/>
    <x v="72"/>
    <n v="0.28570000000000001"/>
    <n v="272.99999915063302"/>
    <n v="955.499997027218"/>
    <n v="6"/>
  </r>
  <r>
    <s v="ERNSH"/>
    <x v="1"/>
    <x v="1"/>
    <s v="Austria"/>
    <s v="Gorgonzola Telino"/>
    <s v="Dairy Products"/>
    <n v="458"/>
    <n v="22.655200000000001"/>
    <n v="4"/>
    <n v="8.7500001303851604E-2"/>
    <n v="1729.9999963492101"/>
    <x v="73"/>
    <n v="8.6999999999999994E-3"/>
    <n v="3.7772925684480598"/>
    <n v="432.49999908730302"/>
    <n v="4"/>
  </r>
  <r>
    <s v="ERNSH"/>
    <x v="1"/>
    <x v="1"/>
    <s v="Austria"/>
    <s v="Boston Crab Meat"/>
    <s v="Seafood"/>
    <n v="0"/>
    <n v="22.655200000000001"/>
    <n v="1"/>
    <n v="0"/>
    <n v="1674.4"/>
    <x v="74"/>
    <n v="0"/>
    <n v="0"/>
    <n v="1674.4"/>
    <n v="5"/>
  </r>
  <r>
    <s v="ERNSH"/>
    <x v="1"/>
    <x v="1"/>
    <s v="Austria"/>
    <s v="Chef Anton's Gumbo Mix"/>
    <s v="Condiments"/>
    <n v="149"/>
    <n v="22.655200000000001"/>
    <n v="2"/>
    <n v="0.10000000149011599"/>
    <n v="1427.99999670684"/>
    <x v="75"/>
    <n v="1.34E-2"/>
    <n v="9.5838925953479404"/>
    <n v="713.99999835342101"/>
    <n v="4.5"/>
  </r>
  <r>
    <s v="ERNSH"/>
    <x v="1"/>
    <x v="1"/>
    <s v="Austria"/>
    <s v="PÃ¢tÃ© chinois"/>
    <s v="Meat/Poultry"/>
    <n v="0"/>
    <n v="22.655200000000001"/>
    <n v="1"/>
    <n v="0.15000000596046401"/>
    <n v="1325.99999070167"/>
    <x v="76"/>
    <n v="0"/>
    <n v="0"/>
    <n v="1325.99999070167"/>
    <n v="6"/>
  </r>
  <r>
    <s v="ERNSH"/>
    <x v="1"/>
    <x v="1"/>
    <s v="Austria"/>
    <s v="Schoggi Schokolade"/>
    <s v="Confections"/>
    <n v="0"/>
    <n v="22.655200000000001"/>
    <n v="1"/>
    <n v="0"/>
    <n v="1317"/>
    <x v="77"/>
    <n v="0"/>
    <n v="0"/>
    <n v="1317"/>
    <n v="5"/>
  </r>
  <r>
    <s v="ERNSH"/>
    <x v="1"/>
    <x v="1"/>
    <s v="Austria"/>
    <s v="Gula Malacca"/>
    <s v="Condiments"/>
    <n v="0"/>
    <n v="22.655200000000001"/>
    <n v="1"/>
    <n v="5.0000000745057997E-2"/>
    <n v="1133.82499911077"/>
    <x v="78"/>
    <n v="0"/>
    <n v="0"/>
    <n v="1133.82499911077"/>
    <n v="9"/>
  </r>
  <r>
    <s v="ERNSH"/>
    <x v="1"/>
    <x v="1"/>
    <s v="Austria"/>
    <s v="Gustaf's KnÃ¤ckebrÃ¶d"/>
    <s v="Grains/Cereals"/>
    <n v="0"/>
    <n v="22.655200000000001"/>
    <n v="1"/>
    <n v="0"/>
    <n v="1092"/>
    <x v="79"/>
    <n v="0"/>
    <n v="0"/>
    <n v="1092"/>
    <n v="5"/>
  </r>
  <r>
    <s v="ERNSH"/>
    <x v="1"/>
    <x v="1"/>
    <s v="Austria"/>
    <s v="GuaranÃ¡ FantÃ¡stica"/>
    <s v="Beverages"/>
    <n v="611"/>
    <n v="22.655200000000001"/>
    <n v="4"/>
    <n v="0"/>
    <n v="1090.8"/>
    <x v="80"/>
    <n v="6.4999999999999997E-3"/>
    <n v="1.7852700490998299"/>
    <n v="272.7"/>
    <n v="6.75"/>
  </r>
  <r>
    <s v="ERNSH"/>
    <x v="1"/>
    <x v="1"/>
    <s v="Austria"/>
    <s v="Sir Rodney's Scones"/>
    <s v="Confections"/>
    <n v="488"/>
    <n v="22.655200000000001"/>
    <n v="3"/>
    <n v="3.3333333830038697E-2"/>
    <n v="1085.9999999403899"/>
    <x v="81"/>
    <n v="6.1000000000000004E-3"/>
    <n v="2.22540983594343"/>
    <n v="361.99999998013101"/>
    <n v="4.3333000000000004"/>
  </r>
  <r>
    <s v="ERNSH"/>
    <x v="1"/>
    <x v="1"/>
    <s v="Austria"/>
    <s v="FlÃ¸temysost"/>
    <s v="Dairy Products"/>
    <n v="208"/>
    <n v="22.655200000000001"/>
    <n v="3"/>
    <n v="6.6666667660077394E-2"/>
    <n v="1036.2999991029501"/>
    <x v="82"/>
    <n v="1.44E-2"/>
    <n v="4.9822115341487896"/>
    <n v="345.43333303431598"/>
    <n v="15"/>
  </r>
  <r>
    <s v="ERNSH"/>
    <x v="1"/>
    <x v="1"/>
    <s v="Austria"/>
    <s v="Steeleye Stout"/>
    <s v="Beverages"/>
    <n v="389"/>
    <n v="22.655200000000001"/>
    <n v="3"/>
    <n v="0.116666667163372"/>
    <n v="1031.3999991416899"/>
    <x v="83"/>
    <n v="7.7000000000000002E-3"/>
    <n v="2.6514138795416198"/>
    <n v="343.79999971389702"/>
    <n v="4"/>
  </r>
  <r>
    <s v="ERNSH"/>
    <x v="1"/>
    <x v="1"/>
    <s v="Austria"/>
    <s v="Nord-Ost Matjeshering"/>
    <s v="Seafood"/>
    <n v="0"/>
    <n v="22.655200000000001"/>
    <n v="1"/>
    <n v="0.25"/>
    <n v="931.5"/>
    <x v="84"/>
    <n v="0"/>
    <n v="0"/>
    <n v="931.5"/>
    <n v="8"/>
  </r>
  <r>
    <s v="ERNSH"/>
    <x v="1"/>
    <x v="1"/>
    <s v="Austria"/>
    <s v="GumbÃ¤r GummibÃ¤rchen"/>
    <s v="Confections"/>
    <n v="0"/>
    <n v="22.655200000000001"/>
    <n v="1"/>
    <n v="0.15000000596046401"/>
    <n v="929.09249348491403"/>
    <x v="85"/>
    <n v="0"/>
    <n v="0"/>
    <n v="929.09249348491403"/>
    <n v="3"/>
  </r>
  <r>
    <s v="ERNSH"/>
    <x v="1"/>
    <x v="1"/>
    <s v="Austria"/>
    <s v="Ravioli Angelo"/>
    <s v="Grains/Cereals"/>
    <n v="413"/>
    <n v="22.655200000000001"/>
    <n v="2"/>
    <n v="0"/>
    <n v="858"/>
    <x v="86"/>
    <n v="4.7999999999999996E-3"/>
    <n v="2.0774818401937001"/>
    <n v="429"/>
    <n v="4"/>
  </r>
  <r>
    <s v="ERNSH"/>
    <x v="1"/>
    <x v="1"/>
    <s v="Austria"/>
    <s v="Queso Cabrales"/>
    <s v="Dairy Products"/>
    <n v="240"/>
    <n v="22.655200000000001"/>
    <n v="2"/>
    <n v="0"/>
    <n v="819"/>
    <x v="87"/>
    <n v="8.3000000000000001E-3"/>
    <n v="3.4125000000000001"/>
    <n v="409.5"/>
    <n v="7.5"/>
  </r>
  <r>
    <s v="ERNSH"/>
    <x v="1"/>
    <x v="1"/>
    <s v="Austria"/>
    <s v="Louisiana Hot Spiced Okra"/>
    <s v="Condiments"/>
    <n v="0"/>
    <n v="22.655200000000001"/>
    <n v="1"/>
    <n v="0"/>
    <n v="816"/>
    <x v="88"/>
    <n v="0"/>
    <n v="0"/>
    <n v="816"/>
    <n v="7"/>
  </r>
  <r>
    <s v="ERNSH"/>
    <x v="1"/>
    <x v="1"/>
    <s v="Austria"/>
    <s v="Chang"/>
    <s v="Beverages"/>
    <n v="657"/>
    <n v="22.655200000000001"/>
    <n v="2"/>
    <n v="0.10000000149011599"/>
    <n v="759.99999773502304"/>
    <x v="89"/>
    <n v="3.0000000000000001E-3"/>
    <n v="1.15677320812027"/>
    <n v="379.99999886751101"/>
    <n v="6"/>
  </r>
  <r>
    <s v="ERNSH"/>
    <x v="1"/>
    <x v="1"/>
    <s v="Austria"/>
    <s v="Longlife Tofu"/>
    <s v="Produce"/>
    <n v="143"/>
    <n v="22.655200000000001"/>
    <n v="2"/>
    <n v="0.125"/>
    <n v="616"/>
    <x v="90"/>
    <n v="1.4E-2"/>
    <n v="4.3076923076923004"/>
    <n v="308"/>
    <n v="5.5"/>
  </r>
  <r>
    <s v="ERNSH"/>
    <x v="1"/>
    <x v="1"/>
    <s v="Austria"/>
    <s v="Chocolade"/>
    <s v="Confections"/>
    <n v="0"/>
    <n v="22.655200000000001"/>
    <n v="1"/>
    <n v="0.15000000596046401"/>
    <n v="606.89999574422802"/>
    <x v="91"/>
    <n v="0"/>
    <n v="0"/>
    <n v="606.89999574422802"/>
    <n v="6"/>
  </r>
  <r>
    <s v="ERNSH"/>
    <x v="1"/>
    <x v="1"/>
    <s v="Austria"/>
    <s v="Mozzarella di Giovanni"/>
    <s v="Dairy Products"/>
    <n v="0"/>
    <n v="22.655200000000001"/>
    <n v="1"/>
    <n v="0.10000000149011599"/>
    <n v="600.47999900579396"/>
    <x v="92"/>
    <n v="0"/>
    <n v="0"/>
    <n v="600.47999900579396"/>
    <n v="3"/>
  </r>
  <r>
    <s v="ERNSH"/>
    <x v="1"/>
    <x v="1"/>
    <s v="Austria"/>
    <s v="Outback Lager"/>
    <s v="Beverages"/>
    <n v="186"/>
    <n v="22.655200000000001"/>
    <n v="2"/>
    <n v="2.5000000372528999E-2"/>
    <n v="563.99999991059303"/>
    <x v="93"/>
    <n v="1.0800000000000001E-2"/>
    <n v="3.0322580640354402"/>
    <n v="281.999999955296"/>
    <n v="7.5"/>
  </r>
  <r>
    <s v="ERNSH"/>
    <x v="1"/>
    <x v="1"/>
    <s v="Austria"/>
    <s v="Uncle Bob's Organic Dried Pears"/>
    <s v="Produce"/>
    <n v="0"/>
    <n v="22.655200000000001"/>
    <n v="1"/>
    <n v="0"/>
    <n v="540"/>
    <x v="94"/>
    <n v="0"/>
    <n v="0"/>
    <n v="540"/>
    <n v="5"/>
  </r>
  <r>
    <s v="ERNSH"/>
    <x v="1"/>
    <x v="1"/>
    <s v="Austria"/>
    <s v="Singaporean Hokkien Fried Mee"/>
    <s v="Grains/Cereals"/>
    <n v="181"/>
    <n v="22.655200000000001"/>
    <n v="2"/>
    <n v="0.100000003352761"/>
    <n v="492.799997538328"/>
    <x v="95"/>
    <n v="1.0999999999999999E-2"/>
    <n v="2.72265192010126"/>
    <n v="246.399998769164"/>
    <n v="10"/>
  </r>
  <r>
    <s v="ERNSH"/>
    <x v="1"/>
    <x v="1"/>
    <s v="Austria"/>
    <s v="Jack's New England Clam Chowder"/>
    <s v="Seafood"/>
    <n v="540"/>
    <n v="22.655200000000001"/>
    <n v="2"/>
    <n v="0"/>
    <n v="486.1"/>
    <x v="96"/>
    <n v="3.7000000000000002E-3"/>
    <n v="0.90018518518518498"/>
    <n v="243.05"/>
    <n v="9"/>
  </r>
  <r>
    <s v="ERNSH"/>
    <x v="1"/>
    <x v="1"/>
    <s v="Austria"/>
    <s v="TourtiÃ¨re"/>
    <s v="Meat/Poultry"/>
    <n v="0"/>
    <n v="22.655200000000001"/>
    <n v="1"/>
    <n v="0"/>
    <n v="472"/>
    <x v="97"/>
    <n v="0"/>
    <n v="0"/>
    <n v="472"/>
    <n v="7"/>
  </r>
  <r>
    <s v="ERNSH"/>
    <x v="1"/>
    <x v="1"/>
    <s v="Austria"/>
    <s v="Carnarvon Tigers"/>
    <s v="Seafood"/>
    <n v="0"/>
    <n v="22.655200000000001"/>
    <n v="1"/>
    <n v="0"/>
    <n v="450"/>
    <x v="98"/>
    <n v="0"/>
    <n v="0"/>
    <n v="450"/>
    <n v="3"/>
  </r>
  <r>
    <s v="ERNSH"/>
    <x v="1"/>
    <x v="1"/>
    <s v="Austria"/>
    <s v="TunnbrÃ¶d"/>
    <s v="Grains/Cereals"/>
    <n v="0"/>
    <n v="22.655200000000001"/>
    <n v="1"/>
    <n v="0"/>
    <n v="432"/>
    <x v="99"/>
    <n v="0"/>
    <n v="0"/>
    <n v="432"/>
    <n v="8"/>
  </r>
  <r>
    <s v="ERNSH"/>
    <x v="1"/>
    <x v="1"/>
    <s v="Austria"/>
    <s v="Spegesild"/>
    <s v="Seafood"/>
    <n v="0"/>
    <n v="22.655200000000001"/>
    <n v="1"/>
    <n v="0"/>
    <n v="432"/>
    <x v="99"/>
    <n v="0"/>
    <n v="0"/>
    <n v="432"/>
    <n v="3"/>
  </r>
  <r>
    <s v="ERNSH"/>
    <x v="1"/>
    <x v="1"/>
    <s v="Austria"/>
    <s v="RhÃ¶nbrÃ¤u Klosterbier"/>
    <s v="Beverages"/>
    <n v="233"/>
    <n v="22.655200000000001"/>
    <n v="2"/>
    <n v="0.10000000149011599"/>
    <n v="430.899999838322"/>
    <x v="100"/>
    <n v="8.6E-3"/>
    <n v="1.8493562224820701"/>
    <n v="215.449999919161"/>
    <n v="14.5"/>
  </r>
  <r>
    <s v="ERNSH"/>
    <x v="1"/>
    <x v="1"/>
    <s v="Austria"/>
    <s v="Aniseed Syrup"/>
    <s v="Condiments"/>
    <n v="131"/>
    <n v="22.655200000000001"/>
    <n v="2"/>
    <n v="5.0000000745057997E-2"/>
    <n v="429.99999970197598"/>
    <x v="101"/>
    <n v="1.5299999999999999E-2"/>
    <n v="3.2824427458166099"/>
    <n v="214.99999985098799"/>
    <n v="6"/>
  </r>
  <r>
    <s v="ERNSH"/>
    <x v="1"/>
    <x v="1"/>
    <s v="Austria"/>
    <s v="Konbu"/>
    <s v="Seafood"/>
    <n v="165"/>
    <n v="22.655200000000001"/>
    <n v="2"/>
    <n v="0.15000000596046401"/>
    <n v="397.799997210502"/>
    <x v="102"/>
    <n v="1.21E-2"/>
    <n v="2.4109090740030399"/>
    <n v="198.899998605251"/>
    <n v="6"/>
  </r>
  <r>
    <s v="ERNSH"/>
    <x v="1"/>
    <x v="1"/>
    <s v="Austria"/>
    <s v="Valkoinen suklaa"/>
    <s v="Confections"/>
    <n v="0"/>
    <n v="22.655200000000001"/>
    <n v="1"/>
    <n v="0"/>
    <n v="357.5"/>
    <x v="103"/>
    <n v="0"/>
    <n v="0"/>
    <n v="357.5"/>
    <n v="0"/>
  </r>
  <r>
    <s v="ERNSH"/>
    <x v="1"/>
    <x v="1"/>
    <s v="Austria"/>
    <s v="RÃ¸gede sild"/>
    <s v="Seafood"/>
    <n v="0"/>
    <n v="22.655200000000001"/>
    <n v="1"/>
    <n v="5.0000000745057997E-2"/>
    <n v="243.67499980889201"/>
    <x v="104"/>
    <n v="0"/>
    <n v="0"/>
    <n v="243.67499980889201"/>
    <n v="3"/>
  </r>
  <r>
    <s v="ERNSH"/>
    <x v="1"/>
    <x v="1"/>
    <s v="Austria"/>
    <s v="Tofu"/>
    <s v="Produce"/>
    <n v="0"/>
    <n v="22.655200000000001"/>
    <n v="1"/>
    <n v="0.15000000596046401"/>
    <n v="217.38749847561101"/>
    <x v="105"/>
    <n v="0"/>
    <n v="0"/>
    <n v="217.38749847561101"/>
    <n v="17"/>
  </r>
  <r>
    <s v="ERNSH"/>
    <x v="1"/>
    <x v="1"/>
    <s v="Austria"/>
    <s v="Mascarpone Fabioli"/>
    <s v="Dairy Products"/>
    <n v="0"/>
    <n v="22.655200000000001"/>
    <n v="1"/>
    <n v="0.20000000298023199"/>
    <n v="122.87999954223601"/>
    <x v="106"/>
    <n v="0"/>
    <n v="0"/>
    <n v="122.87999954223601"/>
    <n v="6"/>
  </r>
  <r>
    <s v="ERNSH"/>
    <x v="1"/>
    <x v="1"/>
    <s v="Austria"/>
    <s v="Geitost"/>
    <s v="Dairy Products"/>
    <n v="0"/>
    <n v="22.655200000000001"/>
    <n v="1"/>
    <n v="0"/>
    <n v="120"/>
    <x v="107"/>
    <n v="0"/>
    <n v="0"/>
    <n v="120"/>
    <n v="3"/>
  </r>
  <r>
    <s v="QUICK"/>
    <x v="2"/>
    <x v="2"/>
    <s v="Germany"/>
    <s v="CÃ´te de Blaye"/>
    <s v="Beverages"/>
    <n v="259"/>
    <n v="22.851900000000001"/>
    <n v="2"/>
    <n v="2.5000000372528999E-2"/>
    <n v="22924.499988220599"/>
    <x v="108"/>
    <n v="7.7000000000000002E-3"/>
    <n v="88.511582966102793"/>
    <n v="11462.2499941103"/>
    <n v="17.5"/>
  </r>
  <r>
    <s v="QUICK"/>
    <x v="2"/>
    <x v="2"/>
    <s v="Germany"/>
    <s v="Camembert Pierrot"/>
    <s v="Dairy Products"/>
    <n v="473"/>
    <n v="22.851900000000001"/>
    <n v="4"/>
    <n v="0.137500002048909"/>
    <n v="6799.9999793544403"/>
    <x v="109"/>
    <n v="8.5000000000000006E-3"/>
    <n v="14.376321309417399"/>
    <n v="1699.9999948386101"/>
    <n v="12.5"/>
  </r>
  <r>
    <s v="QUICK"/>
    <x v="2"/>
    <x v="2"/>
    <s v="Germany"/>
    <s v="Schoggi Schokolade"/>
    <s v="Confections"/>
    <n v="0"/>
    <n v="22.851900000000001"/>
    <n v="1"/>
    <n v="0"/>
    <n v="5268"/>
    <x v="110"/>
    <n v="0"/>
    <n v="0"/>
    <n v="5268"/>
    <n v="30"/>
  </r>
  <r>
    <s v="QUICK"/>
    <x v="2"/>
    <x v="2"/>
    <s v="Germany"/>
    <s v="ThÃ¼ringer Rostbratwurst"/>
    <s v="Meat/Poultry"/>
    <n v="0"/>
    <n v="22.851900000000001"/>
    <n v="1"/>
    <n v="0"/>
    <n v="4951.6000000000004"/>
    <x v="111"/>
    <n v="0"/>
    <n v="0"/>
    <n v="4951.6000000000004"/>
    <n v="19"/>
  </r>
  <r>
    <s v="QUICK"/>
    <x v="2"/>
    <x v="2"/>
    <s v="Germany"/>
    <s v="Uncle Bob's Organic Dried Pears"/>
    <s v="Produce"/>
    <n v="164"/>
    <n v="22.851900000000001"/>
    <n v="2"/>
    <n v="0"/>
    <n v="4050"/>
    <x v="112"/>
    <n v="1.2200000000000001E-2"/>
    <n v="24.695121951219502"/>
    <n v="2025"/>
    <n v="3.5"/>
  </r>
  <r>
    <s v="QUICK"/>
    <x v="2"/>
    <x v="2"/>
    <s v="Germany"/>
    <s v="Tarte au sucre"/>
    <s v="Confections"/>
    <n v="408"/>
    <n v="22.851900000000001"/>
    <n v="2"/>
    <n v="0"/>
    <n v="3942.4"/>
    <x v="113"/>
    <n v="4.8999999999999998E-3"/>
    <n v="9.6627450980392098"/>
    <n v="1971.2"/>
    <n v="14"/>
  </r>
  <r>
    <s v="QUICK"/>
    <x v="2"/>
    <x v="2"/>
    <s v="Germany"/>
    <s v="Manjimup Dried Apples"/>
    <s v="Produce"/>
    <n v="322"/>
    <n v="22.851900000000001"/>
    <n v="2"/>
    <n v="0.20000000298023199"/>
    <n v="3911.3999848365702"/>
    <x v="114"/>
    <n v="6.1999999999999998E-3"/>
    <n v="12.147204921852699"/>
    <n v="1955.6999924182801"/>
    <n v="5"/>
  </r>
  <r>
    <s v="QUICK"/>
    <x v="2"/>
    <x v="2"/>
    <s v="Germany"/>
    <s v="Raclette Courdavault"/>
    <s v="Dairy Products"/>
    <n v="43"/>
    <n v="22.851900000000001"/>
    <n v="2"/>
    <n v="0"/>
    <n v="3850"/>
    <x v="115"/>
    <n v="4.65E-2"/>
    <n v="89.534883720930196"/>
    <n v="1925"/>
    <n v="6"/>
  </r>
  <r>
    <s v="QUICK"/>
    <x v="2"/>
    <x v="2"/>
    <s v="Germany"/>
    <s v="Carnarvon Tigers"/>
    <s v="Seafood"/>
    <n v="138"/>
    <n v="22.851900000000001"/>
    <n v="2"/>
    <n v="0.10000000149011599"/>
    <n v="3499.9999925494099"/>
    <x v="116"/>
    <n v="1.4500000000000001E-2"/>
    <n v="25.362318786589899"/>
    <n v="1749.9999962746999"/>
    <n v="8"/>
  </r>
  <r>
    <s v="QUICK"/>
    <x v="2"/>
    <x v="2"/>
    <s v="Germany"/>
    <s v="GumbÃ¤r GummibÃ¤rchen"/>
    <s v="Confections"/>
    <n v="330"/>
    <n v="22.851900000000001"/>
    <n v="2"/>
    <n v="0"/>
    <n v="3216.69"/>
    <x v="117"/>
    <n v="6.1000000000000004E-3"/>
    <n v="9.7475454545454507"/>
    <n v="1608.345"/>
    <n v="16"/>
  </r>
  <r>
    <s v="QUICK"/>
    <x v="2"/>
    <x v="2"/>
    <s v="Germany"/>
    <s v="Sir Rodney's Marmalade"/>
    <s v="Confections"/>
    <n v="63"/>
    <n v="22.851900000000001"/>
    <n v="2"/>
    <n v="2.5000000372528999E-2"/>
    <n v="2753.999998793"/>
    <x v="118"/>
    <n v="3.1699999999999999E-2"/>
    <n v="43.714285695127003"/>
    <n v="1376.9999993965"/>
    <n v="4.5"/>
  </r>
  <r>
    <s v="QUICK"/>
    <x v="2"/>
    <x v="2"/>
    <s v="Germany"/>
    <s v="Ipoh Coffee"/>
    <s v="Beverages"/>
    <n v="158"/>
    <n v="22.851900000000001"/>
    <n v="2"/>
    <n v="0.125"/>
    <n v="2668"/>
    <x v="119"/>
    <n v="1.2699999999999999E-2"/>
    <n v="16.886075949367001"/>
    <n v="1334"/>
    <n v="12.5"/>
  </r>
  <r>
    <s v="QUICK"/>
    <x v="2"/>
    <x v="2"/>
    <s v="Germany"/>
    <s v="LakkalikÃ¶Ã¶ri"/>
    <s v="Beverages"/>
    <n v="604"/>
    <n v="22.851900000000001"/>
    <n v="3"/>
    <n v="8.3333334575096701E-2"/>
    <n v="2539.4399948179698"/>
    <x v="120"/>
    <n v="5.0000000000000001E-3"/>
    <n v="4.2043708523476298"/>
    <n v="846.47999827265699"/>
    <n v="5.6666999999999996"/>
  </r>
  <r>
    <s v="QUICK"/>
    <x v="2"/>
    <x v="2"/>
    <s v="Germany"/>
    <s v="Boston Crab Meat"/>
    <s v="Seafood"/>
    <n v="396"/>
    <n v="22.851900000000001"/>
    <n v="3"/>
    <n v="0.10000000149011599"/>
    <n v="2531.8999966308402"/>
    <x v="121"/>
    <n v="7.6E-3"/>
    <n v="6.3936868601789003"/>
    <n v="843.96666554361502"/>
    <n v="5.3333000000000004"/>
  </r>
  <r>
    <s v="QUICK"/>
    <x v="2"/>
    <x v="2"/>
    <s v="Germany"/>
    <s v="Wimmers gute SemmelknÃ¶del"/>
    <s v="Grains/Cereals"/>
    <n v="336"/>
    <n v="22.851900000000001"/>
    <n v="2"/>
    <n v="5.0000000745057997E-2"/>
    <n v="2433.8999986127001"/>
    <x v="122"/>
    <n v="6.0000000000000001E-3"/>
    <n v="7.2437499958711298"/>
    <n v="1216.94999930635"/>
    <n v="15"/>
  </r>
  <r>
    <s v="QUICK"/>
    <x v="2"/>
    <x v="2"/>
    <s v="Germany"/>
    <s v="Singaporean Hokkien Fried Mee"/>
    <s v="Grains/Cereals"/>
    <n v="514"/>
    <n v="22.851900000000001"/>
    <n v="4"/>
    <n v="7.5000001117587006E-2"/>
    <n v="2309.9999949514799"/>
    <x v="123"/>
    <n v="7.7999999999999996E-3"/>
    <n v="4.4941634143025002"/>
    <n v="577.49999873787101"/>
    <n v="7.75"/>
  </r>
  <r>
    <s v="QUICK"/>
    <x v="2"/>
    <x v="2"/>
    <s v="Germany"/>
    <s v="Northwoods Cranberry Sauce"/>
    <s v="Condiments"/>
    <n v="0"/>
    <n v="22.851900000000001"/>
    <n v="1"/>
    <n v="0"/>
    <n v="2240"/>
    <x v="124"/>
    <n v="0"/>
    <n v="0"/>
    <n v="2240"/>
    <n v="7"/>
  </r>
  <r>
    <s v="QUICK"/>
    <x v="2"/>
    <x v="2"/>
    <s v="Germany"/>
    <s v="PÃ¢tÃ© chinois"/>
    <s v="Meat/Poultry"/>
    <n v="0"/>
    <n v="22.851900000000001"/>
    <n v="1"/>
    <n v="0.10000000149011599"/>
    <n v="2073.5999965667702"/>
    <x v="125"/>
    <n v="0"/>
    <n v="0"/>
    <n v="2073.5999965667702"/>
    <n v="21"/>
  </r>
  <r>
    <s v="QUICK"/>
    <x v="2"/>
    <x v="2"/>
    <s v="Germany"/>
    <s v="Chartreuse verte"/>
    <s v="Beverages"/>
    <n v="437"/>
    <n v="22.851900000000001"/>
    <n v="2"/>
    <n v="7.5000001117587006E-2"/>
    <n v="2067.8399977683998"/>
    <x v="126"/>
    <n v="4.5999999999999999E-3"/>
    <n v="4.7318993083945102"/>
    <n v="1033.9199988841999"/>
    <n v="10.5"/>
  </r>
  <r>
    <s v="QUICK"/>
    <x v="2"/>
    <x v="2"/>
    <s v="Germany"/>
    <s v="Louisiana Fiery Hot Pepper Sauce"/>
    <s v="Condiments"/>
    <n v="288"/>
    <n v="22.851900000000001"/>
    <n v="2"/>
    <n v="0.10000000149011599"/>
    <n v="1938.95999678969"/>
    <x v="127"/>
    <n v="6.8999999999999999E-3"/>
    <n v="6.7324999888530996"/>
    <n v="969.47999839484601"/>
    <n v="13"/>
  </r>
  <r>
    <s v="QUICK"/>
    <x v="2"/>
    <x v="2"/>
    <s v="Germany"/>
    <s v="Steeleye Stout"/>
    <s v="Beverages"/>
    <n v="518"/>
    <n v="22.851900000000001"/>
    <n v="2"/>
    <n v="5.0000000745057997E-2"/>
    <n v="1844.99999932944"/>
    <x v="128"/>
    <n v="3.8999999999999998E-3"/>
    <n v="3.56177606048155"/>
    <n v="922.49999966472296"/>
    <n v="9"/>
  </r>
  <r>
    <s v="QUICK"/>
    <x v="2"/>
    <x v="2"/>
    <s v="Germany"/>
    <s v="Chang"/>
    <s v="Beverages"/>
    <n v="452"/>
    <n v="22.851900000000001"/>
    <n v="3"/>
    <n v="0.15000000099340999"/>
    <n v="1828.7499971687701"/>
    <x v="129"/>
    <n v="6.6E-3"/>
    <n v="4.0459070733822502"/>
    <n v="609.58333238959301"/>
    <n v="6.6666999999999996"/>
  </r>
  <r>
    <s v="QUICK"/>
    <x v="2"/>
    <x v="2"/>
    <s v="Germany"/>
    <s v="Gula Malacca"/>
    <s v="Condiments"/>
    <n v="46"/>
    <n v="22.851900000000001"/>
    <n v="3"/>
    <n v="1.66666669150193E-2"/>
    <n v="1701.8749992754299"/>
    <x v="130"/>
    <n v="6.5199999999999994E-2"/>
    <n v="36.997282592944103"/>
    <n v="567.29166642514303"/>
    <n v="10"/>
  </r>
  <r>
    <s v="QUICK"/>
    <x v="2"/>
    <x v="2"/>
    <s v="Germany"/>
    <s v="Mozzarella di Giovanni"/>
    <s v="Dairy Products"/>
    <n v="147"/>
    <n v="22.851900000000001"/>
    <n v="2"/>
    <n v="0"/>
    <n v="1461.6"/>
    <x v="131"/>
    <n v="1.3599999999999999E-2"/>
    <n v="9.9428571428571395"/>
    <n v="730.8"/>
    <n v="8"/>
  </r>
  <r>
    <s v="QUICK"/>
    <x v="2"/>
    <x v="2"/>
    <s v="Germany"/>
    <s v="Perth Pasties"/>
    <s v="Meat/Poultry"/>
    <n v="576"/>
    <n v="22.851900000000001"/>
    <n v="2"/>
    <n v="0.10000000149011599"/>
    <n v="1410.5599971890399"/>
    <x v="132"/>
    <n v="3.5000000000000001E-3"/>
    <n v="2.4488888840087499"/>
    <n v="705.279998594522"/>
    <n v="5"/>
  </r>
  <r>
    <s v="QUICK"/>
    <x v="2"/>
    <x v="2"/>
    <s v="Germany"/>
    <s v="Original Frankfurter grÃ¼ne SoÃŸe"/>
    <s v="Condiments"/>
    <n v="198"/>
    <n v="22.851900000000001"/>
    <n v="2"/>
    <n v="7.5000001117587006E-2"/>
    <n v="1379.2999984696501"/>
    <x v="133"/>
    <n v="1.01E-2"/>
    <n v="6.9661616084325697"/>
    <n v="689.64999923482503"/>
    <n v="12"/>
  </r>
  <r>
    <s v="QUICK"/>
    <x v="2"/>
    <x v="2"/>
    <s v="Germany"/>
    <s v="Mishi Kobe Niku"/>
    <s v="Meat/Poultry"/>
    <n v="0"/>
    <n v="22.851900000000001"/>
    <n v="1"/>
    <n v="0.15000000596046401"/>
    <n v="1319.19999074935"/>
    <x v="134"/>
    <n v="0"/>
    <n v="0"/>
    <n v="1319.19999074935"/>
    <n v="30"/>
  </r>
  <r>
    <s v="QUICK"/>
    <x v="2"/>
    <x v="2"/>
    <s v="Germany"/>
    <s v="Chai"/>
    <s v="Beverages"/>
    <n v="409"/>
    <n v="22.851900000000001"/>
    <n v="2"/>
    <n v="0.10000000149011599"/>
    <n v="1058.3999980688"/>
    <x v="135"/>
    <n v="4.8999999999999998E-3"/>
    <n v="2.58777505640295"/>
    <n v="529.19999903440396"/>
    <n v="12.5"/>
  </r>
  <r>
    <s v="QUICK"/>
    <x v="2"/>
    <x v="2"/>
    <s v="Germany"/>
    <s v="Teatime Chocolate Biscuits"/>
    <s v="Confections"/>
    <n v="413"/>
    <n v="22.851900000000001"/>
    <n v="2"/>
    <n v="2.5000000372528999E-2"/>
    <n v="1020.99999965727"/>
    <x v="136"/>
    <n v="4.7999999999999996E-3"/>
    <n v="2.4721549628505399"/>
    <n v="510.49999982863602"/>
    <n v="17.5"/>
  </r>
  <r>
    <s v="QUICK"/>
    <x v="2"/>
    <x v="2"/>
    <s v="Germany"/>
    <s v="Outback Lager"/>
    <s v="Beverages"/>
    <n v="177"/>
    <n v="22.851900000000001"/>
    <n v="2"/>
    <n v="0.10000000149011599"/>
    <n v="989.99999910592999"/>
    <x v="137"/>
    <n v="1.1299999999999999E-2"/>
    <n v="5.5932203339318098"/>
    <n v="494.99999955296499"/>
    <n v="4.5"/>
  </r>
  <r>
    <s v="QUICK"/>
    <x v="2"/>
    <x v="2"/>
    <s v="Germany"/>
    <s v="Chef Anton's Cajun Seasoning"/>
    <s v="Condiments"/>
    <n v="0"/>
    <n v="22.851900000000001"/>
    <n v="1"/>
    <n v="0.10000000149011599"/>
    <n v="989.99999836087204"/>
    <x v="138"/>
    <n v="0"/>
    <n v="0"/>
    <n v="989.99999836087204"/>
    <n v="2"/>
  </r>
  <r>
    <s v="QUICK"/>
    <x v="2"/>
    <x v="2"/>
    <s v="Germany"/>
    <s v="Pavlova"/>
    <s v="Confections"/>
    <n v="0"/>
    <n v="22.851900000000001"/>
    <n v="1"/>
    <n v="0"/>
    <n v="872.5"/>
    <x v="139"/>
    <n v="0"/>
    <n v="0"/>
    <n v="872.5"/>
    <n v="30"/>
  </r>
  <r>
    <s v="QUICK"/>
    <x v="2"/>
    <x v="2"/>
    <s v="Germany"/>
    <s v="RÃ¸gede sild"/>
    <s v="Seafood"/>
    <n v="0"/>
    <n v="22.851900000000001"/>
    <n v="1"/>
    <n v="0.15000000596046401"/>
    <n v="807.49999433755795"/>
    <x v="140"/>
    <n v="0"/>
    <n v="0"/>
    <n v="807.49999433755795"/>
    <n v="3"/>
  </r>
  <r>
    <s v="QUICK"/>
    <x v="2"/>
    <x v="2"/>
    <s v="Germany"/>
    <s v="Gorgonzola Telino"/>
    <s v="Dairy Products"/>
    <n v="295"/>
    <n v="22.851900000000001"/>
    <n v="2"/>
    <n v="0.100000003352761"/>
    <n v="726.87499579042196"/>
    <x v="141"/>
    <n v="6.7999999999999996E-3"/>
    <n v="2.4639830365776998"/>
    <n v="363.43749789521098"/>
    <n v="5"/>
  </r>
  <r>
    <s v="QUICK"/>
    <x v="2"/>
    <x v="2"/>
    <s v="Germany"/>
    <s v="Escargots de Bourgogne"/>
    <s v="Seafood"/>
    <n v="0"/>
    <n v="22.851900000000001"/>
    <n v="1"/>
    <n v="0.10000000149011599"/>
    <n v="715.499998815357"/>
    <x v="142"/>
    <n v="0"/>
    <n v="0"/>
    <n v="715.499998815357"/>
    <n v="9"/>
  </r>
  <r>
    <s v="QUICK"/>
    <x v="2"/>
    <x v="2"/>
    <s v="Germany"/>
    <s v="Inlagd Sill"/>
    <s v="Seafood"/>
    <n v="223"/>
    <n v="22.851900000000001"/>
    <n v="2"/>
    <n v="5.0000000745057997E-2"/>
    <n v="695.39999915063299"/>
    <x v="143"/>
    <n v="8.9999999999999993E-3"/>
    <n v="3.1183856464153901"/>
    <n v="347.69999957531599"/>
    <n v="6"/>
  </r>
  <r>
    <s v="QUICK"/>
    <x v="2"/>
    <x v="2"/>
    <s v="Germany"/>
    <s v="Aniseed Syrup"/>
    <s v="Condiments"/>
    <n v="0"/>
    <n v="22.851900000000001"/>
    <n v="1"/>
    <n v="0"/>
    <n v="600"/>
    <x v="144"/>
    <n v="0"/>
    <n v="0"/>
    <n v="600"/>
    <n v="25"/>
  </r>
  <r>
    <s v="QUICK"/>
    <x v="2"/>
    <x v="2"/>
    <s v="Germany"/>
    <s v="Sir Rodney's Scones"/>
    <s v="Confections"/>
    <n v="0"/>
    <n v="22.851900000000001"/>
    <n v="1"/>
    <n v="0"/>
    <n v="600"/>
    <x v="144"/>
    <n v="0"/>
    <n v="0"/>
    <n v="600"/>
    <n v="3"/>
  </r>
  <r>
    <s v="QUICK"/>
    <x v="2"/>
    <x v="2"/>
    <s v="Germany"/>
    <s v="TunnbrÃ¶d"/>
    <s v="Grains/Cereals"/>
    <n v="0"/>
    <n v="22.851900000000001"/>
    <n v="1"/>
    <n v="0.10000000149011599"/>
    <n v="566.99999906122605"/>
    <x v="145"/>
    <n v="0"/>
    <n v="0"/>
    <n v="566.99999906122605"/>
    <n v="9"/>
  </r>
  <r>
    <s v="QUICK"/>
    <x v="2"/>
    <x v="2"/>
    <s v="Germany"/>
    <s v="Ikura"/>
    <s v="Seafood"/>
    <n v="0"/>
    <n v="22.851900000000001"/>
    <n v="1"/>
    <n v="5.0000000745057997E-2"/>
    <n v="565.43999955654101"/>
    <x v="146"/>
    <n v="0"/>
    <n v="0"/>
    <n v="565.43999955654101"/>
    <n v="7"/>
  </r>
  <r>
    <s v="QUICK"/>
    <x v="2"/>
    <x v="2"/>
    <s v="Germany"/>
    <s v="FlÃ¸temysost"/>
    <s v="Dairy Products"/>
    <n v="0"/>
    <n v="22.851900000000001"/>
    <n v="1"/>
    <n v="0.25"/>
    <n v="564.375"/>
    <x v="147"/>
    <n v="0"/>
    <n v="0"/>
    <n v="564.375"/>
    <n v="6"/>
  </r>
  <r>
    <s v="QUICK"/>
    <x v="2"/>
    <x v="2"/>
    <s v="Germany"/>
    <s v="Konbu"/>
    <s v="Seafood"/>
    <n v="9"/>
    <n v="22.851900000000001"/>
    <n v="2"/>
    <n v="0.125"/>
    <n v="552"/>
    <x v="148"/>
    <n v="0.22220000000000001"/>
    <n v="61.3333333333333"/>
    <n v="276"/>
    <n v="5"/>
  </r>
  <r>
    <s v="QUICK"/>
    <x v="2"/>
    <x v="2"/>
    <s v="Germany"/>
    <s v="Scottish Longbreads"/>
    <s v="Confections"/>
    <n v="0"/>
    <n v="22.851900000000001"/>
    <n v="1"/>
    <n v="0"/>
    <n v="437.5"/>
    <x v="149"/>
    <n v="0"/>
    <n v="0"/>
    <n v="437.5"/>
    <n v="25"/>
  </r>
  <r>
    <s v="QUICK"/>
    <x v="2"/>
    <x v="2"/>
    <s v="Germany"/>
    <s v="Zaanse koeken"/>
    <s v="Confections"/>
    <n v="0"/>
    <n v="22.851900000000001"/>
    <n v="1"/>
    <n v="0"/>
    <n v="418"/>
    <x v="150"/>
    <n v="0"/>
    <n v="0"/>
    <n v="418"/>
    <n v="7"/>
  </r>
  <r>
    <s v="QUICK"/>
    <x v="2"/>
    <x v="2"/>
    <s v="Germany"/>
    <s v="Sirop d'Ã©rable"/>
    <s v="Condiments"/>
    <n v="0"/>
    <n v="22.851900000000001"/>
    <n v="1"/>
    <n v="0"/>
    <n v="364.8"/>
    <x v="151"/>
    <n v="0"/>
    <n v="0"/>
    <n v="364.8"/>
    <n v="7"/>
  </r>
  <r>
    <s v="QUICK"/>
    <x v="2"/>
    <x v="2"/>
    <s v="Germany"/>
    <s v="Gudbrandsdalsost"/>
    <s v="Dairy Products"/>
    <n v="0"/>
    <n v="22.851900000000001"/>
    <n v="1"/>
    <n v="0"/>
    <n v="324"/>
    <x v="152"/>
    <n v="0"/>
    <n v="0"/>
    <n v="324"/>
    <n v="4"/>
  </r>
  <r>
    <s v="QUICK"/>
    <x v="2"/>
    <x v="2"/>
    <s v="Germany"/>
    <s v="RhÃ¶nbrÃ¤u Klosterbier"/>
    <s v="Beverages"/>
    <n v="0"/>
    <n v="22.851900000000001"/>
    <n v="1"/>
    <n v="5.0000000745057997E-2"/>
    <n v="294.499999769032"/>
    <x v="153"/>
    <n v="0"/>
    <n v="0"/>
    <n v="294.499999769032"/>
    <n v="28"/>
  </r>
  <r>
    <s v="QUICK"/>
    <x v="2"/>
    <x v="2"/>
    <s v="Germany"/>
    <s v="Longlife Tofu"/>
    <s v="Produce"/>
    <n v="0"/>
    <n v="22.851900000000001"/>
    <n v="1"/>
    <n v="0"/>
    <n v="120"/>
    <x v="107"/>
    <n v="0"/>
    <n v="0"/>
    <n v="120"/>
    <n v="7"/>
  </r>
  <r>
    <s v="QUICK"/>
    <x v="2"/>
    <x v="2"/>
    <s v="Germany"/>
    <s v="Geitost"/>
    <s v="Dairy Products"/>
    <n v="261"/>
    <n v="22.851900000000001"/>
    <n v="2"/>
    <n v="7.5000002980232197E-2"/>
    <n v="73.999999761581407"/>
    <x v="154"/>
    <n v="7.7000000000000002E-3"/>
    <n v="0.28352490330107799"/>
    <n v="36.999999880790703"/>
    <n v="18.5"/>
  </r>
  <r>
    <s v="HUNGO"/>
    <x v="3"/>
    <x v="3"/>
    <s v="Ireland"/>
    <s v="ThÃ¼ringer Rostbratwurst"/>
    <s v="Meat/Poultry"/>
    <n v="149"/>
    <n v="33.444400000000002"/>
    <n v="3"/>
    <n v="8.3333333333333301E-2"/>
    <n v="16711.650000000001"/>
    <x v="155"/>
    <n v="2.01E-2"/>
    <n v="112.15872483221401"/>
    <n v="5570.55"/>
    <n v="18.666699999999999"/>
  </r>
  <r>
    <s v="HUNGO"/>
    <x v="3"/>
    <x v="3"/>
    <s v="Ireland"/>
    <s v="Raclette Courdavault"/>
    <s v="Dairy Products"/>
    <n v="403"/>
    <n v="33.444400000000002"/>
    <n v="3"/>
    <n v="0.20000000298023199"/>
    <n v="4713.4999796748098"/>
    <x v="156"/>
    <n v="7.4000000000000003E-3"/>
    <n v="11.6960297262402"/>
    <n v="1571.1666598915999"/>
    <n v="4.3333000000000004"/>
  </r>
  <r>
    <s v="HUNGO"/>
    <x v="3"/>
    <x v="3"/>
    <s v="Ireland"/>
    <s v="Mishi Kobe Niku"/>
    <s v="Meat/Poultry"/>
    <n v="0"/>
    <n v="33.444400000000002"/>
    <n v="1"/>
    <n v="0.25"/>
    <n v="3637.5"/>
    <x v="157"/>
    <n v="0"/>
    <n v="0"/>
    <n v="3637.5"/>
    <n v="30"/>
  </r>
  <r>
    <s v="HUNGO"/>
    <x v="3"/>
    <x v="3"/>
    <s v="Ireland"/>
    <s v="Carnarvon Tigers"/>
    <s v="Seafood"/>
    <n v="340"/>
    <n v="33.444400000000002"/>
    <n v="2"/>
    <n v="0.10000000149011599"/>
    <n v="1856.24999692663"/>
    <x v="158"/>
    <n v="5.8999999999999999E-3"/>
    <n v="5.4595588144900997"/>
    <n v="928.12499846331696"/>
    <n v="5"/>
  </r>
  <r>
    <s v="HUNGO"/>
    <x v="3"/>
    <x v="3"/>
    <s v="Ireland"/>
    <s v="Manjimup Dried Apples"/>
    <s v="Produce"/>
    <n v="233"/>
    <n v="33.444400000000002"/>
    <n v="2"/>
    <n v="0.10000000149011599"/>
    <n v="1787.1599939346299"/>
    <x v="159"/>
    <n v="8.6E-3"/>
    <n v="7.6702145662430503"/>
    <n v="893.57999696731497"/>
    <n v="3.5"/>
  </r>
  <r>
    <s v="HUNGO"/>
    <x v="3"/>
    <x v="3"/>
    <s v="Ireland"/>
    <s v="Tofu"/>
    <s v="Produce"/>
    <n v="0"/>
    <n v="33.444400000000002"/>
    <n v="1"/>
    <n v="0"/>
    <n v="1627.5"/>
    <x v="160"/>
    <n v="0"/>
    <n v="0"/>
    <n v="1627.5"/>
    <n v="5"/>
  </r>
  <r>
    <s v="HUNGO"/>
    <x v="3"/>
    <x v="3"/>
    <s v="Ireland"/>
    <s v="FlÃ¸temysost"/>
    <s v="Dairy Products"/>
    <n v="389"/>
    <n v="33.444400000000002"/>
    <n v="4"/>
    <n v="0.15000000223517401"/>
    <n v="1588.849994874"/>
    <x v="161"/>
    <n v="1.03E-2"/>
    <n v="4.0844472875938296"/>
    <n v="397.2124987185"/>
    <n v="12.25"/>
  </r>
  <r>
    <s v="HUNGO"/>
    <x v="3"/>
    <x v="3"/>
    <s v="Ireland"/>
    <s v="Nord-Ost Matjeshering"/>
    <s v="Seafood"/>
    <n v="434"/>
    <n v="33.444400000000002"/>
    <n v="2"/>
    <n v="5.0000000745057997E-2"/>
    <n v="1267.37999944478"/>
    <x v="162"/>
    <n v="4.5999999999999999E-3"/>
    <n v="2.9202304134672401"/>
    <n v="633.68999972239101"/>
    <n v="20.5"/>
  </r>
  <r>
    <s v="HUNGO"/>
    <x v="3"/>
    <x v="3"/>
    <s v="Ireland"/>
    <s v="Louisiana Fiery Hot Pepper Sauce"/>
    <s v="Condiments"/>
    <n v="214"/>
    <n v="33.444400000000002"/>
    <n v="2"/>
    <n v="0"/>
    <n v="1263"/>
    <x v="163"/>
    <n v="9.2999999999999992E-3"/>
    <n v="5.9018691588785002"/>
    <n v="631.5"/>
    <n v="7.5"/>
  </r>
  <r>
    <s v="HUNGO"/>
    <x v="3"/>
    <x v="3"/>
    <s v="Ireland"/>
    <s v="Escargots de Bourgogne"/>
    <s v="Seafood"/>
    <n v="278"/>
    <n v="33.444400000000002"/>
    <n v="2"/>
    <n v="0.20000000298023199"/>
    <n v="1197.79999553784"/>
    <x v="164"/>
    <n v="7.1999999999999998E-3"/>
    <n v="4.30863307747427"/>
    <n v="598.89999776892296"/>
    <n v="6"/>
  </r>
  <r>
    <s v="HUNGO"/>
    <x v="3"/>
    <x v="3"/>
    <s v="Ireland"/>
    <s v="Gnocchi di nonna Alice"/>
    <s v="Grains/Cereals"/>
    <n v="0"/>
    <n v="33.444400000000002"/>
    <n v="1"/>
    <n v="0"/>
    <n v="1140"/>
    <x v="165"/>
    <n v="0"/>
    <n v="0"/>
    <n v="1140"/>
    <n v="10"/>
  </r>
  <r>
    <s v="HUNGO"/>
    <x v="3"/>
    <x v="3"/>
    <s v="Ireland"/>
    <s v="Mascarpone Fabioli"/>
    <s v="Dairy Products"/>
    <n v="524"/>
    <n v="33.444400000000002"/>
    <n v="2"/>
    <n v="0.15000000223517401"/>
    <n v="1130.8799978733"/>
    <x v="166"/>
    <n v="3.8E-3"/>
    <n v="2.1581679348727199"/>
    <n v="565.43999893665296"/>
    <n v="2.5"/>
  </r>
  <r>
    <s v="HUNGO"/>
    <x v="3"/>
    <x v="3"/>
    <s v="Ireland"/>
    <s v="Jack's New England Clam Chowder"/>
    <s v="Seafood"/>
    <n v="371"/>
    <n v="33.444400000000002"/>
    <n v="2"/>
    <n v="0.10000000149011599"/>
    <n v="955.34999841824094"/>
    <x v="167"/>
    <n v="5.4000000000000003E-3"/>
    <n v="2.5750673811812401"/>
    <n v="477.67499920912002"/>
    <n v="6.5"/>
  </r>
  <r>
    <s v="HUNGO"/>
    <x v="3"/>
    <x v="3"/>
    <s v="Ireland"/>
    <s v="Vegie-spread"/>
    <s v="Condiments"/>
    <n v="0"/>
    <n v="33.444400000000002"/>
    <n v="1"/>
    <n v="0.25"/>
    <n v="921.375"/>
    <x v="168"/>
    <n v="0"/>
    <n v="0"/>
    <n v="921.375"/>
    <n v="9"/>
  </r>
  <r>
    <s v="HUNGO"/>
    <x v="3"/>
    <x v="3"/>
    <s v="Ireland"/>
    <s v="Gorgonzola Telino"/>
    <s v="Dairy Products"/>
    <n v="233"/>
    <n v="33.444400000000002"/>
    <n v="2"/>
    <n v="0.20000000298023199"/>
    <n v="799.99999701976697"/>
    <x v="169"/>
    <n v="8.6E-3"/>
    <n v="3.4334763820590801"/>
    <n v="399.99999850988303"/>
    <n v="3.5"/>
  </r>
  <r>
    <s v="HUNGO"/>
    <x v="3"/>
    <x v="3"/>
    <s v="Ireland"/>
    <s v="Ipoh Coffee"/>
    <s v="Beverages"/>
    <n v="0"/>
    <n v="33.444400000000002"/>
    <n v="1"/>
    <n v="0"/>
    <n v="736"/>
    <x v="170"/>
    <n v="0"/>
    <n v="0"/>
    <n v="736"/>
    <n v="34"/>
  </r>
  <r>
    <s v="HUNGO"/>
    <x v="3"/>
    <x v="3"/>
    <s v="Ireland"/>
    <s v="Chang"/>
    <s v="Beverages"/>
    <n v="47"/>
    <n v="33.444400000000002"/>
    <n v="2"/>
    <n v="0.10000000149011599"/>
    <n v="693.11999968290297"/>
    <x v="171"/>
    <n v="4.2599999999999999E-2"/>
    <n v="14.7472340358064"/>
    <n v="346.55999984145097"/>
    <n v="4"/>
  </r>
  <r>
    <s v="HUNGO"/>
    <x v="3"/>
    <x v="3"/>
    <s v="Ireland"/>
    <s v="Boston Crab Meat"/>
    <s v="Seafood"/>
    <n v="0"/>
    <n v="33.444400000000002"/>
    <n v="1"/>
    <n v="0.10000000149011599"/>
    <n v="662.39999890327397"/>
    <x v="172"/>
    <n v="0"/>
    <n v="0"/>
    <n v="662.39999890327397"/>
    <n v="6"/>
  </r>
  <r>
    <s v="HUNGO"/>
    <x v="3"/>
    <x v="3"/>
    <s v="Ireland"/>
    <s v="Queso Cabrales"/>
    <s v="Dairy Products"/>
    <n v="0"/>
    <n v="33.444400000000002"/>
    <n v="1"/>
    <n v="0.25"/>
    <n v="630"/>
    <x v="173"/>
    <n v="0"/>
    <n v="0"/>
    <n v="630"/>
    <n v="20"/>
  </r>
  <r>
    <s v="HUNGO"/>
    <x v="3"/>
    <x v="3"/>
    <s v="Ireland"/>
    <s v="Grandma's Boysenberry Spread"/>
    <s v="Condiments"/>
    <n v="0"/>
    <n v="33.444400000000002"/>
    <n v="1"/>
    <n v="0"/>
    <n v="600"/>
    <x v="144"/>
    <n v="0"/>
    <n v="0"/>
    <n v="600"/>
    <n v="34"/>
  </r>
  <r>
    <s v="HUNGO"/>
    <x v="3"/>
    <x v="3"/>
    <s v="Ireland"/>
    <s v="Tarte au sucre"/>
    <s v="Confections"/>
    <n v="0"/>
    <n v="33.444400000000002"/>
    <n v="1"/>
    <n v="0"/>
    <n v="591"/>
    <x v="174"/>
    <n v="0"/>
    <n v="0"/>
    <n v="591"/>
    <n v="6"/>
  </r>
  <r>
    <s v="HUNGO"/>
    <x v="3"/>
    <x v="3"/>
    <s v="Ireland"/>
    <s v="Pavlova"/>
    <s v="Confections"/>
    <n v="0"/>
    <n v="33.444400000000002"/>
    <n v="1"/>
    <n v="0.10000000149011599"/>
    <n v="565.37999906390905"/>
    <x v="175"/>
    <n v="0"/>
    <n v="0"/>
    <n v="565.37999906390905"/>
    <n v="3"/>
  </r>
  <r>
    <s v="HUNGO"/>
    <x v="3"/>
    <x v="3"/>
    <s v="Ireland"/>
    <s v="Perth Pasties"/>
    <s v="Meat/Poultry"/>
    <n v="313"/>
    <n v="33.444400000000002"/>
    <n v="2"/>
    <n v="7.5000001117587006E-2"/>
    <n v="565.07999914586503"/>
    <x v="176"/>
    <n v="6.4000000000000003E-3"/>
    <n v="1.80536740941171"/>
    <n v="282.539999572932"/>
    <n v="22.5"/>
  </r>
  <r>
    <s v="HUNGO"/>
    <x v="3"/>
    <x v="3"/>
    <s v="Ireland"/>
    <s v="Inlagd Sill"/>
    <s v="Seafood"/>
    <n v="390"/>
    <n v="33.444400000000002"/>
    <n v="2"/>
    <n v="0.25"/>
    <n v="541.5"/>
    <x v="177"/>
    <n v="5.1000000000000004E-3"/>
    <n v="1.38846153846153"/>
    <n v="270.75"/>
    <n v="18"/>
  </r>
  <r>
    <s v="HUNGO"/>
    <x v="3"/>
    <x v="3"/>
    <s v="Ireland"/>
    <s v="LakkalikÃ¶Ã¶ri"/>
    <s v="Beverages"/>
    <n v="0"/>
    <n v="33.444400000000002"/>
    <n v="1"/>
    <n v="0.15000000596046401"/>
    <n v="535.49999624490704"/>
    <x v="178"/>
    <n v="0"/>
    <n v="0"/>
    <n v="535.49999624490704"/>
    <n v="2"/>
  </r>
  <r>
    <s v="HUNGO"/>
    <x v="3"/>
    <x v="3"/>
    <s v="Ireland"/>
    <s v="Valkoinen suklaa"/>
    <s v="Confections"/>
    <n v="0"/>
    <n v="33.444400000000002"/>
    <n v="1"/>
    <n v="0"/>
    <n v="520"/>
    <x v="179"/>
    <n v="0"/>
    <n v="0"/>
    <n v="520"/>
    <n v="9"/>
  </r>
  <r>
    <s v="HUNGO"/>
    <x v="3"/>
    <x v="3"/>
    <s v="Ireland"/>
    <s v="Sasquatch Ale"/>
    <s v="Beverages"/>
    <n v="0"/>
    <n v="33.444400000000002"/>
    <n v="1"/>
    <n v="0"/>
    <n v="420"/>
    <x v="180"/>
    <n v="0"/>
    <n v="0"/>
    <n v="420"/>
    <n v="6"/>
  </r>
  <r>
    <s v="HUNGO"/>
    <x v="3"/>
    <x v="3"/>
    <s v="Ireland"/>
    <s v="Ikura"/>
    <s v="Seafood"/>
    <n v="0"/>
    <n v="33.444400000000002"/>
    <n v="1"/>
    <n v="0.25"/>
    <n v="418.5"/>
    <x v="181"/>
    <n v="0"/>
    <n v="0"/>
    <n v="418.5"/>
    <n v="7"/>
  </r>
  <r>
    <s v="HUNGO"/>
    <x v="3"/>
    <x v="3"/>
    <s v="Ireland"/>
    <s v="Outback Lager"/>
    <s v="Beverages"/>
    <n v="0"/>
    <n v="33.444400000000002"/>
    <n v="1"/>
    <n v="0"/>
    <n v="360"/>
    <x v="182"/>
    <n v="0"/>
    <n v="0"/>
    <n v="360"/>
    <n v="35"/>
  </r>
  <r>
    <s v="HUNGO"/>
    <x v="3"/>
    <x v="3"/>
    <s v="Ireland"/>
    <s v="Chef Anton's Cajun Seasoning"/>
    <s v="Condiments"/>
    <n v="0"/>
    <n v="33.444400000000002"/>
    <n v="1"/>
    <n v="0"/>
    <n v="352"/>
    <x v="183"/>
    <n v="0"/>
    <n v="0"/>
    <n v="352"/>
    <n v="34"/>
  </r>
  <r>
    <s v="HUNGO"/>
    <x v="3"/>
    <x v="3"/>
    <s v="Ireland"/>
    <s v="Original Frankfurter grÃ¼ne SoÃŸe"/>
    <s v="Condiments"/>
    <n v="0"/>
    <n v="33.444400000000002"/>
    <n v="1"/>
    <n v="0.25"/>
    <n v="341.25"/>
    <x v="184"/>
    <n v="0"/>
    <n v="0"/>
    <n v="341.25"/>
    <n v="7"/>
  </r>
  <r>
    <s v="HUNGO"/>
    <x v="3"/>
    <x v="3"/>
    <s v="Ireland"/>
    <s v="Singaporean Hokkien Fried Mee"/>
    <s v="Grains/Cereals"/>
    <n v="217"/>
    <n v="33.444400000000002"/>
    <n v="2"/>
    <n v="0"/>
    <n v="302.39999999999998"/>
    <x v="185"/>
    <n v="9.1999999999999998E-3"/>
    <n v="1.39354838709677"/>
    <n v="151.19999999999999"/>
    <n v="20.5"/>
  </r>
  <r>
    <s v="HUNGO"/>
    <x v="3"/>
    <x v="3"/>
    <s v="Ireland"/>
    <s v="Chai"/>
    <s v="Beverages"/>
    <n v="0"/>
    <n v="33.444400000000002"/>
    <n v="1"/>
    <n v="0.25"/>
    <n v="202.5"/>
    <x v="186"/>
    <n v="0"/>
    <n v="0"/>
    <n v="202.5"/>
    <n v="7"/>
  </r>
  <r>
    <s v="HUNGO"/>
    <x v="3"/>
    <x v="3"/>
    <s v="Ireland"/>
    <s v="RhÃ¶nbrÃ¤u Klosterbier"/>
    <s v="Beverages"/>
    <n v="0"/>
    <n v="33.444400000000002"/>
    <n v="1"/>
    <n v="0"/>
    <n v="155"/>
    <x v="187"/>
    <n v="0"/>
    <n v="0"/>
    <n v="155"/>
    <n v="10"/>
  </r>
  <r>
    <s v="HUNGO"/>
    <x v="3"/>
    <x v="3"/>
    <s v="Ireland"/>
    <s v="Camembert Pierrot"/>
    <s v="Dairy Products"/>
    <n v="0"/>
    <n v="33.444400000000002"/>
    <n v="1"/>
    <n v="0.10000000149011599"/>
    <n v="146.87999975681299"/>
    <x v="188"/>
    <n v="0"/>
    <n v="0"/>
    <n v="146.87999975681299"/>
    <n v="35"/>
  </r>
  <r>
    <s v="HUNGO"/>
    <x v="3"/>
    <x v="3"/>
    <s v="Ireland"/>
    <s v="Chartreuse verte"/>
    <s v="Beverages"/>
    <n v="0"/>
    <n v="33.444400000000002"/>
    <n v="1"/>
    <n v="0.20000000298023199"/>
    <n v="43.199999839067402"/>
    <x v="189"/>
    <n v="0"/>
    <n v="0"/>
    <n v="43.199999839067402"/>
    <n v="6"/>
  </r>
  <r>
    <s v="FOLKO"/>
    <x v="4"/>
    <x v="4"/>
    <s v="Sweden"/>
    <s v="Manjimup Dried Apples"/>
    <s v="Produce"/>
    <n v="293"/>
    <n v="35.666699999999999"/>
    <n v="3"/>
    <n v="0"/>
    <n v="4664"/>
    <x v="190"/>
    <n v="1.0200000000000001E-2"/>
    <n v="15.9180887372013"/>
    <n v="1554.6666666666599"/>
    <n v="8.3332999999999995"/>
  </r>
  <r>
    <s v="FOLKO"/>
    <x v="4"/>
    <x v="4"/>
    <s v="Sweden"/>
    <s v="ThÃ¼ringer Rostbratwurst"/>
    <s v="Meat/Poultry"/>
    <n v="0"/>
    <n v="35.666699999999999"/>
    <n v="1"/>
    <n v="0.25"/>
    <n v="4642.125"/>
    <x v="191"/>
    <n v="0"/>
    <n v="0"/>
    <n v="4642.125"/>
    <n v="9"/>
  </r>
  <r>
    <s v="FOLKO"/>
    <x v="4"/>
    <x v="4"/>
    <s v="Sweden"/>
    <s v="Gnocchi di nonna Alice"/>
    <s v="Grains/Cereals"/>
    <n v="0"/>
    <n v="35.666699999999999"/>
    <n v="1"/>
    <n v="0"/>
    <n v="2280"/>
    <x v="192"/>
    <n v="0"/>
    <n v="0"/>
    <n v="2280"/>
    <n v="7"/>
  </r>
  <r>
    <s v="FOLKO"/>
    <x v="4"/>
    <x v="4"/>
    <s v="Sweden"/>
    <s v="Raclette Courdavault"/>
    <s v="Dairy Products"/>
    <n v="0"/>
    <n v="35.666699999999999"/>
    <n v="1"/>
    <n v="0"/>
    <n v="1925"/>
    <x v="115"/>
    <n v="0"/>
    <n v="0"/>
    <n v="1925"/>
    <n v="6"/>
  </r>
  <r>
    <s v="FOLKO"/>
    <x v="4"/>
    <x v="4"/>
    <s v="Sweden"/>
    <s v="Uncle Bob's Organic Dried Pears"/>
    <s v="Produce"/>
    <n v="0"/>
    <n v="35.666699999999999"/>
    <n v="1"/>
    <n v="0"/>
    <n v="1800"/>
    <x v="193"/>
    <n v="0"/>
    <n v="0"/>
    <n v="1800"/>
    <n v="8"/>
  </r>
  <r>
    <s v="FOLKO"/>
    <x v="4"/>
    <x v="4"/>
    <s v="Sweden"/>
    <s v="Chef Anton's Cajun Seasoning"/>
    <s v="Condiments"/>
    <n v="0"/>
    <n v="35.666699999999999"/>
    <n v="1"/>
    <n v="5.0000000745057997E-2"/>
    <n v="1044.99999918043"/>
    <x v="194"/>
    <n v="0"/>
    <n v="0"/>
    <n v="1044.99999918043"/>
    <n v="10"/>
  </r>
  <r>
    <s v="FOLKO"/>
    <x v="4"/>
    <x v="4"/>
    <s v="Sweden"/>
    <s v="LakkalikÃ¶Ã¶ri"/>
    <s v="Beverages"/>
    <n v="448"/>
    <n v="35.666699999999999"/>
    <n v="2"/>
    <n v="0.12500000372528999"/>
    <n v="1030.31999711394"/>
    <x v="195"/>
    <n v="4.4999999999999997E-3"/>
    <n v="2.2998214221293298"/>
    <n v="515.159998556971"/>
    <n v="9"/>
  </r>
  <r>
    <s v="FOLKO"/>
    <x v="4"/>
    <x v="4"/>
    <s v="Sweden"/>
    <s v="Chang"/>
    <s v="Beverages"/>
    <n v="447"/>
    <n v="35.666699999999999"/>
    <n v="3"/>
    <n v="6.6666667660077394E-2"/>
    <n v="930.99999886751095"/>
    <x v="196"/>
    <n v="6.7000000000000002E-3"/>
    <n v="2.0827740466834701"/>
    <n v="310.33333295583702"/>
    <n v="13"/>
  </r>
  <r>
    <s v="FOLKO"/>
    <x v="4"/>
    <x v="4"/>
    <s v="Sweden"/>
    <s v="Vegie-spread"/>
    <s v="Condiments"/>
    <n v="0"/>
    <n v="35.666699999999999"/>
    <n v="1"/>
    <n v="0"/>
    <n v="878"/>
    <x v="197"/>
    <n v="0"/>
    <n v="0"/>
    <n v="878"/>
    <n v="15"/>
  </r>
  <r>
    <s v="FOLKO"/>
    <x v="4"/>
    <x v="4"/>
    <s v="Sweden"/>
    <s v="RÃ¶d Kaviar"/>
    <s v="Seafood"/>
    <n v="155"/>
    <n v="35.666699999999999"/>
    <n v="2"/>
    <n v="2.5000000372528999E-2"/>
    <n v="866.99999973177898"/>
    <x v="198"/>
    <n v="1.29E-2"/>
    <n v="5.5935483853663097"/>
    <n v="433.49999986588898"/>
    <n v="8"/>
  </r>
  <r>
    <s v="FOLKO"/>
    <x v="4"/>
    <x v="4"/>
    <s v="Sweden"/>
    <s v="Louisiana Hot Spiced Okra"/>
    <s v="Condiments"/>
    <n v="0"/>
    <n v="35.666699999999999"/>
    <n v="1"/>
    <n v="0"/>
    <n v="850"/>
    <x v="199"/>
    <n v="0"/>
    <n v="0"/>
    <n v="850"/>
    <n v="1"/>
  </r>
  <r>
    <s v="FOLKO"/>
    <x v="4"/>
    <x v="4"/>
    <s v="Sweden"/>
    <s v="Mozzarella di Giovanni"/>
    <s v="Dairy Products"/>
    <n v="0"/>
    <n v="35.666699999999999"/>
    <n v="1"/>
    <n v="0"/>
    <n v="835.2"/>
    <x v="200"/>
    <n v="0"/>
    <n v="0"/>
    <n v="835.2"/>
    <n v="10"/>
  </r>
  <r>
    <s v="FOLKO"/>
    <x v="4"/>
    <x v="4"/>
    <s v="Sweden"/>
    <s v="Chartreuse verte"/>
    <s v="Beverages"/>
    <n v="114"/>
    <n v="35.666699999999999"/>
    <n v="2"/>
    <n v="0"/>
    <n v="828"/>
    <x v="201"/>
    <n v="1.7500000000000002E-2"/>
    <n v="7.2631578947368398"/>
    <n v="414"/>
    <n v="11"/>
  </r>
  <r>
    <s v="FOLKO"/>
    <x v="4"/>
    <x v="4"/>
    <s v="Sweden"/>
    <s v="Queso Cabrales"/>
    <s v="Dairy Products"/>
    <n v="115"/>
    <n v="35.666699999999999"/>
    <n v="2"/>
    <n v="0.10000000149011599"/>
    <n v="772.79999749660396"/>
    <x v="202"/>
    <n v="1.7399999999999999E-2"/>
    <n v="6.71999997823134"/>
    <n v="386.39999874830198"/>
    <n v="6.5"/>
  </r>
  <r>
    <s v="FOLKO"/>
    <x v="4"/>
    <x v="4"/>
    <s v="Sweden"/>
    <s v="PÃ¢tÃ© chinois"/>
    <s v="Meat/Poultry"/>
    <n v="42"/>
    <n v="35.666699999999999"/>
    <n v="2"/>
    <n v="7.5000002980232197E-2"/>
    <n v="755.99999570846501"/>
    <x v="203"/>
    <n v="4.7600000000000003E-2"/>
    <n v="17.999999897820601"/>
    <n v="377.99999785423199"/>
    <n v="8"/>
  </r>
  <r>
    <s v="FOLKO"/>
    <x v="4"/>
    <x v="4"/>
    <s v="Sweden"/>
    <s v="Outback Lager"/>
    <s v="Beverages"/>
    <n v="32"/>
    <n v="35.666699999999999"/>
    <n v="2"/>
    <n v="0.10000000149011599"/>
    <n v="734.99999776482503"/>
    <x v="204"/>
    <n v="6.25E-2"/>
    <n v="22.9687499301508"/>
    <n v="367.499998882412"/>
    <n v="14.5"/>
  </r>
  <r>
    <s v="FOLKO"/>
    <x v="4"/>
    <x v="4"/>
    <s v="Sweden"/>
    <s v="Sirop d'Ã©rable"/>
    <s v="Condiments"/>
    <n v="0"/>
    <n v="35.666699999999999"/>
    <n v="1"/>
    <n v="0.20000000298023199"/>
    <n v="683.99999745190098"/>
    <x v="205"/>
    <n v="0"/>
    <n v="0"/>
    <n v="683.99999745190098"/>
    <n v="8"/>
  </r>
  <r>
    <s v="FOLKO"/>
    <x v="4"/>
    <x v="4"/>
    <s v="Sweden"/>
    <s v="Nord-Ost Matjeshering"/>
    <s v="Seafood"/>
    <n v="0"/>
    <n v="35.666699999999999"/>
    <n v="1"/>
    <n v="0.20000000298023199"/>
    <n v="579.59999784082095"/>
    <x v="206"/>
    <n v="0"/>
    <n v="0"/>
    <n v="579.59999784082095"/>
    <n v="3"/>
  </r>
  <r>
    <s v="FOLKO"/>
    <x v="4"/>
    <x v="4"/>
    <s v="Sweden"/>
    <s v="Zaanse koeken"/>
    <s v="Confections"/>
    <n v="114"/>
    <n v="35.666699999999999"/>
    <n v="2"/>
    <n v="0"/>
    <n v="570"/>
    <x v="207"/>
    <n v="1.7500000000000002E-2"/>
    <n v="5"/>
    <n v="285"/>
    <n v="11"/>
  </r>
  <r>
    <s v="FOLKO"/>
    <x v="4"/>
    <x v="4"/>
    <s v="Sweden"/>
    <s v="Jack's New England Clam Chowder"/>
    <s v="Seafood"/>
    <n v="616"/>
    <n v="35.666699999999999"/>
    <n v="3"/>
    <n v="0.13333333532015401"/>
    <n v="532.73749885260997"/>
    <x v="208"/>
    <n v="4.8999999999999998E-3"/>
    <n v="0.86483360203345805"/>
    <n v="177.57916628420301"/>
    <n v="20"/>
  </r>
  <r>
    <s v="FOLKO"/>
    <x v="4"/>
    <x v="4"/>
    <s v="Sweden"/>
    <s v="Gustaf's KnÃ¤ckebrÃ¶d"/>
    <s v="Grains/Cereals"/>
    <n v="0"/>
    <n v="35.666699999999999"/>
    <n v="1"/>
    <n v="0"/>
    <n v="525"/>
    <x v="209"/>
    <n v="0"/>
    <n v="0"/>
    <n v="525"/>
    <n v="8"/>
  </r>
  <r>
    <s v="FOLKO"/>
    <x v="4"/>
    <x v="4"/>
    <s v="Sweden"/>
    <s v="RhÃ¶nbrÃ¤u Klosterbier"/>
    <s v="Beverages"/>
    <n v="392"/>
    <n v="35.666699999999999"/>
    <n v="3"/>
    <n v="0.21666666865348799"/>
    <n v="340.99999879896598"/>
    <x v="210"/>
    <n v="7.7000000000000002E-3"/>
    <n v="0.86989795611981202"/>
    <n v="113.666666266322"/>
    <n v="9"/>
  </r>
  <r>
    <s v="FOLKO"/>
    <x v="4"/>
    <x v="4"/>
    <s v="Sweden"/>
    <s v="Spegesild"/>
    <s v="Seafood"/>
    <n v="0"/>
    <n v="35.666699999999999"/>
    <n v="1"/>
    <n v="0"/>
    <n v="300"/>
    <x v="211"/>
    <n v="0"/>
    <n v="0"/>
    <n v="300"/>
    <n v="8"/>
  </r>
  <r>
    <s v="FOLKO"/>
    <x v="4"/>
    <x v="4"/>
    <s v="Sweden"/>
    <s v="Escargots de Bourgogne"/>
    <s v="Seafood"/>
    <n v="0"/>
    <n v="35.666699999999999"/>
    <n v="1"/>
    <n v="0.20000000298023199"/>
    <n v="254.39999905228601"/>
    <x v="212"/>
    <n v="0"/>
    <n v="0"/>
    <n v="254.39999905228601"/>
    <n v="3"/>
  </r>
  <r>
    <s v="FOLKO"/>
    <x v="4"/>
    <x v="4"/>
    <s v="Sweden"/>
    <s v="Tarte au sucre"/>
    <s v="Confections"/>
    <n v="0"/>
    <n v="35.666699999999999"/>
    <n v="1"/>
    <n v="0.15000000596046401"/>
    <n v="251.42999823689399"/>
    <x v="213"/>
    <n v="0"/>
    <n v="0"/>
    <n v="251.42999823689399"/>
    <n v="8"/>
  </r>
  <r>
    <s v="FOLKO"/>
    <x v="4"/>
    <x v="4"/>
    <s v="Sweden"/>
    <s v="TunnbrÃ¶d"/>
    <s v="Grains/Cereals"/>
    <n v="0"/>
    <n v="35.666699999999999"/>
    <n v="1"/>
    <n v="0.20000000298023199"/>
    <n v="215.99999919533701"/>
    <x v="214"/>
    <n v="0"/>
    <n v="0"/>
    <n v="215.99999919533701"/>
    <n v="8"/>
  </r>
  <r>
    <s v="FOLKO"/>
    <x v="4"/>
    <x v="4"/>
    <s v="Sweden"/>
    <s v="Gula Malacca"/>
    <s v="Condiments"/>
    <n v="0"/>
    <n v="35.666699999999999"/>
    <n v="1"/>
    <n v="0"/>
    <n v="194.5"/>
    <x v="215"/>
    <n v="0"/>
    <n v="0"/>
    <n v="194.5"/>
    <n v="3"/>
  </r>
  <r>
    <s v="FOLKO"/>
    <x v="4"/>
    <x v="4"/>
    <s v="Sweden"/>
    <s v="Scottish Longbreads"/>
    <s v="Confections"/>
    <n v="0"/>
    <n v="35.666699999999999"/>
    <n v="1"/>
    <n v="0.25"/>
    <n v="157.5"/>
    <x v="216"/>
    <n v="0"/>
    <n v="0"/>
    <n v="157.5"/>
    <n v="3"/>
  </r>
  <r>
    <s v="FOLKO"/>
    <x v="4"/>
    <x v="4"/>
    <s v="Sweden"/>
    <s v="FlÃ¸temysost"/>
    <s v="Dairy Products"/>
    <n v="0"/>
    <n v="35.666699999999999"/>
    <n v="1"/>
    <n v="0"/>
    <n v="103.2"/>
    <x v="217"/>
    <n v="0"/>
    <n v="0"/>
    <n v="103.2"/>
    <n v="9"/>
  </r>
  <r>
    <s v="FOLKO"/>
    <x v="4"/>
    <x v="4"/>
    <s v="Sweden"/>
    <s v="Gorgonzola Telino"/>
    <s v="Dairy Products"/>
    <n v="0"/>
    <n v="35.666699999999999"/>
    <n v="1"/>
    <n v="0.25"/>
    <n v="18.75"/>
    <x v="218"/>
    <n v="0"/>
    <n v="0"/>
    <n v="18.75"/>
    <n v="1"/>
  </r>
  <r>
    <s v="BERGS"/>
    <x v="5"/>
    <x v="5"/>
    <s v="Sweden"/>
    <s v="CÃ´te de Blaye"/>
    <s v="Beverages"/>
    <n v="0"/>
    <n v="33.470599999999997"/>
    <n v="1"/>
    <n v="0.10000000149011599"/>
    <n v="3557.2499941103101"/>
    <x v="219"/>
    <n v="0"/>
    <n v="0"/>
    <n v="3557.2499941103101"/>
    <n v="9"/>
  </r>
  <r>
    <s v="BERGS"/>
    <x v="5"/>
    <x v="5"/>
    <s v="Sweden"/>
    <s v="Ipoh Coffee"/>
    <s v="Beverages"/>
    <n v="0"/>
    <n v="33.470599999999997"/>
    <n v="1"/>
    <n v="0"/>
    <n v="2760"/>
    <x v="220"/>
    <n v="0"/>
    <n v="0"/>
    <n v="2760"/>
    <n v="6"/>
  </r>
  <r>
    <s v="BERGS"/>
    <x v="5"/>
    <x v="5"/>
    <s v="Sweden"/>
    <s v="RÃ¶ssle Sauerkraut"/>
    <s v="Produce"/>
    <n v="117"/>
    <n v="33.470599999999997"/>
    <n v="2"/>
    <n v="5.0000000745057997E-2"/>
    <n v="2143.1999979615198"/>
    <x v="221"/>
    <n v="1.7100000000000001E-2"/>
    <n v="18.3179487005258"/>
    <n v="1071.5999989807599"/>
    <n v="19"/>
  </r>
  <r>
    <s v="BERGS"/>
    <x v="5"/>
    <x v="5"/>
    <s v="Sweden"/>
    <s v="Sir Rodney's Marmalade"/>
    <s v="Confections"/>
    <n v="0"/>
    <n v="33.470599999999997"/>
    <n v="1"/>
    <n v="0"/>
    <n v="1814.4"/>
    <x v="222"/>
    <n v="0"/>
    <n v="0"/>
    <n v="1814.4"/>
    <n v="4"/>
  </r>
  <r>
    <s v="BERGS"/>
    <x v="5"/>
    <x v="5"/>
    <s v="Sweden"/>
    <s v="Boston Crab Meat"/>
    <s v="Seafood"/>
    <n v="212"/>
    <n v="33.470599999999997"/>
    <n v="2"/>
    <n v="0"/>
    <n v="1380"/>
    <x v="223"/>
    <n v="9.4000000000000004E-3"/>
    <n v="6.5094339622641497"/>
    <n v="690"/>
    <n v="7"/>
  </r>
  <r>
    <s v="BERGS"/>
    <x v="5"/>
    <x v="5"/>
    <s v="Sweden"/>
    <s v="GumbÃ¤r GummibÃ¤rchen"/>
    <s v="Confections"/>
    <n v="350"/>
    <n v="33.470599999999997"/>
    <n v="2"/>
    <n v="0.125"/>
    <n v="1193.2874999999999"/>
    <x v="224"/>
    <n v="5.7000000000000002E-3"/>
    <n v="3.40939285714285"/>
    <n v="596.64374999999995"/>
    <n v="9"/>
  </r>
  <r>
    <s v="BERGS"/>
    <x v="5"/>
    <x v="5"/>
    <s v="Sweden"/>
    <s v="Camembert Pierrot"/>
    <s v="Dairy Products"/>
    <n v="238"/>
    <n v="33.470599999999997"/>
    <n v="2"/>
    <n v="0"/>
    <n v="1088"/>
    <x v="225"/>
    <n v="8.3999999999999995E-3"/>
    <n v="4.5714285714285703"/>
    <n v="544"/>
    <n v="6.5"/>
  </r>
  <r>
    <s v="BERGS"/>
    <x v="5"/>
    <x v="5"/>
    <s v="Sweden"/>
    <s v="Nord-Ost Matjeshering"/>
    <s v="Seafood"/>
    <n v="278"/>
    <n v="33.470599999999997"/>
    <n v="2"/>
    <n v="0.125"/>
    <n v="1035.5999999999999"/>
    <x v="226"/>
    <n v="7.1999999999999998E-3"/>
    <n v="3.7251798561150999"/>
    <n v="517.79999999999995"/>
    <n v="7.5"/>
  </r>
  <r>
    <s v="BERGS"/>
    <x v="5"/>
    <x v="5"/>
    <s v="Sweden"/>
    <s v="ThÃ¼ringer Rostbratwurst"/>
    <s v="Meat/Poultry"/>
    <n v="0"/>
    <n v="33.470599999999997"/>
    <n v="1"/>
    <n v="0.25"/>
    <n v="928.42499999999995"/>
    <x v="227"/>
    <n v="0"/>
    <n v="0"/>
    <n v="928.42499999999995"/>
    <n v="9"/>
  </r>
  <r>
    <s v="BERGS"/>
    <x v="5"/>
    <x v="5"/>
    <s v="Sweden"/>
    <s v="FlÃ¸temysost"/>
    <s v="Dairy Products"/>
    <n v="37"/>
    <n v="33.470599999999997"/>
    <n v="2"/>
    <n v="0"/>
    <n v="688"/>
    <x v="228"/>
    <n v="5.4100000000000002E-2"/>
    <n v="18.594594594594501"/>
    <n v="344"/>
    <n v="9"/>
  </r>
  <r>
    <s v="BERGS"/>
    <x v="5"/>
    <x v="5"/>
    <s v="Sweden"/>
    <s v="Raclette Courdavault"/>
    <s v="Dairy Products"/>
    <n v="0"/>
    <n v="33.470599999999997"/>
    <n v="1"/>
    <n v="0"/>
    <n v="660"/>
    <x v="229"/>
    <n v="0"/>
    <n v="0"/>
    <n v="660"/>
    <n v="4"/>
  </r>
  <r>
    <s v="BERGS"/>
    <x v="5"/>
    <x v="5"/>
    <s v="Sweden"/>
    <s v="Ikura"/>
    <s v="Seafood"/>
    <n v="307"/>
    <n v="33.470599999999997"/>
    <n v="2"/>
    <n v="5.0000000745057997E-2"/>
    <n v="619.99999907612801"/>
    <x v="230"/>
    <n v="6.4999999999999997E-3"/>
    <n v="2.01954397093201"/>
    <n v="309.999999538064"/>
    <n v="20.5"/>
  </r>
  <r>
    <s v="BERGS"/>
    <x v="5"/>
    <x v="5"/>
    <s v="Sweden"/>
    <s v="Chai"/>
    <s v="Beverages"/>
    <n v="0"/>
    <n v="33.470599999999997"/>
    <n v="1"/>
    <n v="0.25"/>
    <n v="472.5"/>
    <x v="231"/>
    <n v="0"/>
    <n v="0"/>
    <n v="472.5"/>
    <n v="6"/>
  </r>
  <r>
    <s v="BERGS"/>
    <x v="5"/>
    <x v="5"/>
    <s v="Sweden"/>
    <s v="Zaanse koeken"/>
    <s v="Confections"/>
    <n v="21"/>
    <n v="33.470599999999997"/>
    <n v="2"/>
    <n v="0.175000000745058"/>
    <n v="464.54999970272098"/>
    <x v="232"/>
    <n v="9.5200000000000007E-2"/>
    <n v="22.121428557272399"/>
    <n v="232.27499985136001"/>
    <n v="16"/>
  </r>
  <r>
    <s v="BERGS"/>
    <x v="5"/>
    <x v="5"/>
    <s v="Sweden"/>
    <s v="Chartreuse verte"/>
    <s v="Beverages"/>
    <n v="201"/>
    <n v="33.470599999999997"/>
    <n v="2"/>
    <n v="5.0000000745057997E-2"/>
    <n v="410.399999463558"/>
    <x v="233"/>
    <n v="0.01"/>
    <n v="2.04179104210725"/>
    <n v="205.199999731779"/>
    <n v="8"/>
  </r>
  <r>
    <s v="BERGS"/>
    <x v="5"/>
    <x v="5"/>
    <s v="Sweden"/>
    <s v="Perth Pasties"/>
    <s v="Meat/Poultry"/>
    <n v="0"/>
    <n v="33.470599999999997"/>
    <n v="1"/>
    <n v="0"/>
    <n v="393.6"/>
    <x v="234"/>
    <n v="0"/>
    <n v="0"/>
    <n v="393.6"/>
    <n v="9"/>
  </r>
  <r>
    <s v="BERGS"/>
    <x v="5"/>
    <x v="5"/>
    <s v="Sweden"/>
    <s v="PÃ¢tÃ© chinois"/>
    <s v="Meat/Poultry"/>
    <n v="0"/>
    <n v="33.470599999999997"/>
    <n v="1"/>
    <n v="0"/>
    <n v="384"/>
    <x v="235"/>
    <n v="0"/>
    <n v="0"/>
    <n v="384"/>
    <n v="29"/>
  </r>
  <r>
    <s v="BERGS"/>
    <x v="5"/>
    <x v="5"/>
    <s v="Sweden"/>
    <s v="Tofu"/>
    <s v="Produce"/>
    <n v="0"/>
    <n v="33.470599999999997"/>
    <n v="1"/>
    <n v="0"/>
    <n v="372"/>
    <x v="36"/>
    <n v="0"/>
    <n v="0"/>
    <n v="372"/>
    <n v="3"/>
  </r>
  <r>
    <s v="BERGS"/>
    <x v="5"/>
    <x v="5"/>
    <s v="Sweden"/>
    <s v="RhÃ¶nbrÃ¤u Klosterbier"/>
    <s v="Beverages"/>
    <n v="567"/>
    <n v="33.470599999999997"/>
    <n v="3"/>
    <n v="3.3333333830038697E-2"/>
    <n v="337.124999826774"/>
    <x v="236"/>
    <n v="5.3E-3"/>
    <n v="0.59457671927120603"/>
    <n v="112.374999942258"/>
    <n v="23.666699999999999"/>
  </r>
  <r>
    <s v="BERGS"/>
    <x v="5"/>
    <x v="5"/>
    <s v="Sweden"/>
    <s v="Jack's New England Clam Chowder"/>
    <s v="Seafood"/>
    <n v="307"/>
    <n v="33.470599999999997"/>
    <n v="2"/>
    <n v="0"/>
    <n v="327.5"/>
    <x v="237"/>
    <n v="6.4999999999999997E-3"/>
    <n v="1.0667752442996701"/>
    <n v="163.75"/>
    <n v="8.5"/>
  </r>
  <r>
    <s v="BERGS"/>
    <x v="5"/>
    <x v="5"/>
    <s v="Sweden"/>
    <s v="Alice Mutton"/>
    <s v="Meat/Poultry"/>
    <n v="0"/>
    <n v="33.470599999999997"/>
    <n v="1"/>
    <n v="0"/>
    <n v="312"/>
    <x v="238"/>
    <n v="0"/>
    <n v="0"/>
    <n v="312"/>
    <n v="9"/>
  </r>
  <r>
    <s v="BERGS"/>
    <x v="5"/>
    <x v="5"/>
    <s v="Sweden"/>
    <s v="Aniseed Syrup"/>
    <s v="Condiments"/>
    <n v="0"/>
    <n v="33.470599999999997"/>
    <n v="1"/>
    <n v="0"/>
    <n v="300"/>
    <x v="211"/>
    <n v="0"/>
    <n v="0"/>
    <n v="300"/>
    <n v="9"/>
  </r>
  <r>
    <s v="BERGS"/>
    <x v="5"/>
    <x v="5"/>
    <s v="Sweden"/>
    <s v="Maxilaku"/>
    <s v="Confections"/>
    <n v="0"/>
    <n v="33.470599999999997"/>
    <n v="1"/>
    <n v="0"/>
    <n v="300"/>
    <x v="211"/>
    <n v="0"/>
    <n v="0"/>
    <n v="300"/>
    <n v="25"/>
  </r>
  <r>
    <s v="BERGS"/>
    <x v="5"/>
    <x v="5"/>
    <s v="Sweden"/>
    <s v="RÃ¶d Kaviar"/>
    <s v="Seafood"/>
    <n v="0"/>
    <n v="33.470599999999997"/>
    <n v="1"/>
    <n v="0"/>
    <n v="300"/>
    <x v="211"/>
    <n v="0"/>
    <n v="0"/>
    <n v="300"/>
    <n v="4"/>
  </r>
  <r>
    <s v="BERGS"/>
    <x v="5"/>
    <x v="5"/>
    <s v="Sweden"/>
    <s v="Chang"/>
    <s v="Beverages"/>
    <n v="0"/>
    <n v="33.470599999999997"/>
    <n v="1"/>
    <n v="0.25"/>
    <n v="299.25"/>
    <x v="239"/>
    <n v="0"/>
    <n v="0"/>
    <n v="299.25"/>
    <n v="9"/>
  </r>
  <r>
    <s v="BERGS"/>
    <x v="5"/>
    <x v="5"/>
    <s v="Sweden"/>
    <s v="Mascarpone Fabioli"/>
    <s v="Dairy Products"/>
    <n v="0"/>
    <n v="33.470599999999997"/>
    <n v="1"/>
    <n v="0.10000000149011599"/>
    <n v="287.99999952316199"/>
    <x v="240"/>
    <n v="0"/>
    <n v="0"/>
    <n v="287.99999952316199"/>
    <n v="7"/>
  </r>
  <r>
    <s v="BERGS"/>
    <x v="5"/>
    <x v="5"/>
    <s v="Sweden"/>
    <s v="LakkalikÃ¶Ã¶ri"/>
    <s v="Beverages"/>
    <n v="0"/>
    <n v="33.470599999999997"/>
    <n v="1"/>
    <n v="0.25"/>
    <n v="283.5"/>
    <x v="241"/>
    <n v="0"/>
    <n v="0"/>
    <n v="283.5"/>
    <n v="7"/>
  </r>
  <r>
    <s v="BERGS"/>
    <x v="5"/>
    <x v="5"/>
    <s v="Sweden"/>
    <s v="Vegie-spread"/>
    <s v="Condiments"/>
    <n v="0"/>
    <n v="33.470599999999997"/>
    <n v="1"/>
    <n v="0"/>
    <n v="280.8"/>
    <x v="242"/>
    <n v="0"/>
    <n v="0"/>
    <n v="280.8"/>
    <n v="4"/>
  </r>
  <r>
    <s v="BERGS"/>
    <x v="5"/>
    <x v="5"/>
    <s v="Sweden"/>
    <s v="Gula Malacca"/>
    <s v="Condiments"/>
    <n v="0"/>
    <n v="33.470599999999997"/>
    <n v="1"/>
    <n v="0"/>
    <n v="248"/>
    <x v="243"/>
    <n v="0"/>
    <n v="0"/>
    <n v="248"/>
    <n v="4"/>
  </r>
  <r>
    <s v="BERGS"/>
    <x v="5"/>
    <x v="5"/>
    <s v="Sweden"/>
    <s v="TourtiÃ¨re"/>
    <s v="Meat/Poultry"/>
    <n v="201"/>
    <n v="33.470599999999997"/>
    <n v="3"/>
    <n v="3.3333333830038697E-2"/>
    <n v="240.47999993339101"/>
    <x v="244"/>
    <n v="1.49E-2"/>
    <n v="1.1964179101163701"/>
    <n v="80.159999977797199"/>
    <n v="7.3333000000000004"/>
  </r>
  <r>
    <s v="BERGS"/>
    <x v="5"/>
    <x v="5"/>
    <s v="Sweden"/>
    <s v="Chef Anton's Cajun Seasoning"/>
    <s v="Condiments"/>
    <n v="0"/>
    <n v="33.470599999999997"/>
    <n v="1"/>
    <n v="0.10000000149011599"/>
    <n v="237.599999606609"/>
    <x v="245"/>
    <n v="0"/>
    <n v="0"/>
    <n v="237.599999606609"/>
    <n v="9"/>
  </r>
  <r>
    <s v="BERGS"/>
    <x v="5"/>
    <x v="5"/>
    <s v="Sweden"/>
    <s v="Teatime Chocolate Biscuits"/>
    <s v="Confections"/>
    <n v="0"/>
    <n v="33.470599999999997"/>
    <n v="1"/>
    <n v="0"/>
    <n v="230"/>
    <x v="246"/>
    <n v="0"/>
    <n v="0"/>
    <n v="230"/>
    <n v="25"/>
  </r>
  <r>
    <s v="BERGS"/>
    <x v="5"/>
    <x v="5"/>
    <s v="Sweden"/>
    <s v="Pavlova"/>
    <s v="Confections"/>
    <n v="0"/>
    <n v="33.470599999999997"/>
    <n v="1"/>
    <n v="0.10000000149011599"/>
    <n v="188.459999687969"/>
    <x v="247"/>
    <n v="0"/>
    <n v="0"/>
    <n v="188.459999687969"/>
    <n v="7"/>
  </r>
  <r>
    <s v="BERGS"/>
    <x v="5"/>
    <x v="5"/>
    <s v="Sweden"/>
    <s v="Filo Mix"/>
    <s v="Grains/Cereals"/>
    <n v="0"/>
    <n v="33.470599999999997"/>
    <n v="1"/>
    <n v="0"/>
    <n v="175"/>
    <x v="248"/>
    <n v="0"/>
    <n v="0"/>
    <n v="175"/>
    <n v="3"/>
  </r>
  <r>
    <s v="BERGS"/>
    <x v="5"/>
    <x v="5"/>
    <s v="Sweden"/>
    <s v="Steeleye Stout"/>
    <s v="Beverages"/>
    <n v="0"/>
    <n v="33.470599999999997"/>
    <n v="1"/>
    <n v="0"/>
    <n v="115.2"/>
    <x v="249"/>
    <n v="0"/>
    <n v="0"/>
    <n v="115.2"/>
    <n v="9"/>
  </r>
  <r>
    <s v="BERGS"/>
    <x v="5"/>
    <x v="5"/>
    <s v="Sweden"/>
    <s v="GuaranÃ¡ FantÃ¡stica"/>
    <s v="Beverages"/>
    <n v="538"/>
    <n v="33.470599999999997"/>
    <n v="2"/>
    <n v="0.125"/>
    <n v="63.45"/>
    <x v="250"/>
    <n v="3.7000000000000002E-3"/>
    <n v="0.117936802973977"/>
    <n v="31.725000000000001"/>
    <n v="19"/>
  </r>
  <r>
    <s v="BERGS"/>
    <x v="5"/>
    <x v="5"/>
    <s v="Sweden"/>
    <s v="Konbu"/>
    <s v="Seafood"/>
    <n v="0"/>
    <n v="33.470599999999997"/>
    <n v="1"/>
    <n v="0"/>
    <n v="36"/>
    <x v="251"/>
    <n v="0"/>
    <n v="0"/>
    <n v="36"/>
    <n v="7"/>
  </r>
  <r>
    <s v="HILAA"/>
    <x v="6"/>
    <x v="6"/>
    <s v="Venezuela"/>
    <s v="Raclette Courdavault"/>
    <s v="Dairy Products"/>
    <n v="107"/>
    <n v="38.2941"/>
    <n v="2"/>
    <n v="0"/>
    <n v="4565"/>
    <x v="252"/>
    <n v="1.8700000000000001E-2"/>
    <n v="42.6635514018691"/>
    <n v="2282.5"/>
    <n v="4.5"/>
  </r>
  <r>
    <s v="HILAA"/>
    <x v="6"/>
    <x v="6"/>
    <s v="Venezuela"/>
    <s v="Manjimup Dried Apples"/>
    <s v="Produce"/>
    <n v="398"/>
    <n v="38.2941"/>
    <n v="2"/>
    <n v="0"/>
    <n v="2120"/>
    <x v="253"/>
    <n v="5.0000000000000001E-3"/>
    <n v="5.3266331658291399"/>
    <n v="1060"/>
    <n v="7"/>
  </r>
  <r>
    <s v="HILAA"/>
    <x v="6"/>
    <x v="6"/>
    <s v="Venezuela"/>
    <s v="Perth Pasties"/>
    <s v="Meat/Poultry"/>
    <n v="0"/>
    <n v="38.2941"/>
    <n v="1"/>
    <n v="0.10000000149011599"/>
    <n v="1650.59999726712"/>
    <x v="254"/>
    <n v="0"/>
    <n v="0"/>
    <n v="1650.59999726712"/>
    <n v="8"/>
  </r>
  <r>
    <s v="HILAA"/>
    <x v="6"/>
    <x v="6"/>
    <s v="Venezuela"/>
    <s v="Gudbrandsdalsost"/>
    <s v="Dairy Products"/>
    <n v="364"/>
    <n v="38.2941"/>
    <n v="3"/>
    <n v="6.6666667660077394E-2"/>
    <n v="1569.5999974250699"/>
    <x v="255"/>
    <n v="8.2000000000000007E-3"/>
    <n v="4.31208790501395"/>
    <n v="523.19999914169296"/>
    <n v="11.666700000000001"/>
  </r>
  <r>
    <s v="HILAA"/>
    <x v="6"/>
    <x v="6"/>
    <s v="Venezuela"/>
    <s v="Wimmers gute SemmelknÃ¶del"/>
    <s v="Grains/Cereals"/>
    <n v="83"/>
    <n v="38.2941"/>
    <n v="2"/>
    <n v="0.10000000149011599"/>
    <n v="1196.99999653175"/>
    <x v="256"/>
    <n v="2.41E-2"/>
    <n v="14.4216867052018"/>
    <n v="598.49999826587703"/>
    <n v="14.5"/>
  </r>
  <r>
    <s v="HILAA"/>
    <x v="6"/>
    <x v="6"/>
    <s v="Venezuela"/>
    <s v="Boston Crab Meat"/>
    <s v="Seafood"/>
    <n v="137"/>
    <n v="38.2941"/>
    <n v="2"/>
    <n v="0"/>
    <n v="1196"/>
    <x v="257"/>
    <n v="1.46E-2"/>
    <n v="8.7299270072992705"/>
    <n v="598"/>
    <n v="4"/>
  </r>
  <r>
    <s v="HILAA"/>
    <x v="6"/>
    <x v="6"/>
    <s v="Venezuela"/>
    <s v="Chang"/>
    <s v="Beverages"/>
    <n v="0"/>
    <n v="38.2941"/>
    <n v="1"/>
    <n v="0"/>
    <n v="950"/>
    <x v="258"/>
    <n v="0"/>
    <n v="0"/>
    <n v="950"/>
    <n v="4"/>
  </r>
  <r>
    <s v="HILAA"/>
    <x v="6"/>
    <x v="6"/>
    <s v="Venezuela"/>
    <s v="RÃ¶ssle Sauerkraut"/>
    <s v="Produce"/>
    <n v="0"/>
    <n v="38.2941"/>
    <n v="1"/>
    <n v="0"/>
    <n v="912"/>
    <x v="259"/>
    <n v="0"/>
    <n v="0"/>
    <n v="912"/>
    <n v="9"/>
  </r>
  <r>
    <s v="HILAA"/>
    <x v="6"/>
    <x v="6"/>
    <s v="Venezuela"/>
    <s v="Schoggi Schokolade"/>
    <s v="Confections"/>
    <n v="0"/>
    <n v="38.2941"/>
    <n v="1"/>
    <n v="0"/>
    <n v="877.5"/>
    <x v="260"/>
    <n v="0"/>
    <n v="0"/>
    <n v="877.5"/>
    <n v="6"/>
  </r>
  <r>
    <s v="HILAA"/>
    <x v="6"/>
    <x v="6"/>
    <s v="Venezuela"/>
    <s v="Nord-Ost Matjeshering"/>
    <s v="Seafood"/>
    <n v="0"/>
    <n v="38.2941"/>
    <n v="1"/>
    <n v="0"/>
    <n v="776.7"/>
    <x v="261"/>
    <n v="0"/>
    <n v="0"/>
    <n v="776.7"/>
    <n v="9"/>
  </r>
  <r>
    <s v="HILAA"/>
    <x v="6"/>
    <x v="6"/>
    <s v="Venezuela"/>
    <s v="RhÃ¶nbrÃ¤u Klosterbier"/>
    <s v="Beverages"/>
    <n v="120"/>
    <n v="38.2941"/>
    <n v="3"/>
    <n v="0"/>
    <n v="765.7"/>
    <x v="262"/>
    <n v="2.5000000000000001E-2"/>
    <n v="6.3808333333333298"/>
    <n v="255.23333333333301"/>
    <n v="4.3333000000000004"/>
  </r>
  <r>
    <s v="HILAA"/>
    <x v="6"/>
    <x v="6"/>
    <s v="Venezuela"/>
    <s v="Steeleye Stout"/>
    <s v="Beverages"/>
    <n v="0"/>
    <n v="38.2941"/>
    <n v="1"/>
    <n v="0"/>
    <n v="720"/>
    <x v="263"/>
    <n v="0"/>
    <n v="0"/>
    <n v="720"/>
    <n v="9"/>
  </r>
  <r>
    <s v="HILAA"/>
    <x v="6"/>
    <x v="6"/>
    <s v="Venezuela"/>
    <s v="FlÃ¸temysost"/>
    <s v="Dairy Products"/>
    <n v="0"/>
    <n v="38.2941"/>
    <n v="1"/>
    <n v="0"/>
    <n v="645"/>
    <x v="264"/>
    <n v="0"/>
    <n v="0"/>
    <n v="645"/>
    <n v="3"/>
  </r>
  <r>
    <s v="HILAA"/>
    <x v="6"/>
    <x v="6"/>
    <s v="Venezuela"/>
    <s v="GumbÃ¤r GummibÃ¤rchen"/>
    <s v="Confections"/>
    <n v="0"/>
    <n v="38.2941"/>
    <n v="1"/>
    <n v="0.20000000298023199"/>
    <n v="524.66399804547405"/>
    <x v="265"/>
    <n v="0"/>
    <n v="0"/>
    <n v="524.66399804547405"/>
    <n v="20"/>
  </r>
  <r>
    <s v="HILAA"/>
    <x v="6"/>
    <x v="6"/>
    <s v="Venezuela"/>
    <s v="Jack's New England Clam Chowder"/>
    <s v="Seafood"/>
    <n v="24"/>
    <n v="38.2941"/>
    <n v="2"/>
    <n v="0"/>
    <n v="521.1"/>
    <x v="266"/>
    <n v="8.3299999999999999E-2"/>
    <n v="21.712499999999999"/>
    <n v="260.55"/>
    <n v="11.5"/>
  </r>
  <r>
    <s v="HILAA"/>
    <x v="6"/>
    <x v="6"/>
    <s v="Venezuela"/>
    <s v="Singaporean Hokkien Fried Mee"/>
    <s v="Grains/Cereals"/>
    <n v="0"/>
    <n v="38.2941"/>
    <n v="1"/>
    <n v="0"/>
    <n v="420"/>
    <x v="180"/>
    <n v="0"/>
    <n v="0"/>
    <n v="420"/>
    <n v="4"/>
  </r>
  <r>
    <s v="HILAA"/>
    <x v="6"/>
    <x v="6"/>
    <s v="Venezuela"/>
    <s v="Konbu"/>
    <s v="Seafood"/>
    <n v="13"/>
    <n v="38.2941"/>
    <n v="2"/>
    <n v="5.0000000745057997E-2"/>
    <n v="403.19999992847403"/>
    <x v="267"/>
    <n v="0.15379999999999999"/>
    <n v="31.015384609882599"/>
    <n v="201.59999996423701"/>
    <n v="4.5"/>
  </r>
  <r>
    <s v="HILAA"/>
    <x v="6"/>
    <x v="6"/>
    <s v="Venezuela"/>
    <s v="Ravioli Angelo"/>
    <s v="Grains/Cereals"/>
    <n v="0"/>
    <n v="38.2941"/>
    <n v="1"/>
    <n v="0"/>
    <n v="390"/>
    <x v="268"/>
    <n v="0"/>
    <n v="0"/>
    <n v="390"/>
    <n v="7"/>
  </r>
  <r>
    <s v="HILAA"/>
    <x v="6"/>
    <x v="6"/>
    <s v="Venezuela"/>
    <s v="Chai"/>
    <s v="Beverages"/>
    <n v="0"/>
    <n v="38.2941"/>
    <n v="1"/>
    <n v="0.15000000596046401"/>
    <n v="305.99999785423199"/>
    <x v="269"/>
    <n v="0"/>
    <n v="0"/>
    <n v="305.99999785423199"/>
    <n v="15"/>
  </r>
  <r>
    <s v="HILAA"/>
    <x v="6"/>
    <x v="6"/>
    <s v="Venezuela"/>
    <s v="Scottish Longbreads"/>
    <s v="Confections"/>
    <n v="0"/>
    <n v="38.2941"/>
    <n v="1"/>
    <n v="0"/>
    <n v="300"/>
    <x v="211"/>
    <n v="0"/>
    <n v="0"/>
    <n v="300"/>
    <n v="3"/>
  </r>
  <r>
    <s v="HILAA"/>
    <x v="6"/>
    <x v="6"/>
    <s v="Venezuela"/>
    <s v="Gorgonzola Telino"/>
    <s v="Dairy Products"/>
    <n v="0"/>
    <n v="38.2941"/>
    <n v="1"/>
    <n v="0"/>
    <n v="250"/>
    <x v="270"/>
    <n v="0"/>
    <n v="0"/>
    <n v="250"/>
    <n v="34"/>
  </r>
  <r>
    <s v="HILAA"/>
    <x v="6"/>
    <x v="6"/>
    <s v="Venezuela"/>
    <s v="Spegesild"/>
    <s v="Seafood"/>
    <n v="0"/>
    <n v="38.2941"/>
    <n v="1"/>
    <n v="0.10000000149011599"/>
    <n v="241.91999959945599"/>
    <x v="271"/>
    <n v="0"/>
    <n v="0"/>
    <n v="241.91999959945599"/>
    <n v="8"/>
  </r>
  <r>
    <s v="HILAA"/>
    <x v="6"/>
    <x v="6"/>
    <s v="Venezuela"/>
    <s v="NuNuCa NuÃŸ-Nougat-Creme"/>
    <s v="Confections"/>
    <n v="0"/>
    <n v="38.2941"/>
    <n v="1"/>
    <n v="0"/>
    <n v="210"/>
    <x v="272"/>
    <n v="0"/>
    <n v="0"/>
    <n v="210"/>
    <n v="7"/>
  </r>
  <r>
    <s v="HILAA"/>
    <x v="6"/>
    <x v="6"/>
    <s v="Venezuela"/>
    <s v="Gula Malacca"/>
    <s v="Condiments"/>
    <n v="0"/>
    <n v="38.2941"/>
    <n v="1"/>
    <n v="0"/>
    <n v="194.5"/>
    <x v="215"/>
    <n v="0"/>
    <n v="0"/>
    <n v="194.5"/>
    <n v="20"/>
  </r>
  <r>
    <s v="HILAA"/>
    <x v="6"/>
    <x v="6"/>
    <s v="Venezuela"/>
    <s v="GuaranÃ¡ FantÃ¡stica"/>
    <s v="Beverages"/>
    <n v="386"/>
    <n v="38.2941"/>
    <n v="3"/>
    <n v="8.3333333333333301E-2"/>
    <n v="164.25"/>
    <x v="273"/>
    <n v="7.7999999999999996E-3"/>
    <n v="0.42551813471502498"/>
    <n v="54.75"/>
    <n v="10.333299999999999"/>
  </r>
  <r>
    <s v="HILAA"/>
    <x v="6"/>
    <x v="6"/>
    <s v="Venezuela"/>
    <s v="Original Frankfurter grÃ¼ne SoÃŸe"/>
    <s v="Condiments"/>
    <n v="0"/>
    <n v="38.2941"/>
    <n v="1"/>
    <n v="0"/>
    <n v="156"/>
    <x v="274"/>
    <n v="0"/>
    <n v="0"/>
    <n v="156"/>
    <n v="6"/>
  </r>
  <r>
    <s v="HILAA"/>
    <x v="6"/>
    <x v="6"/>
    <s v="Venezuela"/>
    <s v="Outback Lager"/>
    <s v="Beverages"/>
    <n v="0"/>
    <n v="38.2941"/>
    <n v="1"/>
    <n v="0"/>
    <n v="144"/>
    <x v="275"/>
    <n v="0"/>
    <n v="0"/>
    <n v="144"/>
    <n v="7"/>
  </r>
  <r>
    <s v="HILAA"/>
    <x v="6"/>
    <x v="6"/>
    <s v="Venezuela"/>
    <s v="Escargots de Bourgogne"/>
    <s v="Seafood"/>
    <n v="0"/>
    <n v="38.2941"/>
    <n v="1"/>
    <n v="0.15000000596046401"/>
    <n v="135.14999905228601"/>
    <x v="276"/>
    <n v="0"/>
    <n v="0"/>
    <n v="135.14999905228601"/>
    <n v="15"/>
  </r>
  <r>
    <s v="HILAA"/>
    <x v="6"/>
    <x v="6"/>
    <s v="Venezuela"/>
    <s v="Mascarpone Fabioli"/>
    <s v="Dairy Products"/>
    <n v="0"/>
    <n v="38.2941"/>
    <n v="1"/>
    <n v="0"/>
    <n v="128"/>
    <x v="277"/>
    <n v="0"/>
    <n v="0"/>
    <n v="128"/>
    <n v="34"/>
  </r>
  <r>
    <s v="HILAA"/>
    <x v="6"/>
    <x v="6"/>
    <s v="Venezuela"/>
    <s v="Longlife Tofu"/>
    <s v="Produce"/>
    <n v="0"/>
    <n v="38.2941"/>
    <n v="1"/>
    <n v="0"/>
    <n v="128"/>
    <x v="277"/>
    <n v="0"/>
    <n v="0"/>
    <n v="128"/>
    <n v="7"/>
  </r>
  <r>
    <s v="HILAA"/>
    <x v="6"/>
    <x v="6"/>
    <s v="Venezuela"/>
    <s v="Chartreuse verte"/>
    <s v="Beverages"/>
    <n v="0"/>
    <n v="38.2941"/>
    <n v="1"/>
    <n v="0"/>
    <n v="86.4"/>
    <x v="278"/>
    <n v="0"/>
    <n v="0"/>
    <n v="86.4"/>
    <n v="6"/>
  </r>
  <r>
    <s v="HILAA"/>
    <x v="6"/>
    <x v="6"/>
    <s v="Venezuela"/>
    <s v="Queso Cabrales"/>
    <s v="Dairy Products"/>
    <n v="0"/>
    <n v="38.2941"/>
    <n v="1"/>
    <n v="0"/>
    <n v="84"/>
    <x v="279"/>
    <n v="0"/>
    <n v="0"/>
    <n v="84"/>
    <n v="7"/>
  </r>
  <r>
    <s v="HILAA"/>
    <x v="6"/>
    <x v="6"/>
    <s v="Venezuela"/>
    <s v="PÃ¢tÃ© chinois"/>
    <s v="Meat/Poultry"/>
    <n v="0"/>
    <n v="38.2941"/>
    <n v="1"/>
    <n v="5.0000000745057997E-2"/>
    <n v="36.479999971389702"/>
    <x v="280"/>
    <n v="0"/>
    <n v="0"/>
    <n v="36.479999971389702"/>
    <n v="7"/>
  </r>
  <r>
    <s v="RATTC"/>
    <x v="7"/>
    <x v="7"/>
    <s v="USA"/>
    <s v="CÃ´te de Blaye"/>
    <s v="Beverages"/>
    <n v="334"/>
    <n v="38.411799999999999"/>
    <n v="2"/>
    <n v="0"/>
    <n v="16864"/>
    <x v="281"/>
    <n v="6.0000000000000001E-3"/>
    <n v="50.491017964071801"/>
    <n v="8432"/>
    <n v="4.5"/>
  </r>
  <r>
    <s v="RATTC"/>
    <x v="7"/>
    <x v="7"/>
    <s v="USA"/>
    <s v="Tarte au sucre"/>
    <s v="Confections"/>
    <n v="552"/>
    <n v="38.411799999999999"/>
    <n v="4"/>
    <n v="5.0000000745057997E-2"/>
    <n v="7884.2999955937203"/>
    <x v="282"/>
    <n v="7.1999999999999998E-3"/>
    <n v="14.2831521659306"/>
    <n v="1971.0749988984301"/>
    <n v="8.5"/>
  </r>
  <r>
    <s v="RATTC"/>
    <x v="7"/>
    <x v="7"/>
    <s v="USA"/>
    <s v="Gnocchi di nonna Alice"/>
    <s v="Grains/Cereals"/>
    <n v="534"/>
    <n v="38.411799999999999"/>
    <n v="4"/>
    <n v="0"/>
    <n v="3936.8"/>
    <x v="283"/>
    <n v="7.4999999999999997E-3"/>
    <n v="7.3722846441947496"/>
    <n v="984.2"/>
    <n v="5.25"/>
  </r>
  <r>
    <s v="RATTC"/>
    <x v="7"/>
    <x v="7"/>
    <s v="USA"/>
    <s v="Raclette Courdavault"/>
    <s v="Dairy Products"/>
    <n v="0"/>
    <n v="38.411799999999999"/>
    <n v="1"/>
    <n v="0"/>
    <n v="2640"/>
    <x v="284"/>
    <n v="0"/>
    <n v="0"/>
    <n v="2640"/>
    <n v="2"/>
  </r>
  <r>
    <s v="RATTC"/>
    <x v="7"/>
    <x v="7"/>
    <s v="USA"/>
    <s v="Alice Mutton"/>
    <s v="Meat/Poultry"/>
    <n v="514"/>
    <n v="38.411799999999999"/>
    <n v="4"/>
    <n v="3.7500000558793503E-2"/>
    <n v="2305.6799978613799"/>
    <x v="285"/>
    <n v="7.7999999999999996E-3"/>
    <n v="4.4857587507030798"/>
    <n v="576.419999465346"/>
    <n v="4.75"/>
  </r>
  <r>
    <s v="RATTC"/>
    <x v="7"/>
    <x v="7"/>
    <s v="USA"/>
    <s v="Schoggi Schokolade"/>
    <s v="Confections"/>
    <n v="0"/>
    <n v="38.411799999999999"/>
    <n v="1"/>
    <n v="0"/>
    <n v="2195"/>
    <x v="286"/>
    <n v="0"/>
    <n v="0"/>
    <n v="2195"/>
    <n v="4"/>
  </r>
  <r>
    <s v="RATTC"/>
    <x v="7"/>
    <x v="7"/>
    <s v="USA"/>
    <s v="Uncle Bob's Organic Dried Pears"/>
    <s v="Produce"/>
    <n v="653"/>
    <n v="38.411799999999999"/>
    <n v="3"/>
    <n v="1.66666669150193E-2"/>
    <n v="2188.4999999776401"/>
    <x v="287"/>
    <n v="4.5999999999999999E-3"/>
    <n v="3.35145482385551"/>
    <n v="729.49999999254896"/>
    <n v="6.5"/>
  </r>
  <r>
    <s v="RATTC"/>
    <x v="7"/>
    <x v="7"/>
    <s v="USA"/>
    <s v="FlÃ¸temysost"/>
    <s v="Dairy Products"/>
    <n v="194"/>
    <n v="38.411799999999999"/>
    <n v="2"/>
    <n v="0"/>
    <n v="1225.5"/>
    <x v="288"/>
    <n v="1.03E-2"/>
    <n v="6.3170103092783503"/>
    <n v="612.75"/>
    <n v="6.5"/>
  </r>
  <r>
    <s v="RATTC"/>
    <x v="7"/>
    <x v="7"/>
    <s v="USA"/>
    <s v="Mascarpone Fabioli"/>
    <s v="Dairy Products"/>
    <n v="588"/>
    <n v="38.411799999999999"/>
    <n v="2"/>
    <n v="5.0000000745057997E-2"/>
    <n v="953.59999847412098"/>
    <x v="289"/>
    <n v="3.3999999999999998E-3"/>
    <n v="1.6217687048879601"/>
    <n v="476.79999923705998"/>
    <n v="9"/>
  </r>
  <r>
    <s v="RATTC"/>
    <x v="7"/>
    <x v="7"/>
    <s v="USA"/>
    <s v="Wimmers gute SemmelknÃ¶del"/>
    <s v="Grains/Cereals"/>
    <n v="413"/>
    <n v="38.411799999999999"/>
    <n v="2"/>
    <n v="1.49999996647238E-2"/>
    <n v="862.50500004459104"/>
    <x v="290"/>
    <n v="4.7999999999999996E-3"/>
    <n v="2.0883898306164399"/>
    <n v="431.25250002229501"/>
    <n v="2"/>
  </r>
  <r>
    <s v="RATTC"/>
    <x v="7"/>
    <x v="7"/>
    <s v="USA"/>
    <s v="Queso Cabrales"/>
    <s v="Dairy Products"/>
    <n v="0"/>
    <n v="38.411799999999999"/>
    <n v="1"/>
    <n v="0"/>
    <n v="840"/>
    <x v="291"/>
    <n v="0"/>
    <n v="0"/>
    <n v="840"/>
    <n v="7"/>
  </r>
  <r>
    <s v="RATTC"/>
    <x v="7"/>
    <x v="7"/>
    <s v="USA"/>
    <s v="Gorgonzola Telino"/>
    <s v="Dairy Products"/>
    <n v="318"/>
    <n v="38.411799999999999"/>
    <n v="3"/>
    <n v="8.3333334575096701E-2"/>
    <n v="821.24999864026904"/>
    <x v="292"/>
    <n v="9.4000000000000004E-3"/>
    <n v="2.5825471655354302"/>
    <n v="273.74999954675599"/>
    <n v="11.666700000000001"/>
  </r>
  <r>
    <s v="RATTC"/>
    <x v="7"/>
    <x v="7"/>
    <s v="USA"/>
    <s v="Perth Pasties"/>
    <s v="Meat/Poultry"/>
    <n v="0"/>
    <n v="38.411799999999999"/>
    <n v="1"/>
    <n v="0"/>
    <n v="733.6"/>
    <x v="293"/>
    <n v="0"/>
    <n v="0"/>
    <n v="733.6"/>
    <n v="2"/>
  </r>
  <r>
    <s v="RATTC"/>
    <x v="7"/>
    <x v="7"/>
    <s v="USA"/>
    <s v="Mozzarella di Giovanni"/>
    <s v="Dairy Products"/>
    <n v="0"/>
    <n v="38.411799999999999"/>
    <n v="1"/>
    <n v="0"/>
    <n v="667.2"/>
    <x v="294"/>
    <n v="0"/>
    <n v="0"/>
    <n v="667.2"/>
    <n v="4"/>
  </r>
  <r>
    <s v="RATTC"/>
    <x v="7"/>
    <x v="7"/>
    <s v="USA"/>
    <s v="Chang"/>
    <s v="Beverages"/>
    <n v="100"/>
    <n v="38.411799999999999"/>
    <n v="2"/>
    <n v="0.10000000149011599"/>
    <n v="649.79999864101399"/>
    <x v="295"/>
    <n v="0.02"/>
    <n v="6.4979999864101403"/>
    <n v="324.89999932050699"/>
    <n v="4"/>
  </r>
  <r>
    <s v="RATTC"/>
    <x v="7"/>
    <x v="7"/>
    <s v="USA"/>
    <s v="Camembert Pierrot"/>
    <s v="Dairy Products"/>
    <n v="614"/>
    <n v="38.411799999999999"/>
    <n v="2"/>
    <n v="2.9999999329447701E-2"/>
    <n v="635.12000009119504"/>
    <x v="296"/>
    <n v="3.3E-3"/>
    <n v="1.03439739428533"/>
    <n v="317.56000004559701"/>
    <n v="6"/>
  </r>
  <r>
    <s v="RATTC"/>
    <x v="7"/>
    <x v="7"/>
    <s v="USA"/>
    <s v="PÃ¢tÃ© chinois"/>
    <s v="Meat/Poultry"/>
    <n v="330"/>
    <n v="38.411799999999999"/>
    <n v="2"/>
    <n v="2.5000000372528999E-2"/>
    <n v="617.99999955296505"/>
    <x v="297"/>
    <n v="6.1000000000000004E-3"/>
    <n v="1.87272727137262"/>
    <n v="308.99999977648201"/>
    <n v="6"/>
  </r>
  <r>
    <s v="RATTC"/>
    <x v="7"/>
    <x v="7"/>
    <s v="USA"/>
    <s v="Ipoh Coffee"/>
    <s v="Beverages"/>
    <n v="0"/>
    <n v="38.411799999999999"/>
    <n v="1"/>
    <n v="0"/>
    <n v="552"/>
    <x v="298"/>
    <n v="0"/>
    <n v="0"/>
    <n v="552"/>
    <n v="6"/>
  </r>
  <r>
    <s v="RATTC"/>
    <x v="7"/>
    <x v="7"/>
    <s v="USA"/>
    <s v="LakkalikÃ¶Ã¶ri"/>
    <s v="Beverages"/>
    <n v="0"/>
    <n v="38.411799999999999"/>
    <n v="1"/>
    <n v="0"/>
    <n v="540"/>
    <x v="94"/>
    <n v="0"/>
    <n v="0"/>
    <n v="540"/>
    <n v="25"/>
  </r>
  <r>
    <s v="RATTC"/>
    <x v="7"/>
    <x v="7"/>
    <s v="USA"/>
    <s v="Sir Rodney's Marmalade"/>
    <s v="Confections"/>
    <n v="642"/>
    <n v="38.411799999999999"/>
    <n v="2"/>
    <n v="1.9999999552965102E-2"/>
    <n v="466.56000007241897"/>
    <x v="299"/>
    <n v="3.0999999999999999E-3"/>
    <n v="0.72672897207541998"/>
    <n v="233.280000036209"/>
    <n v="4"/>
  </r>
  <r>
    <s v="RATTC"/>
    <x v="7"/>
    <x v="7"/>
    <s v="USA"/>
    <s v="Chef Anton's Cajun Seasoning"/>
    <s v="Condiments"/>
    <n v="30"/>
    <n v="38.411799999999999"/>
    <n v="2"/>
    <n v="0.125"/>
    <n v="434.5"/>
    <x v="300"/>
    <n v="6.6699999999999995E-2"/>
    <n v="14.483333333333301"/>
    <n v="217.25"/>
    <n v="8"/>
  </r>
  <r>
    <s v="RATTC"/>
    <x v="7"/>
    <x v="7"/>
    <s v="USA"/>
    <s v="Original Frankfurter grÃ¼ne SoÃŸe"/>
    <s v="Condiments"/>
    <n v="30"/>
    <n v="38.411799999999999"/>
    <n v="2"/>
    <n v="0"/>
    <n v="416"/>
    <x v="301"/>
    <n v="6.6699999999999995E-2"/>
    <n v="13.8666666666666"/>
    <n v="208"/>
    <n v="8"/>
  </r>
  <r>
    <s v="RATTC"/>
    <x v="7"/>
    <x v="7"/>
    <s v="USA"/>
    <s v="Nord-Ost Matjeshering"/>
    <s v="Seafood"/>
    <n v="0"/>
    <n v="38.411799999999999"/>
    <n v="1"/>
    <n v="0"/>
    <n v="372.6"/>
    <x v="302"/>
    <n v="0"/>
    <n v="0"/>
    <n v="372.6"/>
    <n v="9"/>
  </r>
  <r>
    <s v="RATTC"/>
    <x v="7"/>
    <x v="7"/>
    <s v="USA"/>
    <s v="NuNuCa NuÃŸ-Nougat-Creme"/>
    <s v="Confections"/>
    <n v="0"/>
    <n v="38.411799999999999"/>
    <n v="1"/>
    <n v="0.25"/>
    <n v="367.5"/>
    <x v="303"/>
    <n v="0"/>
    <n v="0"/>
    <n v="367.5"/>
    <n v="6"/>
  </r>
  <r>
    <s v="RATTC"/>
    <x v="7"/>
    <x v="7"/>
    <s v="USA"/>
    <s v="Louisiana Fiery Hot Pepper Sauce"/>
    <s v="Condiments"/>
    <n v="0"/>
    <n v="38.411799999999999"/>
    <n v="1"/>
    <n v="0"/>
    <n v="336"/>
    <x v="304"/>
    <n v="0"/>
    <n v="0"/>
    <n v="336"/>
    <n v="9"/>
  </r>
  <r>
    <s v="RATTC"/>
    <x v="7"/>
    <x v="7"/>
    <s v="USA"/>
    <s v="Escargots de Bourgogne"/>
    <s v="Seafood"/>
    <n v="0"/>
    <n v="38.411799999999999"/>
    <n v="1"/>
    <n v="0.10000000149011599"/>
    <n v="286.19999952614302"/>
    <x v="305"/>
    <n v="0"/>
    <n v="0"/>
    <n v="286.19999952614302"/>
    <n v="9"/>
  </r>
  <r>
    <s v="RATTC"/>
    <x v="7"/>
    <x v="7"/>
    <s v="USA"/>
    <s v="Chai"/>
    <s v="Beverages"/>
    <n v="0"/>
    <n v="38.411799999999999"/>
    <n v="1"/>
    <n v="0"/>
    <n v="259.2"/>
    <x v="306"/>
    <n v="0"/>
    <n v="0"/>
    <n v="259.2"/>
    <n v="6"/>
  </r>
  <r>
    <s v="RATTC"/>
    <x v="7"/>
    <x v="7"/>
    <s v="USA"/>
    <s v="RhÃ¶nbrÃ¤u Klosterbier"/>
    <s v="Beverages"/>
    <n v="614"/>
    <n v="38.411799999999999"/>
    <n v="3"/>
    <n v="0"/>
    <n v="207.7"/>
    <x v="307"/>
    <n v="4.8999999999999998E-3"/>
    <n v="0.33827361563517899"/>
    <n v="69.233333333333306"/>
    <n v="6"/>
  </r>
  <r>
    <s v="RATTC"/>
    <x v="7"/>
    <x v="7"/>
    <s v="USA"/>
    <s v="Chef Anton's Gumbo Mix"/>
    <s v="Condiments"/>
    <n v="0"/>
    <n v="38.411799999999999"/>
    <n v="1"/>
    <n v="0.20000000298023199"/>
    <n v="163.199999392032"/>
    <x v="308"/>
    <n v="0"/>
    <n v="0"/>
    <n v="163.199999392032"/>
    <n v="3"/>
  </r>
  <r>
    <s v="RATTC"/>
    <x v="7"/>
    <x v="7"/>
    <s v="USA"/>
    <s v="Jack's New England Clam Chowder"/>
    <s v="Seafood"/>
    <n v="586"/>
    <n v="38.411799999999999"/>
    <n v="2"/>
    <n v="0"/>
    <n v="105.95"/>
    <x v="309"/>
    <n v="3.3999999999999998E-3"/>
    <n v="0.180802047781569"/>
    <n v="52.975000000000001"/>
    <n v="11"/>
  </r>
  <r>
    <s v="RATTC"/>
    <x v="7"/>
    <x v="7"/>
    <s v="USA"/>
    <s v="GuaranÃ¡ FantÃ¡stica"/>
    <s v="Beverages"/>
    <n v="0"/>
    <n v="38.411799999999999"/>
    <n v="1"/>
    <n v="0.25"/>
    <n v="101.25"/>
    <x v="310"/>
    <n v="0"/>
    <n v="0"/>
    <n v="101.25"/>
    <n v="8"/>
  </r>
  <r>
    <s v="RATTC"/>
    <x v="7"/>
    <x v="7"/>
    <s v="USA"/>
    <s v="Queso Manchego La Pastora"/>
    <s v="Dairy Products"/>
    <n v="0"/>
    <n v="38.411799999999999"/>
    <n v="1"/>
    <n v="5.0000000745057997E-2"/>
    <n v="72.199999943375502"/>
    <x v="311"/>
    <n v="0"/>
    <n v="0"/>
    <n v="72.199999943375502"/>
    <n v="0"/>
  </r>
  <r>
    <s v="RATTC"/>
    <x v="7"/>
    <x v="7"/>
    <s v="USA"/>
    <s v="Northwoods Cranberry Sauce"/>
    <s v="Condiments"/>
    <n v="0"/>
    <n v="38.411799999999999"/>
    <n v="1"/>
    <n v="0.10000000149011599"/>
    <n v="71.999999880790696"/>
    <x v="312"/>
    <n v="0"/>
    <n v="0"/>
    <n v="71.999999880790696"/>
    <n v="0"/>
  </r>
  <r>
    <s v="RATTC"/>
    <x v="7"/>
    <x v="7"/>
    <s v="USA"/>
    <s v="Aniseed Syrup"/>
    <s v="Condiments"/>
    <n v="0"/>
    <n v="38.411799999999999"/>
    <n v="1"/>
    <n v="0"/>
    <n v="40"/>
    <x v="313"/>
    <n v="0"/>
    <n v="0"/>
    <n v="40"/>
    <n v="0"/>
  </r>
  <r>
    <s v="RATTC"/>
    <x v="7"/>
    <x v="7"/>
    <s v="USA"/>
    <s v="Spegesild"/>
    <s v="Seafood"/>
    <n v="0"/>
    <n v="38.411799999999999"/>
    <n v="1"/>
    <n v="1.9999999552965102E-2"/>
    <n v="35.280000016093197"/>
    <x v="314"/>
    <n v="0"/>
    <n v="0"/>
    <n v="35.280000016093197"/>
    <n v="0"/>
  </r>
  <r>
    <s v="RATTC"/>
    <x v="7"/>
    <x v="7"/>
    <s v="USA"/>
    <s v="Chartreuse verte"/>
    <s v="Beverages"/>
    <n v="0"/>
    <n v="38.411799999999999"/>
    <n v="1"/>
    <n v="5.0000000745057997E-2"/>
    <n v="34.199999973177903"/>
    <x v="315"/>
    <n v="0"/>
    <n v="0"/>
    <n v="34.199999973177903"/>
    <n v="0"/>
  </r>
  <r>
    <s v="RATTC"/>
    <x v="7"/>
    <x v="7"/>
    <s v="USA"/>
    <s v="Pavlova"/>
    <s v="Confections"/>
    <n v="0"/>
    <n v="38.411799999999999"/>
    <n v="1"/>
    <n v="2.9999999329447701E-2"/>
    <n v="33.853000023402203"/>
    <x v="316"/>
    <n v="0"/>
    <n v="0"/>
    <n v="33.853000023402203"/>
    <n v="0"/>
  </r>
  <r>
    <s v="RATTC"/>
    <x v="7"/>
    <x v="7"/>
    <s v="USA"/>
    <s v="Ikura"/>
    <s v="Seafood"/>
    <n v="0"/>
    <n v="38.411799999999999"/>
    <n v="1"/>
    <n v="0"/>
    <n v="31"/>
    <x v="317"/>
    <n v="0"/>
    <n v="0"/>
    <n v="31"/>
    <n v="0"/>
  </r>
  <r>
    <s v="RATTC"/>
    <x v="7"/>
    <x v="7"/>
    <s v="USA"/>
    <s v="RÃ¶d Kaviar"/>
    <s v="Seafood"/>
    <n v="0"/>
    <n v="38.411799999999999"/>
    <n v="1"/>
    <n v="9.9999997764825804E-3"/>
    <n v="29.700000006705501"/>
    <x v="318"/>
    <n v="0"/>
    <n v="0"/>
    <n v="29.700000006705501"/>
    <n v="0"/>
  </r>
  <r>
    <s v="RATTC"/>
    <x v="7"/>
    <x v="7"/>
    <s v="USA"/>
    <s v="Grandma's Boysenberry Spread"/>
    <s v="Condiments"/>
    <n v="0"/>
    <n v="38.411799999999999"/>
    <n v="1"/>
    <n v="1.9999999552965102E-2"/>
    <n v="24.5000000111758"/>
    <x v="319"/>
    <n v="0"/>
    <n v="0"/>
    <n v="24.5000000111758"/>
    <n v="0"/>
  </r>
  <r>
    <s v="RATTC"/>
    <x v="7"/>
    <x v="7"/>
    <s v="USA"/>
    <s v="Konbu"/>
    <s v="Seafood"/>
    <n v="0"/>
    <n v="38.411799999999999"/>
    <n v="1"/>
    <n v="0"/>
    <n v="24"/>
    <x v="320"/>
    <n v="0"/>
    <n v="0"/>
    <n v="24"/>
    <n v="0"/>
  </r>
  <r>
    <s v="RATTC"/>
    <x v="7"/>
    <x v="7"/>
    <s v="USA"/>
    <s v="Tofu"/>
    <s v="Produce"/>
    <n v="0"/>
    <n v="38.411799999999999"/>
    <n v="1"/>
    <n v="2.9999999329447701E-2"/>
    <n v="22.552500015590301"/>
    <x v="321"/>
    <n v="0"/>
    <n v="0"/>
    <n v="22.552500015590301"/>
    <n v="0"/>
  </r>
  <r>
    <s v="RATTC"/>
    <x v="7"/>
    <x v="7"/>
    <s v="USA"/>
    <s v="TunnbrÃ¶d"/>
    <s v="Grains/Cereals"/>
    <n v="0"/>
    <n v="38.411799999999999"/>
    <n v="1"/>
    <n v="0"/>
    <n v="18"/>
    <x v="322"/>
    <n v="0"/>
    <n v="0"/>
    <n v="18"/>
    <n v="0"/>
  </r>
  <r>
    <s v="RATTC"/>
    <x v="7"/>
    <x v="7"/>
    <s v="USA"/>
    <s v="Louisiana Hot Spiced Okra"/>
    <s v="Condiments"/>
    <n v="0"/>
    <n v="38.411799999999999"/>
    <n v="1"/>
    <n v="0"/>
    <n v="17"/>
    <x v="323"/>
    <n v="0"/>
    <n v="0"/>
    <n v="17"/>
    <n v="0"/>
  </r>
  <r>
    <s v="RATTC"/>
    <x v="7"/>
    <x v="7"/>
    <s v="USA"/>
    <s v="Filo Mix"/>
    <s v="Grains/Cereals"/>
    <n v="0"/>
    <n v="38.411799999999999"/>
    <n v="1"/>
    <n v="0"/>
    <n v="14"/>
    <x v="324"/>
    <n v="0"/>
    <n v="0"/>
    <n v="14"/>
    <n v="0"/>
  </r>
  <r>
    <s v="BONAP"/>
    <x v="8"/>
    <x v="8"/>
    <s v="France"/>
    <s v="Carnarvon Tigers"/>
    <s v="Seafood"/>
    <n v="133"/>
    <n v="35.4375"/>
    <n v="2"/>
    <n v="2.5000000372528999E-2"/>
    <n v="2449.9999992549401"/>
    <x v="325"/>
    <n v="1.4999999999999999E-2"/>
    <n v="18.421052625977001"/>
    <n v="1224.9999996274701"/>
    <n v="6.5"/>
  </r>
  <r>
    <s v="BONAP"/>
    <x v="8"/>
    <x v="8"/>
    <s v="France"/>
    <s v="Manjimup Dried Apples"/>
    <s v="Produce"/>
    <n v="289"/>
    <n v="35.4375"/>
    <n v="2"/>
    <n v="2.5000000372528999E-2"/>
    <n v="1854.99999921023"/>
    <x v="326"/>
    <n v="6.8999999999999999E-3"/>
    <n v="6.4186851183745199"/>
    <n v="927.499999605119"/>
    <n v="13"/>
  </r>
  <r>
    <s v="BONAP"/>
    <x v="8"/>
    <x v="8"/>
    <s v="France"/>
    <s v="Grandma's Boysenberry Spread"/>
    <s v="Condiments"/>
    <n v="90"/>
    <n v="35.4375"/>
    <n v="2"/>
    <n v="0.150000000372529"/>
    <n v="1562.4999990686699"/>
    <x v="327"/>
    <n v="2.2200000000000001E-2"/>
    <n v="17.361111100763001"/>
    <n v="781.24999953433803"/>
    <n v="5"/>
  </r>
  <r>
    <s v="BONAP"/>
    <x v="8"/>
    <x v="8"/>
    <s v="France"/>
    <s v="Uncle Bob's Organic Dried Pears"/>
    <s v="Produce"/>
    <n v="327"/>
    <n v="35.4375"/>
    <n v="2"/>
    <n v="7.5000002980232197E-2"/>
    <n v="1514.9999910593001"/>
    <x v="328"/>
    <n v="6.1000000000000004E-3"/>
    <n v="4.6330274955941997"/>
    <n v="757.49999552965096"/>
    <n v="7.5"/>
  </r>
  <r>
    <s v="BONAP"/>
    <x v="8"/>
    <x v="8"/>
    <s v="France"/>
    <s v="Ipoh Coffee"/>
    <s v="Beverages"/>
    <n v="0"/>
    <n v="35.4375"/>
    <n v="1"/>
    <n v="5.0000000745057997E-2"/>
    <n v="1398.39999890327"/>
    <x v="329"/>
    <n v="0"/>
    <n v="0"/>
    <n v="1398.39999890327"/>
    <n v="10"/>
  </r>
  <r>
    <s v="BONAP"/>
    <x v="8"/>
    <x v="8"/>
    <s v="France"/>
    <s v="Ikura"/>
    <s v="Seafood"/>
    <n v="81"/>
    <n v="35.4375"/>
    <n v="2"/>
    <n v="0"/>
    <n v="1116"/>
    <x v="330"/>
    <n v="2.47E-2"/>
    <n v="13.7777777777777"/>
    <n v="558"/>
    <n v="15.5"/>
  </r>
  <r>
    <s v="BONAP"/>
    <x v="8"/>
    <x v="8"/>
    <s v="France"/>
    <s v="Chef Anton's Cajun Seasoning"/>
    <s v="Condiments"/>
    <n v="0"/>
    <n v="35.4375"/>
    <n v="1"/>
    <n v="0.15000000596046401"/>
    <n v="934.99999344348896"/>
    <x v="331"/>
    <n v="0"/>
    <n v="0"/>
    <n v="934.99999344348896"/>
    <n v="3"/>
  </r>
  <r>
    <s v="BONAP"/>
    <x v="8"/>
    <x v="8"/>
    <s v="France"/>
    <s v="Pavlova"/>
    <s v="Confections"/>
    <n v="121"/>
    <n v="35.4375"/>
    <n v="3"/>
    <n v="6.6666667660077394E-2"/>
    <n v="918.74249886889004"/>
    <x v="332"/>
    <n v="2.4799999999999999E-2"/>
    <n v="7.59291321379248"/>
    <n v="306.24749962296301"/>
    <n v="10.666700000000001"/>
  </r>
  <r>
    <s v="BONAP"/>
    <x v="8"/>
    <x v="8"/>
    <s v="France"/>
    <s v="Wimmers gute SemmelknÃ¶del"/>
    <s v="Grains/Cereals"/>
    <n v="335"/>
    <n v="35.4375"/>
    <n v="2"/>
    <n v="0"/>
    <n v="877.8"/>
    <x v="333"/>
    <n v="6.0000000000000001E-3"/>
    <n v="2.6202985074626799"/>
    <n v="438.9"/>
    <n v="3"/>
  </r>
  <r>
    <s v="BONAP"/>
    <x v="8"/>
    <x v="8"/>
    <s v="France"/>
    <s v="Gnocchi di nonna Alice"/>
    <s v="Grains/Cereals"/>
    <n v="0"/>
    <n v="35.4375"/>
    <n v="1"/>
    <n v="0.25"/>
    <n v="855"/>
    <x v="334"/>
    <n v="0"/>
    <n v="0"/>
    <n v="855"/>
    <n v="2"/>
  </r>
  <r>
    <s v="BONAP"/>
    <x v="8"/>
    <x v="8"/>
    <s v="France"/>
    <s v="Boston Crab Meat"/>
    <s v="Seafood"/>
    <n v="131"/>
    <n v="35.4375"/>
    <n v="2"/>
    <n v="7.5000001117587006E-2"/>
    <n v="772.79999917745499"/>
    <x v="335"/>
    <n v="1.5299999999999999E-2"/>
    <n v="5.8992366349424099"/>
    <n v="386.39999958872698"/>
    <n v="22"/>
  </r>
  <r>
    <s v="BONAP"/>
    <x v="8"/>
    <x v="8"/>
    <s v="France"/>
    <s v="Gudbrandsdalsost"/>
    <s v="Dairy Products"/>
    <n v="0"/>
    <n v="35.4375"/>
    <n v="1"/>
    <n v="0.25"/>
    <n v="675"/>
    <x v="336"/>
    <n v="0"/>
    <n v="0"/>
    <n v="675"/>
    <n v="2"/>
  </r>
  <r>
    <s v="BONAP"/>
    <x v="8"/>
    <x v="8"/>
    <s v="France"/>
    <s v="FlÃ¸temysost"/>
    <s v="Dairy Products"/>
    <n v="0"/>
    <n v="35.4375"/>
    <n v="1"/>
    <n v="0"/>
    <n v="645"/>
    <x v="264"/>
    <n v="0"/>
    <n v="0"/>
    <n v="645"/>
    <n v="6"/>
  </r>
  <r>
    <s v="BONAP"/>
    <x v="8"/>
    <x v="8"/>
    <s v="France"/>
    <s v="Tarte au sucre"/>
    <s v="Confections"/>
    <n v="0"/>
    <n v="35.4375"/>
    <n v="1"/>
    <n v="0.10000000149011599"/>
    <n v="621.17999897152094"/>
    <x v="337"/>
    <n v="0"/>
    <n v="0"/>
    <n v="621.17999897152094"/>
    <n v="18"/>
  </r>
  <r>
    <s v="BONAP"/>
    <x v="8"/>
    <x v="8"/>
    <s v="France"/>
    <s v="Alice Mutton"/>
    <s v="Meat/Poultry"/>
    <n v="0"/>
    <n v="35.4375"/>
    <n v="1"/>
    <n v="5.0000000745057997E-2"/>
    <n v="592.79999953508297"/>
    <x v="338"/>
    <n v="0"/>
    <n v="0"/>
    <n v="592.79999953508297"/>
    <n v="5"/>
  </r>
  <r>
    <s v="BONAP"/>
    <x v="8"/>
    <x v="8"/>
    <s v="France"/>
    <s v="Inlagd Sill"/>
    <s v="Seafood"/>
    <n v="0"/>
    <n v="35.4375"/>
    <n v="1"/>
    <n v="0"/>
    <n v="570"/>
    <x v="339"/>
    <n v="0"/>
    <n v="0"/>
    <n v="570"/>
    <n v="21"/>
  </r>
  <r>
    <s v="BONAP"/>
    <x v="8"/>
    <x v="8"/>
    <s v="France"/>
    <s v="NuNuCa NuÃŸ-Nougat-Creme"/>
    <s v="Confections"/>
    <n v="0"/>
    <n v="35.4375"/>
    <n v="1"/>
    <n v="0"/>
    <n v="560"/>
    <x v="340"/>
    <n v="0"/>
    <n v="0"/>
    <n v="560"/>
    <n v="3"/>
  </r>
  <r>
    <s v="BONAP"/>
    <x v="8"/>
    <x v="8"/>
    <s v="France"/>
    <s v="Mozzarella di Giovanni"/>
    <s v="Dairy Products"/>
    <n v="0"/>
    <n v="35.4375"/>
    <n v="1"/>
    <n v="0"/>
    <n v="556.79999999999995"/>
    <x v="341"/>
    <n v="0"/>
    <n v="0"/>
    <n v="556.79999999999995"/>
    <n v="18"/>
  </r>
  <r>
    <s v="BONAP"/>
    <x v="8"/>
    <x v="8"/>
    <s v="France"/>
    <s v="Singaporean Hokkien Fried Mee"/>
    <s v="Grains/Cereals"/>
    <n v="0"/>
    <n v="35.4375"/>
    <n v="1"/>
    <n v="5.0000000745057997E-2"/>
    <n v="398.99999968707499"/>
    <x v="342"/>
    <n v="0"/>
    <n v="0"/>
    <n v="398.99999968707499"/>
    <n v="23"/>
  </r>
  <r>
    <s v="BONAP"/>
    <x v="8"/>
    <x v="8"/>
    <s v="France"/>
    <s v="Chartreuse verte"/>
    <s v="Beverages"/>
    <n v="0"/>
    <n v="35.4375"/>
    <n v="1"/>
    <n v="0"/>
    <n v="378"/>
    <x v="343"/>
    <n v="0"/>
    <n v="0"/>
    <n v="378"/>
    <n v="25"/>
  </r>
  <r>
    <s v="BONAP"/>
    <x v="8"/>
    <x v="8"/>
    <s v="France"/>
    <s v="LakkalikÃ¶Ã¶ri"/>
    <s v="Beverages"/>
    <n v="0"/>
    <n v="35.4375"/>
    <n v="1"/>
    <n v="0"/>
    <n v="360"/>
    <x v="182"/>
    <n v="0"/>
    <n v="0"/>
    <n v="360"/>
    <n v="1"/>
  </r>
  <r>
    <s v="BONAP"/>
    <x v="8"/>
    <x v="8"/>
    <s v="France"/>
    <s v="Tofu"/>
    <s v="Produce"/>
    <n v="0"/>
    <n v="35.4375"/>
    <n v="1"/>
    <n v="0.25"/>
    <n v="348.75"/>
    <x v="344"/>
    <n v="0"/>
    <n v="0"/>
    <n v="348.75"/>
    <n v="0"/>
  </r>
  <r>
    <s v="BONAP"/>
    <x v="8"/>
    <x v="8"/>
    <s v="France"/>
    <s v="Northwoods Cranberry Sauce"/>
    <s v="Condiments"/>
    <n v="0"/>
    <n v="35.4375"/>
    <n v="1"/>
    <n v="0.15000000596046401"/>
    <n v="339.99999761581398"/>
    <x v="345"/>
    <n v="0"/>
    <n v="0"/>
    <n v="339.99999761581398"/>
    <n v="3"/>
  </r>
  <r>
    <s v="BONAP"/>
    <x v="8"/>
    <x v="8"/>
    <s v="France"/>
    <s v="Spegesild"/>
    <s v="Seafood"/>
    <n v="0"/>
    <n v="35.4375"/>
    <n v="1"/>
    <n v="0"/>
    <n v="252"/>
    <x v="346"/>
    <n v="0"/>
    <n v="0"/>
    <n v="252"/>
    <n v="3"/>
  </r>
  <r>
    <s v="BONAP"/>
    <x v="8"/>
    <x v="8"/>
    <s v="France"/>
    <s v="TourtiÃ¨re"/>
    <s v="Meat/Poultry"/>
    <n v="40"/>
    <n v="35.4375"/>
    <n v="2"/>
    <n v="0"/>
    <n v="230.1"/>
    <x v="347"/>
    <n v="0.05"/>
    <n v="5.7524999999999897"/>
    <n v="115.05"/>
    <n v="4"/>
  </r>
  <r>
    <s v="BONAP"/>
    <x v="8"/>
    <x v="8"/>
    <s v="France"/>
    <s v="Zaanse koeken"/>
    <s v="Confections"/>
    <n v="0"/>
    <n v="35.4375"/>
    <n v="1"/>
    <n v="0.25"/>
    <n v="213.75"/>
    <x v="348"/>
    <n v="0"/>
    <n v="0"/>
    <n v="213.75"/>
    <n v="2"/>
  </r>
  <r>
    <s v="BONAP"/>
    <x v="8"/>
    <x v="8"/>
    <s v="France"/>
    <s v="Ravioli Angelo"/>
    <s v="Grains/Cereals"/>
    <n v="0"/>
    <n v="35.4375"/>
    <n v="1"/>
    <n v="0.25"/>
    <n v="204.75"/>
    <x v="349"/>
    <n v="0"/>
    <n v="0"/>
    <n v="204.75"/>
    <n v="2"/>
  </r>
  <r>
    <s v="BONAP"/>
    <x v="8"/>
    <x v="8"/>
    <s v="France"/>
    <s v="Louisiana Fiery Hot Pepper Sauce"/>
    <s v="Condiments"/>
    <n v="0"/>
    <n v="35.4375"/>
    <n v="1"/>
    <n v="5.0000000745057997E-2"/>
    <n v="199.97499984316499"/>
    <x v="350"/>
    <n v="0"/>
    <n v="0"/>
    <n v="199.97499984316499"/>
    <n v="9"/>
  </r>
  <r>
    <s v="BONAP"/>
    <x v="8"/>
    <x v="8"/>
    <s v="France"/>
    <s v="RhÃ¶nbrÃ¤u Klosterbier"/>
    <s v="Beverages"/>
    <n v="0"/>
    <n v="35.4375"/>
    <n v="1"/>
    <n v="0.10000000149011599"/>
    <n v="139.499999769032"/>
    <x v="351"/>
    <n v="0"/>
    <n v="0"/>
    <n v="139.499999769032"/>
    <n v="18"/>
  </r>
  <r>
    <s v="BONAP"/>
    <x v="8"/>
    <x v="8"/>
    <s v="France"/>
    <s v="Konbu"/>
    <s v="Seafood"/>
    <n v="0"/>
    <n v="35.4375"/>
    <n v="1"/>
    <n v="0"/>
    <n v="120"/>
    <x v="107"/>
    <n v="0"/>
    <n v="0"/>
    <n v="120"/>
    <n v="12"/>
  </r>
  <r>
    <s v="BONAP"/>
    <x v="8"/>
    <x v="8"/>
    <s v="France"/>
    <s v="TunnbrÃ¶d"/>
    <s v="Grains/Cereals"/>
    <n v="0"/>
    <n v="35.4375"/>
    <n v="1"/>
    <n v="0"/>
    <n v="108"/>
    <x v="352"/>
    <n v="0"/>
    <n v="0"/>
    <n v="108"/>
    <n v="3"/>
  </r>
  <r>
    <s v="BONAP"/>
    <x v="8"/>
    <x v="8"/>
    <s v="France"/>
    <s v="Jack's New England Clam Chowder"/>
    <s v="Seafood"/>
    <n v="0"/>
    <n v="35.4375"/>
    <n v="1"/>
    <n v="5.0000000745057997E-2"/>
    <n v="87.779999931156595"/>
    <x v="353"/>
    <n v="0"/>
    <n v="0"/>
    <n v="87.779999931156595"/>
    <n v="10"/>
  </r>
  <r>
    <s v="BONAP"/>
    <x v="8"/>
    <x v="8"/>
    <s v="France"/>
    <s v="Teatime Chocolate Biscuits"/>
    <s v="Confections"/>
    <n v="0"/>
    <n v="35.4375"/>
    <n v="1"/>
    <n v="0.25"/>
    <n v="69"/>
    <x v="354"/>
    <n v="0"/>
    <n v="0"/>
    <n v="69"/>
    <n v="0"/>
  </r>
  <r>
    <s v="BONAP"/>
    <x v="8"/>
    <x v="8"/>
    <s v="France"/>
    <s v="Gorgonzola Telino"/>
    <s v="Dairy Products"/>
    <n v="0"/>
    <n v="35.4375"/>
    <n v="1"/>
    <n v="5.0000000745057997E-2"/>
    <n v="35.624999972060301"/>
    <x v="355"/>
    <n v="0"/>
    <n v="0"/>
    <n v="35.624999972060301"/>
    <n v="9"/>
  </r>
  <r>
    <s v="FRANK"/>
    <x v="9"/>
    <x v="9"/>
    <s v="Germany"/>
    <s v="Raclette Courdavault"/>
    <s v="Dairy Products"/>
    <n v="241"/>
    <n v="44.214300000000001"/>
    <n v="2"/>
    <n v="7.5000002980232197E-2"/>
    <n v="3937.9999816417599"/>
    <x v="356"/>
    <n v="8.3000000000000001E-3"/>
    <n v="16.3402488864803"/>
    <n v="1968.9999908208799"/>
    <n v="7"/>
  </r>
  <r>
    <s v="FRANK"/>
    <x v="9"/>
    <x v="9"/>
    <s v="Germany"/>
    <s v="FlÃ¸temysost"/>
    <s v="Dairy Products"/>
    <n v="468"/>
    <n v="44.214300000000001"/>
    <n v="2"/>
    <n v="2.5000000372528999E-2"/>
    <n v="2257.4999990388701"/>
    <x v="357"/>
    <n v="4.3E-3"/>
    <n v="4.8237179466642601"/>
    <n v="1128.74999951943"/>
    <n v="9"/>
  </r>
  <r>
    <s v="FRANK"/>
    <x v="9"/>
    <x v="9"/>
    <s v="Germany"/>
    <s v="Camembert Pierrot"/>
    <s v="Dairy Products"/>
    <n v="219"/>
    <n v="44.214300000000001"/>
    <n v="2"/>
    <n v="7.5000001117587006E-2"/>
    <n v="1774.79999807477"/>
    <x v="358"/>
    <n v="9.1000000000000004E-3"/>
    <n v="8.1041095802500909"/>
    <n v="887.39999903738499"/>
    <n v="12.5"/>
  </r>
  <r>
    <s v="FRANK"/>
    <x v="9"/>
    <x v="9"/>
    <s v="Germany"/>
    <s v="ThÃ¼ringer Rostbratwurst"/>
    <s v="Meat/Poultry"/>
    <n v="0"/>
    <n v="44.214300000000001"/>
    <n v="1"/>
    <n v="5.0000000745057997E-2"/>
    <n v="1646.4069987087601"/>
    <x v="359"/>
    <n v="0"/>
    <n v="0"/>
    <n v="1646.4069987087601"/>
    <n v="9"/>
  </r>
  <r>
    <s v="FRANK"/>
    <x v="9"/>
    <x v="9"/>
    <s v="Germany"/>
    <s v="Mozzarella di Giovanni"/>
    <s v="Dairy Products"/>
    <n v="64"/>
    <n v="44.214300000000001"/>
    <n v="2"/>
    <n v="0"/>
    <n v="1278.8"/>
    <x v="360"/>
    <n v="3.1300000000000001E-2"/>
    <n v="19.981249999999999"/>
    <n v="639.4"/>
    <n v="7.5"/>
  </r>
  <r>
    <s v="FRANK"/>
    <x v="9"/>
    <x v="9"/>
    <s v="Germany"/>
    <s v="Tofu"/>
    <s v="Produce"/>
    <n v="43"/>
    <n v="44.214300000000001"/>
    <n v="2"/>
    <n v="0"/>
    <n v="1185.75"/>
    <x v="361"/>
    <n v="4.65E-2"/>
    <n v="27.575581395348799"/>
    <n v="592.875"/>
    <n v="4.5"/>
  </r>
  <r>
    <s v="FRANK"/>
    <x v="9"/>
    <x v="9"/>
    <s v="Germany"/>
    <s v="Sir Rodney's Scones"/>
    <s v="Confections"/>
    <n v="210"/>
    <n v="44.214300000000001"/>
    <n v="3"/>
    <n v="5.0000000745057997E-2"/>
    <n v="1128.9999993890499"/>
    <x v="362"/>
    <n v="1.43E-2"/>
    <n v="5.3761904732812003"/>
    <n v="376.33333312968398"/>
    <n v="5.6666999999999996"/>
  </r>
  <r>
    <s v="FRANK"/>
    <x v="9"/>
    <x v="9"/>
    <s v="Germany"/>
    <s v="RÃ¶d Kaviar"/>
    <s v="Seafood"/>
    <n v="173"/>
    <n v="44.214300000000001"/>
    <n v="2"/>
    <n v="0.10000000149011599"/>
    <n v="941.99999928474404"/>
    <x v="363"/>
    <n v="1.1599999999999999E-2"/>
    <n v="5.4450867010678801"/>
    <n v="470.99999964237202"/>
    <n v="4"/>
  </r>
  <r>
    <s v="FRANK"/>
    <x v="9"/>
    <x v="9"/>
    <s v="Germany"/>
    <s v="TunnbrÃ¶d"/>
    <s v="Grains/Cereals"/>
    <n v="327"/>
    <n v="44.214300000000001"/>
    <n v="3"/>
    <n v="0"/>
    <n v="864"/>
    <x v="364"/>
    <n v="9.1999999999999998E-3"/>
    <n v="2.6422018348623801"/>
    <n v="288"/>
    <n v="5.6666999999999996"/>
  </r>
  <r>
    <s v="FRANK"/>
    <x v="9"/>
    <x v="9"/>
    <s v="Germany"/>
    <s v="Gudbrandsdalsost"/>
    <s v="Dairy Products"/>
    <n v="0"/>
    <n v="44.214300000000001"/>
    <n v="1"/>
    <n v="5.0000000745057997E-2"/>
    <n v="854.99999932944695"/>
    <x v="365"/>
    <n v="0"/>
    <n v="0"/>
    <n v="854.99999932944695"/>
    <n v="5"/>
  </r>
  <r>
    <s v="FRANK"/>
    <x v="9"/>
    <x v="9"/>
    <s v="Germany"/>
    <s v="Inlagd Sill"/>
    <s v="Seafood"/>
    <n v="6"/>
    <n v="44.214300000000001"/>
    <n v="2"/>
    <n v="0.10000000149011599"/>
    <n v="790.399998188018"/>
    <x v="366"/>
    <n v="0.33329999999999999"/>
    <n v="131.733333031336"/>
    <n v="395.199999094009"/>
    <n v="5"/>
  </r>
  <r>
    <s v="FRANK"/>
    <x v="9"/>
    <x v="9"/>
    <s v="Germany"/>
    <s v="Wimmers gute SemmelknÃ¶del"/>
    <s v="Grains/Cereals"/>
    <n v="0"/>
    <n v="44.214300000000001"/>
    <n v="1"/>
    <n v="0.25"/>
    <n v="748.125"/>
    <x v="367"/>
    <n v="0"/>
    <n v="0"/>
    <n v="748.125"/>
    <n v="4"/>
  </r>
  <r>
    <s v="FRANK"/>
    <x v="9"/>
    <x v="9"/>
    <s v="Germany"/>
    <s v="Boston Crab Meat"/>
    <s v="Seafood"/>
    <n v="0"/>
    <n v="44.214300000000001"/>
    <n v="1"/>
    <n v="0"/>
    <n v="735"/>
    <x v="368"/>
    <n v="0"/>
    <n v="0"/>
    <n v="735"/>
    <n v="8"/>
  </r>
  <r>
    <s v="FRANK"/>
    <x v="9"/>
    <x v="9"/>
    <s v="Germany"/>
    <s v="Spegesild"/>
    <s v="Seafood"/>
    <n v="0"/>
    <n v="44.214300000000001"/>
    <n v="1"/>
    <n v="0"/>
    <n v="720"/>
    <x v="263"/>
    <n v="0"/>
    <n v="0"/>
    <n v="720"/>
    <n v="2"/>
  </r>
  <r>
    <s v="FRANK"/>
    <x v="9"/>
    <x v="9"/>
    <s v="Germany"/>
    <s v="PÃ¢tÃ© chinois"/>
    <s v="Meat/Poultry"/>
    <n v="0"/>
    <n v="44.214300000000001"/>
    <n v="1"/>
    <n v="0.20000000298023199"/>
    <n v="614.39999771118096"/>
    <x v="369"/>
    <n v="0"/>
    <n v="0"/>
    <n v="614.39999771118096"/>
    <n v="5"/>
  </r>
  <r>
    <s v="FRANK"/>
    <x v="9"/>
    <x v="9"/>
    <s v="Germany"/>
    <s v="GumbÃ¤r GummibÃ¤rchen"/>
    <s v="Confections"/>
    <n v="0"/>
    <n v="44.214300000000001"/>
    <n v="1"/>
    <n v="0"/>
    <n v="597.6"/>
    <x v="370"/>
    <n v="0"/>
    <n v="0"/>
    <n v="597.6"/>
    <n v="5"/>
  </r>
  <r>
    <s v="FRANK"/>
    <x v="9"/>
    <x v="9"/>
    <s v="Germany"/>
    <s v="Gravad lax"/>
    <s v="Seafood"/>
    <n v="0"/>
    <n v="44.214300000000001"/>
    <n v="1"/>
    <n v="0"/>
    <n v="582.4"/>
    <x v="371"/>
    <n v="0"/>
    <n v="0"/>
    <n v="582.4"/>
    <n v="5"/>
  </r>
  <r>
    <s v="FRANK"/>
    <x v="9"/>
    <x v="9"/>
    <s v="Germany"/>
    <s v="RhÃ¶nbrÃ¤u Klosterbier"/>
    <s v="Beverages"/>
    <n v="170"/>
    <n v="44.214300000000001"/>
    <n v="2"/>
    <n v="0"/>
    <n v="573.5"/>
    <x v="372"/>
    <n v="1.18E-2"/>
    <n v="3.3735294117647001"/>
    <n v="286.75"/>
    <n v="4.5"/>
  </r>
  <r>
    <s v="FRANK"/>
    <x v="9"/>
    <x v="9"/>
    <s v="Germany"/>
    <s v="Teatime Chocolate Biscuits"/>
    <s v="Confections"/>
    <n v="245"/>
    <n v="44.214300000000001"/>
    <n v="2"/>
    <n v="7.5000001117587006E-2"/>
    <n v="561.19999945163704"/>
    <x v="373"/>
    <n v="8.2000000000000007E-3"/>
    <n v="2.2906122426597402"/>
    <n v="280.59999972581801"/>
    <n v="6.5"/>
  </r>
  <r>
    <s v="FRANK"/>
    <x v="9"/>
    <x v="9"/>
    <s v="Germany"/>
    <s v="Tarte au sucre"/>
    <s v="Confections"/>
    <n v="0"/>
    <n v="44.214300000000001"/>
    <n v="1"/>
    <n v="0.25"/>
    <n v="554.625"/>
    <x v="374"/>
    <n v="0"/>
    <n v="0"/>
    <n v="554.625"/>
    <n v="3"/>
  </r>
  <r>
    <s v="FRANK"/>
    <x v="9"/>
    <x v="9"/>
    <s v="Germany"/>
    <s v="Nord-Ost Matjeshering"/>
    <s v="Seafood"/>
    <n v="0"/>
    <n v="44.214300000000001"/>
    <n v="1"/>
    <n v="0"/>
    <n v="517.79999999999995"/>
    <x v="226"/>
    <n v="0"/>
    <n v="0"/>
    <n v="517.79999999999995"/>
    <n v="3"/>
  </r>
  <r>
    <s v="FRANK"/>
    <x v="9"/>
    <x v="9"/>
    <s v="Germany"/>
    <s v="Steeleye Stout"/>
    <s v="Beverages"/>
    <n v="0"/>
    <n v="44.214300000000001"/>
    <n v="1"/>
    <n v="0.10000000149011599"/>
    <n v="485.99999919533701"/>
    <x v="375"/>
    <n v="0"/>
    <n v="0"/>
    <n v="485.99999919533701"/>
    <n v="5"/>
  </r>
  <r>
    <s v="FRANK"/>
    <x v="9"/>
    <x v="9"/>
    <s v="Germany"/>
    <s v="Pavlova"/>
    <s v="Confections"/>
    <n v="0"/>
    <n v="44.214300000000001"/>
    <n v="1"/>
    <n v="0.10000000149011599"/>
    <n v="471.14999921992398"/>
    <x v="376"/>
    <n v="0"/>
    <n v="0"/>
    <n v="471.14999921992398"/>
    <n v="17"/>
  </r>
  <r>
    <s v="FRANK"/>
    <x v="9"/>
    <x v="9"/>
    <s v="Germany"/>
    <s v="Gorgonzola Telino"/>
    <s v="Dairy Products"/>
    <n v="0"/>
    <n v="44.214300000000001"/>
    <n v="1"/>
    <n v="0.20000000298023199"/>
    <n v="447.99999833106898"/>
    <x v="377"/>
    <n v="0"/>
    <n v="0"/>
    <n v="447.99999833106898"/>
    <n v="5"/>
  </r>
  <r>
    <s v="FRANK"/>
    <x v="9"/>
    <x v="9"/>
    <s v="Germany"/>
    <s v="Escargots de Bourgogne"/>
    <s v="Seafood"/>
    <n v="0"/>
    <n v="44.214300000000001"/>
    <n v="1"/>
    <n v="0"/>
    <n v="397.5"/>
    <x v="378"/>
    <n v="0"/>
    <n v="0"/>
    <n v="397.5"/>
    <n v="4"/>
  </r>
  <r>
    <s v="FRANK"/>
    <x v="9"/>
    <x v="9"/>
    <s v="Germany"/>
    <s v="Laughing Lumberjack Lager"/>
    <s v="Beverages"/>
    <n v="0"/>
    <n v="44.214300000000001"/>
    <n v="1"/>
    <n v="0"/>
    <n v="350"/>
    <x v="379"/>
    <n v="0"/>
    <n v="0"/>
    <n v="350"/>
    <n v="2"/>
  </r>
  <r>
    <s v="FRANK"/>
    <x v="9"/>
    <x v="9"/>
    <s v="Germany"/>
    <s v="Perth Pasties"/>
    <s v="Meat/Poultry"/>
    <n v="0"/>
    <n v="44.214300000000001"/>
    <n v="1"/>
    <n v="0"/>
    <n v="328"/>
    <x v="380"/>
    <n v="0"/>
    <n v="0"/>
    <n v="328"/>
    <n v="4"/>
  </r>
  <r>
    <s v="FRANK"/>
    <x v="9"/>
    <x v="9"/>
    <s v="Germany"/>
    <s v="TourtiÃ¨re"/>
    <s v="Meat/Poultry"/>
    <n v="97"/>
    <n v="44.214300000000001"/>
    <n v="2"/>
    <n v="0.125"/>
    <n v="307.3125"/>
    <x v="381"/>
    <n v="2.06E-2"/>
    <n v="3.16817010309278"/>
    <n v="153.65625"/>
    <n v="4.5"/>
  </r>
  <r>
    <s v="FRANK"/>
    <x v="9"/>
    <x v="9"/>
    <s v="Germany"/>
    <s v="Chang"/>
    <s v="Beverages"/>
    <n v="0"/>
    <n v="44.214300000000001"/>
    <n v="1"/>
    <n v="0.20000000298023199"/>
    <n v="291.83999891281098"/>
    <x v="382"/>
    <n v="0"/>
    <n v="0"/>
    <n v="291.83999891281098"/>
    <n v="5"/>
  </r>
  <r>
    <s v="FRANK"/>
    <x v="9"/>
    <x v="9"/>
    <s v="Germany"/>
    <s v="Original Frankfurter grÃ¼ne SoÃŸe"/>
    <s v="Condiments"/>
    <n v="0"/>
    <n v="44.214300000000001"/>
    <n v="1"/>
    <n v="0"/>
    <n v="195"/>
    <x v="383"/>
    <n v="0"/>
    <n v="0"/>
    <n v="195"/>
    <n v="7"/>
  </r>
  <r>
    <s v="FRANK"/>
    <x v="9"/>
    <x v="9"/>
    <s v="Germany"/>
    <s v="LakkalikÃ¶Ã¶ri"/>
    <s v="Beverages"/>
    <n v="0"/>
    <n v="44.214300000000001"/>
    <n v="1"/>
    <n v="0.15000000596046401"/>
    <n v="183.59999871253899"/>
    <x v="384"/>
    <n v="0"/>
    <n v="0"/>
    <n v="183.59999871253899"/>
    <n v="8"/>
  </r>
  <r>
    <s v="FRANK"/>
    <x v="9"/>
    <x v="9"/>
    <s v="Germany"/>
    <s v="Jack's New England Clam Chowder"/>
    <s v="Seafood"/>
    <n v="0"/>
    <n v="44.214300000000001"/>
    <n v="1"/>
    <n v="5.0000000745057997E-2"/>
    <n v="183.349999856203"/>
    <x v="385"/>
    <n v="0"/>
    <n v="0"/>
    <n v="183.349999856203"/>
    <n v="9"/>
  </r>
  <r>
    <s v="FRANK"/>
    <x v="9"/>
    <x v="9"/>
    <s v="Germany"/>
    <s v="GuaranÃ¡ FantÃ¡stica"/>
    <s v="Beverages"/>
    <n v="175"/>
    <n v="44.214300000000001"/>
    <n v="2"/>
    <n v="0.125"/>
    <n v="148.5"/>
    <x v="386"/>
    <n v="1.14E-2"/>
    <n v="0.84857142857142798"/>
    <n v="74.25"/>
    <n v="4.5"/>
  </r>
  <r>
    <s v="WARTH"/>
    <x v="10"/>
    <x v="10"/>
    <s v="Finland"/>
    <s v="Perth Pasties"/>
    <s v="Meat/Poultry"/>
    <n v="39"/>
    <n v="44.857100000000003"/>
    <n v="3"/>
    <n v="0"/>
    <n v="1965"/>
    <x v="387"/>
    <n v="7.6899999999999996E-2"/>
    <n v="50.384615384615302"/>
    <n v="655"/>
    <n v="8.3332999999999995"/>
  </r>
  <r>
    <s v="WARTH"/>
    <x v="10"/>
    <x v="10"/>
    <s v="Finland"/>
    <s v="FlÃ¸temysost"/>
    <s v="Dairy Products"/>
    <n v="144"/>
    <n v="44.857100000000003"/>
    <n v="3"/>
    <n v="3.3333333830038697E-2"/>
    <n v="1651.1999989748001"/>
    <x v="388"/>
    <n v="2.0799999999999999E-2"/>
    <n v="11.466666659547201"/>
    <n v="550.39999965826598"/>
    <n v="9.6667000000000005"/>
  </r>
  <r>
    <s v="WARTH"/>
    <x v="10"/>
    <x v="10"/>
    <s v="Finland"/>
    <s v="Gnocchi di nonna Alice"/>
    <s v="Grains/Cereals"/>
    <n v="226"/>
    <n v="44.857100000000003"/>
    <n v="2"/>
    <n v="0.175000004470348"/>
    <n v="1576.9999909400899"/>
    <x v="389"/>
    <n v="8.8000000000000005E-3"/>
    <n v="6.9778760661066102"/>
    <n v="788.499995470047"/>
    <n v="6"/>
  </r>
  <r>
    <s v="WARTH"/>
    <x v="10"/>
    <x v="10"/>
    <s v="Finland"/>
    <s v="ThÃ¼ringer Rostbratwurst"/>
    <s v="Meat/Poultry"/>
    <n v="0"/>
    <n v="44.857100000000003"/>
    <n v="1"/>
    <n v="0"/>
    <n v="1237.9000000000001"/>
    <x v="390"/>
    <n v="0"/>
    <n v="0"/>
    <n v="1237.9000000000001"/>
    <n v="4"/>
  </r>
  <r>
    <s v="WARTH"/>
    <x v="10"/>
    <x v="10"/>
    <s v="Finland"/>
    <s v="Raclette Courdavault"/>
    <s v="Dairy Products"/>
    <n v="0"/>
    <n v="44.857100000000003"/>
    <n v="1"/>
    <n v="0.15000000596046401"/>
    <n v="1168.74999180436"/>
    <x v="391"/>
    <n v="0"/>
    <n v="0"/>
    <n v="1168.74999180436"/>
    <n v="3"/>
  </r>
  <r>
    <s v="WARTH"/>
    <x v="10"/>
    <x v="10"/>
    <s v="Finland"/>
    <s v="Ipoh Coffee"/>
    <s v="Beverages"/>
    <n v="0"/>
    <n v="44.857100000000003"/>
    <n v="1"/>
    <n v="0"/>
    <n v="920"/>
    <x v="392"/>
    <n v="0"/>
    <n v="0"/>
    <n v="920"/>
    <n v="1"/>
  </r>
  <r>
    <s v="WARTH"/>
    <x v="10"/>
    <x v="10"/>
    <s v="Finland"/>
    <s v="Camembert Pierrot"/>
    <s v="Dairy Products"/>
    <n v="0"/>
    <n v="44.857100000000003"/>
    <n v="1"/>
    <n v="0.15000000596046401"/>
    <n v="693.59999513626099"/>
    <x v="393"/>
    <n v="0"/>
    <n v="0"/>
    <n v="693.59999513626099"/>
    <n v="4"/>
  </r>
  <r>
    <s v="WARTH"/>
    <x v="10"/>
    <x v="10"/>
    <s v="Finland"/>
    <s v="Tofu"/>
    <s v="Produce"/>
    <n v="399"/>
    <n v="44.857100000000003"/>
    <n v="3"/>
    <n v="8.3333335816860199E-2"/>
    <n v="619.61249875277201"/>
    <x v="394"/>
    <n v="7.4999999999999997E-3"/>
    <n v="1.5529135307087001"/>
    <n v="206.53749958425701"/>
    <n v="4"/>
  </r>
  <r>
    <s v="WARTH"/>
    <x v="10"/>
    <x v="10"/>
    <s v="Finland"/>
    <s v="Sirop d'Ã©rable"/>
    <s v="Condiments"/>
    <n v="0"/>
    <n v="44.857100000000003"/>
    <n v="1"/>
    <n v="0"/>
    <n v="570"/>
    <x v="339"/>
    <n v="0"/>
    <n v="0"/>
    <n v="570"/>
    <n v="7"/>
  </r>
  <r>
    <s v="WARTH"/>
    <x v="10"/>
    <x v="10"/>
    <s v="Finland"/>
    <s v="Chef Anton's Cajun Seasoning"/>
    <s v="Condiments"/>
    <n v="0"/>
    <n v="44.857100000000003"/>
    <n v="1"/>
    <n v="0"/>
    <n v="550"/>
    <x v="395"/>
    <n v="0"/>
    <n v="0"/>
    <n v="550"/>
    <n v="7"/>
  </r>
  <r>
    <s v="WARTH"/>
    <x v="10"/>
    <x v="10"/>
    <s v="Finland"/>
    <s v="Gustaf's KnÃ¤ckebrÃ¶d"/>
    <s v="Grains/Cereals"/>
    <n v="0"/>
    <n v="44.857100000000003"/>
    <n v="1"/>
    <n v="0"/>
    <n v="504"/>
    <x v="396"/>
    <n v="0"/>
    <n v="0"/>
    <n v="504"/>
    <n v="4"/>
  </r>
  <r>
    <s v="WARTH"/>
    <x v="10"/>
    <x v="10"/>
    <s v="Finland"/>
    <s v="Inlagd Sill"/>
    <s v="Seafood"/>
    <n v="0"/>
    <n v="44.857100000000003"/>
    <n v="1"/>
    <n v="0"/>
    <n v="456"/>
    <x v="397"/>
    <n v="0"/>
    <n v="0"/>
    <n v="456"/>
    <n v="1"/>
  </r>
  <r>
    <s v="WARTH"/>
    <x v="10"/>
    <x v="10"/>
    <s v="Finland"/>
    <s v="Gorgonzola Telino"/>
    <s v="Dairy Products"/>
    <n v="0"/>
    <n v="44.857100000000003"/>
    <n v="1"/>
    <n v="0"/>
    <n v="375"/>
    <x v="398"/>
    <n v="0"/>
    <n v="0"/>
    <n v="375"/>
    <n v="4"/>
  </r>
  <r>
    <s v="WARTH"/>
    <x v="10"/>
    <x v="10"/>
    <s v="Finland"/>
    <s v="Longlife Tofu"/>
    <s v="Produce"/>
    <n v="0"/>
    <n v="44.857100000000003"/>
    <n v="1"/>
    <n v="0"/>
    <n v="350"/>
    <x v="379"/>
    <n v="0"/>
    <n v="0"/>
    <n v="350"/>
    <n v="2"/>
  </r>
  <r>
    <s v="WARTH"/>
    <x v="10"/>
    <x v="10"/>
    <s v="Finland"/>
    <s v="Queso Manchego La Pastora"/>
    <s v="Dairy Products"/>
    <n v="0"/>
    <n v="44.857100000000003"/>
    <n v="1"/>
    <n v="5.0000000745057997E-2"/>
    <n v="346.559999728202"/>
    <x v="399"/>
    <n v="0"/>
    <n v="0"/>
    <n v="346.559999728202"/>
    <n v="5"/>
  </r>
  <r>
    <s v="WARTH"/>
    <x v="10"/>
    <x v="10"/>
    <s v="Finland"/>
    <s v="RÃ¸gede sild"/>
    <s v="Seafood"/>
    <n v="0"/>
    <n v="44.857100000000003"/>
    <n v="1"/>
    <n v="0.15000000596046401"/>
    <n v="322.99999773502299"/>
    <x v="400"/>
    <n v="0"/>
    <n v="0"/>
    <n v="322.99999773502299"/>
    <n v="3"/>
  </r>
  <r>
    <s v="WARTH"/>
    <x v="10"/>
    <x v="10"/>
    <s v="Finland"/>
    <s v="Queso Cabrales"/>
    <s v="Dairy Products"/>
    <n v="0"/>
    <n v="44.857100000000003"/>
    <n v="1"/>
    <n v="0"/>
    <n v="315"/>
    <x v="401"/>
    <n v="0"/>
    <n v="0"/>
    <n v="315"/>
    <n v="4"/>
  </r>
  <r>
    <s v="WARTH"/>
    <x v="10"/>
    <x v="10"/>
    <s v="Finland"/>
    <s v="Ravioli Angelo"/>
    <s v="Grains/Cereals"/>
    <n v="0"/>
    <n v="44.857100000000003"/>
    <n v="1"/>
    <n v="0"/>
    <n v="312"/>
    <x v="238"/>
    <n v="0"/>
    <n v="0"/>
    <n v="312"/>
    <n v="11"/>
  </r>
  <r>
    <s v="WARTH"/>
    <x v="10"/>
    <x v="10"/>
    <s v="Finland"/>
    <s v="Gudbrandsdalsost"/>
    <s v="Dairy Products"/>
    <n v="0"/>
    <n v="44.857100000000003"/>
    <n v="1"/>
    <n v="0.15000000596046401"/>
    <n v="305.99999785423199"/>
    <x v="269"/>
    <n v="0"/>
    <n v="0"/>
    <n v="305.99999785423199"/>
    <n v="4"/>
  </r>
  <r>
    <s v="WARTH"/>
    <x v="10"/>
    <x v="10"/>
    <s v="Finland"/>
    <s v="Chartreuse verte"/>
    <s v="Beverages"/>
    <n v="0"/>
    <n v="44.857100000000003"/>
    <n v="1"/>
    <n v="0"/>
    <n v="288"/>
    <x v="364"/>
    <n v="0"/>
    <n v="0"/>
    <n v="288"/>
    <n v="7"/>
  </r>
  <r>
    <s v="WARTH"/>
    <x v="10"/>
    <x v="10"/>
    <s v="Finland"/>
    <s v="Chai"/>
    <s v="Beverages"/>
    <n v="345"/>
    <n v="44.857100000000003"/>
    <n v="2"/>
    <n v="0.12500000372528999"/>
    <n v="284.39999887347199"/>
    <x v="402"/>
    <n v="5.7999999999999996E-3"/>
    <n v="0.82434782282165797"/>
    <n v="142.19999943673599"/>
    <n v="9.5"/>
  </r>
  <r>
    <s v="WARTH"/>
    <x v="10"/>
    <x v="10"/>
    <s v="Finland"/>
    <s v="Pavlova"/>
    <s v="Confections"/>
    <n v="0"/>
    <n v="44.857100000000003"/>
    <n v="1"/>
    <n v="0"/>
    <n v="244.3"/>
    <x v="403"/>
    <n v="0"/>
    <n v="0"/>
    <n v="244.3"/>
    <n v="4"/>
  </r>
  <r>
    <s v="WARTH"/>
    <x v="10"/>
    <x v="10"/>
    <s v="Finland"/>
    <s v="Konbu"/>
    <s v="Seafood"/>
    <n v="345"/>
    <n v="44.857100000000003"/>
    <n v="2"/>
    <n v="5.0000000745057997E-2"/>
    <n v="167.99999982118601"/>
    <x v="404"/>
    <n v="5.7999999999999996E-3"/>
    <n v="0.486956521220829"/>
    <n v="83.999999910593004"/>
    <n v="9.5"/>
  </r>
  <r>
    <s v="WARTH"/>
    <x v="10"/>
    <x v="10"/>
    <s v="Finland"/>
    <s v="Teatime Chocolate Biscuits"/>
    <s v="Confections"/>
    <n v="0"/>
    <n v="44.857100000000003"/>
    <n v="1"/>
    <n v="0"/>
    <n v="146"/>
    <x v="405"/>
    <n v="0"/>
    <n v="0"/>
    <n v="146"/>
    <n v="11"/>
  </r>
  <r>
    <s v="WARTH"/>
    <x v="10"/>
    <x v="10"/>
    <s v="Finland"/>
    <s v="Steeleye Stout"/>
    <s v="Beverages"/>
    <n v="0"/>
    <n v="44.857100000000003"/>
    <n v="1"/>
    <n v="0"/>
    <n v="108"/>
    <x v="352"/>
    <n v="0"/>
    <n v="0"/>
    <n v="108"/>
    <n v="4"/>
  </r>
  <r>
    <s v="WARTH"/>
    <x v="10"/>
    <x v="10"/>
    <s v="Finland"/>
    <s v="Escargots de Bourgogne"/>
    <s v="Seafood"/>
    <n v="0"/>
    <n v="44.857100000000003"/>
    <n v="1"/>
    <n v="0"/>
    <n v="79.5"/>
    <x v="406"/>
    <n v="0"/>
    <n v="0"/>
    <n v="79.5"/>
    <n v="7"/>
  </r>
  <r>
    <s v="WARTH"/>
    <x v="10"/>
    <x v="10"/>
    <s v="Finland"/>
    <s v="Sir Rodney's Scones"/>
    <s v="Confections"/>
    <n v="0"/>
    <n v="44.857100000000003"/>
    <n v="1"/>
    <n v="0.10000000149011599"/>
    <n v="71.999999880790696"/>
    <x v="312"/>
    <n v="0"/>
    <n v="0"/>
    <n v="71.999999880790696"/>
    <n v="7"/>
  </r>
  <r>
    <s v="WARTH"/>
    <x v="10"/>
    <x v="10"/>
    <s v="Finland"/>
    <s v="TourtiÃ¨re"/>
    <s v="Meat/Poultry"/>
    <n v="0"/>
    <n v="44.857100000000003"/>
    <n v="1"/>
    <n v="0.20000000298023199"/>
    <n v="17.879999933391801"/>
    <x v="407"/>
    <n v="0"/>
    <n v="0"/>
    <n v="17.879999933391801"/>
    <n v="2"/>
  </r>
  <r>
    <s v="LEHMS"/>
    <x v="11"/>
    <x v="11"/>
    <s v="Germany"/>
    <s v="Wimmers gute SemmelknÃ¶del"/>
    <s v="Grains/Cereals"/>
    <n v="215"/>
    <n v="45"/>
    <n v="2"/>
    <n v="0"/>
    <n v="2327.5"/>
    <x v="408"/>
    <n v="9.2999999999999992E-3"/>
    <n v="10.8255813953488"/>
    <n v="1163.75"/>
    <n v="4.5"/>
  </r>
  <r>
    <s v="LEHMS"/>
    <x v="11"/>
    <x v="11"/>
    <s v="Germany"/>
    <s v="ThÃ¼ringer Rostbratwurst"/>
    <s v="Meat/Poultry"/>
    <n v="0"/>
    <n v="45"/>
    <n v="1"/>
    <n v="0"/>
    <n v="2228.2199999999998"/>
    <x v="409"/>
    <n v="0"/>
    <n v="0"/>
    <n v="2228.2199999999998"/>
    <n v="9"/>
  </r>
  <r>
    <s v="LEHMS"/>
    <x v="11"/>
    <x v="11"/>
    <s v="Germany"/>
    <s v="Raclette Courdavault"/>
    <s v="Dairy Products"/>
    <n v="0"/>
    <n v="45"/>
    <n v="1"/>
    <n v="0"/>
    <n v="1375"/>
    <x v="410"/>
    <n v="0"/>
    <n v="0"/>
    <n v="1375"/>
    <n v="9"/>
  </r>
  <r>
    <s v="LEHMS"/>
    <x v="11"/>
    <x v="11"/>
    <s v="Germany"/>
    <s v="Sir Rodney's Marmalade"/>
    <s v="Confections"/>
    <n v="0"/>
    <n v="45"/>
    <n v="1"/>
    <n v="0.20000000298023199"/>
    <n v="1360.79999493062"/>
    <x v="411"/>
    <n v="0"/>
    <n v="0"/>
    <n v="1360.79999493062"/>
    <n v="35"/>
  </r>
  <r>
    <s v="LEHMS"/>
    <x v="11"/>
    <x v="11"/>
    <s v="Germany"/>
    <s v="Camembert Pierrot"/>
    <s v="Dairy Products"/>
    <n v="268"/>
    <n v="45"/>
    <n v="2"/>
    <n v="0.25"/>
    <n v="1300.5"/>
    <x v="412"/>
    <n v="7.4999999999999997E-3"/>
    <n v="4.8526119402985"/>
    <n v="650.25"/>
    <n v="15.5"/>
  </r>
  <r>
    <s v="LEHMS"/>
    <x v="11"/>
    <x v="11"/>
    <s v="Germany"/>
    <s v="Chai"/>
    <s v="Beverages"/>
    <n v="370"/>
    <n v="45"/>
    <n v="2"/>
    <n v="0.175000004470348"/>
    <n v="1187.99999356269"/>
    <x v="413"/>
    <n v="5.4000000000000003E-3"/>
    <n v="3.2108107934126902"/>
    <n v="593.99999678134895"/>
    <n v="6"/>
  </r>
  <r>
    <s v="LEHMS"/>
    <x v="11"/>
    <x v="11"/>
    <s v="Germany"/>
    <s v="Nord-Ost Matjeshering"/>
    <s v="Seafood"/>
    <n v="293"/>
    <n v="45"/>
    <n v="3"/>
    <n v="8.3333334575096701E-2"/>
    <n v="1042.07249816749"/>
    <x v="414"/>
    <n v="1.0200000000000001E-2"/>
    <n v="3.5565614271928001"/>
    <n v="347.35749938916399"/>
    <n v="3.3332999999999999"/>
  </r>
  <r>
    <s v="LEHMS"/>
    <x v="11"/>
    <x v="11"/>
    <s v="Germany"/>
    <s v="Northwoods Cranberry Sauce"/>
    <s v="Condiments"/>
    <n v="0"/>
    <n v="45"/>
    <n v="1"/>
    <n v="0"/>
    <n v="960"/>
    <x v="415"/>
    <n v="0"/>
    <n v="0"/>
    <n v="960"/>
    <n v="6"/>
  </r>
  <r>
    <s v="LEHMS"/>
    <x v="11"/>
    <x v="11"/>
    <s v="Germany"/>
    <s v="Mozzarella di Giovanni"/>
    <s v="Dairy Products"/>
    <n v="0"/>
    <n v="45"/>
    <n v="1"/>
    <n v="0"/>
    <n v="695"/>
    <x v="416"/>
    <n v="0"/>
    <n v="0"/>
    <n v="695"/>
    <n v="3"/>
  </r>
  <r>
    <s v="LEHMS"/>
    <x v="11"/>
    <x v="11"/>
    <s v="Germany"/>
    <s v="Gudbrandsdalsost"/>
    <s v="Dairy Products"/>
    <n v="0"/>
    <n v="45"/>
    <n v="1"/>
    <n v="0.20000000298023199"/>
    <n v="575.99999785423199"/>
    <x v="417"/>
    <n v="0"/>
    <n v="0"/>
    <n v="575.99999785423199"/>
    <n v="35"/>
  </r>
  <r>
    <s v="LEHMS"/>
    <x v="11"/>
    <x v="11"/>
    <s v="Germany"/>
    <s v="Queso Cabrales"/>
    <s v="Dairy Products"/>
    <n v="0"/>
    <n v="45"/>
    <n v="1"/>
    <n v="0"/>
    <n v="525"/>
    <x v="209"/>
    <n v="0"/>
    <n v="0"/>
    <n v="525"/>
    <n v="3"/>
  </r>
  <r>
    <s v="LEHMS"/>
    <x v="11"/>
    <x v="11"/>
    <s v="Germany"/>
    <s v="Boston Crab Meat"/>
    <s v="Seafood"/>
    <n v="12"/>
    <n v="45"/>
    <n v="2"/>
    <n v="0.20000000298023199"/>
    <n v="515.19999808072998"/>
    <x v="418"/>
    <n v="0.16669999999999999"/>
    <n v="42.933333173394203"/>
    <n v="257.59999904036499"/>
    <n v="4"/>
  </r>
  <r>
    <s v="LEHMS"/>
    <x v="11"/>
    <x v="11"/>
    <s v="Germany"/>
    <s v="Grandma's Boysenberry Spread"/>
    <s v="Condiments"/>
    <n v="0"/>
    <n v="45"/>
    <n v="1"/>
    <n v="0"/>
    <n v="500"/>
    <x v="419"/>
    <n v="0"/>
    <n v="0"/>
    <n v="500"/>
    <n v="3"/>
  </r>
  <r>
    <s v="LEHMS"/>
    <x v="11"/>
    <x v="11"/>
    <s v="Germany"/>
    <s v="Gorgonzola Telino"/>
    <s v="Dairy Products"/>
    <n v="356"/>
    <n v="45"/>
    <n v="2"/>
    <n v="0"/>
    <n v="500"/>
    <x v="270"/>
    <n v="5.5999999999999999E-3"/>
    <n v="1.40449438202247"/>
    <n v="250"/>
    <n v="23"/>
  </r>
  <r>
    <s v="LEHMS"/>
    <x v="11"/>
    <x v="11"/>
    <s v="Germany"/>
    <s v="Pavlova"/>
    <s v="Confections"/>
    <n v="0"/>
    <n v="45"/>
    <n v="1"/>
    <n v="0.15000000596046401"/>
    <n v="444.97499687969599"/>
    <x v="420"/>
    <n v="0"/>
    <n v="0"/>
    <n v="444.97499687969599"/>
    <n v="0"/>
  </r>
  <r>
    <s v="LEHMS"/>
    <x v="11"/>
    <x v="11"/>
    <s v="Germany"/>
    <s v="Queso Manchego La Pastora"/>
    <s v="Dairy Products"/>
    <n v="0"/>
    <n v="45"/>
    <n v="1"/>
    <n v="0.25"/>
    <n v="427.5"/>
    <x v="421"/>
    <n v="0"/>
    <n v="0"/>
    <n v="427.5"/>
    <n v="23"/>
  </r>
  <r>
    <s v="LEHMS"/>
    <x v="11"/>
    <x v="11"/>
    <s v="Germany"/>
    <s v="Gnocchi di nonna Alice"/>
    <s v="Grains/Cereals"/>
    <n v="0"/>
    <n v="45"/>
    <n v="1"/>
    <n v="0"/>
    <n v="425.6"/>
    <x v="422"/>
    <n v="0"/>
    <n v="0"/>
    <n v="425.6"/>
    <n v="3"/>
  </r>
  <r>
    <s v="LEHMS"/>
    <x v="11"/>
    <x v="11"/>
    <s v="Germany"/>
    <s v="Schoggi Schokolade"/>
    <s v="Confections"/>
    <n v="0"/>
    <n v="45"/>
    <n v="1"/>
    <n v="0.25"/>
    <n v="394.875"/>
    <x v="423"/>
    <n v="0"/>
    <n v="0"/>
    <n v="394.875"/>
    <n v="8"/>
  </r>
  <r>
    <s v="LEHMS"/>
    <x v="11"/>
    <x v="11"/>
    <s v="Germany"/>
    <s v="Genen Shouyu"/>
    <s v="Condiments"/>
    <n v="0"/>
    <n v="45"/>
    <n v="1"/>
    <n v="5.0000000745057997E-2"/>
    <n v="368.12499971129"/>
    <x v="424"/>
    <n v="0"/>
    <n v="0"/>
    <n v="368.12499971129"/>
    <n v="8"/>
  </r>
  <r>
    <s v="LEHMS"/>
    <x v="11"/>
    <x v="11"/>
    <s v="Germany"/>
    <s v="Alice Mutton"/>
    <s v="Meat/Poultry"/>
    <n v="0"/>
    <n v="45"/>
    <n v="1"/>
    <n v="0.25"/>
    <n v="351"/>
    <x v="425"/>
    <n v="0"/>
    <n v="0"/>
    <n v="351"/>
    <n v="3"/>
  </r>
  <r>
    <s v="LEHMS"/>
    <x v="11"/>
    <x v="11"/>
    <s v="Germany"/>
    <s v="Gula Malacca"/>
    <s v="Condiments"/>
    <n v="0"/>
    <n v="45"/>
    <n v="1"/>
    <n v="0"/>
    <n v="325.5"/>
    <x v="426"/>
    <n v="0"/>
    <n v="0"/>
    <n v="325.5"/>
    <n v="8"/>
  </r>
  <r>
    <s v="LEHMS"/>
    <x v="11"/>
    <x v="11"/>
    <s v="Germany"/>
    <s v="Chang"/>
    <s v="Beverages"/>
    <n v="0"/>
    <n v="45"/>
    <n v="1"/>
    <n v="0.15000000596046401"/>
    <n v="322.99999773502299"/>
    <x v="400"/>
    <n v="0"/>
    <n v="0"/>
    <n v="322.99999773502299"/>
    <n v="0"/>
  </r>
  <r>
    <s v="LEHMS"/>
    <x v="11"/>
    <x v="11"/>
    <s v="Germany"/>
    <s v="LakkalikÃ¶Ã¶ri"/>
    <s v="Beverages"/>
    <n v="251"/>
    <n v="45"/>
    <n v="2"/>
    <n v="0.10000000149011599"/>
    <n v="273.59999978542299"/>
    <x v="427"/>
    <n v="8.0000000000000002E-3"/>
    <n v="1.0900398397825599"/>
    <n v="136.79999989271101"/>
    <n v="20.5"/>
  </r>
  <r>
    <s v="LEHMS"/>
    <x v="11"/>
    <x v="11"/>
    <s v="Germany"/>
    <s v="Original Frankfurter grÃ¼ne SoÃŸe"/>
    <s v="Condiments"/>
    <n v="0"/>
    <n v="45"/>
    <n v="1"/>
    <n v="0"/>
    <n v="260"/>
    <x v="428"/>
    <n v="0"/>
    <n v="0"/>
    <n v="260"/>
    <n v="3"/>
  </r>
  <r>
    <s v="LEHMS"/>
    <x v="11"/>
    <x v="11"/>
    <s v="Germany"/>
    <s v="RhÃ¶nbrÃ¤u Klosterbier"/>
    <s v="Beverages"/>
    <n v="0"/>
    <n v="45"/>
    <n v="1"/>
    <n v="0"/>
    <n v="155"/>
    <x v="187"/>
    <n v="0"/>
    <n v="0"/>
    <n v="155"/>
    <n v="3"/>
  </r>
  <r>
    <s v="LEHMS"/>
    <x v="11"/>
    <x v="11"/>
    <s v="Germany"/>
    <s v="GumbÃ¤r GummibÃ¤rchen"/>
    <s v="Confections"/>
    <n v="0"/>
    <n v="45"/>
    <n v="1"/>
    <n v="5.0000000745057997E-2"/>
    <n v="148.342499883659"/>
    <x v="429"/>
    <n v="0"/>
    <n v="0"/>
    <n v="148.342499883659"/>
    <n v="8"/>
  </r>
  <r>
    <s v="LEHMS"/>
    <x v="11"/>
    <x v="11"/>
    <s v="Germany"/>
    <s v="Geitost"/>
    <s v="Dairy Products"/>
    <n v="0"/>
    <n v="45"/>
    <n v="1"/>
    <n v="0"/>
    <n v="75"/>
    <x v="430"/>
    <n v="0"/>
    <n v="0"/>
    <n v="75"/>
    <n v="23"/>
  </r>
  <r>
    <s v="LEHMS"/>
    <x v="11"/>
    <x v="11"/>
    <s v="Germany"/>
    <s v="TourtiÃ¨re"/>
    <s v="Meat/Poultry"/>
    <n v="0"/>
    <n v="45"/>
    <n v="1"/>
    <n v="0.20000000298023199"/>
    <n v="59.599999777972698"/>
    <x v="431"/>
    <n v="0"/>
    <n v="0"/>
    <n v="59.599999777972698"/>
    <n v="2"/>
  </r>
  <r>
    <s v="LEHMS"/>
    <x v="11"/>
    <x v="11"/>
    <s v="Germany"/>
    <s v="Filo Mix"/>
    <s v="Grains/Cereals"/>
    <n v="0"/>
    <n v="45"/>
    <n v="1"/>
    <n v="0"/>
    <n v="56"/>
    <x v="432"/>
    <n v="0"/>
    <n v="0"/>
    <n v="56"/>
    <n v="3"/>
  </r>
  <r>
    <s v="LEHMS"/>
    <x v="11"/>
    <x v="11"/>
    <s v="Germany"/>
    <s v="Laughing Lumberjack Lager"/>
    <s v="Beverages"/>
    <n v="0"/>
    <n v="45"/>
    <n v="1"/>
    <n v="0.25"/>
    <n v="42"/>
    <x v="433"/>
    <n v="0"/>
    <n v="0"/>
    <n v="42"/>
    <n v="8"/>
  </r>
  <r>
    <s v="LEHMS"/>
    <x v="11"/>
    <x v="11"/>
    <s v="Germany"/>
    <s v="Scottish Longbreads"/>
    <s v="Confections"/>
    <n v="0"/>
    <n v="45"/>
    <n v="1"/>
    <n v="5.0000000745057997E-2"/>
    <n v="37.999999970197599"/>
    <x v="434"/>
    <n v="0"/>
    <n v="0"/>
    <n v="37.999999970197599"/>
    <n v="6"/>
  </r>
  <r>
    <s v="BOTTM"/>
    <x v="12"/>
    <x v="12"/>
    <s v="Canada"/>
    <s v="Tarte au sucre"/>
    <s v="Confections"/>
    <n v="482"/>
    <n v="39.307699999999997"/>
    <n v="3"/>
    <n v="8.3333333333333301E-2"/>
    <n v="4522.4750000000004"/>
    <x v="435"/>
    <n v="6.1999999999999998E-3"/>
    <n v="9.3827282157676297"/>
    <n v="1507.49166666666"/>
    <n v="4"/>
  </r>
  <r>
    <s v="BOTTM"/>
    <x v="12"/>
    <x v="12"/>
    <s v="Canada"/>
    <s v="Camembert Pierrot"/>
    <s v="Dairy Products"/>
    <n v="108"/>
    <n v="39.307699999999997"/>
    <n v="2"/>
    <n v="0.125"/>
    <n v="2337.5"/>
    <x v="436"/>
    <n v="1.8499999999999999E-2"/>
    <n v="21.643518518518501"/>
    <n v="1168.75"/>
    <n v="6.5"/>
  </r>
  <r>
    <s v="BOTTM"/>
    <x v="12"/>
    <x v="12"/>
    <s v="Canada"/>
    <s v="Alice Mutton"/>
    <s v="Meat/Poultry"/>
    <n v="407"/>
    <n v="39.307699999999997"/>
    <n v="2"/>
    <n v="0.125"/>
    <n v="1404"/>
    <x v="437"/>
    <n v="4.8999999999999998E-3"/>
    <n v="3.4496314496314402"/>
    <n v="702"/>
    <n v="6"/>
  </r>
  <r>
    <s v="BOTTM"/>
    <x v="12"/>
    <x v="12"/>
    <s v="Canada"/>
    <s v="Ikura"/>
    <s v="Seafood"/>
    <n v="448"/>
    <n v="39.307699999999997"/>
    <n v="2"/>
    <n v="0"/>
    <n v="1326.8"/>
    <x v="438"/>
    <n v="4.4999999999999997E-3"/>
    <n v="2.9616071428571402"/>
    <n v="663.4"/>
    <n v="4"/>
  </r>
  <r>
    <s v="BOTTM"/>
    <x v="12"/>
    <x v="12"/>
    <s v="Canada"/>
    <s v="Manjimup Dried Apples"/>
    <s v="Produce"/>
    <n v="0"/>
    <n v="39.307699999999997"/>
    <n v="1"/>
    <n v="0"/>
    <n v="1272"/>
    <x v="439"/>
    <n v="0"/>
    <n v="0"/>
    <n v="1272"/>
    <n v="0"/>
  </r>
  <r>
    <s v="BOTTM"/>
    <x v="12"/>
    <x v="12"/>
    <s v="Canada"/>
    <s v="Mozzarella di Giovanni"/>
    <s v="Dairy Products"/>
    <n v="0"/>
    <n v="39.307699999999997"/>
    <n v="1"/>
    <n v="0"/>
    <n v="1218"/>
    <x v="440"/>
    <n v="0"/>
    <n v="0"/>
    <n v="1218"/>
    <n v="4"/>
  </r>
  <r>
    <s v="BOTTM"/>
    <x v="12"/>
    <x v="12"/>
    <s v="Canada"/>
    <s v="Raclette Courdavault"/>
    <s v="Dairy Products"/>
    <n v="0"/>
    <n v="39.307699999999997"/>
    <n v="2"/>
    <n v="0.10000000149011599"/>
    <n v="1020.79999881982"/>
    <x v="441"/>
    <n v="0"/>
    <n v="0"/>
    <n v="510.39999940991402"/>
    <n v="8"/>
  </r>
  <r>
    <s v="BOTTM"/>
    <x v="12"/>
    <x v="12"/>
    <s v="Canada"/>
    <s v="Chai"/>
    <s v="Beverages"/>
    <n v="0"/>
    <n v="39.307699999999997"/>
    <n v="1"/>
    <n v="0.25"/>
    <n v="810"/>
    <x v="442"/>
    <n v="0"/>
    <n v="0"/>
    <n v="810"/>
    <n v="9"/>
  </r>
  <r>
    <s v="BOTTM"/>
    <x v="12"/>
    <x v="12"/>
    <s v="Canada"/>
    <s v="Gula Malacca"/>
    <s v="Condiments"/>
    <n v="426"/>
    <n v="39.307699999999997"/>
    <n v="2"/>
    <n v="0.22500000149011601"/>
    <n v="758.57499815225594"/>
    <x v="443"/>
    <n v="4.7000000000000002E-3"/>
    <n v="1.7806924839254801"/>
    <n v="379.28749907612797"/>
    <n v="6"/>
  </r>
  <r>
    <s v="BOTTM"/>
    <x v="12"/>
    <x v="12"/>
    <s v="Canada"/>
    <s v="Gnocchi di nonna Alice"/>
    <s v="Grains/Cereals"/>
    <n v="0"/>
    <n v="39.307699999999997"/>
    <n v="1"/>
    <n v="0"/>
    <n v="684"/>
    <x v="444"/>
    <n v="0"/>
    <n v="0"/>
    <n v="684"/>
    <n v="1"/>
  </r>
  <r>
    <s v="BOTTM"/>
    <x v="12"/>
    <x v="12"/>
    <s v="Canada"/>
    <s v="Northwoods Cranberry Sauce"/>
    <s v="Condiments"/>
    <n v="0"/>
    <n v="39.307699999999997"/>
    <n v="1"/>
    <n v="0"/>
    <n v="640"/>
    <x v="445"/>
    <n v="0"/>
    <n v="0"/>
    <n v="640"/>
    <n v="2"/>
  </r>
  <r>
    <s v="BOTTM"/>
    <x v="12"/>
    <x v="12"/>
    <s v="Canada"/>
    <s v="NuNuCa NuÃŸ-Nougat-Creme"/>
    <s v="Confections"/>
    <n v="0"/>
    <n v="39.307699999999997"/>
    <n v="1"/>
    <n v="5.0000000745057997E-2"/>
    <n v="638.39999949932098"/>
    <x v="446"/>
    <n v="0"/>
    <n v="0"/>
    <n v="638.39999949932098"/>
    <n v="10"/>
  </r>
  <r>
    <s v="BOTTM"/>
    <x v="12"/>
    <x v="12"/>
    <s v="Canada"/>
    <s v="Uncle Bob's Organic Dried Pears"/>
    <s v="Produce"/>
    <n v="0"/>
    <n v="39.307699999999997"/>
    <n v="1"/>
    <n v="0"/>
    <n v="600"/>
    <x v="144"/>
    <n v="0"/>
    <n v="0"/>
    <n v="600"/>
    <n v="12"/>
  </r>
  <r>
    <s v="BOTTM"/>
    <x v="12"/>
    <x v="12"/>
    <s v="Canada"/>
    <s v="Boston Crab Meat"/>
    <s v="Seafood"/>
    <n v="0"/>
    <n v="39.307699999999997"/>
    <n v="1"/>
    <n v="0.25"/>
    <n v="551.25"/>
    <x v="447"/>
    <n v="0"/>
    <n v="0"/>
    <n v="551.25"/>
    <n v="8"/>
  </r>
  <r>
    <s v="BOTTM"/>
    <x v="12"/>
    <x v="12"/>
    <s v="Canada"/>
    <s v="Scottish Longbreads"/>
    <s v="Confections"/>
    <n v="0"/>
    <n v="39.307699999999997"/>
    <n v="1"/>
    <n v="0"/>
    <n v="525"/>
    <x v="209"/>
    <n v="0"/>
    <n v="0"/>
    <n v="525"/>
    <n v="6"/>
  </r>
  <r>
    <s v="BOTTM"/>
    <x v="12"/>
    <x v="12"/>
    <s v="Canada"/>
    <s v="Ipoh Coffee"/>
    <s v="Beverages"/>
    <n v="0"/>
    <n v="39.307699999999997"/>
    <n v="1"/>
    <n v="0"/>
    <n v="414"/>
    <x v="201"/>
    <n v="0"/>
    <n v="0"/>
    <n v="414"/>
    <n v="12"/>
  </r>
  <r>
    <s v="BOTTM"/>
    <x v="12"/>
    <x v="12"/>
    <s v="Canada"/>
    <s v="Outback Lager"/>
    <s v="Beverages"/>
    <n v="0"/>
    <n v="39.307699999999997"/>
    <n v="1"/>
    <n v="0"/>
    <n v="360"/>
    <x v="182"/>
    <n v="0"/>
    <n v="0"/>
    <n v="360"/>
    <n v="4"/>
  </r>
  <r>
    <s v="BOTTM"/>
    <x v="12"/>
    <x v="12"/>
    <s v="Canada"/>
    <s v="Grandma's Boysenberry Spread"/>
    <s v="Condiments"/>
    <n v="0"/>
    <n v="39.307699999999997"/>
    <n v="1"/>
    <n v="0"/>
    <n v="300"/>
    <x v="211"/>
    <n v="0"/>
    <n v="0"/>
    <n v="300"/>
    <n v="4"/>
  </r>
  <r>
    <s v="BOTTM"/>
    <x v="12"/>
    <x v="12"/>
    <s v="Canada"/>
    <s v="PÃ¢tÃ© chinois"/>
    <s v="Meat/Poultry"/>
    <n v="0"/>
    <n v="39.307699999999997"/>
    <n v="1"/>
    <n v="0"/>
    <n v="288"/>
    <x v="364"/>
    <n v="0"/>
    <n v="0"/>
    <n v="288"/>
    <n v="4"/>
  </r>
  <r>
    <s v="BOTTM"/>
    <x v="12"/>
    <x v="12"/>
    <s v="Canada"/>
    <s v="Singaporean Hokkien Fried Mee"/>
    <s v="Grains/Cereals"/>
    <n v="0"/>
    <n v="39.307699999999997"/>
    <n v="1"/>
    <n v="5.0000000745057997E-2"/>
    <n v="212.79999983310699"/>
    <x v="448"/>
    <n v="0"/>
    <n v="0"/>
    <n v="212.79999983310699"/>
    <n v="10"/>
  </r>
  <r>
    <s v="BOTTM"/>
    <x v="12"/>
    <x v="12"/>
    <s v="Canada"/>
    <s v="Aniseed Syrup"/>
    <s v="Condiments"/>
    <n v="0"/>
    <n v="39.307699999999997"/>
    <n v="1"/>
    <n v="0"/>
    <n v="200"/>
    <x v="449"/>
    <n v="0"/>
    <n v="0"/>
    <n v="200"/>
    <n v="4"/>
  </r>
  <r>
    <s v="BOTTM"/>
    <x v="12"/>
    <x v="12"/>
    <s v="Canada"/>
    <s v="Zaanse koeken"/>
    <s v="Confections"/>
    <n v="0"/>
    <n v="39.307699999999997"/>
    <n v="1"/>
    <n v="0.25"/>
    <n v="171"/>
    <x v="450"/>
    <n v="0"/>
    <n v="0"/>
    <n v="171"/>
    <n v="8"/>
  </r>
  <r>
    <s v="BOTTM"/>
    <x v="12"/>
    <x v="12"/>
    <s v="Canada"/>
    <s v="Jack's New England Clam Chowder"/>
    <s v="Seafood"/>
    <n v="0"/>
    <n v="39.307699999999997"/>
    <n v="1"/>
    <n v="0.20000000298023199"/>
    <n v="153.99999942630501"/>
    <x v="451"/>
    <n v="0"/>
    <n v="0"/>
    <n v="153.99999942630501"/>
    <n v="11"/>
  </r>
  <r>
    <s v="BOTTM"/>
    <x v="12"/>
    <x v="12"/>
    <s v="Canada"/>
    <s v="Geitost"/>
    <s v="Dairy Products"/>
    <n v="468"/>
    <n v="39.307699999999997"/>
    <n v="2"/>
    <n v="0"/>
    <n v="135.5"/>
    <x v="452"/>
    <n v="4.3E-3"/>
    <n v="0.289529914529914"/>
    <n v="67.75"/>
    <n v="5"/>
  </r>
  <r>
    <s v="BOTTM"/>
    <x v="12"/>
    <x v="12"/>
    <s v="Canada"/>
    <s v="GuaranÃ¡ FantÃ¡stica"/>
    <s v="Beverages"/>
    <n v="0"/>
    <n v="39.307699999999997"/>
    <n v="1"/>
    <n v="0.25"/>
    <n v="101.25"/>
    <x v="310"/>
    <n v="0"/>
    <n v="0"/>
    <n v="101.25"/>
    <n v="4"/>
  </r>
  <r>
    <s v="BOTTM"/>
    <x v="12"/>
    <x v="12"/>
    <s v="Canada"/>
    <s v="Queso Cabrales"/>
    <s v="Dairy Products"/>
    <n v="0"/>
    <n v="39.307699999999997"/>
    <n v="1"/>
    <n v="0.25"/>
    <n v="78.75"/>
    <x v="453"/>
    <n v="0"/>
    <n v="0"/>
    <n v="78.75"/>
    <n v="1"/>
  </r>
  <r>
    <s v="BOTTM"/>
    <x v="12"/>
    <x v="12"/>
    <s v="Canada"/>
    <s v="RhÃ¶nbrÃ¤u Klosterbier"/>
    <s v="Beverages"/>
    <n v="0"/>
    <n v="39.307699999999997"/>
    <n v="1"/>
    <n v="0"/>
    <n v="77.5"/>
    <x v="454"/>
    <n v="0"/>
    <n v="0"/>
    <n v="77.5"/>
    <n v="2"/>
  </r>
  <r>
    <s v="LAMAI"/>
    <x v="13"/>
    <x v="13"/>
    <s v="France"/>
    <s v="ThÃ¼ringer Rostbratwurst"/>
    <s v="Meat/Poultry"/>
    <n v="0"/>
    <n v="40.923099999999998"/>
    <n v="1"/>
    <n v="5.0000000745057997E-2"/>
    <n v="2352.0099981553799"/>
    <x v="455"/>
    <n v="0"/>
    <n v="0"/>
    <n v="2352.0099981553799"/>
    <n v="7"/>
  </r>
  <r>
    <s v="LAMAI"/>
    <x v="13"/>
    <x v="13"/>
    <s v="France"/>
    <s v="Tarte au sucre"/>
    <s v="Confections"/>
    <n v="0"/>
    <n v="40.923099999999998"/>
    <n v="1"/>
    <n v="0"/>
    <n v="1576"/>
    <x v="456"/>
    <n v="0"/>
    <n v="0"/>
    <n v="1576"/>
    <n v="2"/>
  </r>
  <r>
    <s v="LAMAI"/>
    <x v="13"/>
    <x v="13"/>
    <s v="France"/>
    <s v="Gudbrandsdalsost"/>
    <s v="Dairy Products"/>
    <n v="142"/>
    <n v="40.923099999999998"/>
    <n v="2"/>
    <n v="0.10000000149011599"/>
    <n v="725.75999879837002"/>
    <x v="457"/>
    <n v="1.41E-2"/>
    <n v="5.1109859070307699"/>
    <n v="362.87999939918501"/>
    <n v="15"/>
  </r>
  <r>
    <s v="LAMAI"/>
    <x v="13"/>
    <x v="13"/>
    <s v="France"/>
    <s v="Inlagd Sill"/>
    <s v="Seafood"/>
    <n v="247"/>
    <n v="40.923099999999998"/>
    <n v="3"/>
    <n v="0.16666666790842999"/>
    <n v="661.00999950170501"/>
    <x v="458"/>
    <n v="1.21E-2"/>
    <n v="2.6761538441364499"/>
    <n v="220.33666650056799"/>
    <n v="13.333299999999999"/>
  </r>
  <r>
    <s v="LAMAI"/>
    <x v="13"/>
    <x v="13"/>
    <s v="France"/>
    <s v="LakkalikÃ¶Ã¶ri"/>
    <s v="Beverages"/>
    <n v="10"/>
    <n v="40.923099999999998"/>
    <n v="2"/>
    <n v="0.125"/>
    <n v="417.6"/>
    <x v="459"/>
    <n v="0.2"/>
    <n v="41.76"/>
    <n v="208.8"/>
    <n v="11.5"/>
  </r>
  <r>
    <s v="LAMAI"/>
    <x v="13"/>
    <x v="13"/>
    <s v="France"/>
    <s v="Ipoh Coffee"/>
    <s v="Beverages"/>
    <n v="0"/>
    <n v="40.923099999999998"/>
    <n v="1"/>
    <n v="0.20000000298023199"/>
    <n v="367.999998629093"/>
    <x v="460"/>
    <n v="0"/>
    <n v="0"/>
    <n v="367.999998629093"/>
    <n v="10"/>
  </r>
  <r>
    <s v="LAMAI"/>
    <x v="13"/>
    <x v="13"/>
    <s v="France"/>
    <s v="RÃ¶ssle Sauerkraut"/>
    <s v="Produce"/>
    <n v="0"/>
    <n v="40.923099999999998"/>
    <n v="1"/>
    <n v="5.0000000745057997E-2"/>
    <n v="346.559999728202"/>
    <x v="399"/>
    <n v="0"/>
    <n v="0"/>
    <n v="346.559999728202"/>
    <n v="8"/>
  </r>
  <r>
    <s v="LAMAI"/>
    <x v="13"/>
    <x v="13"/>
    <s v="France"/>
    <s v="Chai"/>
    <s v="Beverages"/>
    <n v="0"/>
    <n v="40.923099999999998"/>
    <n v="1"/>
    <n v="0"/>
    <n v="345.6"/>
    <x v="461"/>
    <n v="0"/>
    <n v="0"/>
    <n v="345.6"/>
    <n v="2"/>
  </r>
  <r>
    <s v="LAMAI"/>
    <x v="13"/>
    <x v="13"/>
    <s v="France"/>
    <s v="Chang"/>
    <s v="Beverages"/>
    <n v="0"/>
    <n v="40.923099999999998"/>
    <n v="1"/>
    <n v="5.0000000745057997E-2"/>
    <n v="270.749999787658"/>
    <x v="462"/>
    <n v="0"/>
    <n v="0"/>
    <n v="270.749999787658"/>
    <n v="7"/>
  </r>
  <r>
    <s v="LAMAI"/>
    <x v="13"/>
    <x v="13"/>
    <s v="France"/>
    <s v="Laughing Lumberjack Lager"/>
    <s v="Beverages"/>
    <n v="0"/>
    <n v="40.923099999999998"/>
    <n v="1"/>
    <n v="0.20000000298023199"/>
    <n v="268.799998998641"/>
    <x v="463"/>
    <n v="0"/>
    <n v="0"/>
    <n v="268.799998998641"/>
    <n v="10"/>
  </r>
  <r>
    <s v="LAMAI"/>
    <x v="13"/>
    <x v="13"/>
    <s v="France"/>
    <s v="Gula Malacca"/>
    <s v="Condiments"/>
    <n v="0"/>
    <n v="40.923099999999998"/>
    <n v="1"/>
    <n v="0.20000000298023199"/>
    <n v="248.959999072551"/>
    <x v="464"/>
    <n v="0"/>
    <n v="0"/>
    <n v="248.959999072551"/>
    <n v="5"/>
  </r>
  <r>
    <s v="LAMAI"/>
    <x v="13"/>
    <x v="13"/>
    <s v="France"/>
    <s v="Louisiana Fiery Hot Pepper Sauce"/>
    <s v="Condiments"/>
    <n v="0"/>
    <n v="40.923099999999998"/>
    <n v="1"/>
    <n v="0.10000000149011599"/>
    <n v="226.79999962449"/>
    <x v="465"/>
    <n v="0"/>
    <n v="0"/>
    <n v="226.79999962449"/>
    <n v="8"/>
  </r>
  <r>
    <s v="LAMAI"/>
    <x v="13"/>
    <x v="13"/>
    <s v="France"/>
    <s v="Pavlova"/>
    <s v="Confections"/>
    <n v="0"/>
    <n v="40.923099999999998"/>
    <n v="1"/>
    <n v="0.20000000298023199"/>
    <n v="222.39999917149501"/>
    <x v="466"/>
    <n v="0"/>
    <n v="0"/>
    <n v="222.39999917149501"/>
    <n v="4"/>
  </r>
  <r>
    <s v="LAMAI"/>
    <x v="13"/>
    <x v="13"/>
    <s v="France"/>
    <s v="Genen Shouyu"/>
    <s v="Condiments"/>
    <n v="0"/>
    <n v="40.923099999999998"/>
    <n v="1"/>
    <n v="5.0000000745057997E-2"/>
    <n v="176.699999861419"/>
    <x v="467"/>
    <n v="0"/>
    <n v="0"/>
    <n v="176.699999861419"/>
    <n v="8"/>
  </r>
  <r>
    <s v="LAMAI"/>
    <x v="13"/>
    <x v="13"/>
    <s v="France"/>
    <s v="Valkoinen suklaa"/>
    <s v="Confections"/>
    <n v="0"/>
    <n v="40.923099999999998"/>
    <n v="1"/>
    <n v="0.10000000149011599"/>
    <n v="175.49999970942699"/>
    <x v="468"/>
    <n v="0"/>
    <n v="0"/>
    <n v="175.49999970942699"/>
    <n v="22"/>
  </r>
  <r>
    <s v="LAMAI"/>
    <x v="13"/>
    <x v="13"/>
    <s v="France"/>
    <s v="PÃ¢tÃ© chinois"/>
    <s v="Meat/Poultry"/>
    <n v="0"/>
    <n v="40.923099999999998"/>
    <n v="1"/>
    <n v="0.25"/>
    <n v="144"/>
    <x v="275"/>
    <n v="0"/>
    <n v="0"/>
    <n v="144"/>
    <n v="21"/>
  </r>
  <r>
    <s v="LAMAI"/>
    <x v="13"/>
    <x v="13"/>
    <s v="France"/>
    <s v="Louisiana Hot Spiced Okra"/>
    <s v="Condiments"/>
    <n v="0"/>
    <n v="40.923099999999998"/>
    <n v="1"/>
    <n v="0.10000000149011599"/>
    <n v="122.39999979734399"/>
    <x v="469"/>
    <n v="0"/>
    <n v="0"/>
    <n v="122.39999979734399"/>
    <n v="8"/>
  </r>
  <r>
    <s v="LAMAI"/>
    <x v="13"/>
    <x v="13"/>
    <s v="France"/>
    <s v="NuNuCa NuÃŸ-Nougat-Creme"/>
    <s v="Confections"/>
    <n v="0"/>
    <n v="40.923099999999998"/>
    <n v="1"/>
    <n v="0.20000000298023199"/>
    <n v="111.999999582767"/>
    <x v="470"/>
    <n v="0"/>
    <n v="0"/>
    <n v="111.999999582767"/>
    <n v="5"/>
  </r>
  <r>
    <s v="LAMAI"/>
    <x v="13"/>
    <x v="13"/>
    <s v="France"/>
    <s v="Singaporean Hokkien Fried Mee"/>
    <s v="Grains/Cereals"/>
    <n v="0"/>
    <n v="40.923099999999998"/>
    <n v="1"/>
    <n v="0.20000000298023199"/>
    <n v="111.999999582767"/>
    <x v="470"/>
    <n v="0"/>
    <n v="0"/>
    <n v="111.999999582767"/>
    <n v="10"/>
  </r>
  <r>
    <s v="LAMAI"/>
    <x v="13"/>
    <x v="13"/>
    <s v="France"/>
    <s v="Sasquatch Ale"/>
    <s v="Beverages"/>
    <n v="0"/>
    <n v="40.923099999999998"/>
    <n v="1"/>
    <n v="5.0000000745057997E-2"/>
    <n v="106.399999916553"/>
    <x v="471"/>
    <n v="0"/>
    <n v="0"/>
    <n v="106.399999916553"/>
    <n v="7"/>
  </r>
  <r>
    <s v="LAMAI"/>
    <x v="13"/>
    <x v="13"/>
    <s v="France"/>
    <s v="Wimmers gute SemmelknÃ¶del"/>
    <s v="Grains/Cereals"/>
    <n v="0"/>
    <n v="40.923099999999998"/>
    <n v="1"/>
    <n v="0"/>
    <n v="99.75"/>
    <x v="472"/>
    <n v="0"/>
    <n v="0"/>
    <n v="99.75"/>
    <n v="5"/>
  </r>
  <r>
    <s v="LAMAI"/>
    <x v="13"/>
    <x v="13"/>
    <s v="France"/>
    <s v="Spegesild"/>
    <s v="Seafood"/>
    <n v="0"/>
    <n v="40.923099999999998"/>
    <n v="1"/>
    <n v="0.20000000298023199"/>
    <n v="76.799999713897705"/>
    <x v="473"/>
    <n v="0"/>
    <n v="0"/>
    <n v="76.799999713897705"/>
    <n v="4"/>
  </r>
  <r>
    <s v="LAMAI"/>
    <x v="13"/>
    <x v="13"/>
    <s v="France"/>
    <s v="GuaranÃ¡ FantÃ¡stica"/>
    <s v="Beverages"/>
    <n v="523"/>
    <n v="40.923099999999998"/>
    <n v="2"/>
    <n v="0.12500000186264501"/>
    <n v="70.199999839067402"/>
    <x v="474"/>
    <n v="3.8E-3"/>
    <n v="0.13422562110720301"/>
    <n v="35.099999919533701"/>
    <n v="7"/>
  </r>
  <r>
    <s v="LAMAI"/>
    <x v="13"/>
    <x v="13"/>
    <s v="France"/>
    <s v="RhÃ¶nbrÃ¤u Klosterbier"/>
    <s v="Beverages"/>
    <n v="0"/>
    <n v="40.923099999999998"/>
    <n v="1"/>
    <n v="0.10000000149011599"/>
    <n v="55.799999907612801"/>
    <x v="475"/>
    <n v="0"/>
    <n v="0"/>
    <n v="55.799999907612801"/>
    <n v="1"/>
  </r>
  <r>
    <s v="LAMAI"/>
    <x v="13"/>
    <x v="13"/>
    <s v="France"/>
    <s v="Geitost"/>
    <s v="Dairy Products"/>
    <n v="0"/>
    <n v="40.923099999999998"/>
    <n v="1"/>
    <n v="0.20000000298023199"/>
    <n v="31.9999998807907"/>
    <x v="476"/>
    <n v="0"/>
    <n v="0"/>
    <n v="31.9999998807907"/>
    <n v="4"/>
  </r>
  <r>
    <s v="LAMAI"/>
    <x v="13"/>
    <x v="13"/>
    <s v="France"/>
    <s v="Konbu"/>
    <s v="Seafood"/>
    <n v="0"/>
    <n v="40.923099999999998"/>
    <n v="1"/>
    <n v="0.20000000298023199"/>
    <n v="14.3999999463558"/>
    <x v="477"/>
    <n v="0"/>
    <n v="0"/>
    <n v="14.3999999463558"/>
    <n v="5"/>
  </r>
  <r>
    <s v="LILAS"/>
    <x v="14"/>
    <x v="14"/>
    <s v="Venezuela"/>
    <s v="Raclette Courdavault"/>
    <s v="Dairy Products"/>
    <n v="0"/>
    <n v="48.230800000000002"/>
    <n v="1"/>
    <n v="0.10000000149011599"/>
    <n v="1979.99999672174"/>
    <x v="478"/>
    <n v="0"/>
    <n v="0"/>
    <n v="1979.99999672174"/>
    <n v="4"/>
  </r>
  <r>
    <s v="LILAS"/>
    <x v="14"/>
    <x v="14"/>
    <s v="Venezuela"/>
    <s v="Mascarpone Fabioli"/>
    <s v="Dairy Products"/>
    <n v="0"/>
    <n v="48.230800000000002"/>
    <n v="1"/>
    <n v="0"/>
    <n v="1600"/>
    <x v="479"/>
    <n v="0"/>
    <n v="0"/>
    <n v="1600"/>
    <n v="10"/>
  </r>
  <r>
    <s v="LILAS"/>
    <x v="14"/>
    <x v="14"/>
    <s v="Venezuela"/>
    <s v="GumbÃ¤r GummibÃ¤rchen"/>
    <s v="Confections"/>
    <n v="34"/>
    <n v="48.230800000000002"/>
    <n v="2"/>
    <n v="7.5000002980232197E-2"/>
    <n v="1456.64999257922"/>
    <x v="480"/>
    <n v="5.8799999999999998E-2"/>
    <n v="42.842646840565301"/>
    <n v="728.32499628961"/>
    <n v="12.5"/>
  </r>
  <r>
    <s v="LILAS"/>
    <x v="14"/>
    <x v="14"/>
    <s v="Venezuela"/>
    <s v="Camembert Pierrot"/>
    <s v="Dairy Products"/>
    <n v="95"/>
    <n v="48.230800000000002"/>
    <n v="2"/>
    <n v="0.10000000149011599"/>
    <n v="1126.0799993515"/>
    <x v="481"/>
    <n v="2.1100000000000001E-2"/>
    <n v="11.8534736773842"/>
    <n v="563.03999967574998"/>
    <n v="10"/>
  </r>
  <r>
    <s v="LILAS"/>
    <x v="14"/>
    <x v="14"/>
    <s v="Venezuela"/>
    <s v="Queso Manchego La Pastora"/>
    <s v="Dairy Products"/>
    <n v="0"/>
    <n v="48.230800000000002"/>
    <n v="1"/>
    <n v="0.15000000596046401"/>
    <n v="968.99999320507004"/>
    <x v="482"/>
    <n v="0"/>
    <n v="0"/>
    <n v="968.99999320507004"/>
    <n v="2"/>
  </r>
  <r>
    <s v="LILAS"/>
    <x v="14"/>
    <x v="14"/>
    <s v="Venezuela"/>
    <s v="RÃ¶ssle Sauerkraut"/>
    <s v="Produce"/>
    <n v="0"/>
    <n v="48.230800000000002"/>
    <n v="1"/>
    <n v="0"/>
    <n v="912"/>
    <x v="259"/>
    <n v="0"/>
    <n v="0"/>
    <n v="912"/>
    <n v="8"/>
  </r>
  <r>
    <s v="LILAS"/>
    <x v="14"/>
    <x v="14"/>
    <s v="Venezuela"/>
    <s v="PÃ¢tÃ© chinois"/>
    <s v="Meat/Poultry"/>
    <n v="0"/>
    <n v="48.230800000000002"/>
    <n v="1"/>
    <n v="0.25"/>
    <n v="864"/>
    <x v="483"/>
    <n v="0"/>
    <n v="0"/>
    <n v="864"/>
    <n v="5"/>
  </r>
  <r>
    <s v="LILAS"/>
    <x v="14"/>
    <x v="14"/>
    <s v="Venezuela"/>
    <s v="Mozzarella di Giovanni"/>
    <s v="Dairy Products"/>
    <n v="61"/>
    <n v="48.230800000000002"/>
    <n v="2"/>
    <n v="7.5000002980232197E-2"/>
    <n v="674.14999585747705"/>
    <x v="484"/>
    <n v="3.2800000000000003E-2"/>
    <n v="11.051639276352001"/>
    <n v="337.07499792873801"/>
    <n v="9.5"/>
  </r>
  <r>
    <s v="LILAS"/>
    <x v="14"/>
    <x v="14"/>
    <s v="Venezuela"/>
    <s v="Ikura"/>
    <s v="Seafood"/>
    <n v="0"/>
    <n v="48.230800000000002"/>
    <n v="1"/>
    <n v="0.20000000298023199"/>
    <n v="595.19999778270699"/>
    <x v="485"/>
    <n v="0"/>
    <n v="0"/>
    <n v="595.19999778270699"/>
    <n v="13"/>
  </r>
  <r>
    <s v="LILAS"/>
    <x v="14"/>
    <x v="14"/>
    <s v="Venezuela"/>
    <s v="Queso Cabrales"/>
    <s v="Dairy Products"/>
    <n v="493"/>
    <n v="48.230800000000002"/>
    <n v="2"/>
    <n v="5.0000000745057997E-2"/>
    <n v="579.59999937415103"/>
    <x v="486"/>
    <n v="4.1000000000000003E-3"/>
    <n v="1.17565922793945"/>
    <n v="289.799999687075"/>
    <n v="6"/>
  </r>
  <r>
    <s v="LILAS"/>
    <x v="14"/>
    <x v="14"/>
    <s v="Venezuela"/>
    <s v="TunnbrÃ¶d"/>
    <s v="Grains/Cereals"/>
    <n v="0"/>
    <n v="48.230800000000002"/>
    <n v="1"/>
    <n v="0.15000000596046401"/>
    <n v="535.49999624490704"/>
    <x v="178"/>
    <n v="0"/>
    <n v="0"/>
    <n v="535.49999624490704"/>
    <n v="2"/>
  </r>
  <r>
    <s v="LILAS"/>
    <x v="14"/>
    <x v="14"/>
    <s v="Venezuela"/>
    <s v="Outback Lager"/>
    <s v="Beverages"/>
    <n v="0"/>
    <n v="48.230800000000002"/>
    <n v="1"/>
    <n v="0"/>
    <n v="525"/>
    <x v="209"/>
    <n v="0"/>
    <n v="0"/>
    <n v="525"/>
    <n v="9"/>
  </r>
  <r>
    <s v="LILAS"/>
    <x v="14"/>
    <x v="14"/>
    <s v="Venezuela"/>
    <s v="Nord-Ost Matjeshering"/>
    <s v="Seafood"/>
    <n v="427"/>
    <n v="48.230800000000002"/>
    <n v="2"/>
    <n v="0.25"/>
    <n v="512.37"/>
    <x v="487"/>
    <n v="4.7000000000000002E-3"/>
    <n v="1.1999297423887501"/>
    <n v="256.185"/>
    <n v="5"/>
  </r>
  <r>
    <s v="LILAS"/>
    <x v="14"/>
    <x v="14"/>
    <s v="Venezuela"/>
    <s v="Maxilaku"/>
    <s v="Confections"/>
    <n v="0"/>
    <n v="48.230800000000002"/>
    <n v="1"/>
    <n v="0"/>
    <n v="500"/>
    <x v="419"/>
    <n v="0"/>
    <n v="0"/>
    <n v="500"/>
    <n v="8"/>
  </r>
  <r>
    <s v="LILAS"/>
    <x v="14"/>
    <x v="14"/>
    <s v="Venezuela"/>
    <s v="Gudbrandsdalsost"/>
    <s v="Dairy Products"/>
    <n v="0"/>
    <n v="48.230800000000002"/>
    <n v="1"/>
    <n v="0"/>
    <n v="432"/>
    <x v="99"/>
    <n v="0"/>
    <n v="0"/>
    <n v="432"/>
    <n v="8"/>
  </r>
  <r>
    <s v="LILAS"/>
    <x v="14"/>
    <x v="14"/>
    <s v="Venezuela"/>
    <s v="Uncle Bob's Organic Dried Pears"/>
    <s v="Produce"/>
    <n v="0"/>
    <n v="48.230800000000002"/>
    <n v="1"/>
    <n v="5.0000000745057997E-2"/>
    <n v="427.49999966472302"/>
    <x v="488"/>
    <n v="0"/>
    <n v="0"/>
    <n v="427.49999966472302"/>
    <n v="0"/>
  </r>
  <r>
    <s v="LILAS"/>
    <x v="14"/>
    <x v="14"/>
    <s v="Venezuela"/>
    <s v="Pavlova"/>
    <s v="Confections"/>
    <n v="0"/>
    <n v="48.230800000000002"/>
    <n v="1"/>
    <n v="0"/>
    <n v="417"/>
    <x v="489"/>
    <n v="0"/>
    <n v="0"/>
    <n v="417"/>
    <n v="8"/>
  </r>
  <r>
    <s v="LILAS"/>
    <x v="14"/>
    <x v="14"/>
    <s v="Venezuela"/>
    <s v="Original Frankfurter grÃ¼ne SoÃŸe"/>
    <s v="Condiments"/>
    <n v="24"/>
    <n v="48.230800000000002"/>
    <n v="2"/>
    <n v="5.0000000745057997E-2"/>
    <n v="370.49999970942702"/>
    <x v="490"/>
    <n v="8.3299999999999999E-2"/>
    <n v="15.437499987892799"/>
    <n v="185.249999854713"/>
    <n v="6.5"/>
  </r>
  <r>
    <s v="LILAS"/>
    <x v="14"/>
    <x v="14"/>
    <s v="Venezuela"/>
    <s v="Ravioli Angelo"/>
    <s v="Grains/Cereals"/>
    <n v="0"/>
    <n v="48.230800000000002"/>
    <n v="1"/>
    <n v="0"/>
    <n v="292.5"/>
    <x v="48"/>
    <n v="0"/>
    <n v="0"/>
    <n v="292.5"/>
    <n v="4"/>
  </r>
  <r>
    <s v="LILAS"/>
    <x v="14"/>
    <x v="14"/>
    <s v="Venezuela"/>
    <s v="Genen Shouyu"/>
    <s v="Condiments"/>
    <n v="0"/>
    <n v="48.230800000000002"/>
    <n v="1"/>
    <n v="0"/>
    <n v="248"/>
    <x v="243"/>
    <n v="0"/>
    <n v="0"/>
    <n v="248"/>
    <n v="7"/>
  </r>
  <r>
    <s v="LILAS"/>
    <x v="14"/>
    <x v="14"/>
    <s v="Venezuela"/>
    <s v="Sir Rodney's Scones"/>
    <s v="Confections"/>
    <n v="0"/>
    <n v="48.230800000000002"/>
    <n v="1"/>
    <n v="0.25"/>
    <n v="240"/>
    <x v="491"/>
    <n v="0"/>
    <n v="0"/>
    <n v="240"/>
    <n v="5"/>
  </r>
  <r>
    <s v="LILAS"/>
    <x v="14"/>
    <x v="14"/>
    <s v="Venezuela"/>
    <s v="Spegesild"/>
    <s v="Seafood"/>
    <n v="0"/>
    <n v="48.230800000000002"/>
    <n v="1"/>
    <n v="0.25"/>
    <n v="180"/>
    <x v="492"/>
    <n v="0"/>
    <n v="0"/>
    <n v="180"/>
    <n v="10"/>
  </r>
  <r>
    <s v="LILAS"/>
    <x v="14"/>
    <x v="14"/>
    <s v="Venezuela"/>
    <s v="Teatime Chocolate Biscuits"/>
    <s v="Confections"/>
    <n v="0"/>
    <n v="48.230800000000002"/>
    <n v="1"/>
    <n v="0"/>
    <n v="131.4"/>
    <x v="493"/>
    <n v="0"/>
    <n v="0"/>
    <n v="131.4"/>
    <n v="7"/>
  </r>
  <r>
    <s v="LILAS"/>
    <x v="14"/>
    <x v="14"/>
    <s v="Venezuela"/>
    <s v="Chartreuse verte"/>
    <s v="Beverages"/>
    <n v="0"/>
    <n v="48.230800000000002"/>
    <n v="1"/>
    <n v="0.15000000596046401"/>
    <n v="122.399999141693"/>
    <x v="494"/>
    <n v="0"/>
    <n v="0"/>
    <n v="122.399999141693"/>
    <n v="6"/>
  </r>
  <r>
    <s v="LILAS"/>
    <x v="14"/>
    <x v="14"/>
    <s v="Venezuela"/>
    <s v="Longlife Tofu"/>
    <s v="Produce"/>
    <n v="0"/>
    <n v="48.230800000000002"/>
    <n v="1"/>
    <n v="0"/>
    <n v="112"/>
    <x v="495"/>
    <n v="0"/>
    <n v="0"/>
    <n v="112"/>
    <n v="1"/>
  </r>
  <r>
    <s v="LILAS"/>
    <x v="14"/>
    <x v="14"/>
    <s v="Venezuela"/>
    <s v="TourtiÃ¨re"/>
    <s v="Meat/Poultry"/>
    <n v="0"/>
    <n v="48.230800000000002"/>
    <n v="1"/>
    <n v="0.25"/>
    <n v="111.75"/>
    <x v="496"/>
    <n v="0"/>
    <n v="0"/>
    <n v="111.75"/>
    <n v="0"/>
  </r>
  <r>
    <s v="LILAS"/>
    <x v="14"/>
    <x v="14"/>
    <s v="Venezuela"/>
    <s v="Filo Mix"/>
    <s v="Grains/Cereals"/>
    <n v="0"/>
    <n v="48.230800000000002"/>
    <n v="1"/>
    <n v="0.25"/>
    <n v="105"/>
    <x v="497"/>
    <n v="0"/>
    <n v="0"/>
    <n v="105"/>
    <n v="10"/>
  </r>
  <r>
    <s v="LILAS"/>
    <x v="14"/>
    <x v="14"/>
    <s v="Venezuela"/>
    <s v="Konbu"/>
    <s v="Seafood"/>
    <n v="0"/>
    <n v="48.230800000000002"/>
    <n v="1"/>
    <n v="5.0000000745057997E-2"/>
    <n v="56.999999955296502"/>
    <x v="498"/>
    <n v="0"/>
    <n v="0"/>
    <n v="56.999999955296502"/>
    <n v="0"/>
  </r>
  <r>
    <s v="WHITC"/>
    <x v="15"/>
    <x v="15"/>
    <s v="USA"/>
    <s v="CÃ´te de Blaye"/>
    <s v="Beverages"/>
    <n v="0"/>
    <n v="49.153799999999997"/>
    <n v="1"/>
    <n v="0"/>
    <n v="6587.5"/>
    <x v="499"/>
    <n v="0"/>
    <n v="0"/>
    <n v="6587.5"/>
    <n v="6"/>
  </r>
  <r>
    <s v="WHITC"/>
    <x v="15"/>
    <x v="15"/>
    <s v="USA"/>
    <s v="Alice Mutton"/>
    <s v="Meat/Poultry"/>
    <n v="114"/>
    <n v="49.153799999999997"/>
    <n v="2"/>
    <n v="0"/>
    <n v="2418"/>
    <x v="500"/>
    <n v="1.7500000000000002E-2"/>
    <n v="21.210526315789402"/>
    <n v="1209"/>
    <n v="12"/>
  </r>
  <r>
    <s v="WHITC"/>
    <x v="15"/>
    <x v="15"/>
    <s v="USA"/>
    <s v="Tarte au sucre"/>
    <s v="Confections"/>
    <n v="25"/>
    <n v="49.153799999999997"/>
    <n v="2"/>
    <n v="0"/>
    <n v="1873.4"/>
    <x v="501"/>
    <n v="0.08"/>
    <n v="74.936000000000007"/>
    <n v="936.7"/>
    <n v="10.5"/>
  </r>
  <r>
    <s v="WHITC"/>
    <x v="15"/>
    <x v="15"/>
    <s v="USA"/>
    <s v="Northwoods Cranberry Sauce"/>
    <s v="Condiments"/>
    <n v="0"/>
    <n v="49.153799999999997"/>
    <n v="1"/>
    <n v="0.25"/>
    <n v="1680"/>
    <x v="502"/>
    <n v="0"/>
    <n v="0"/>
    <n v="1680"/>
    <n v="4"/>
  </r>
  <r>
    <s v="WHITC"/>
    <x v="15"/>
    <x v="15"/>
    <s v="USA"/>
    <s v="Raclette Courdavault"/>
    <s v="Dairy Products"/>
    <n v="0"/>
    <n v="49.153799999999997"/>
    <n v="1"/>
    <n v="0"/>
    <n v="1650"/>
    <x v="503"/>
    <n v="0"/>
    <n v="0"/>
    <n v="1650"/>
    <n v="6"/>
  </r>
  <r>
    <s v="WHITC"/>
    <x v="15"/>
    <x v="15"/>
    <s v="USA"/>
    <s v="Carnarvon Tigers"/>
    <s v="Seafood"/>
    <n v="0"/>
    <n v="49.153799999999997"/>
    <n v="1"/>
    <n v="0"/>
    <n v="1250"/>
    <x v="504"/>
    <n v="0"/>
    <n v="0"/>
    <n v="1250"/>
    <n v="18"/>
  </r>
  <r>
    <s v="WHITC"/>
    <x v="15"/>
    <x v="15"/>
    <s v="USA"/>
    <s v="Gudbrandsdalsost"/>
    <s v="Dairy Products"/>
    <n v="0"/>
    <n v="49.153799999999997"/>
    <n v="1"/>
    <n v="0.15000000596046401"/>
    <n v="917.99999356269802"/>
    <x v="505"/>
    <n v="0"/>
    <n v="0"/>
    <n v="917.99999356269802"/>
    <n v="4"/>
  </r>
  <r>
    <s v="WHITC"/>
    <x v="15"/>
    <x v="15"/>
    <s v="USA"/>
    <s v="Sasquatch Ale"/>
    <s v="Beverages"/>
    <n v="403"/>
    <n v="49.153799999999997"/>
    <n v="2"/>
    <n v="2.5000000372528999E-2"/>
    <n v="862.39999970793701"/>
    <x v="506"/>
    <n v="5.0000000000000001E-3"/>
    <n v="2.1399503714837098"/>
    <n v="431.199999853968"/>
    <n v="17.5"/>
  </r>
  <r>
    <s v="WHITC"/>
    <x v="15"/>
    <x v="15"/>
    <s v="USA"/>
    <s v="Vegie-spread"/>
    <s v="Condiments"/>
    <n v="0"/>
    <n v="49.153799999999997"/>
    <n v="1"/>
    <n v="0.20000000298023199"/>
    <n v="842.87999686002695"/>
    <x v="507"/>
    <n v="0"/>
    <n v="0"/>
    <n v="842.87999686002695"/>
    <n v="32"/>
  </r>
  <r>
    <s v="WHITC"/>
    <x v="15"/>
    <x v="15"/>
    <s v="USA"/>
    <s v="Chang"/>
    <s v="Beverages"/>
    <n v="32"/>
    <n v="49.153799999999997"/>
    <n v="2"/>
    <n v="7.5000002980232197E-2"/>
    <n v="744.79999637603703"/>
    <x v="508"/>
    <n v="6.25E-2"/>
    <n v="23.2749998867511"/>
    <n v="372.399998188018"/>
    <n v="5.5"/>
  </r>
  <r>
    <s v="WHITC"/>
    <x v="15"/>
    <x v="15"/>
    <s v="USA"/>
    <s v="Sirop d'Ã©rable"/>
    <s v="Condiments"/>
    <n v="0"/>
    <n v="49.153799999999997"/>
    <n v="1"/>
    <n v="0"/>
    <n v="712.5"/>
    <x v="509"/>
    <n v="0"/>
    <n v="0"/>
    <n v="712.5"/>
    <n v="7"/>
  </r>
  <r>
    <s v="WHITC"/>
    <x v="15"/>
    <x v="15"/>
    <s v="USA"/>
    <s v="Inlagd Sill"/>
    <s v="Seafood"/>
    <n v="0"/>
    <n v="49.153799999999997"/>
    <n v="1"/>
    <n v="0"/>
    <n v="665"/>
    <x v="510"/>
    <n v="0"/>
    <n v="0"/>
    <n v="665"/>
    <n v="6"/>
  </r>
  <r>
    <s v="WHITC"/>
    <x v="15"/>
    <x v="15"/>
    <s v="USA"/>
    <s v="Chef Anton's Cajun Seasoning"/>
    <s v="Condiments"/>
    <n v="0"/>
    <n v="49.153799999999997"/>
    <n v="1"/>
    <n v="0"/>
    <n v="616"/>
    <x v="511"/>
    <n v="0"/>
    <n v="0"/>
    <n v="616"/>
    <n v="4"/>
  </r>
  <r>
    <s v="WHITC"/>
    <x v="15"/>
    <x v="15"/>
    <s v="USA"/>
    <s v="Mishi Kobe Niku"/>
    <s v="Meat/Poultry"/>
    <n v="0"/>
    <n v="49.153799999999997"/>
    <n v="1"/>
    <n v="0"/>
    <n v="582"/>
    <x v="512"/>
    <n v="0"/>
    <n v="0"/>
    <n v="582"/>
    <n v="4"/>
  </r>
  <r>
    <s v="WHITC"/>
    <x v="15"/>
    <x v="15"/>
    <s v="USA"/>
    <s v="Gnocchi di nonna Alice"/>
    <s v="Grains/Cereals"/>
    <n v="125"/>
    <n v="49.153799999999997"/>
    <n v="2"/>
    <n v="0.20000000298023199"/>
    <n v="577.59999784827198"/>
    <x v="513"/>
    <n v="1.6E-2"/>
    <n v="4.6207999827861697"/>
    <n v="288.79999892413599"/>
    <n v="22"/>
  </r>
  <r>
    <s v="WHITC"/>
    <x v="15"/>
    <x v="15"/>
    <s v="USA"/>
    <s v="Mozzarella di Giovanni"/>
    <s v="Dairy Products"/>
    <n v="0"/>
    <n v="49.153799999999997"/>
    <n v="1"/>
    <n v="5.0000000745057997E-2"/>
    <n v="528.19999958574704"/>
    <x v="514"/>
    <n v="0"/>
    <n v="0"/>
    <n v="528.19999958574704"/>
    <n v="9"/>
  </r>
  <r>
    <s v="WHITC"/>
    <x v="15"/>
    <x v="15"/>
    <s v="USA"/>
    <s v="Sir Rodney's Scones"/>
    <s v="Confections"/>
    <n v="294"/>
    <n v="49.153799999999997"/>
    <n v="2"/>
    <n v="0"/>
    <n v="520"/>
    <x v="428"/>
    <n v="6.7999999999999996E-3"/>
    <n v="1.7687074829931899"/>
    <n v="260"/>
    <n v="12.5"/>
  </r>
  <r>
    <s v="WHITC"/>
    <x v="15"/>
    <x v="15"/>
    <s v="USA"/>
    <s v="Steeleye Stout"/>
    <s v="Beverages"/>
    <n v="0"/>
    <n v="49.153799999999997"/>
    <n v="1"/>
    <n v="0.20000000298023199"/>
    <n v="503.99999812245301"/>
    <x v="515"/>
    <n v="0"/>
    <n v="0"/>
    <n v="503.99999812245301"/>
    <n v="12"/>
  </r>
  <r>
    <s v="WHITC"/>
    <x v="15"/>
    <x v="15"/>
    <s v="USA"/>
    <s v="GumbÃ¤r GummibÃ¤rchen"/>
    <s v="Confections"/>
    <n v="0"/>
    <n v="49.153799999999997"/>
    <n v="1"/>
    <n v="0"/>
    <n v="468.45"/>
    <x v="516"/>
    <n v="0"/>
    <n v="0"/>
    <n v="468.45"/>
    <n v="26"/>
  </r>
  <r>
    <s v="WHITC"/>
    <x v="15"/>
    <x v="15"/>
    <s v="USA"/>
    <s v="Pavlova"/>
    <s v="Confections"/>
    <n v="417"/>
    <n v="49.153799999999997"/>
    <n v="2"/>
    <n v="7.5000002980232197E-2"/>
    <n v="465.874997100234"/>
    <x v="517"/>
    <n v="4.7999999999999996E-3"/>
    <n v="1.1172062280581101"/>
    <n v="232.937498550117"/>
    <n v="3.5"/>
  </r>
  <r>
    <s v="WHITC"/>
    <x v="15"/>
    <x v="15"/>
    <s v="USA"/>
    <s v="Teatime Chocolate Biscuits"/>
    <s v="Confections"/>
    <n v="0"/>
    <n v="49.153799999999997"/>
    <n v="1"/>
    <n v="0"/>
    <n v="386.4"/>
    <x v="518"/>
    <n v="0"/>
    <n v="0"/>
    <n v="386.4"/>
    <n v="3"/>
  </r>
  <r>
    <s v="WHITC"/>
    <x v="15"/>
    <x v="15"/>
    <s v="USA"/>
    <s v="TourtiÃ¨re"/>
    <s v="Meat/Poultry"/>
    <n v="0"/>
    <n v="49.153799999999997"/>
    <n v="1"/>
    <n v="0.15000000596046401"/>
    <n v="379.94999733567198"/>
    <x v="519"/>
    <n v="0"/>
    <n v="0"/>
    <n v="379.94999733567198"/>
    <n v="4"/>
  </r>
  <r>
    <s v="WHITC"/>
    <x v="15"/>
    <x v="15"/>
    <s v="USA"/>
    <s v="Perth Pasties"/>
    <s v="Meat/Poultry"/>
    <n v="0"/>
    <n v="49.153799999999997"/>
    <n v="1"/>
    <n v="0"/>
    <n v="328"/>
    <x v="380"/>
    <n v="0"/>
    <n v="0"/>
    <n v="328"/>
    <n v="7"/>
  </r>
  <r>
    <s v="WHITC"/>
    <x v="15"/>
    <x v="15"/>
    <s v="USA"/>
    <s v="RÃ¸gede sild"/>
    <s v="Seafood"/>
    <n v="0"/>
    <n v="49.153799999999997"/>
    <n v="1"/>
    <n v="0.20000000298023199"/>
    <n v="303.99999886751101"/>
    <x v="520"/>
    <n v="0"/>
    <n v="0"/>
    <n v="303.99999886751101"/>
    <n v="12"/>
  </r>
  <r>
    <s v="WHITC"/>
    <x v="15"/>
    <x v="15"/>
    <s v="USA"/>
    <s v="Original Frankfurter grÃ¼ne SoÃŸe"/>
    <s v="Condiments"/>
    <n v="0"/>
    <n v="49.153799999999997"/>
    <n v="1"/>
    <n v="5.0000000745057997E-2"/>
    <n v="296.39999976754098"/>
    <x v="521"/>
    <n v="0"/>
    <n v="0"/>
    <n v="296.39999976754098"/>
    <n v="32"/>
  </r>
  <r>
    <s v="WHITC"/>
    <x v="15"/>
    <x v="15"/>
    <s v="USA"/>
    <s v="Spegesild"/>
    <s v="Seafood"/>
    <n v="0"/>
    <n v="49.153799999999997"/>
    <n v="1"/>
    <n v="0"/>
    <n v="216"/>
    <x v="522"/>
    <n v="0"/>
    <n v="0"/>
    <n v="216"/>
    <n v="6"/>
  </r>
  <r>
    <s v="WHITC"/>
    <x v="15"/>
    <x v="15"/>
    <s v="USA"/>
    <s v="Geitost"/>
    <s v="Dairy Products"/>
    <n v="548"/>
    <n v="49.153799999999997"/>
    <n v="2"/>
    <n v="2.5000000372528999E-2"/>
    <n v="201.499999910593"/>
    <x v="523"/>
    <n v="3.5999999999999999E-3"/>
    <n v="0.36770072976385498"/>
    <n v="100.749999955296"/>
    <n v="13.5"/>
  </r>
  <r>
    <s v="WHITC"/>
    <x v="15"/>
    <x v="15"/>
    <s v="USA"/>
    <s v="Escargots de Bourgogne"/>
    <s v="Seafood"/>
    <n v="0"/>
    <n v="49.153799999999997"/>
    <n v="1"/>
    <n v="0"/>
    <n v="198.75"/>
    <x v="524"/>
    <n v="0"/>
    <n v="0"/>
    <n v="198.75"/>
    <n v="3"/>
  </r>
  <r>
    <s v="WHITC"/>
    <x v="15"/>
    <x v="15"/>
    <s v="USA"/>
    <s v="RÃ¶d Kaviar"/>
    <s v="Seafood"/>
    <n v="0"/>
    <n v="49.153799999999997"/>
    <n v="1"/>
    <n v="0.15000000596046401"/>
    <n v="191.24999865889501"/>
    <x v="525"/>
    <n v="0"/>
    <n v="0"/>
    <n v="191.24999865889501"/>
    <n v="4"/>
  </r>
  <r>
    <s v="WHITC"/>
    <x v="15"/>
    <x v="15"/>
    <s v="USA"/>
    <s v="RhÃ¶nbrÃ¤u Klosterbier"/>
    <s v="Beverages"/>
    <n v="0"/>
    <n v="49.153799999999997"/>
    <n v="1"/>
    <n v="0.20000000298023199"/>
    <n v="185.999999307096"/>
    <x v="526"/>
    <n v="0"/>
    <n v="0"/>
    <n v="185.999999307096"/>
    <n v="32"/>
  </r>
  <r>
    <s v="WHITC"/>
    <x v="15"/>
    <x v="15"/>
    <s v="USA"/>
    <s v="RÃ¶ssle Sauerkraut"/>
    <s v="Produce"/>
    <n v="0"/>
    <n v="49.153799999999997"/>
    <n v="1"/>
    <n v="0.20000000298023199"/>
    <n v="182.39999932050699"/>
    <x v="527"/>
    <n v="0"/>
    <n v="0"/>
    <n v="182.39999932050699"/>
    <n v="12"/>
  </r>
  <r>
    <s v="WHITC"/>
    <x v="15"/>
    <x v="15"/>
    <s v="USA"/>
    <s v="Gula Malacca"/>
    <s v="Condiments"/>
    <n v="0"/>
    <n v="49.153799999999997"/>
    <n v="1"/>
    <n v="0.15000000596046401"/>
    <n v="26.349999815225601"/>
    <x v="528"/>
    <n v="0"/>
    <n v="0"/>
    <n v="26.349999815225601"/>
    <n v="4"/>
  </r>
  <r>
    <s v="HANAR"/>
    <x v="16"/>
    <x v="16"/>
    <s v="Brazil"/>
    <s v="CÃ´te de Blaye"/>
    <s v="Beverages"/>
    <n v="312"/>
    <n v="50.615400000000001"/>
    <n v="3"/>
    <n v="3.3333333830038697E-2"/>
    <n v="18076.099998429399"/>
    <x v="529"/>
    <n v="9.5999999999999992E-3"/>
    <n v="57.936217943683999"/>
    <n v="6025.3666661431298"/>
    <n v="5.6666999999999996"/>
  </r>
  <r>
    <s v="HANAR"/>
    <x v="16"/>
    <x v="16"/>
    <s v="Brazil"/>
    <s v="Ikura"/>
    <s v="Seafood"/>
    <n v="0"/>
    <n v="50.615400000000001"/>
    <n v="1"/>
    <n v="0"/>
    <n v="2170"/>
    <x v="530"/>
    <n v="0"/>
    <n v="0"/>
    <n v="2170"/>
    <n v="17"/>
  </r>
  <r>
    <s v="HANAR"/>
    <x v="16"/>
    <x v="16"/>
    <s v="Brazil"/>
    <s v="Louisiana Fiery Hot Pepper Sauce"/>
    <s v="Condiments"/>
    <n v="596"/>
    <n v="50.615400000000001"/>
    <n v="3"/>
    <n v="8.3333335816860199E-2"/>
    <n v="1338.26999736875"/>
    <x v="531"/>
    <n v="5.0000000000000001E-3"/>
    <n v="2.2454194586724001"/>
    <n v="446.08999912291699"/>
    <n v="7.3333000000000004"/>
  </r>
  <r>
    <s v="HANAR"/>
    <x v="16"/>
    <x v="16"/>
    <s v="Brazil"/>
    <s v="Manjimup Dried Apples"/>
    <s v="Produce"/>
    <n v="0"/>
    <n v="50.615400000000001"/>
    <n v="1"/>
    <n v="0.15000000596046401"/>
    <n v="1261.39999115467"/>
    <x v="532"/>
    <n v="0"/>
    <n v="0"/>
    <n v="1261.39999115467"/>
    <n v="4"/>
  </r>
  <r>
    <s v="HANAR"/>
    <x v="16"/>
    <x v="16"/>
    <s v="Brazil"/>
    <s v="Carnarvon Tigers"/>
    <s v="Seafood"/>
    <n v="0"/>
    <n v="50.615400000000001"/>
    <n v="1"/>
    <n v="0"/>
    <n v="1250"/>
    <x v="504"/>
    <n v="0"/>
    <n v="0"/>
    <n v="1250"/>
    <n v="7"/>
  </r>
  <r>
    <s v="HANAR"/>
    <x v="16"/>
    <x v="16"/>
    <s v="Brazil"/>
    <s v="Ipoh Coffee"/>
    <s v="Beverages"/>
    <n v="0"/>
    <n v="50.615400000000001"/>
    <n v="1"/>
    <n v="0.20000000298023199"/>
    <n v="1103.99999588727"/>
    <x v="533"/>
    <n v="0"/>
    <n v="0"/>
    <n v="1103.99999588727"/>
    <n v="4"/>
  </r>
  <r>
    <s v="HANAR"/>
    <x v="16"/>
    <x v="16"/>
    <s v="Brazil"/>
    <s v="Gudbrandsdalsost"/>
    <s v="Dairy Products"/>
    <n v="0"/>
    <n v="50.615400000000001"/>
    <n v="1"/>
    <n v="0"/>
    <n v="1080"/>
    <x v="534"/>
    <n v="0"/>
    <n v="0"/>
    <n v="1080"/>
    <n v="20"/>
  </r>
  <r>
    <s v="HANAR"/>
    <x v="16"/>
    <x v="16"/>
    <s v="Brazil"/>
    <s v="Original Frankfurter grÃ¼ne SoÃŸe"/>
    <s v="Condiments"/>
    <n v="134"/>
    <n v="50.615400000000001"/>
    <n v="2"/>
    <n v="0.125"/>
    <n v="812.5"/>
    <x v="535"/>
    <n v="1.49E-2"/>
    <n v="6.0634328358208904"/>
    <n v="406.25"/>
    <n v="9"/>
  </r>
  <r>
    <s v="HANAR"/>
    <x v="16"/>
    <x v="16"/>
    <s v="Brazil"/>
    <s v="Gorgonzola Telino"/>
    <s v="Dairy Products"/>
    <n v="583"/>
    <n v="50.615400000000001"/>
    <n v="3"/>
    <n v="0"/>
    <n v="762.5"/>
    <x v="536"/>
    <n v="5.1000000000000004E-3"/>
    <n v="1.3078902229845599"/>
    <n v="254.166666666666"/>
    <n v="8"/>
  </r>
  <r>
    <s v="HANAR"/>
    <x v="16"/>
    <x v="16"/>
    <s v="Brazil"/>
    <s v="Inlagd Sill"/>
    <s v="Seafood"/>
    <n v="190"/>
    <n v="50.615400000000001"/>
    <n v="2"/>
    <n v="7.5000002980232197E-2"/>
    <n v="688.74999716877903"/>
    <x v="537"/>
    <n v="1.0500000000000001E-2"/>
    <n v="3.6249999850988299"/>
    <n v="344.374998584389"/>
    <n v="8"/>
  </r>
  <r>
    <s v="HANAR"/>
    <x v="16"/>
    <x v="16"/>
    <s v="Brazil"/>
    <s v="Maxilaku"/>
    <s v="Confections"/>
    <n v="0"/>
    <n v="50.615400000000001"/>
    <n v="1"/>
    <n v="0"/>
    <n v="640"/>
    <x v="445"/>
    <n v="0"/>
    <n v="0"/>
    <n v="640"/>
    <n v="6"/>
  </r>
  <r>
    <s v="HANAR"/>
    <x v="16"/>
    <x v="16"/>
    <s v="Brazil"/>
    <s v="Chartreuse verte"/>
    <s v="Beverages"/>
    <n v="0"/>
    <n v="50.615400000000001"/>
    <n v="1"/>
    <n v="0"/>
    <n v="604.79999999999995"/>
    <x v="538"/>
    <n v="0"/>
    <n v="0"/>
    <n v="604.79999999999995"/>
    <n v="6"/>
  </r>
  <r>
    <s v="HANAR"/>
    <x v="16"/>
    <x v="16"/>
    <s v="Brazil"/>
    <s v="Alice Mutton"/>
    <s v="Meat/Poultry"/>
    <n v="0"/>
    <n v="50.615400000000001"/>
    <n v="1"/>
    <n v="0"/>
    <n v="585"/>
    <x v="539"/>
    <n v="0"/>
    <n v="0"/>
    <n v="585"/>
    <n v="2"/>
  </r>
  <r>
    <s v="HANAR"/>
    <x v="16"/>
    <x v="16"/>
    <s v="Brazil"/>
    <s v="Gnocchi di nonna Alice"/>
    <s v="Grains/Cereals"/>
    <n v="0"/>
    <n v="50.615400000000001"/>
    <n v="1"/>
    <n v="0.25"/>
    <n v="570"/>
    <x v="339"/>
    <n v="0"/>
    <n v="0"/>
    <n v="570"/>
    <n v="1"/>
  </r>
  <r>
    <s v="HANAR"/>
    <x v="16"/>
    <x v="16"/>
    <s v="Brazil"/>
    <s v="Teatime Chocolate Biscuits"/>
    <s v="Confections"/>
    <n v="0"/>
    <n v="50.615400000000001"/>
    <n v="1"/>
    <n v="0"/>
    <n v="322"/>
    <x v="540"/>
    <n v="0"/>
    <n v="0"/>
    <n v="322"/>
    <n v="20"/>
  </r>
  <r>
    <s v="HANAR"/>
    <x v="16"/>
    <x v="16"/>
    <s v="Brazil"/>
    <s v="GuaranÃ¡ FantÃ¡stica"/>
    <s v="Beverages"/>
    <n v="288"/>
    <n v="50.615400000000001"/>
    <n v="2"/>
    <n v="5.0000000745057997E-2"/>
    <n v="299.24999976530597"/>
    <x v="541"/>
    <n v="6.8999999999999999E-3"/>
    <n v="1.0390624991850901"/>
    <n v="149.62499988265299"/>
    <n v="6"/>
  </r>
  <r>
    <s v="HANAR"/>
    <x v="16"/>
    <x v="16"/>
    <s v="Brazil"/>
    <s v="Scottish Longbreads"/>
    <s v="Confections"/>
    <n v="0"/>
    <n v="50.615400000000001"/>
    <n v="1"/>
    <n v="0"/>
    <n v="250"/>
    <x v="270"/>
    <n v="0"/>
    <n v="0"/>
    <n v="250"/>
    <n v="8"/>
  </r>
  <r>
    <s v="HANAR"/>
    <x v="16"/>
    <x v="16"/>
    <s v="Brazil"/>
    <s v="Konbu"/>
    <s v="Seafood"/>
    <n v="0"/>
    <n v="50.615400000000001"/>
    <n v="1"/>
    <n v="0"/>
    <n v="240"/>
    <x v="491"/>
    <n v="0"/>
    <n v="0"/>
    <n v="240"/>
    <n v="8"/>
  </r>
  <r>
    <s v="HANAR"/>
    <x v="16"/>
    <x v="16"/>
    <s v="Brazil"/>
    <s v="Queso Cabrales"/>
    <s v="Dairy Products"/>
    <n v="0"/>
    <n v="50.615400000000001"/>
    <n v="1"/>
    <n v="0.25"/>
    <n v="236.25"/>
    <x v="542"/>
    <n v="0"/>
    <n v="0"/>
    <n v="236.25"/>
    <n v="8"/>
  </r>
  <r>
    <s v="HANAR"/>
    <x v="16"/>
    <x v="16"/>
    <s v="Brazil"/>
    <s v="Sirop d'Ã©rable"/>
    <s v="Condiments"/>
    <n v="0"/>
    <n v="50.615400000000001"/>
    <n v="1"/>
    <n v="0.20000000298023199"/>
    <n v="227.99999915063299"/>
    <x v="543"/>
    <n v="0"/>
    <n v="0"/>
    <n v="227.99999915063299"/>
    <n v="4"/>
  </r>
  <r>
    <s v="HANAR"/>
    <x v="16"/>
    <x v="16"/>
    <s v="Brazil"/>
    <s v="FlÃ¸temysost"/>
    <s v="Dairy Products"/>
    <n v="0"/>
    <n v="50.615400000000001"/>
    <n v="1"/>
    <n v="0.10000000149011599"/>
    <n v="174.14999971166199"/>
    <x v="544"/>
    <n v="0"/>
    <n v="0"/>
    <n v="174.14999971166199"/>
    <n v="10"/>
  </r>
  <r>
    <s v="HANAR"/>
    <x v="16"/>
    <x v="16"/>
    <s v="Brazil"/>
    <s v="Jack's New England Clam Chowder"/>
    <s v="Seafood"/>
    <n v="0"/>
    <n v="50.615400000000001"/>
    <n v="1"/>
    <n v="0"/>
    <n v="77"/>
    <x v="545"/>
    <n v="0"/>
    <n v="0"/>
    <n v="77"/>
    <n v="4"/>
  </r>
  <r>
    <s v="HANAR"/>
    <x v="16"/>
    <x v="16"/>
    <s v="Brazil"/>
    <s v="Filo Mix"/>
    <s v="Grains/Cereals"/>
    <n v="0"/>
    <n v="50.615400000000001"/>
    <n v="1"/>
    <n v="0.15000000596046401"/>
    <n v="71.399999499320899"/>
    <x v="546"/>
    <n v="0"/>
    <n v="0"/>
    <n v="71.399999499320899"/>
    <n v="9"/>
  </r>
  <r>
    <s v="KOENE"/>
    <x v="17"/>
    <x v="17"/>
    <s v="Germany"/>
    <s v="CÃ´te de Blaye"/>
    <s v="Beverages"/>
    <n v="0"/>
    <n v="53.461500000000001"/>
    <n v="1"/>
    <n v="0"/>
    <n v="7905"/>
    <x v="547"/>
    <n v="0"/>
    <n v="0"/>
    <n v="7905"/>
    <n v="7"/>
  </r>
  <r>
    <s v="KOENE"/>
    <x v="17"/>
    <x v="17"/>
    <s v="Germany"/>
    <s v="Raclette Courdavault"/>
    <s v="Dairy Products"/>
    <n v="415"/>
    <n v="53.461500000000001"/>
    <n v="3"/>
    <n v="0"/>
    <n v="4279"/>
    <x v="548"/>
    <n v="7.1999999999999998E-3"/>
    <n v="10.310843373493899"/>
    <n v="1426.3333333333301"/>
    <n v="7.3333000000000004"/>
  </r>
  <r>
    <s v="KOENE"/>
    <x v="17"/>
    <x v="17"/>
    <s v="Germany"/>
    <s v="ThÃ¼ringer Rostbratwurst"/>
    <s v="Meat/Poultry"/>
    <n v="0"/>
    <n v="53.461500000000001"/>
    <n v="1"/>
    <n v="0"/>
    <n v="2970.96"/>
    <x v="549"/>
    <n v="0"/>
    <n v="0"/>
    <n v="2970.96"/>
    <n v="2"/>
  </r>
  <r>
    <s v="KOENE"/>
    <x v="17"/>
    <x v="17"/>
    <s v="Germany"/>
    <s v="Tarte au sucre"/>
    <s v="Confections"/>
    <n v="71"/>
    <n v="53.461500000000001"/>
    <n v="2"/>
    <n v="7.5000002980232197E-2"/>
    <n v="2033.62499265372"/>
    <x v="550"/>
    <n v="2.8199999999999999E-2"/>
    <n v="28.642605530334102"/>
    <n v="1016.81249632686"/>
    <n v="4.5"/>
  </r>
  <r>
    <s v="KOENE"/>
    <x v="17"/>
    <x v="17"/>
    <s v="Germany"/>
    <s v="GumbÃ¤r GummibÃ¤rchen"/>
    <s v="Confections"/>
    <n v="17"/>
    <n v="53.461500000000001"/>
    <n v="2"/>
    <n v="0.15000000596046401"/>
    <n v="1539.63898920357"/>
    <x v="551"/>
    <n v="0.1176"/>
    <n v="90.566999364916001"/>
    <n v="769.819494601786"/>
    <n v="7"/>
  </r>
  <r>
    <s v="KOENE"/>
    <x v="17"/>
    <x v="17"/>
    <s v="Germany"/>
    <s v="Queso Manchego La Pastora"/>
    <s v="Dairy Products"/>
    <n v="0"/>
    <n v="53.461500000000001"/>
    <n v="1"/>
    <n v="0"/>
    <n v="1368"/>
    <x v="552"/>
    <n v="0"/>
    <n v="0"/>
    <n v="1368"/>
    <n v="2"/>
  </r>
  <r>
    <s v="KOENE"/>
    <x v="17"/>
    <x v="17"/>
    <s v="Germany"/>
    <s v="Northwoods Cranberry Sauce"/>
    <s v="Condiments"/>
    <n v="0"/>
    <n v="53.461500000000001"/>
    <n v="1"/>
    <n v="0"/>
    <n v="1200"/>
    <x v="553"/>
    <n v="0"/>
    <n v="0"/>
    <n v="1200"/>
    <n v="2"/>
  </r>
  <r>
    <s v="KOENE"/>
    <x v="17"/>
    <x v="17"/>
    <s v="Germany"/>
    <s v="Inlagd Sill"/>
    <s v="Seafood"/>
    <n v="114"/>
    <n v="53.461500000000001"/>
    <n v="2"/>
    <n v="0"/>
    <n v="1140"/>
    <x v="339"/>
    <n v="1.7500000000000002E-2"/>
    <n v="10"/>
    <n v="570"/>
    <n v="2"/>
  </r>
  <r>
    <s v="KOENE"/>
    <x v="17"/>
    <x v="17"/>
    <s v="Germany"/>
    <s v="PÃ¢tÃ© chinois"/>
    <s v="Meat/Poultry"/>
    <n v="246"/>
    <n v="53.461500000000001"/>
    <n v="2"/>
    <n v="2.5000000372528999E-2"/>
    <n v="1113.5999997854201"/>
    <x v="554"/>
    <n v="8.0999999999999996E-3"/>
    <n v="4.5268292674204202"/>
    <n v="556.79999989271096"/>
    <n v="6"/>
  </r>
  <r>
    <s v="KOENE"/>
    <x v="17"/>
    <x v="17"/>
    <s v="Germany"/>
    <s v="Mozzarella di Giovanni"/>
    <s v="Dairy Products"/>
    <n v="0"/>
    <n v="53.461500000000001"/>
    <n v="1"/>
    <n v="0"/>
    <n v="1112"/>
    <x v="555"/>
    <n v="0"/>
    <n v="0"/>
    <n v="1112"/>
    <n v="5"/>
  </r>
  <r>
    <s v="KOENE"/>
    <x v="17"/>
    <x v="17"/>
    <s v="Germany"/>
    <s v="Nord-Ost Matjeshering"/>
    <s v="Seafood"/>
    <n v="348"/>
    <n v="53.461500000000001"/>
    <n v="2"/>
    <n v="0"/>
    <n v="1071.75"/>
    <x v="556"/>
    <n v="5.7000000000000002E-3"/>
    <n v="3.0797413793103399"/>
    <n v="535.875"/>
    <n v="3.5"/>
  </r>
  <r>
    <s v="KOENE"/>
    <x v="17"/>
    <x v="17"/>
    <s v="Germany"/>
    <s v="Boston Crab Meat"/>
    <s v="Seafood"/>
    <n v="0"/>
    <n v="53.461500000000001"/>
    <n v="1"/>
    <n v="0.15000000596046401"/>
    <n v="938.39999341964699"/>
    <x v="557"/>
    <n v="0"/>
    <n v="0"/>
    <n v="938.39999341964699"/>
    <n v="7"/>
  </r>
  <r>
    <s v="KOENE"/>
    <x v="17"/>
    <x v="17"/>
    <s v="Germany"/>
    <s v="LakkalikÃ¶Ã¶ri"/>
    <s v="Beverages"/>
    <n v="0"/>
    <n v="53.461500000000001"/>
    <n v="1"/>
    <n v="0"/>
    <n v="630"/>
    <x v="173"/>
    <n v="0"/>
    <n v="0"/>
    <n v="630"/>
    <n v="6"/>
  </r>
  <r>
    <s v="KOENE"/>
    <x v="17"/>
    <x v="17"/>
    <s v="Germany"/>
    <s v="Ipoh Coffee"/>
    <s v="Beverages"/>
    <n v="0"/>
    <n v="53.461500000000001"/>
    <n v="1"/>
    <n v="0"/>
    <n v="552"/>
    <x v="298"/>
    <n v="0"/>
    <n v="0"/>
    <n v="552"/>
    <n v="5"/>
  </r>
  <r>
    <s v="KOENE"/>
    <x v="17"/>
    <x v="17"/>
    <s v="Germany"/>
    <s v="Aniseed Syrup"/>
    <s v="Condiments"/>
    <n v="0"/>
    <n v="53.461500000000001"/>
    <n v="1"/>
    <n v="0"/>
    <n v="490"/>
    <x v="558"/>
    <n v="0"/>
    <n v="0"/>
    <n v="490"/>
    <n v="7"/>
  </r>
  <r>
    <s v="KOENE"/>
    <x v="17"/>
    <x v="17"/>
    <s v="Germany"/>
    <s v="Pavlova"/>
    <s v="Confections"/>
    <n v="0"/>
    <n v="53.461500000000001"/>
    <n v="1"/>
    <n v="0"/>
    <n v="349"/>
    <x v="559"/>
    <n v="0"/>
    <n v="0"/>
    <n v="349"/>
    <n v="2"/>
  </r>
  <r>
    <s v="KOENE"/>
    <x v="17"/>
    <x v="17"/>
    <s v="Germany"/>
    <s v="Queso Cabrales"/>
    <s v="Dairy Products"/>
    <n v="0"/>
    <n v="53.461500000000001"/>
    <n v="1"/>
    <n v="5.0000000745057997E-2"/>
    <n v="299.24999976530597"/>
    <x v="560"/>
    <n v="0"/>
    <n v="0"/>
    <n v="299.24999976530597"/>
    <n v="6"/>
  </r>
  <r>
    <s v="KOENE"/>
    <x v="17"/>
    <x v="17"/>
    <s v="Germany"/>
    <s v="Maxilaku"/>
    <s v="Confections"/>
    <n v="0"/>
    <n v="53.461500000000001"/>
    <n v="1"/>
    <n v="0.15000000596046401"/>
    <n v="285.59999799728303"/>
    <x v="561"/>
    <n v="0"/>
    <n v="0"/>
    <n v="285.59999799728303"/>
    <n v="3"/>
  </r>
  <r>
    <s v="KOENE"/>
    <x v="17"/>
    <x v="17"/>
    <s v="Germany"/>
    <s v="Sir Rodney's Scones"/>
    <s v="Confections"/>
    <n v="0"/>
    <n v="53.461500000000001"/>
    <n v="1"/>
    <n v="0.15000000596046401"/>
    <n v="271.99999809265103"/>
    <x v="562"/>
    <n v="0"/>
    <n v="0"/>
    <n v="271.99999809265103"/>
    <n v="3"/>
  </r>
  <r>
    <s v="KOENE"/>
    <x v="17"/>
    <x v="17"/>
    <s v="Germany"/>
    <s v="NuNuCa NuÃŸ-Nougat-Creme"/>
    <s v="Confections"/>
    <n v="190"/>
    <n v="53.461500000000001"/>
    <n v="2"/>
    <n v="5.0000000745057997E-2"/>
    <n v="271.59999962449001"/>
    <x v="563"/>
    <n v="1.0500000000000001E-2"/>
    <n v="1.42947368223416"/>
    <n v="135.79999981224501"/>
    <n v="12"/>
  </r>
  <r>
    <s v="KOENE"/>
    <x v="17"/>
    <x v="17"/>
    <s v="Germany"/>
    <s v="Outback Lager"/>
    <s v="Beverages"/>
    <n v="0"/>
    <n v="53.461500000000001"/>
    <n v="1"/>
    <n v="0.10000000149011599"/>
    <n v="188.99999968707499"/>
    <x v="564"/>
    <n v="0"/>
    <n v="0"/>
    <n v="188.99999968707499"/>
    <n v="17"/>
  </r>
  <r>
    <s v="KOENE"/>
    <x v="17"/>
    <x v="17"/>
    <s v="Germany"/>
    <s v="TourtiÃ¨re"/>
    <s v="Meat/Poultry"/>
    <n v="0"/>
    <n v="53.461500000000001"/>
    <n v="1"/>
    <n v="5.0000000745057997E-2"/>
    <n v="169.859999866783"/>
    <x v="565"/>
    <n v="0"/>
    <n v="0"/>
    <n v="169.859999866783"/>
    <n v="6"/>
  </r>
  <r>
    <s v="KOENE"/>
    <x v="17"/>
    <x v="17"/>
    <s v="Germany"/>
    <s v="Tofu"/>
    <s v="Produce"/>
    <n v="0"/>
    <n v="53.461500000000001"/>
    <n v="1"/>
    <n v="0"/>
    <n v="167.4"/>
    <x v="566"/>
    <n v="0"/>
    <n v="0"/>
    <n v="167.4"/>
    <n v="5"/>
  </r>
  <r>
    <s v="KOENE"/>
    <x v="17"/>
    <x v="17"/>
    <s v="Germany"/>
    <s v="Konbu"/>
    <s v="Seafood"/>
    <n v="443"/>
    <n v="53.461500000000001"/>
    <n v="2"/>
    <n v="7.5000002980232197E-2"/>
    <n v="159.599999284744"/>
    <x v="567"/>
    <n v="4.4999999999999997E-3"/>
    <n v="0.36027087874660102"/>
    <n v="79.7999996423721"/>
    <n v="7.5"/>
  </r>
  <r>
    <s v="KOENE"/>
    <x v="17"/>
    <x v="17"/>
    <s v="Germany"/>
    <s v="GuaranÃ¡ FantÃ¡stica"/>
    <s v="Beverages"/>
    <n v="54"/>
    <n v="53.461500000000001"/>
    <n v="2"/>
    <n v="7.5000002980232197E-2"/>
    <n v="121.499999463558"/>
    <x v="568"/>
    <n v="3.6999999999999998E-2"/>
    <n v="2.24999999006589"/>
    <n v="60.749999731779099"/>
    <n v="6"/>
  </r>
  <r>
    <s v="KOENE"/>
    <x v="17"/>
    <x v="17"/>
    <s v="Germany"/>
    <s v="Grandma's Boysenberry Spread"/>
    <s v="Condiments"/>
    <n v="0"/>
    <n v="53.461500000000001"/>
    <n v="1"/>
    <n v="0"/>
    <n v="120"/>
    <x v="107"/>
    <n v="0"/>
    <n v="0"/>
    <n v="120"/>
    <n v="5"/>
  </r>
  <r>
    <s v="KOENE"/>
    <x v="17"/>
    <x v="17"/>
    <s v="Germany"/>
    <s v="Genen Shouyu"/>
    <s v="Condiments"/>
    <n v="0"/>
    <n v="53.461500000000001"/>
    <n v="1"/>
    <n v="0"/>
    <n v="62"/>
    <x v="569"/>
    <n v="0"/>
    <n v="0"/>
    <n v="62"/>
    <n v="7"/>
  </r>
  <r>
    <s v="KOENE"/>
    <x v="17"/>
    <x v="17"/>
    <s v="Germany"/>
    <s v="Chartreuse verte"/>
    <s v="Beverages"/>
    <n v="0"/>
    <n v="53.461500000000001"/>
    <n v="1"/>
    <n v="0"/>
    <n v="57.6"/>
    <x v="570"/>
    <n v="0"/>
    <n v="0"/>
    <n v="57.6"/>
    <n v="7"/>
  </r>
  <r>
    <s v="KOENE"/>
    <x v="17"/>
    <x v="17"/>
    <s v="Germany"/>
    <s v="Gorgonzola Telino"/>
    <s v="Dairy Products"/>
    <n v="0"/>
    <n v="53.461500000000001"/>
    <n v="1"/>
    <n v="0"/>
    <n v="40"/>
    <x v="313"/>
    <n v="0"/>
    <n v="0"/>
    <n v="40"/>
    <n v="5"/>
  </r>
  <r>
    <s v="MEREP"/>
    <x v="18"/>
    <x v="18"/>
    <s v="Canada"/>
    <s v="CÃ´te de Blaye"/>
    <s v="Beverages"/>
    <n v="0"/>
    <n v="31.5"/>
    <n v="1"/>
    <n v="0.20000000298023199"/>
    <n v="8263.3599692165808"/>
    <x v="571"/>
    <n v="0"/>
    <n v="0"/>
    <n v="8263.3599692165808"/>
    <n v="4"/>
  </r>
  <r>
    <s v="MEREP"/>
    <x v="18"/>
    <x v="18"/>
    <s v="Canada"/>
    <s v="Gnocchi di nonna Alice"/>
    <s v="Grains/Cereals"/>
    <n v="45"/>
    <n v="31.5"/>
    <n v="2"/>
    <n v="2.5000000372528999E-2"/>
    <n v="2925.9999983012599"/>
    <x v="572"/>
    <n v="4.4400000000000002E-2"/>
    <n v="65.022222184472596"/>
    <n v="1462.9999991506299"/>
    <n v="4.5"/>
  </r>
  <r>
    <s v="MEREP"/>
    <x v="18"/>
    <x v="18"/>
    <s v="Canada"/>
    <s v="Camembert Pierrot"/>
    <s v="Dairy Products"/>
    <n v="0"/>
    <n v="31.5"/>
    <n v="1"/>
    <n v="5.0000000745057997E-2"/>
    <n v="2260.99999822676"/>
    <x v="573"/>
    <n v="0"/>
    <n v="0"/>
    <n v="2260.99999822676"/>
    <n v="8"/>
  </r>
  <r>
    <s v="MEREP"/>
    <x v="18"/>
    <x v="18"/>
    <s v="Canada"/>
    <s v="Alice Mutton"/>
    <s v="Meat/Poultry"/>
    <n v="0"/>
    <n v="31.5"/>
    <n v="1"/>
    <n v="5.0000000745057997E-2"/>
    <n v="2074.79999837279"/>
    <x v="574"/>
    <n v="0"/>
    <n v="0"/>
    <n v="2074.79999837279"/>
    <n v="7"/>
  </r>
  <r>
    <s v="MEREP"/>
    <x v="18"/>
    <x v="18"/>
    <s v="Canada"/>
    <s v="Grandma's Boysenberry Spread"/>
    <s v="Condiments"/>
    <n v="0"/>
    <n v="31.5"/>
    <n v="1"/>
    <n v="0"/>
    <n v="1750"/>
    <x v="575"/>
    <n v="0"/>
    <n v="0"/>
    <n v="1750"/>
    <n v="7"/>
  </r>
  <r>
    <s v="MEREP"/>
    <x v="18"/>
    <x v="18"/>
    <s v="Canada"/>
    <s v="Carnarvon Tigers"/>
    <s v="Seafood"/>
    <n v="0"/>
    <n v="31.5"/>
    <n v="1"/>
    <n v="0.20000000298023199"/>
    <n v="1599.9999940395301"/>
    <x v="576"/>
    <n v="0"/>
    <n v="0"/>
    <n v="1599.9999940395301"/>
    <n v="4"/>
  </r>
  <r>
    <s v="MEREP"/>
    <x v="18"/>
    <x v="18"/>
    <s v="Canada"/>
    <s v="Tarte au sucre"/>
    <s v="Confections"/>
    <n v="168"/>
    <n v="31.5"/>
    <n v="2"/>
    <n v="0"/>
    <n v="1251.0999999999999"/>
    <x v="577"/>
    <n v="1.1900000000000001E-2"/>
    <n v="7.4470238095238104"/>
    <n v="625.54999999999995"/>
    <n v="7"/>
  </r>
  <r>
    <s v="MEREP"/>
    <x v="18"/>
    <x v="18"/>
    <s v="Canada"/>
    <s v="Raclette Courdavault"/>
    <s v="Dairy Products"/>
    <n v="0"/>
    <n v="31.5"/>
    <n v="1"/>
    <n v="5.0000000745057997E-2"/>
    <n v="1044.99999918043"/>
    <x v="194"/>
    <n v="0"/>
    <n v="0"/>
    <n v="1044.99999918043"/>
    <n v="8"/>
  </r>
  <r>
    <s v="MEREP"/>
    <x v="18"/>
    <x v="18"/>
    <s v="Canada"/>
    <s v="Gustaf's KnÃ¤ckebrÃ¶d"/>
    <s v="Grains/Cereals"/>
    <n v="0"/>
    <n v="31.5"/>
    <n v="1"/>
    <n v="0"/>
    <n v="840"/>
    <x v="291"/>
    <n v="0"/>
    <n v="0"/>
    <n v="840"/>
    <n v="3"/>
  </r>
  <r>
    <s v="MEREP"/>
    <x v="18"/>
    <x v="18"/>
    <s v="Canada"/>
    <s v="Original Frankfurter grÃ¼ne SoÃŸe"/>
    <s v="Condiments"/>
    <n v="0"/>
    <n v="31.5"/>
    <n v="1"/>
    <n v="5.0000000745057997E-2"/>
    <n v="740.99999941885403"/>
    <x v="578"/>
    <n v="0"/>
    <n v="0"/>
    <n v="740.99999941885403"/>
    <n v="7"/>
  </r>
  <r>
    <s v="MEREP"/>
    <x v="18"/>
    <x v="18"/>
    <s v="Canada"/>
    <s v="Pavlova"/>
    <s v="Confections"/>
    <n v="164"/>
    <n v="31.5"/>
    <n v="2"/>
    <n v="2.5000000372528999E-2"/>
    <n v="719.72499960996197"/>
    <x v="579"/>
    <n v="1.2200000000000001E-2"/>
    <n v="4.3885670707924502"/>
    <n v="359.86249980498098"/>
    <n v="5.5"/>
  </r>
  <r>
    <s v="MEREP"/>
    <x v="18"/>
    <x v="18"/>
    <s v="Canada"/>
    <s v="Wimmers gute SemmelknÃ¶del"/>
    <s v="Grains/Cereals"/>
    <n v="124"/>
    <n v="31.5"/>
    <n v="2"/>
    <n v="5.0000000745057997E-2"/>
    <n v="698.24999910816496"/>
    <x v="580"/>
    <n v="1.61E-2"/>
    <n v="5.6310483799045601"/>
    <n v="349.12499955408202"/>
    <n v="5"/>
  </r>
  <r>
    <s v="MEREP"/>
    <x v="18"/>
    <x v="18"/>
    <s v="Canada"/>
    <s v="Steeleye Stout"/>
    <s v="Beverages"/>
    <n v="0"/>
    <n v="31.5"/>
    <n v="1"/>
    <n v="0.20000000298023199"/>
    <n v="691.199997425079"/>
    <x v="581"/>
    <n v="0"/>
    <n v="0"/>
    <n v="691.199997425079"/>
    <n v="4"/>
  </r>
  <r>
    <s v="MEREP"/>
    <x v="18"/>
    <x v="18"/>
    <s v="Canada"/>
    <s v="Ikura"/>
    <s v="Seafood"/>
    <n v="0"/>
    <n v="31.5"/>
    <n v="1"/>
    <n v="0"/>
    <n v="496"/>
    <x v="582"/>
    <n v="0"/>
    <n v="0"/>
    <n v="496"/>
    <n v="6"/>
  </r>
  <r>
    <s v="MEREP"/>
    <x v="18"/>
    <x v="18"/>
    <s v="Canada"/>
    <s v="Queso Manchego La Pastora"/>
    <s v="Dairy Products"/>
    <n v="0"/>
    <n v="31.5"/>
    <n v="1"/>
    <n v="0"/>
    <n v="456"/>
    <x v="397"/>
    <n v="0"/>
    <n v="0"/>
    <n v="456"/>
    <n v="3"/>
  </r>
  <r>
    <s v="MEREP"/>
    <x v="18"/>
    <x v="18"/>
    <s v="Canada"/>
    <s v="Scottish Longbreads"/>
    <s v="Confections"/>
    <n v="190"/>
    <n v="31.5"/>
    <n v="2"/>
    <n v="0.10000000149011599"/>
    <n v="427.49999910592999"/>
    <x v="583"/>
    <n v="1.0500000000000001E-2"/>
    <n v="2.2499999952943699"/>
    <n v="213.74999955296499"/>
    <n v="5.5"/>
  </r>
  <r>
    <s v="MEREP"/>
    <x v="18"/>
    <x v="18"/>
    <s v="Canada"/>
    <s v="Sir Rodney's Scones"/>
    <s v="Confections"/>
    <n v="0"/>
    <n v="31.5"/>
    <n v="1"/>
    <n v="0"/>
    <n v="420"/>
    <x v="180"/>
    <n v="0"/>
    <n v="0"/>
    <n v="420"/>
    <n v="3"/>
  </r>
  <r>
    <s v="MEREP"/>
    <x v="18"/>
    <x v="18"/>
    <s v="Canada"/>
    <s v="Gorgonzola Telino"/>
    <s v="Dairy Products"/>
    <n v="0"/>
    <n v="31.5"/>
    <n v="1"/>
    <n v="5.0000000745057997E-2"/>
    <n v="398.99999968707499"/>
    <x v="342"/>
    <n v="0"/>
    <n v="0"/>
    <n v="398.99999968707499"/>
    <n v="4"/>
  </r>
  <r>
    <s v="MEREP"/>
    <x v="18"/>
    <x v="18"/>
    <s v="Canada"/>
    <s v="Chai"/>
    <s v="Beverages"/>
    <n v="0"/>
    <n v="31.5"/>
    <n v="1"/>
    <n v="0"/>
    <n v="360"/>
    <x v="182"/>
    <n v="0"/>
    <n v="0"/>
    <n v="360"/>
    <n v="7"/>
  </r>
  <r>
    <s v="MEREP"/>
    <x v="18"/>
    <x v="18"/>
    <s v="Canada"/>
    <s v="FlÃ¸temysost"/>
    <s v="Dairy Products"/>
    <n v="0"/>
    <n v="31.5"/>
    <n v="1"/>
    <n v="5.0000000745057997E-2"/>
    <n v="306.37499975971798"/>
    <x v="584"/>
    <n v="0"/>
    <n v="0"/>
    <n v="306.37499975971798"/>
    <n v="8"/>
  </r>
  <r>
    <s v="MEREP"/>
    <x v="18"/>
    <x v="18"/>
    <s v="Canada"/>
    <s v="Queso Cabrales"/>
    <s v="Dairy Products"/>
    <n v="0"/>
    <n v="31.5"/>
    <n v="1"/>
    <n v="5.0000000745057997E-2"/>
    <n v="299.24999976530597"/>
    <x v="560"/>
    <n v="0"/>
    <n v="0"/>
    <n v="299.24999976530597"/>
    <n v="2"/>
  </r>
  <r>
    <s v="MEREP"/>
    <x v="18"/>
    <x v="18"/>
    <s v="Canada"/>
    <s v="Longlife Tofu"/>
    <s v="Produce"/>
    <n v="0"/>
    <n v="31.5"/>
    <n v="1"/>
    <n v="0"/>
    <n v="240"/>
    <x v="491"/>
    <n v="0"/>
    <n v="0"/>
    <n v="240"/>
    <n v="3"/>
  </r>
  <r>
    <s v="MEREP"/>
    <x v="18"/>
    <x v="18"/>
    <s v="Canada"/>
    <s v="Chef Anton's Cajun Seasoning"/>
    <s v="Condiments"/>
    <n v="0"/>
    <n v="31.5"/>
    <n v="1"/>
    <n v="0"/>
    <n v="176"/>
    <x v="585"/>
    <n v="0"/>
    <n v="0"/>
    <n v="176"/>
    <n v="7"/>
  </r>
  <r>
    <s v="MEREP"/>
    <x v="18"/>
    <x v="18"/>
    <s v="Canada"/>
    <s v="Sirop d'Ã©rable"/>
    <s v="Condiments"/>
    <n v="0"/>
    <n v="31.5"/>
    <n v="1"/>
    <n v="0"/>
    <n v="142.5"/>
    <x v="586"/>
    <n v="0"/>
    <n v="0"/>
    <n v="142.5"/>
    <n v="6"/>
  </r>
  <r>
    <s v="MEREP"/>
    <x v="18"/>
    <x v="18"/>
    <s v="Canada"/>
    <s v="GuaranÃ¡ FantÃ¡stica"/>
    <s v="Beverages"/>
    <n v="0"/>
    <n v="31.5"/>
    <n v="1"/>
    <n v="0.10000000149011599"/>
    <n v="101.249999832361"/>
    <x v="587"/>
    <n v="0"/>
    <n v="0"/>
    <n v="101.249999832361"/>
    <n v="7"/>
  </r>
  <r>
    <s v="MEREP"/>
    <x v="18"/>
    <x v="18"/>
    <s v="Canada"/>
    <s v="Zaanse koeken"/>
    <s v="Confections"/>
    <n v="0"/>
    <n v="31.5"/>
    <n v="1"/>
    <n v="0.20000000298023199"/>
    <n v="97.279999637603694"/>
    <x v="588"/>
    <n v="0"/>
    <n v="0"/>
    <n v="97.279999637603694"/>
    <n v="4"/>
  </r>
  <r>
    <s v="MEREP"/>
    <x v="18"/>
    <x v="18"/>
    <s v="Canada"/>
    <s v="Singaporean Hokkien Fried Mee"/>
    <s v="Grains/Cereals"/>
    <n v="0"/>
    <n v="31.5"/>
    <n v="1"/>
    <n v="0.20000000298023199"/>
    <n v="89.599999666213904"/>
    <x v="589"/>
    <n v="0"/>
    <n v="0"/>
    <n v="89.599999666213904"/>
    <n v="4"/>
  </r>
  <r>
    <s v="AROUT"/>
    <x v="19"/>
    <x v="19"/>
    <s v="UK"/>
    <s v="Sir Rodney's Marmalade"/>
    <s v="Confections"/>
    <n v="0"/>
    <n v="42.583300000000001"/>
    <n v="1"/>
    <n v="5.0000000745057997E-2"/>
    <n v="3847.4999969825099"/>
    <x v="590"/>
    <n v="0"/>
    <n v="0"/>
    <n v="3847.4999969825099"/>
    <n v="9"/>
  </r>
  <r>
    <s v="AROUT"/>
    <x v="19"/>
    <x v="19"/>
    <s v="UK"/>
    <s v="Gorgonzola Telino"/>
    <s v="Dairy Products"/>
    <n v="123"/>
    <n v="42.583300000000001"/>
    <n v="3"/>
    <n v="1.66666669150193E-2"/>
    <n v="1406.2499995343301"/>
    <x v="591"/>
    <n v="2.4400000000000002E-2"/>
    <n v="11.432926825482401"/>
    <n v="468.74999984477898"/>
    <n v="6.3333000000000004"/>
  </r>
  <r>
    <s v="AROUT"/>
    <x v="19"/>
    <x v="19"/>
    <s v="UK"/>
    <s v="Ravioli Angelo"/>
    <s v="Grains/Cereals"/>
    <n v="335"/>
    <n v="42.583300000000001"/>
    <n v="2"/>
    <n v="0"/>
    <n v="1170"/>
    <x v="539"/>
    <n v="6.0000000000000001E-3"/>
    <n v="3.4925373134328299"/>
    <n v="585"/>
    <n v="6"/>
  </r>
  <r>
    <s v="AROUT"/>
    <x v="19"/>
    <x v="19"/>
    <s v="UK"/>
    <s v="Manjimup Dried Apples"/>
    <s v="Produce"/>
    <n v="0"/>
    <n v="42.583300000000001"/>
    <n v="1"/>
    <n v="0"/>
    <n v="1060"/>
    <x v="253"/>
    <n v="0"/>
    <n v="0"/>
    <n v="1060"/>
    <n v="6"/>
  </r>
  <r>
    <s v="AROUT"/>
    <x v="19"/>
    <x v="19"/>
    <s v="UK"/>
    <s v="Outback Lager"/>
    <s v="Beverages"/>
    <n v="237"/>
    <n v="42.583300000000001"/>
    <n v="2"/>
    <n v="0.12500000372528999"/>
    <n v="626.99999704956997"/>
    <x v="592"/>
    <n v="8.3999999999999995E-3"/>
    <n v="2.6455696078040898"/>
    <n v="313.49999852478498"/>
    <n v="6"/>
  </r>
  <r>
    <s v="AROUT"/>
    <x v="19"/>
    <x v="19"/>
    <s v="UK"/>
    <s v="Gnocchi di nonna Alice"/>
    <s v="Grains/Cereals"/>
    <n v="0"/>
    <n v="42.583300000000001"/>
    <n v="1"/>
    <n v="0"/>
    <n v="608"/>
    <x v="593"/>
    <n v="0"/>
    <n v="0"/>
    <n v="608"/>
    <n v="2"/>
  </r>
  <r>
    <s v="AROUT"/>
    <x v="19"/>
    <x v="19"/>
    <s v="UK"/>
    <s v="Perth Pasties"/>
    <s v="Meat/Poultry"/>
    <n v="0"/>
    <n v="42.583300000000001"/>
    <n v="1"/>
    <n v="0"/>
    <n v="590.4"/>
    <x v="594"/>
    <n v="0"/>
    <n v="0"/>
    <n v="590.4"/>
    <n v="6"/>
  </r>
  <r>
    <s v="AROUT"/>
    <x v="19"/>
    <x v="19"/>
    <s v="UK"/>
    <s v="Valkoinen suklaa"/>
    <s v="Confections"/>
    <n v="442"/>
    <n v="42.583300000000001"/>
    <n v="2"/>
    <n v="0"/>
    <n v="585"/>
    <x v="48"/>
    <n v="4.4999999999999997E-3"/>
    <n v="1.3235294117647001"/>
    <n v="292.5"/>
    <n v="4"/>
  </r>
  <r>
    <s v="AROUT"/>
    <x v="19"/>
    <x v="19"/>
    <s v="UK"/>
    <s v="Camembert Pierrot"/>
    <s v="Dairy Products"/>
    <n v="0"/>
    <n v="42.583300000000001"/>
    <n v="1"/>
    <n v="0"/>
    <n v="510"/>
    <x v="595"/>
    <n v="0"/>
    <n v="0"/>
    <n v="510"/>
    <n v="7"/>
  </r>
  <r>
    <s v="AROUT"/>
    <x v="19"/>
    <x v="19"/>
    <s v="UK"/>
    <s v="PÃ¢tÃ© chinois"/>
    <s v="Meat/Poultry"/>
    <n v="0"/>
    <n v="42.583300000000001"/>
    <n v="1"/>
    <n v="0"/>
    <n v="504"/>
    <x v="396"/>
    <n v="0"/>
    <n v="0"/>
    <n v="504"/>
    <n v="7"/>
  </r>
  <r>
    <s v="AROUT"/>
    <x v="19"/>
    <x v="19"/>
    <s v="UK"/>
    <s v="Spegesild"/>
    <s v="Seafood"/>
    <n v="0"/>
    <n v="42.583300000000001"/>
    <n v="1"/>
    <n v="5.0000000745057997E-2"/>
    <n v="319.19999974965998"/>
    <x v="596"/>
    <n v="0"/>
    <n v="0"/>
    <n v="319.19999974965998"/>
    <n v="4"/>
  </r>
  <r>
    <s v="AROUT"/>
    <x v="19"/>
    <x v="19"/>
    <s v="UK"/>
    <s v="Inlagd Sill"/>
    <s v="Seafood"/>
    <n v="0"/>
    <n v="42.583300000000001"/>
    <n v="1"/>
    <n v="0"/>
    <n v="304"/>
    <x v="597"/>
    <n v="0"/>
    <n v="0"/>
    <n v="304"/>
    <n v="3"/>
  </r>
  <r>
    <s v="AROUT"/>
    <x v="19"/>
    <x v="19"/>
    <s v="UK"/>
    <s v="Filo Mix"/>
    <s v="Grains/Cereals"/>
    <n v="203"/>
    <n v="42.583300000000001"/>
    <n v="2"/>
    <n v="0"/>
    <n v="266"/>
    <x v="598"/>
    <n v="9.9000000000000008E-3"/>
    <n v="1.3103448275862"/>
    <n v="133"/>
    <n v="10.5"/>
  </r>
  <r>
    <s v="AROUT"/>
    <x v="19"/>
    <x v="19"/>
    <s v="UK"/>
    <s v="FlÃ¸temysost"/>
    <s v="Dairy Products"/>
    <n v="0"/>
    <n v="42.583300000000001"/>
    <n v="1"/>
    <n v="0"/>
    <n v="258"/>
    <x v="599"/>
    <n v="0"/>
    <n v="0"/>
    <n v="258"/>
    <n v="7"/>
  </r>
  <r>
    <s v="AROUT"/>
    <x v="19"/>
    <x v="19"/>
    <s v="UK"/>
    <s v="Zaanse koeken"/>
    <s v="Confections"/>
    <n v="0"/>
    <n v="42.583300000000001"/>
    <n v="1"/>
    <n v="0"/>
    <n v="237.5"/>
    <x v="600"/>
    <n v="0"/>
    <n v="0"/>
    <n v="237.5"/>
    <n v="6"/>
  </r>
  <r>
    <s v="AROUT"/>
    <x v="19"/>
    <x v="19"/>
    <s v="UK"/>
    <s v="Chang"/>
    <s v="Beverages"/>
    <n v="0"/>
    <n v="42.583300000000001"/>
    <n v="1"/>
    <n v="0.20000000298023199"/>
    <n v="227.99999915063299"/>
    <x v="543"/>
    <n v="0"/>
    <n v="0"/>
    <n v="227.99999915063299"/>
    <n v="4"/>
  </r>
  <r>
    <s v="AROUT"/>
    <x v="19"/>
    <x v="19"/>
    <s v="UK"/>
    <s v="Laughing Lumberjack Lager"/>
    <s v="Beverages"/>
    <n v="0"/>
    <n v="42.583300000000001"/>
    <n v="1"/>
    <n v="0"/>
    <n v="210"/>
    <x v="272"/>
    <n v="0"/>
    <n v="0"/>
    <n v="210"/>
    <n v="7"/>
  </r>
  <r>
    <s v="AROUT"/>
    <x v="19"/>
    <x v="19"/>
    <s v="UK"/>
    <s v="Chocolade"/>
    <s v="Confections"/>
    <n v="0"/>
    <n v="42.583300000000001"/>
    <n v="1"/>
    <n v="0.10000000149011599"/>
    <n v="137.69999977201201"/>
    <x v="601"/>
    <n v="0"/>
    <n v="0"/>
    <n v="137.69999977201201"/>
    <n v="5"/>
  </r>
  <r>
    <s v="AROUT"/>
    <x v="19"/>
    <x v="19"/>
    <s v="UK"/>
    <s v="Jack's New England Clam Chowder"/>
    <s v="Seafood"/>
    <n v="0"/>
    <n v="42.583300000000001"/>
    <n v="1"/>
    <n v="0"/>
    <n v="135.1"/>
    <x v="602"/>
    <n v="0"/>
    <n v="0"/>
    <n v="135.1"/>
    <n v="15"/>
  </r>
  <r>
    <s v="AROUT"/>
    <x v="19"/>
    <x v="19"/>
    <s v="UK"/>
    <s v="Konbu"/>
    <s v="Seafood"/>
    <n v="0"/>
    <n v="42.583300000000001"/>
    <n v="1"/>
    <n v="0"/>
    <n v="96"/>
    <x v="603"/>
    <n v="0"/>
    <n v="0"/>
    <n v="96"/>
    <n v="2"/>
  </r>
  <r>
    <s v="AROUT"/>
    <x v="19"/>
    <x v="19"/>
    <s v="UK"/>
    <s v="GuaranÃ¡ FantÃ¡stica"/>
    <s v="Beverages"/>
    <n v="0"/>
    <n v="42.583300000000001"/>
    <n v="1"/>
    <n v="0"/>
    <n v="90"/>
    <x v="604"/>
    <n v="0"/>
    <n v="0"/>
    <n v="90"/>
    <n v="5"/>
  </r>
  <r>
    <s v="AROUT"/>
    <x v="19"/>
    <x v="19"/>
    <s v="UK"/>
    <s v="Gustaf's KnÃ¤ckebrÃ¶d"/>
    <s v="Grains/Cereals"/>
    <n v="0"/>
    <n v="42.583300000000001"/>
    <n v="1"/>
    <n v="0"/>
    <n v="84"/>
    <x v="279"/>
    <n v="0"/>
    <n v="0"/>
    <n v="84"/>
    <n v="7"/>
  </r>
  <r>
    <s v="AROUT"/>
    <x v="19"/>
    <x v="19"/>
    <s v="UK"/>
    <s v="Steeleye Stout"/>
    <s v="Beverages"/>
    <n v="0"/>
    <n v="42.583300000000001"/>
    <n v="1"/>
    <n v="0"/>
    <n v="72"/>
    <x v="605"/>
    <n v="0"/>
    <n v="0"/>
    <n v="72"/>
    <n v="7"/>
  </r>
  <r>
    <s v="AROUT"/>
    <x v="19"/>
    <x v="19"/>
    <s v="UK"/>
    <s v="RÃ¶d Kaviar"/>
    <s v="Seafood"/>
    <n v="0"/>
    <n v="42.583300000000001"/>
    <n v="1"/>
    <n v="0"/>
    <n v="45"/>
    <x v="606"/>
    <n v="0"/>
    <n v="0"/>
    <n v="45"/>
    <n v="6"/>
  </r>
  <r>
    <s v="QUEEN"/>
    <x v="20"/>
    <x v="20"/>
    <s v="Brazil"/>
    <s v="CÃ´te de Blaye"/>
    <s v="Beverages"/>
    <n v="0"/>
    <n v="43"/>
    <n v="1"/>
    <n v="0.25"/>
    <n v="6324"/>
    <x v="607"/>
    <n v="0"/>
    <n v="0"/>
    <n v="6324"/>
    <n v="5"/>
  </r>
  <r>
    <s v="QUEEN"/>
    <x v="20"/>
    <x v="20"/>
    <s v="Brazil"/>
    <s v="Gnocchi di nonna Alice"/>
    <s v="Grains/Cereals"/>
    <n v="0"/>
    <n v="43"/>
    <n v="1"/>
    <n v="5.0000000745057997E-2"/>
    <n v="2165.9999983012599"/>
    <x v="608"/>
    <n v="0"/>
    <n v="0"/>
    <n v="2165.9999983012599"/>
    <n v="7"/>
  </r>
  <r>
    <s v="QUEEN"/>
    <x v="20"/>
    <x v="20"/>
    <s v="Brazil"/>
    <s v="Camembert Pierrot"/>
    <s v="Dairy Products"/>
    <n v="335"/>
    <n v="43"/>
    <n v="2"/>
    <n v="0.125"/>
    <n v="1938"/>
    <x v="609"/>
    <n v="6.0000000000000001E-3"/>
    <n v="5.7850746268656703"/>
    <n v="969"/>
    <n v="6"/>
  </r>
  <r>
    <s v="QUEEN"/>
    <x v="20"/>
    <x v="20"/>
    <s v="Brazil"/>
    <s v="RÃ¶ssle Sauerkraut"/>
    <s v="Produce"/>
    <n v="482"/>
    <n v="43"/>
    <n v="2"/>
    <n v="0.12500000372528999"/>
    <n v="1685.99999554753"/>
    <x v="610"/>
    <n v="4.1000000000000003E-3"/>
    <n v="3.4979253019658301"/>
    <n v="842.99999777376604"/>
    <n v="6"/>
  </r>
  <r>
    <s v="QUEEN"/>
    <x v="20"/>
    <x v="20"/>
    <s v="Brazil"/>
    <s v="Ipoh Coffee"/>
    <s v="Beverages"/>
    <n v="0"/>
    <n v="43"/>
    <n v="1"/>
    <n v="0.15000000596046401"/>
    <n v="1407.5999901294699"/>
    <x v="611"/>
    <n v="0"/>
    <n v="0"/>
    <n v="1407.5999901294699"/>
    <n v="0"/>
  </r>
  <r>
    <s v="QUEEN"/>
    <x v="20"/>
    <x v="20"/>
    <s v="Brazil"/>
    <s v="GumbÃ¤r GummibÃ¤rchen"/>
    <s v="Confections"/>
    <n v="315"/>
    <n v="43"/>
    <n v="2"/>
    <n v="0"/>
    <n v="1371.6"/>
    <x v="612"/>
    <n v="6.3E-3"/>
    <n v="4.3542857142857097"/>
    <n v="685.8"/>
    <n v="10.5"/>
  </r>
  <r>
    <s v="QUEEN"/>
    <x v="20"/>
    <x v="20"/>
    <s v="Brazil"/>
    <s v="LakkalikÃ¶Ã¶ri"/>
    <s v="Beverages"/>
    <n v="0"/>
    <n v="43"/>
    <n v="1"/>
    <n v="0"/>
    <n v="1080"/>
    <x v="534"/>
    <n v="0"/>
    <n v="0"/>
    <n v="1080"/>
    <n v="11"/>
  </r>
  <r>
    <s v="QUEEN"/>
    <x v="20"/>
    <x v="20"/>
    <s v="Brazil"/>
    <s v="Northwoods Cranberry Sauce"/>
    <s v="Condiments"/>
    <n v="0"/>
    <n v="43"/>
    <n v="1"/>
    <n v="0.20000000298023199"/>
    <n v="959.99999642372097"/>
    <x v="613"/>
    <n v="0"/>
    <n v="0"/>
    <n v="959.99999642372097"/>
    <n v="4"/>
  </r>
  <r>
    <s v="QUEEN"/>
    <x v="20"/>
    <x v="20"/>
    <s v="Brazil"/>
    <s v="Mozzarella di Giovanni"/>
    <s v="Dairy Products"/>
    <n v="0"/>
    <n v="43"/>
    <n v="1"/>
    <n v="0.25"/>
    <n v="875.69999999999902"/>
    <x v="614"/>
    <n v="0"/>
    <n v="0"/>
    <n v="875.69999999999902"/>
    <n v="5"/>
  </r>
  <r>
    <s v="QUEEN"/>
    <x v="20"/>
    <x v="20"/>
    <s v="Brazil"/>
    <s v="Maxilaku"/>
    <s v="Confections"/>
    <n v="0"/>
    <n v="43"/>
    <n v="1"/>
    <n v="0.10000000149011599"/>
    <n v="755.999998748302"/>
    <x v="615"/>
    <n v="0"/>
    <n v="0"/>
    <n v="755.999998748302"/>
    <n v="19"/>
  </r>
  <r>
    <s v="QUEEN"/>
    <x v="20"/>
    <x v="20"/>
    <s v="Brazil"/>
    <s v="Nord-Ost Matjeshering"/>
    <s v="Seafood"/>
    <n v="45"/>
    <n v="43"/>
    <n v="2"/>
    <n v="0.10000000149011599"/>
    <n v="699.02999884262601"/>
    <x v="616"/>
    <n v="4.4400000000000002E-2"/>
    <n v="15.5339999742805"/>
    <n v="349.51499942131301"/>
    <n v="5.5"/>
  </r>
  <r>
    <s v="QUEEN"/>
    <x v="20"/>
    <x v="20"/>
    <s v="Brazil"/>
    <s v="Chef Anton's Cajun Seasoning"/>
    <s v="Condiments"/>
    <n v="135"/>
    <n v="43"/>
    <n v="2"/>
    <n v="0.125"/>
    <n v="627"/>
    <x v="617"/>
    <n v="1.4800000000000001E-2"/>
    <n v="4.6444444444444404"/>
    <n v="313.5"/>
    <n v="15"/>
  </r>
  <r>
    <s v="QUEEN"/>
    <x v="20"/>
    <x v="20"/>
    <s v="Brazil"/>
    <s v="Sir Rodney's Marmalade"/>
    <s v="Confections"/>
    <n v="0"/>
    <n v="43"/>
    <n v="1"/>
    <n v="0.25"/>
    <n v="583.20000000000005"/>
    <x v="618"/>
    <n v="0"/>
    <n v="0"/>
    <n v="583.20000000000005"/>
    <n v="5"/>
  </r>
  <r>
    <s v="QUEEN"/>
    <x v="20"/>
    <x v="20"/>
    <s v="Brazil"/>
    <s v="Outback Lager"/>
    <s v="Beverages"/>
    <n v="0"/>
    <n v="43"/>
    <n v="1"/>
    <n v="5.0000000745057997E-2"/>
    <n v="569.99999955296505"/>
    <x v="619"/>
    <n v="0"/>
    <n v="0"/>
    <n v="569.99999955296505"/>
    <n v="5"/>
  </r>
  <r>
    <s v="QUEEN"/>
    <x v="20"/>
    <x v="20"/>
    <s v="Brazil"/>
    <s v="Boston Crab Meat"/>
    <s v="Seafood"/>
    <n v="301"/>
    <n v="43"/>
    <n v="3"/>
    <n v="5.0000000745057997E-2"/>
    <n v="556.37999962717299"/>
    <x v="620"/>
    <n v="0.01"/>
    <n v="1.8484385369673499"/>
    <n v="185.45999987572401"/>
    <n v="6"/>
  </r>
  <r>
    <s v="QUEEN"/>
    <x v="20"/>
    <x v="20"/>
    <s v="Brazil"/>
    <s v="Steeleye Stout"/>
    <s v="Beverages"/>
    <n v="0"/>
    <n v="43"/>
    <n v="1"/>
    <n v="0"/>
    <n v="540"/>
    <x v="94"/>
    <n v="0"/>
    <n v="0"/>
    <n v="540"/>
    <n v="19"/>
  </r>
  <r>
    <s v="QUEEN"/>
    <x v="20"/>
    <x v="20"/>
    <s v="Brazil"/>
    <s v="FlÃ¸temysost"/>
    <s v="Dairy Products"/>
    <n v="0"/>
    <n v="43"/>
    <n v="1"/>
    <n v="0"/>
    <n v="537.5"/>
    <x v="621"/>
    <n v="0"/>
    <n v="0"/>
    <n v="537.5"/>
    <n v="3"/>
  </r>
  <r>
    <s v="QUEEN"/>
    <x v="20"/>
    <x v="20"/>
    <s v="Brazil"/>
    <s v="Valkoinen suklaa"/>
    <s v="Confections"/>
    <n v="0"/>
    <n v="43"/>
    <n v="1"/>
    <n v="5.0000000745057997E-2"/>
    <n v="385.93749969731999"/>
    <x v="622"/>
    <n v="0"/>
    <n v="0"/>
    <n v="385.93749969731999"/>
    <n v="7"/>
  </r>
  <r>
    <s v="QUEEN"/>
    <x v="20"/>
    <x v="20"/>
    <s v="Brazil"/>
    <s v="Original Frankfurter grÃ¼ne SoÃŸe"/>
    <s v="Condiments"/>
    <n v="0"/>
    <n v="43"/>
    <n v="1"/>
    <n v="0.15000000596046401"/>
    <n v="309.39999783039002"/>
    <x v="623"/>
    <n v="0"/>
    <n v="0"/>
    <n v="309.39999783039002"/>
    <n v="0"/>
  </r>
  <r>
    <s v="QUEEN"/>
    <x v="20"/>
    <x v="20"/>
    <s v="Brazil"/>
    <s v="Chocolade"/>
    <s v="Confections"/>
    <n v="0"/>
    <n v="43"/>
    <n v="1"/>
    <n v="0"/>
    <n v="306"/>
    <x v="624"/>
    <n v="0"/>
    <n v="0"/>
    <n v="306"/>
    <n v="24"/>
  </r>
  <r>
    <s v="QUEEN"/>
    <x v="20"/>
    <x v="20"/>
    <s v="Brazil"/>
    <s v="PÃ¢tÃ© chinois"/>
    <s v="Meat/Poultry"/>
    <n v="0"/>
    <n v="43"/>
    <n v="1"/>
    <n v="0"/>
    <n v="288"/>
    <x v="364"/>
    <n v="0"/>
    <n v="0"/>
    <n v="288"/>
    <n v="7"/>
  </r>
  <r>
    <s v="QUEEN"/>
    <x v="20"/>
    <x v="20"/>
    <s v="Brazil"/>
    <s v="RhÃ¶nbrÃ¤u Klosterbier"/>
    <s v="Beverages"/>
    <n v="0"/>
    <n v="43"/>
    <n v="1"/>
    <n v="0.20000000298023199"/>
    <n v="260.39999902993401"/>
    <x v="625"/>
    <n v="0"/>
    <n v="0"/>
    <n v="260.39999902993401"/>
    <n v="4"/>
  </r>
  <r>
    <s v="QUEEN"/>
    <x v="20"/>
    <x v="20"/>
    <s v="Brazil"/>
    <s v="Gorgonzola Telino"/>
    <s v="Dairy Products"/>
    <n v="0"/>
    <n v="43"/>
    <n v="1"/>
    <n v="5.0000000745057997E-2"/>
    <n v="237.499999813735"/>
    <x v="626"/>
    <n v="0"/>
    <n v="0"/>
    <n v="237.499999813735"/>
    <n v="5"/>
  </r>
  <r>
    <s v="QUEEN"/>
    <x v="20"/>
    <x v="20"/>
    <s v="Brazil"/>
    <s v="Sir Rodney's Scones"/>
    <s v="Confections"/>
    <n v="0"/>
    <n v="43"/>
    <n v="1"/>
    <n v="0.10000000149011599"/>
    <n v="215.99999964237199"/>
    <x v="627"/>
    <n v="0"/>
    <n v="0"/>
    <n v="215.99999964237199"/>
    <n v="6"/>
  </r>
  <r>
    <s v="QUEEN"/>
    <x v="20"/>
    <x v="20"/>
    <s v="Brazil"/>
    <s v="Queso Cabrales"/>
    <s v="Dairy Products"/>
    <n v="0"/>
    <n v="43"/>
    <n v="1"/>
    <n v="0"/>
    <n v="210"/>
    <x v="272"/>
    <n v="0"/>
    <n v="0"/>
    <n v="210"/>
    <n v="7"/>
  </r>
  <r>
    <s v="QUEEN"/>
    <x v="20"/>
    <x v="20"/>
    <s v="Brazil"/>
    <s v="Escargots de Bourgogne"/>
    <s v="Seafood"/>
    <n v="0"/>
    <n v="43"/>
    <n v="1"/>
    <n v="0"/>
    <n v="198.75"/>
    <x v="524"/>
    <n v="0"/>
    <n v="0"/>
    <n v="198.75"/>
    <n v="6"/>
  </r>
  <r>
    <s v="QUEEN"/>
    <x v="20"/>
    <x v="20"/>
    <s v="Brazil"/>
    <s v="GuaranÃ¡ FantÃ¡stica"/>
    <s v="Beverages"/>
    <n v="0"/>
    <n v="43"/>
    <n v="1"/>
    <n v="0"/>
    <n v="157.5"/>
    <x v="216"/>
    <n v="0"/>
    <n v="0"/>
    <n v="157.5"/>
    <n v="24"/>
  </r>
  <r>
    <s v="QUEEN"/>
    <x v="20"/>
    <x v="20"/>
    <s v="Brazil"/>
    <s v="Chai"/>
    <s v="Beverages"/>
    <n v="0"/>
    <n v="43"/>
    <n v="1"/>
    <n v="0"/>
    <n v="144"/>
    <x v="275"/>
    <n v="0"/>
    <n v="0"/>
    <n v="144"/>
    <n v="6"/>
  </r>
  <r>
    <s v="QUEEN"/>
    <x v="20"/>
    <x v="20"/>
    <s v="Brazil"/>
    <s v="TourtiÃ¨re"/>
    <s v="Meat/Poultry"/>
    <n v="0"/>
    <n v="43"/>
    <n v="1"/>
    <n v="0.25"/>
    <n v="106.19999999999899"/>
    <x v="628"/>
    <n v="0"/>
    <n v="0"/>
    <n v="106.19999999999899"/>
    <n v="2"/>
  </r>
  <r>
    <s v="QUEEN"/>
    <x v="20"/>
    <x v="20"/>
    <s v="Brazil"/>
    <s v="Geitost"/>
    <s v="Dairy Products"/>
    <n v="0"/>
    <n v="43"/>
    <n v="1"/>
    <n v="0.25"/>
    <n v="75"/>
    <x v="430"/>
    <n v="0"/>
    <n v="0"/>
    <n v="75"/>
    <n v="6"/>
  </r>
  <r>
    <s v="QUEEN"/>
    <x v="20"/>
    <x v="20"/>
    <s v="Brazil"/>
    <s v="Inlagd Sill"/>
    <s v="Seafood"/>
    <n v="0"/>
    <n v="43"/>
    <n v="1"/>
    <n v="0.10000000149011599"/>
    <n v="68.399999886751104"/>
    <x v="629"/>
    <n v="0"/>
    <n v="0"/>
    <n v="68.399999886751104"/>
    <n v="6"/>
  </r>
  <r>
    <s v="QUEEN"/>
    <x v="20"/>
    <x v="20"/>
    <s v="Brazil"/>
    <s v="Filo Mix"/>
    <s v="Grains/Cereals"/>
    <n v="0"/>
    <n v="43"/>
    <n v="1"/>
    <n v="5.0000000745057997E-2"/>
    <n v="39.899999968707498"/>
    <x v="630"/>
    <n v="0"/>
    <n v="0"/>
    <n v="39.899999968707498"/>
    <n v="11"/>
  </r>
  <r>
    <s v="QUEEN"/>
    <x v="20"/>
    <x v="20"/>
    <s v="Brazil"/>
    <s v="Teatime Chocolate Biscuits"/>
    <s v="Confections"/>
    <n v="0"/>
    <n v="43"/>
    <n v="1"/>
    <n v="0"/>
    <n v="36.5"/>
    <x v="631"/>
    <n v="0"/>
    <n v="0"/>
    <n v="36.5"/>
    <n v="2"/>
  </r>
  <r>
    <s v="LINOD"/>
    <x v="21"/>
    <x v="21"/>
    <s v="Venezuela"/>
    <s v="Mozzarella di Giovanni"/>
    <s v="Dairy Products"/>
    <n v="0"/>
    <n v="44.2727"/>
    <n v="1"/>
    <n v="0"/>
    <n v="2088"/>
    <x v="632"/>
    <n v="0"/>
    <n v="0"/>
    <n v="2088"/>
    <n v="12"/>
  </r>
  <r>
    <s v="LINOD"/>
    <x v="21"/>
    <x v="21"/>
    <s v="Venezuela"/>
    <s v="Maxilaku"/>
    <s v="Confections"/>
    <n v="0"/>
    <n v="44.2727"/>
    <n v="1"/>
    <n v="0"/>
    <n v="1200"/>
    <x v="553"/>
    <n v="0"/>
    <n v="0"/>
    <n v="1200"/>
    <n v="0"/>
  </r>
  <r>
    <s v="LINOD"/>
    <x v="21"/>
    <x v="21"/>
    <s v="Venezuela"/>
    <s v="Carnarvon Tigers"/>
    <s v="Seafood"/>
    <n v="0"/>
    <n v="44.2727"/>
    <n v="1"/>
    <n v="0.25"/>
    <n v="1171.875"/>
    <x v="633"/>
    <n v="0"/>
    <n v="0"/>
    <n v="1171.875"/>
    <n v="4"/>
  </r>
  <r>
    <s v="LINOD"/>
    <x v="21"/>
    <x v="21"/>
    <s v="Venezuela"/>
    <s v="Outback Lager"/>
    <s v="Beverages"/>
    <n v="197"/>
    <n v="44.2727"/>
    <n v="2"/>
    <n v="0.175000000745058"/>
    <n v="985.49999892711605"/>
    <x v="634"/>
    <n v="1.0200000000000001E-2"/>
    <n v="5.0025380656198797"/>
    <n v="492.74999946355803"/>
    <n v="6"/>
  </r>
  <r>
    <s v="LINOD"/>
    <x v="21"/>
    <x v="21"/>
    <s v="Venezuela"/>
    <s v="Chai"/>
    <s v="Beverages"/>
    <n v="76"/>
    <n v="44.2727"/>
    <n v="2"/>
    <n v="0.125"/>
    <n v="954"/>
    <x v="635"/>
    <n v="2.63E-2"/>
    <n v="12.552631578947301"/>
    <n v="477"/>
    <n v="7"/>
  </r>
  <r>
    <s v="LINOD"/>
    <x v="21"/>
    <x v="21"/>
    <s v="Venezuela"/>
    <s v="Boston Crab Meat"/>
    <s v="Seafood"/>
    <n v="59"/>
    <n v="44.2727"/>
    <n v="2"/>
    <n v="0"/>
    <n v="920"/>
    <x v="636"/>
    <n v="3.39E-2"/>
    <n v="15.593220338983"/>
    <n v="460"/>
    <n v="4"/>
  </r>
  <r>
    <s v="LINOD"/>
    <x v="21"/>
    <x v="21"/>
    <s v="Venezuela"/>
    <s v="RÃ¶ssle Sauerkraut"/>
    <s v="Produce"/>
    <n v="0"/>
    <n v="44.2727"/>
    <n v="1"/>
    <n v="0"/>
    <n v="912"/>
    <x v="259"/>
    <n v="0"/>
    <n v="0"/>
    <n v="912"/>
    <n v="0"/>
  </r>
  <r>
    <s v="LINOD"/>
    <x v="21"/>
    <x v="21"/>
    <s v="Venezuela"/>
    <s v="Pavlova"/>
    <s v="Confections"/>
    <n v="15"/>
    <n v="44.2727"/>
    <n v="2"/>
    <n v="7.5000002980232197E-2"/>
    <n v="834.10999708771703"/>
    <x v="637"/>
    <n v="0.1333"/>
    <n v="55.607333139181101"/>
    <n v="417.05499854385801"/>
    <n v="2.5"/>
  </r>
  <r>
    <s v="LINOD"/>
    <x v="21"/>
    <x v="21"/>
    <s v="Venezuela"/>
    <s v="Inlagd Sill"/>
    <s v="Seafood"/>
    <n v="0"/>
    <n v="44.2727"/>
    <n v="1"/>
    <n v="0.25"/>
    <n v="712.5"/>
    <x v="509"/>
    <n v="0"/>
    <n v="0"/>
    <n v="712.5"/>
    <n v="4"/>
  </r>
  <r>
    <s v="LINOD"/>
    <x v="21"/>
    <x v="21"/>
    <s v="Venezuela"/>
    <s v="Camembert Pierrot"/>
    <s v="Dairy Products"/>
    <n v="0"/>
    <n v="44.2727"/>
    <n v="1"/>
    <n v="0.15000000596046401"/>
    <n v="693.59999513626099"/>
    <x v="393"/>
    <n v="0"/>
    <n v="0"/>
    <n v="693.59999513626099"/>
    <n v="3"/>
  </r>
  <r>
    <s v="LINOD"/>
    <x v="21"/>
    <x v="21"/>
    <s v="Venezuela"/>
    <s v="Valkoinen suklaa"/>
    <s v="Confections"/>
    <n v="0"/>
    <n v="44.2727"/>
    <n v="1"/>
    <n v="0"/>
    <n v="650"/>
    <x v="638"/>
    <n v="0"/>
    <n v="0"/>
    <n v="650"/>
    <n v="10"/>
  </r>
  <r>
    <s v="LINOD"/>
    <x v="21"/>
    <x v="21"/>
    <s v="Venezuela"/>
    <s v="Steeleye Stout"/>
    <s v="Beverages"/>
    <n v="195"/>
    <n v="44.2727"/>
    <n v="2"/>
    <n v="0.125"/>
    <n v="553.5"/>
    <x v="639"/>
    <n v="1.03E-2"/>
    <n v="2.8384615384615302"/>
    <n v="276.75"/>
    <n v="6"/>
  </r>
  <r>
    <s v="LINOD"/>
    <x v="21"/>
    <x v="21"/>
    <s v="Venezuela"/>
    <s v="Ravioli Angelo"/>
    <s v="Grains/Cereals"/>
    <n v="0"/>
    <n v="44.2727"/>
    <n v="1"/>
    <n v="0"/>
    <n v="546"/>
    <x v="42"/>
    <n v="0"/>
    <n v="0"/>
    <n v="546"/>
    <n v="0"/>
  </r>
  <r>
    <s v="LINOD"/>
    <x v="21"/>
    <x v="21"/>
    <s v="Venezuela"/>
    <s v="Aniseed Syrup"/>
    <s v="Condiments"/>
    <n v="78"/>
    <n v="44.2727"/>
    <n v="2"/>
    <n v="5.0000000745057997E-2"/>
    <n v="543.99999976158097"/>
    <x v="640"/>
    <n v="2.5600000000000001E-2"/>
    <n v="6.97435897130232"/>
    <n v="271.99999988079003"/>
    <n v="11"/>
  </r>
  <r>
    <s v="LINOD"/>
    <x v="21"/>
    <x v="21"/>
    <s v="Venezuela"/>
    <s v="PÃ¢tÃ© chinois"/>
    <s v="Meat/Poultry"/>
    <n v="0"/>
    <n v="44.2727"/>
    <n v="1"/>
    <n v="0.10000000149011599"/>
    <n v="518.399999141693"/>
    <x v="641"/>
    <n v="0"/>
    <n v="0"/>
    <n v="518.399999141693"/>
    <n v="6"/>
  </r>
  <r>
    <s v="LINOD"/>
    <x v="21"/>
    <x v="21"/>
    <s v="Venezuela"/>
    <s v="RÃ¸gede sild"/>
    <s v="Seafood"/>
    <n v="209"/>
    <n v="44.2727"/>
    <n v="2"/>
    <n v="0"/>
    <n v="475"/>
    <x v="600"/>
    <n v="9.5999999999999992E-3"/>
    <n v="2.2727272727272698"/>
    <n v="237.5"/>
    <n v="7.5"/>
  </r>
  <r>
    <s v="LINOD"/>
    <x v="21"/>
    <x v="21"/>
    <s v="Venezuela"/>
    <s v="Louisiana Fiery Hot Pepper Sauce"/>
    <s v="Condiments"/>
    <n v="0"/>
    <n v="44.2727"/>
    <n v="1"/>
    <n v="0"/>
    <n v="442.05"/>
    <x v="642"/>
    <n v="0"/>
    <n v="0"/>
    <n v="442.05"/>
    <n v="12"/>
  </r>
  <r>
    <s v="LINOD"/>
    <x v="21"/>
    <x v="21"/>
    <s v="Venezuela"/>
    <s v="NuNuCa NuÃŸ-Nougat-Creme"/>
    <s v="Confections"/>
    <n v="42"/>
    <n v="44.2727"/>
    <n v="2"/>
    <n v="0.10000000149011599"/>
    <n v="403.19999974965998"/>
    <x v="643"/>
    <n v="4.7600000000000003E-2"/>
    <n v="9.5999999940395302"/>
    <n v="201.59999987482999"/>
    <n v="15"/>
  </r>
  <r>
    <s v="LINOD"/>
    <x v="21"/>
    <x v="21"/>
    <s v="Venezuela"/>
    <s v="Sir Rodney's Scones"/>
    <s v="Confections"/>
    <n v="0"/>
    <n v="44.2727"/>
    <n v="1"/>
    <n v="0"/>
    <n v="300"/>
    <x v="211"/>
    <n v="0"/>
    <n v="0"/>
    <n v="300"/>
    <n v="10"/>
  </r>
  <r>
    <s v="LINOD"/>
    <x v="21"/>
    <x v="21"/>
    <s v="Venezuela"/>
    <s v="Escargots de Bourgogne"/>
    <s v="Seafood"/>
    <n v="0"/>
    <n v="44.2727"/>
    <n v="1"/>
    <n v="0.25"/>
    <n v="298.125"/>
    <x v="644"/>
    <n v="0"/>
    <n v="0"/>
    <n v="298.125"/>
    <n v="6"/>
  </r>
  <r>
    <s v="LINOD"/>
    <x v="21"/>
    <x v="21"/>
    <s v="Venezuela"/>
    <s v="Chang"/>
    <s v="Beverages"/>
    <n v="0"/>
    <n v="44.2727"/>
    <n v="1"/>
    <n v="0.10000000149011599"/>
    <n v="273.59999954700402"/>
    <x v="645"/>
    <n v="0"/>
    <n v="0"/>
    <n v="273.59999954700402"/>
    <n v="6"/>
  </r>
  <r>
    <s v="LINOD"/>
    <x v="21"/>
    <x v="21"/>
    <s v="Venezuela"/>
    <s v="Gorgonzola Telino"/>
    <s v="Dairy Products"/>
    <n v="0"/>
    <n v="44.2727"/>
    <n v="1"/>
    <n v="0.15000000596046401"/>
    <n v="265.624998137354"/>
    <x v="646"/>
    <n v="0"/>
    <n v="0"/>
    <n v="265.624998137354"/>
    <n v="3"/>
  </r>
  <r>
    <s v="LINOD"/>
    <x v="21"/>
    <x v="21"/>
    <s v="Venezuela"/>
    <s v="Jack's New England Clam Chowder"/>
    <s v="Seafood"/>
    <n v="0"/>
    <n v="44.2727"/>
    <n v="1"/>
    <n v="0.10000000149011599"/>
    <n v="243.17999959737"/>
    <x v="647"/>
    <n v="0"/>
    <n v="0"/>
    <n v="243.17999959737"/>
    <n v="5"/>
  </r>
  <r>
    <s v="LINOD"/>
    <x v="21"/>
    <x v="21"/>
    <s v="Venezuela"/>
    <s v="Teatime Chocolate Biscuits"/>
    <s v="Confections"/>
    <n v="86"/>
    <n v="44.2727"/>
    <n v="2"/>
    <n v="0.125"/>
    <n v="186.3"/>
    <x v="648"/>
    <n v="2.3300000000000001E-2"/>
    <n v="2.1662790697674401"/>
    <n v="93.15"/>
    <n v="6"/>
  </r>
  <r>
    <s v="LINOD"/>
    <x v="21"/>
    <x v="21"/>
    <s v="Venezuela"/>
    <s v="TunnbrÃ¶d"/>
    <s v="Grains/Cereals"/>
    <n v="0"/>
    <n v="44.2727"/>
    <n v="1"/>
    <n v="0"/>
    <n v="162"/>
    <x v="649"/>
    <n v="0"/>
    <n v="0"/>
    <n v="162"/>
    <n v="6"/>
  </r>
  <r>
    <s v="LINOD"/>
    <x v="21"/>
    <x v="21"/>
    <s v="Venezuela"/>
    <s v="Chartreuse verte"/>
    <s v="Beverages"/>
    <n v="0"/>
    <n v="44.2727"/>
    <n v="1"/>
    <n v="0.20000000298023199"/>
    <n v="143.999999463558"/>
    <x v="650"/>
    <n v="0"/>
    <n v="0"/>
    <n v="143.999999463558"/>
    <n v="28"/>
  </r>
  <r>
    <s v="REGGC"/>
    <x v="22"/>
    <x v="22"/>
    <s v="Italy"/>
    <s v="Mozzarella di Giovanni"/>
    <s v="Dairy Products"/>
    <n v="0"/>
    <n v="55.909100000000002"/>
    <n v="1"/>
    <n v="0.10000000149011599"/>
    <n v="1252.7999979257499"/>
    <x v="651"/>
    <n v="0"/>
    <n v="0"/>
    <n v="1252.7999979257499"/>
    <n v="10"/>
  </r>
  <r>
    <s v="REGGC"/>
    <x v="22"/>
    <x v="22"/>
    <s v="Italy"/>
    <s v="Uncle Bob's Organic Dried Pears"/>
    <s v="Produce"/>
    <n v="42"/>
    <n v="55.909100000000002"/>
    <n v="2"/>
    <n v="2.5000000372528999E-2"/>
    <n v="1169.9999995529599"/>
    <x v="652"/>
    <n v="4.7600000000000003E-2"/>
    <n v="27.857142846499102"/>
    <n v="584.99999977648201"/>
    <n v="10"/>
  </r>
  <r>
    <s v="REGGC"/>
    <x v="22"/>
    <x v="22"/>
    <s v="Italy"/>
    <s v="Alice Mutton"/>
    <s v="Meat/Poultry"/>
    <n v="0"/>
    <n v="55.909100000000002"/>
    <n v="1"/>
    <n v="5.0000000745057997E-2"/>
    <n v="740.99999941885403"/>
    <x v="578"/>
    <n v="0"/>
    <n v="0"/>
    <n v="740.99999941885403"/>
    <n v="32"/>
  </r>
  <r>
    <s v="REGGC"/>
    <x v="22"/>
    <x v="22"/>
    <s v="Italy"/>
    <s v="Maxilaku"/>
    <s v="Confections"/>
    <n v="0"/>
    <n v="55.909100000000002"/>
    <n v="1"/>
    <n v="0"/>
    <n v="560"/>
    <x v="340"/>
    <n v="0"/>
    <n v="0"/>
    <n v="560"/>
    <n v="7"/>
  </r>
  <r>
    <s v="REGGC"/>
    <x v="22"/>
    <x v="22"/>
    <s v="Italy"/>
    <s v="Raclette Courdavault"/>
    <s v="Dairy Products"/>
    <n v="0"/>
    <n v="55.909100000000002"/>
    <n v="1"/>
    <n v="5.0000000745057997E-2"/>
    <n v="522.49999959021795"/>
    <x v="653"/>
    <n v="0"/>
    <n v="0"/>
    <n v="522.49999959021795"/>
    <n v="32"/>
  </r>
  <r>
    <s v="REGGC"/>
    <x v="22"/>
    <x v="22"/>
    <s v="Italy"/>
    <s v="Tarte au sucre"/>
    <s v="Confections"/>
    <n v="0"/>
    <n v="55.909100000000002"/>
    <n v="1"/>
    <n v="0.10000000149011599"/>
    <n v="443.69999926537201"/>
    <x v="654"/>
    <n v="0"/>
    <n v="0"/>
    <n v="443.69999926537201"/>
    <n v="3"/>
  </r>
  <r>
    <s v="REGGC"/>
    <x v="22"/>
    <x v="22"/>
    <s v="Italy"/>
    <s v="RÃ¶ssle Sauerkraut"/>
    <s v="Produce"/>
    <n v="0"/>
    <n v="55.909100000000002"/>
    <n v="1"/>
    <n v="0"/>
    <n v="436.8"/>
    <x v="655"/>
    <n v="0"/>
    <n v="0"/>
    <n v="436.8"/>
    <n v="2"/>
  </r>
  <r>
    <s v="REGGC"/>
    <x v="22"/>
    <x v="22"/>
    <s v="Italy"/>
    <s v="Gnocchi di nonna Alice"/>
    <s v="Grains/Cereals"/>
    <n v="0"/>
    <n v="55.909100000000002"/>
    <n v="1"/>
    <n v="5.0000000745057997E-2"/>
    <n v="360.99999971687703"/>
    <x v="656"/>
    <n v="0"/>
    <n v="0"/>
    <n v="360.99999971687703"/>
    <n v="32"/>
  </r>
  <r>
    <s v="REGGC"/>
    <x v="22"/>
    <x v="22"/>
    <s v="Italy"/>
    <s v="Perth Pasties"/>
    <s v="Meat/Poultry"/>
    <n v="0"/>
    <n v="55.909100000000002"/>
    <n v="1"/>
    <n v="0.20000000298023199"/>
    <n v="262.39999902248297"/>
    <x v="657"/>
    <n v="0"/>
    <n v="0"/>
    <n v="262.39999902248297"/>
    <n v="0"/>
  </r>
  <r>
    <s v="REGGC"/>
    <x v="22"/>
    <x v="22"/>
    <s v="Italy"/>
    <s v="Original Frankfurter grÃ¼ne SoÃŸe"/>
    <s v="Condiments"/>
    <n v="0"/>
    <n v="55.909100000000002"/>
    <n v="1"/>
    <n v="0"/>
    <n v="260"/>
    <x v="428"/>
    <n v="0"/>
    <n v="0"/>
    <n v="260"/>
    <n v="10"/>
  </r>
  <r>
    <s v="REGGC"/>
    <x v="22"/>
    <x v="22"/>
    <s v="Italy"/>
    <s v="Spegesild"/>
    <s v="Seafood"/>
    <n v="0"/>
    <n v="55.909100000000002"/>
    <n v="1"/>
    <n v="0"/>
    <n v="192"/>
    <x v="658"/>
    <n v="0"/>
    <n v="0"/>
    <n v="192"/>
    <n v="7"/>
  </r>
  <r>
    <s v="REGGC"/>
    <x v="22"/>
    <x v="22"/>
    <s v="Italy"/>
    <s v="Gorgonzola Telino"/>
    <s v="Dairy Products"/>
    <n v="0"/>
    <n v="55.909100000000002"/>
    <n v="1"/>
    <n v="0.10000000149011599"/>
    <n v="179.99999970197601"/>
    <x v="659"/>
    <n v="0"/>
    <n v="0"/>
    <n v="179.99999970197601"/>
    <n v="10"/>
  </r>
  <r>
    <s v="REGGC"/>
    <x v="22"/>
    <x v="22"/>
    <s v="Italy"/>
    <s v="Jack's New England Clam Chowder"/>
    <s v="Seafood"/>
    <n v="0"/>
    <n v="55.909100000000002"/>
    <n v="1"/>
    <n v="0.20000000298023199"/>
    <n v="154.39999942481501"/>
    <x v="660"/>
    <n v="0"/>
    <n v="0"/>
    <n v="154.39999942481501"/>
    <n v="8"/>
  </r>
  <r>
    <s v="REGGC"/>
    <x v="22"/>
    <x v="22"/>
    <s v="Italy"/>
    <s v="Outback Lager"/>
    <s v="Beverages"/>
    <n v="0"/>
    <n v="55.909100000000002"/>
    <n v="1"/>
    <n v="0.20000000298023199"/>
    <n v="143.999999463558"/>
    <x v="650"/>
    <n v="0"/>
    <n v="0"/>
    <n v="143.999999463558"/>
    <n v="0"/>
  </r>
  <r>
    <s v="REGGC"/>
    <x v="22"/>
    <x v="22"/>
    <s v="Italy"/>
    <s v="Filo Mix"/>
    <s v="Grains/Cereals"/>
    <n v="239"/>
    <n v="55.909100000000002"/>
    <n v="2"/>
    <n v="0.100000003352761"/>
    <n v="116.89999976009101"/>
    <x v="661"/>
    <n v="8.3999999999999995E-3"/>
    <n v="0.48912133790833101"/>
    <n v="58.449999880045603"/>
    <n v="7.5"/>
  </r>
  <r>
    <s v="REGGC"/>
    <x v="22"/>
    <x v="22"/>
    <s v="Italy"/>
    <s v="Queso Cabrales"/>
    <s v="Dairy Products"/>
    <n v="0"/>
    <n v="55.909100000000002"/>
    <n v="1"/>
    <n v="0.20000000298023199"/>
    <n v="80.639999699592593"/>
    <x v="662"/>
    <n v="0"/>
    <n v="0"/>
    <n v="80.639999699592593"/>
    <n v="2"/>
  </r>
  <r>
    <s v="REGGC"/>
    <x v="22"/>
    <x v="22"/>
    <s v="Italy"/>
    <s v="TourtiÃ¨re"/>
    <s v="Meat/Poultry"/>
    <n v="0"/>
    <n v="55.909100000000002"/>
    <n v="1"/>
    <n v="0.10000000149011599"/>
    <n v="53.099999912083099"/>
    <x v="663"/>
    <n v="0"/>
    <n v="0"/>
    <n v="53.099999912083099"/>
    <n v="11"/>
  </r>
  <r>
    <s v="REGGC"/>
    <x v="22"/>
    <x v="22"/>
    <s v="Italy"/>
    <s v="GuaranÃ¡ FantÃ¡stica"/>
    <s v="Beverages"/>
    <n v="0"/>
    <n v="55.909100000000002"/>
    <n v="1"/>
    <n v="0"/>
    <n v="45"/>
    <x v="606"/>
    <n v="0"/>
    <n v="0"/>
    <n v="45"/>
    <n v="12"/>
  </r>
  <r>
    <s v="REGGC"/>
    <x v="22"/>
    <x v="22"/>
    <s v="Italy"/>
    <s v="Geitost"/>
    <s v="Dairy Products"/>
    <n v="0"/>
    <n v="55.909100000000002"/>
    <n v="1"/>
    <n v="0.10000000149011599"/>
    <n v="44.999999925494102"/>
    <x v="664"/>
    <n v="0"/>
    <n v="0"/>
    <n v="44.999999925494102"/>
    <n v="3"/>
  </r>
  <r>
    <s v="REGGC"/>
    <x v="22"/>
    <x v="22"/>
    <s v="Italy"/>
    <s v="Scottish Longbreads"/>
    <s v="Confections"/>
    <n v="0"/>
    <n v="55.909100000000002"/>
    <n v="1"/>
    <n v="0.10000000149011599"/>
    <n v="26.999999955296499"/>
    <x v="665"/>
    <n v="0"/>
    <n v="0"/>
    <n v="26.999999955296499"/>
    <n v="11"/>
  </r>
  <r>
    <s v="SUPRD"/>
    <x v="23"/>
    <x v="23"/>
    <s v="Belgium"/>
    <s v="Raclette Courdavault"/>
    <s v="Dairy Products"/>
    <n v="0"/>
    <n v="59.181800000000003"/>
    <n v="1"/>
    <n v="0"/>
    <n v="2750"/>
    <x v="666"/>
    <n v="0"/>
    <n v="0"/>
    <n v="2750"/>
    <n v="9"/>
  </r>
  <r>
    <s v="SUPRD"/>
    <x v="23"/>
    <x v="23"/>
    <s v="Belgium"/>
    <s v="Sir Rodney's Marmalade"/>
    <s v="Confections"/>
    <n v="0"/>
    <n v="59.181800000000003"/>
    <n v="1"/>
    <n v="5.0000000745057997E-2"/>
    <n v="2462.3999980688"/>
    <x v="667"/>
    <n v="0"/>
    <n v="0"/>
    <n v="2462.3999980688"/>
    <n v="2"/>
  </r>
  <r>
    <s v="SUPRD"/>
    <x v="23"/>
    <x v="23"/>
    <s v="Belgium"/>
    <s v="RÃ¶ssle Sauerkraut"/>
    <s v="Produce"/>
    <n v="169"/>
    <n v="59.181800000000003"/>
    <n v="2"/>
    <n v="0"/>
    <n v="2111.1999999999998"/>
    <x v="668"/>
    <n v="1.18E-2"/>
    <n v="12.4923076923076"/>
    <n v="1055.5999999999999"/>
    <n v="17.5"/>
  </r>
  <r>
    <s v="SUPRD"/>
    <x v="23"/>
    <x v="23"/>
    <s v="Belgium"/>
    <s v="Gnocchi di nonna Alice"/>
    <s v="Grains/Cereals"/>
    <n v="328"/>
    <n v="59.181800000000003"/>
    <n v="2"/>
    <n v="0"/>
    <n v="1596"/>
    <x v="669"/>
    <n v="6.1000000000000004E-3"/>
    <n v="4.8658536585365804"/>
    <n v="798"/>
    <n v="7.5"/>
  </r>
  <r>
    <s v="SUPRD"/>
    <x v="23"/>
    <x v="23"/>
    <s v="Belgium"/>
    <s v="FlÃ¸temysost"/>
    <s v="Dairy Products"/>
    <n v="419"/>
    <n v="59.181800000000003"/>
    <n v="2"/>
    <n v="0"/>
    <n v="1505"/>
    <x v="670"/>
    <n v="4.7999999999999996E-3"/>
    <n v="3.5918854415274399"/>
    <n v="752.5"/>
    <n v="7.5"/>
  </r>
  <r>
    <s v="SUPRD"/>
    <x v="23"/>
    <x v="23"/>
    <s v="Belgium"/>
    <s v="Alice Mutton"/>
    <s v="Meat/Poultry"/>
    <n v="0"/>
    <n v="59.181800000000003"/>
    <n v="1"/>
    <n v="0"/>
    <n v="1248"/>
    <x v="671"/>
    <n v="0"/>
    <n v="0"/>
    <n v="1248"/>
    <n v="29"/>
  </r>
  <r>
    <s v="SUPRD"/>
    <x v="23"/>
    <x v="23"/>
    <s v="Belgium"/>
    <s v="Ipoh Coffee"/>
    <s v="Beverages"/>
    <n v="169"/>
    <n v="59.181800000000003"/>
    <n v="2"/>
    <n v="0"/>
    <n v="1177.5999999999999"/>
    <x v="672"/>
    <n v="1.18E-2"/>
    <n v="6.9680473372781"/>
    <n v="588.79999999999995"/>
    <n v="17.5"/>
  </r>
  <r>
    <s v="SUPRD"/>
    <x v="23"/>
    <x v="23"/>
    <s v="Belgium"/>
    <s v="Schoggi Schokolade"/>
    <s v="Confections"/>
    <n v="0"/>
    <n v="59.181800000000003"/>
    <n v="1"/>
    <n v="0"/>
    <n v="1097.5"/>
    <x v="673"/>
    <n v="0"/>
    <n v="0"/>
    <n v="1097.5"/>
    <n v="12"/>
  </r>
  <r>
    <s v="SUPRD"/>
    <x v="23"/>
    <x v="23"/>
    <s v="Belgium"/>
    <s v="Camembert Pierrot"/>
    <s v="Dairy Products"/>
    <n v="0"/>
    <n v="59.181800000000003"/>
    <n v="1"/>
    <n v="0"/>
    <n v="1088"/>
    <x v="674"/>
    <n v="0"/>
    <n v="0"/>
    <n v="1088"/>
    <n v="2"/>
  </r>
  <r>
    <s v="SUPRD"/>
    <x v="23"/>
    <x v="23"/>
    <s v="Belgium"/>
    <s v="Steeleye Stout"/>
    <s v="Beverages"/>
    <n v="0"/>
    <n v="59.181800000000003"/>
    <n v="1"/>
    <n v="0"/>
    <n v="1080"/>
    <x v="534"/>
    <n v="0"/>
    <n v="0"/>
    <n v="1080"/>
    <n v="4"/>
  </r>
  <r>
    <s v="SUPRD"/>
    <x v="23"/>
    <x v="23"/>
    <s v="Belgium"/>
    <s v="Singaporean Hokkien Fried Mee"/>
    <s v="Grains/Cereals"/>
    <n v="412"/>
    <n v="59.181800000000003"/>
    <n v="3"/>
    <n v="0"/>
    <n v="1008"/>
    <x v="304"/>
    <n v="7.3000000000000001E-3"/>
    <n v="2.44660194174757"/>
    <n v="336"/>
    <n v="5.3333000000000004"/>
  </r>
  <r>
    <s v="SUPRD"/>
    <x v="23"/>
    <x v="23"/>
    <s v="Belgium"/>
    <s v="Outback Lager"/>
    <s v="Beverages"/>
    <n v="21"/>
    <n v="59.181800000000003"/>
    <n v="2"/>
    <n v="0"/>
    <n v="900"/>
    <x v="98"/>
    <n v="9.5200000000000007E-2"/>
    <n v="42.857142857142797"/>
    <n v="450"/>
    <n v="3.5"/>
  </r>
  <r>
    <s v="SUPRD"/>
    <x v="23"/>
    <x v="23"/>
    <s v="Belgium"/>
    <s v="GumbÃ¤r GummibÃ¤rchen"/>
    <s v="Confections"/>
    <n v="0"/>
    <n v="59.181800000000003"/>
    <n v="1"/>
    <n v="0"/>
    <n v="747"/>
    <x v="675"/>
    <n v="0"/>
    <n v="0"/>
    <n v="747"/>
    <n v="6"/>
  </r>
  <r>
    <s v="SUPRD"/>
    <x v="23"/>
    <x v="23"/>
    <s v="Belgium"/>
    <s v="Louisiana Hot Spiced Okra"/>
    <s v="Condiments"/>
    <n v="0"/>
    <n v="59.181800000000003"/>
    <n v="1"/>
    <n v="0.15000000596046401"/>
    <n v="693.59999513626099"/>
    <x v="393"/>
    <n v="0"/>
    <n v="0"/>
    <n v="693.59999513626099"/>
    <n v="21"/>
  </r>
  <r>
    <s v="SUPRD"/>
    <x v="23"/>
    <x v="23"/>
    <s v="Belgium"/>
    <s v="Original Frankfurter grÃ¼ne SoÃŸe"/>
    <s v="Condiments"/>
    <n v="23"/>
    <n v="59.181800000000003"/>
    <n v="2"/>
    <n v="0"/>
    <n v="520"/>
    <x v="428"/>
    <n v="8.6999999999999994E-2"/>
    <n v="22.6086956521739"/>
    <n v="260"/>
    <n v="7.5"/>
  </r>
  <r>
    <s v="SUPRD"/>
    <x v="23"/>
    <x v="23"/>
    <s v="Belgium"/>
    <s v="LakkalikÃ¶Ã¶ri"/>
    <s v="Beverages"/>
    <n v="0"/>
    <n v="59.181800000000003"/>
    <n v="1"/>
    <n v="0.15000000596046401"/>
    <n v="514.07999639511104"/>
    <x v="676"/>
    <n v="0"/>
    <n v="0"/>
    <n v="514.07999639511104"/>
    <n v="21"/>
  </r>
  <r>
    <s v="SUPRD"/>
    <x v="23"/>
    <x v="23"/>
    <s v="Belgium"/>
    <s v="Ikura"/>
    <s v="Seafood"/>
    <n v="0"/>
    <n v="59.181800000000003"/>
    <n v="1"/>
    <n v="0"/>
    <n v="496"/>
    <x v="582"/>
    <n v="0"/>
    <n v="0"/>
    <n v="496"/>
    <n v="9"/>
  </r>
  <r>
    <s v="SUPRD"/>
    <x v="23"/>
    <x v="23"/>
    <s v="Belgium"/>
    <s v="PÃ¢tÃ© chinois"/>
    <s v="Meat/Poultry"/>
    <n v="0"/>
    <n v="59.181800000000003"/>
    <n v="1"/>
    <n v="0.20000000298023199"/>
    <n v="479.99999821185997"/>
    <x v="677"/>
    <n v="0"/>
    <n v="0"/>
    <n v="479.99999821185997"/>
    <n v="12"/>
  </r>
  <r>
    <s v="SUPRD"/>
    <x v="23"/>
    <x v="23"/>
    <s v="Belgium"/>
    <s v="Chef Anton's Cajun Seasoning"/>
    <s v="Condiments"/>
    <n v="0"/>
    <n v="59.181800000000003"/>
    <n v="1"/>
    <n v="0"/>
    <n v="462"/>
    <x v="678"/>
    <n v="0"/>
    <n v="0"/>
    <n v="462"/>
    <n v="1"/>
  </r>
  <r>
    <s v="SUPRD"/>
    <x v="23"/>
    <x v="23"/>
    <s v="Belgium"/>
    <s v="Chang"/>
    <s v="Beverages"/>
    <n v="0"/>
    <n v="59.181800000000003"/>
    <n v="1"/>
    <n v="0"/>
    <n v="380"/>
    <x v="679"/>
    <n v="0"/>
    <n v="0"/>
    <n v="380"/>
    <n v="6"/>
  </r>
  <r>
    <s v="SUPRD"/>
    <x v="23"/>
    <x v="23"/>
    <s v="Belgium"/>
    <s v="Sir Rodney's Scones"/>
    <s v="Confections"/>
    <n v="0"/>
    <n v="59.181800000000003"/>
    <n v="1"/>
    <n v="0"/>
    <n v="360"/>
    <x v="182"/>
    <n v="0"/>
    <n v="0"/>
    <n v="360"/>
    <n v="12"/>
  </r>
  <r>
    <s v="SUPRD"/>
    <x v="23"/>
    <x v="23"/>
    <s v="Belgium"/>
    <s v="Escargots de Bourgogne"/>
    <s v="Seafood"/>
    <n v="0"/>
    <n v="59.181800000000003"/>
    <n v="1"/>
    <n v="0.20000000298023199"/>
    <n v="317.999998815357"/>
    <x v="680"/>
    <n v="0"/>
    <n v="0"/>
    <n v="317.999998815357"/>
    <n v="12"/>
  </r>
  <r>
    <s v="SUPRD"/>
    <x v="23"/>
    <x v="23"/>
    <s v="Belgium"/>
    <s v="Gorgonzola Telino"/>
    <s v="Dairy Products"/>
    <n v="0"/>
    <n v="59.181800000000003"/>
    <n v="1"/>
    <n v="0.15000000596046401"/>
    <n v="297.49999791383698"/>
    <x v="681"/>
    <n v="0"/>
    <n v="0"/>
    <n v="297.49999791383698"/>
    <n v="21"/>
  </r>
  <r>
    <s v="SUPRD"/>
    <x v="23"/>
    <x v="23"/>
    <s v="Belgium"/>
    <s v="Longlife Tofu"/>
    <s v="Produce"/>
    <n v="0"/>
    <n v="59.181800000000003"/>
    <n v="1"/>
    <n v="0"/>
    <n v="200"/>
    <x v="449"/>
    <n v="0"/>
    <n v="0"/>
    <n v="200"/>
    <n v="1"/>
  </r>
  <r>
    <s v="SUPRD"/>
    <x v="23"/>
    <x v="23"/>
    <s v="Belgium"/>
    <s v="Chai"/>
    <s v="Beverages"/>
    <n v="0"/>
    <n v="59.181800000000003"/>
    <n v="1"/>
    <n v="0"/>
    <n v="180"/>
    <x v="492"/>
    <n v="0"/>
    <n v="0"/>
    <n v="180"/>
    <n v="4"/>
  </r>
  <r>
    <s v="SUPRD"/>
    <x v="23"/>
    <x v="23"/>
    <s v="Belgium"/>
    <s v="Teatime Chocolate Biscuits"/>
    <s v="Confections"/>
    <n v="0"/>
    <n v="59.181800000000003"/>
    <n v="1"/>
    <n v="0"/>
    <n v="153.30000000000001"/>
    <x v="682"/>
    <n v="0"/>
    <n v="0"/>
    <n v="153.30000000000001"/>
    <n v="2"/>
  </r>
  <r>
    <s v="SUPRD"/>
    <x v="23"/>
    <x v="23"/>
    <s v="Belgium"/>
    <s v="TourtiÃ¨re"/>
    <s v="Meat/Poultry"/>
    <n v="0"/>
    <n v="59.181800000000003"/>
    <n v="1"/>
    <n v="0"/>
    <n v="74.5"/>
    <x v="683"/>
    <n v="0"/>
    <n v="0"/>
    <n v="74.5"/>
    <n v="4"/>
  </r>
  <r>
    <s v="SUPRD"/>
    <x v="23"/>
    <x v="23"/>
    <s v="Belgium"/>
    <s v="Boston Crab Meat"/>
    <s v="Seafood"/>
    <n v="0"/>
    <n v="59.181800000000003"/>
    <n v="1"/>
    <n v="0.20000000298023199"/>
    <n v="73.599999725818606"/>
    <x v="684"/>
    <n v="0"/>
    <n v="0"/>
    <n v="73.599999725818606"/>
    <n v="9"/>
  </r>
  <r>
    <s v="SUPRD"/>
    <x v="23"/>
    <x v="23"/>
    <s v="Belgium"/>
    <s v="GuaranÃ¡ FantÃ¡stica"/>
    <s v="Beverages"/>
    <n v="0"/>
    <n v="59.181800000000003"/>
    <n v="1"/>
    <n v="0"/>
    <n v="54"/>
    <x v="685"/>
    <n v="0"/>
    <n v="0"/>
    <n v="54"/>
    <n v="6"/>
  </r>
  <r>
    <s v="SUPRD"/>
    <x v="23"/>
    <x v="23"/>
    <s v="Belgium"/>
    <s v="Geitost"/>
    <s v="Dairy Products"/>
    <n v="0"/>
    <n v="59.181800000000003"/>
    <n v="1"/>
    <n v="5.0000000745057997E-2"/>
    <n v="47.499999962747097"/>
    <x v="686"/>
    <n v="0"/>
    <n v="0"/>
    <n v="47.499999962747097"/>
    <n v="2"/>
  </r>
  <r>
    <s v="SUPRD"/>
    <x v="23"/>
    <x v="23"/>
    <s v="Belgium"/>
    <s v="Filo Mix"/>
    <s v="Grains/Cereals"/>
    <n v="0"/>
    <n v="59.181800000000003"/>
    <n v="1"/>
    <n v="0"/>
    <n v="14"/>
    <x v="324"/>
    <n v="0"/>
    <n v="0"/>
    <n v="14"/>
    <n v="9"/>
  </r>
  <r>
    <s v="GREAL"/>
    <x v="24"/>
    <x v="24"/>
    <s v="USA"/>
    <s v="CÃ´te de Blaye"/>
    <s v="Beverages"/>
    <n v="159"/>
    <n v="38.6"/>
    <n v="2"/>
    <n v="5.0000000745057997E-2"/>
    <n v="11264.624991165399"/>
    <x v="687"/>
    <n v="1.26E-2"/>
    <n v="70.846698057644403"/>
    <n v="5632.3124955827298"/>
    <n v="17"/>
  </r>
  <r>
    <s v="GREAL"/>
    <x v="24"/>
    <x v="24"/>
    <s v="USA"/>
    <s v="Raclette Courdavault"/>
    <s v="Dairy Products"/>
    <n v="0"/>
    <n v="38.6"/>
    <n v="1"/>
    <n v="0.15000000596046401"/>
    <n v="1402.49999016523"/>
    <x v="688"/>
    <n v="0"/>
    <n v="0"/>
    <n v="1402.49999016523"/>
    <n v="4"/>
  </r>
  <r>
    <s v="GREAL"/>
    <x v="24"/>
    <x v="24"/>
    <s v="USA"/>
    <s v="Tarte au sucre"/>
    <s v="Confections"/>
    <n v="0"/>
    <n v="38.6"/>
    <n v="1"/>
    <n v="5.0000000745057997E-2"/>
    <n v="936.69999926537196"/>
    <x v="689"/>
    <n v="0"/>
    <n v="0"/>
    <n v="936.69999926537196"/>
    <n v="29"/>
  </r>
  <r>
    <s v="GREAL"/>
    <x v="24"/>
    <x v="24"/>
    <s v="USA"/>
    <s v="Wimmers gute SemmelknÃ¶del"/>
    <s v="Grains/Cereals"/>
    <n v="0"/>
    <n v="38.6"/>
    <n v="1"/>
    <n v="0"/>
    <n v="931"/>
    <x v="690"/>
    <n v="0"/>
    <n v="0"/>
    <n v="931"/>
    <n v="5"/>
  </r>
  <r>
    <s v="GREAL"/>
    <x v="24"/>
    <x v="24"/>
    <s v="USA"/>
    <s v="Gnocchi di nonna Alice"/>
    <s v="Grains/Cereals"/>
    <n v="0"/>
    <n v="38.6"/>
    <n v="1"/>
    <n v="0"/>
    <n v="532"/>
    <x v="691"/>
    <n v="0"/>
    <n v="0"/>
    <n v="532"/>
    <n v="5"/>
  </r>
  <r>
    <s v="GREAL"/>
    <x v="24"/>
    <x v="24"/>
    <s v="USA"/>
    <s v="Camembert Pierrot"/>
    <s v="Dairy Products"/>
    <n v="0"/>
    <n v="38.6"/>
    <n v="1"/>
    <n v="0"/>
    <n v="510"/>
    <x v="595"/>
    <n v="0"/>
    <n v="0"/>
    <n v="510"/>
    <n v="0"/>
  </r>
  <r>
    <s v="GREAL"/>
    <x v="24"/>
    <x v="24"/>
    <s v="USA"/>
    <s v="Gula Malacca"/>
    <s v="Condiments"/>
    <n v="0"/>
    <n v="38.6"/>
    <n v="1"/>
    <n v="0.10000000149011599"/>
    <n v="490.13999918848202"/>
    <x v="692"/>
    <n v="0"/>
    <n v="0"/>
    <n v="490.13999918848202"/>
    <n v="6"/>
  </r>
  <r>
    <s v="GREAL"/>
    <x v="24"/>
    <x v="24"/>
    <s v="USA"/>
    <s v="Inlagd Sill"/>
    <s v="Seafood"/>
    <n v="0"/>
    <n v="38.6"/>
    <n v="1"/>
    <n v="0.20000000298023199"/>
    <n v="455.999998301267"/>
    <x v="693"/>
    <n v="0"/>
    <n v="0"/>
    <n v="455.999998301267"/>
    <n v="9"/>
  </r>
  <r>
    <s v="GREAL"/>
    <x v="24"/>
    <x v="24"/>
    <s v="USA"/>
    <s v="Mozzarella di Giovanni"/>
    <s v="Dairy Products"/>
    <n v="0"/>
    <n v="38.6"/>
    <n v="1"/>
    <n v="0"/>
    <n v="313.2"/>
    <x v="694"/>
    <n v="0"/>
    <n v="0"/>
    <n v="313.2"/>
    <n v="3"/>
  </r>
  <r>
    <s v="GREAL"/>
    <x v="24"/>
    <x v="24"/>
    <s v="USA"/>
    <s v="Sir Rodney's Scones"/>
    <s v="Confections"/>
    <n v="209"/>
    <n v="38.6"/>
    <n v="2"/>
    <n v="5.0000000745057997E-2"/>
    <n v="307.99999982118601"/>
    <x v="695"/>
    <n v="9.5999999999999992E-3"/>
    <n v="1.4736842096707401"/>
    <n v="153.999999910593"/>
    <n v="5"/>
  </r>
  <r>
    <s v="GREAL"/>
    <x v="24"/>
    <x v="24"/>
    <s v="USA"/>
    <s v="FlÃ¸temysost"/>
    <s v="Dairy Products"/>
    <n v="0"/>
    <n v="38.6"/>
    <n v="1"/>
    <n v="5.0000000745057997E-2"/>
    <n v="306.37499975971798"/>
    <x v="584"/>
    <n v="0"/>
    <n v="0"/>
    <n v="306.37499975971798"/>
    <n v="5"/>
  </r>
  <r>
    <s v="GREAL"/>
    <x v="24"/>
    <x v="24"/>
    <s v="USA"/>
    <s v="Teatime Chocolate Biscuits"/>
    <s v="Confections"/>
    <n v="0"/>
    <n v="38.6"/>
    <n v="1"/>
    <n v="0.10000000149011599"/>
    <n v="248.39999958872701"/>
    <x v="696"/>
    <n v="0"/>
    <n v="0"/>
    <n v="248.39999958872701"/>
    <n v="5"/>
  </r>
  <r>
    <s v="GREAL"/>
    <x v="24"/>
    <x v="24"/>
    <s v="USA"/>
    <s v="Outback Lager"/>
    <s v="Beverages"/>
    <n v="0"/>
    <n v="38.6"/>
    <n v="1"/>
    <n v="5.0000000745057997E-2"/>
    <n v="213.749999832361"/>
    <x v="697"/>
    <n v="0"/>
    <n v="0"/>
    <n v="213.749999832361"/>
    <n v="5"/>
  </r>
  <r>
    <s v="GREAL"/>
    <x v="24"/>
    <x v="24"/>
    <s v="USA"/>
    <s v="ThÃ¼ringer Rostbratwurst"/>
    <s v="Meat/Poultry"/>
    <n v="0"/>
    <n v="38.6"/>
    <n v="1"/>
    <n v="0.25"/>
    <n v="185.685"/>
    <x v="698"/>
    <n v="0"/>
    <n v="0"/>
    <n v="185.685"/>
    <n v="8"/>
  </r>
  <r>
    <s v="GREAL"/>
    <x v="24"/>
    <x v="24"/>
    <s v="USA"/>
    <s v="Chai"/>
    <s v="Beverages"/>
    <n v="0"/>
    <n v="38.6"/>
    <n v="1"/>
    <n v="0"/>
    <n v="144"/>
    <x v="275"/>
    <n v="0"/>
    <n v="0"/>
    <n v="144"/>
    <n v="8"/>
  </r>
  <r>
    <s v="GREAL"/>
    <x v="24"/>
    <x v="24"/>
    <s v="USA"/>
    <s v="Steeleye Stout"/>
    <s v="Beverages"/>
    <n v="0"/>
    <n v="38.6"/>
    <n v="1"/>
    <n v="0"/>
    <n v="72"/>
    <x v="605"/>
    <n v="0"/>
    <n v="0"/>
    <n v="72"/>
    <n v="10"/>
  </r>
  <r>
    <s v="GREAL"/>
    <x v="24"/>
    <x v="24"/>
    <s v="USA"/>
    <s v="Queso Cabrales"/>
    <s v="Dairy Products"/>
    <n v="0"/>
    <n v="38.6"/>
    <n v="1"/>
    <n v="0"/>
    <n v="63"/>
    <x v="699"/>
    <n v="0"/>
    <n v="0"/>
    <n v="63"/>
    <n v="3"/>
  </r>
  <r>
    <s v="GREAL"/>
    <x v="24"/>
    <x v="24"/>
    <s v="USA"/>
    <s v="Tofu"/>
    <s v="Produce"/>
    <n v="0"/>
    <n v="38.6"/>
    <n v="1"/>
    <n v="0.10000000149011599"/>
    <n v="62.774999896064401"/>
    <x v="700"/>
    <n v="0"/>
    <n v="0"/>
    <n v="62.774999896064401"/>
    <n v="6"/>
  </r>
  <r>
    <s v="GREAL"/>
    <x v="24"/>
    <x v="24"/>
    <s v="USA"/>
    <s v="Zaanse koeken"/>
    <s v="Confections"/>
    <n v="0"/>
    <n v="38.6"/>
    <n v="1"/>
    <n v="0.10000000149011599"/>
    <n v="51.299999915063303"/>
    <x v="701"/>
    <n v="0"/>
    <n v="0"/>
    <n v="51.299999915063303"/>
    <n v="6"/>
  </r>
  <r>
    <s v="GREAL"/>
    <x v="24"/>
    <x v="24"/>
    <s v="USA"/>
    <s v="Geitost"/>
    <s v="Dairy Products"/>
    <n v="0"/>
    <n v="38.6"/>
    <n v="1"/>
    <n v="0.20000000298023199"/>
    <n v="15.9999999403953"/>
    <x v="702"/>
    <n v="0"/>
    <n v="0"/>
    <n v="15.9999999403953"/>
    <n v="3"/>
  </r>
  <r>
    <s v="VAFFE"/>
    <x v="25"/>
    <x v="25"/>
    <s v="Denmark"/>
    <s v="RÃ¶ssle Sauerkraut"/>
    <s v="Produce"/>
    <n v="0"/>
    <n v="49"/>
    <n v="1"/>
    <n v="0.10000000149011599"/>
    <n v="2462.39999592304"/>
    <x v="703"/>
    <n v="0"/>
    <n v="0"/>
    <n v="2462.39999592304"/>
    <n v="6"/>
  </r>
  <r>
    <s v="VAFFE"/>
    <x v="25"/>
    <x v="25"/>
    <s v="Denmark"/>
    <s v="Vegie-spread"/>
    <s v="Condiments"/>
    <n v="0"/>
    <n v="49"/>
    <n v="1"/>
    <n v="0"/>
    <n v="1756"/>
    <x v="704"/>
    <n v="0"/>
    <n v="0"/>
    <n v="1756"/>
    <n v="6"/>
  </r>
  <r>
    <s v="VAFFE"/>
    <x v="25"/>
    <x v="25"/>
    <s v="Denmark"/>
    <s v="ThÃ¼ringer Rostbratwurst"/>
    <s v="Meat/Poultry"/>
    <n v="0"/>
    <n v="49"/>
    <n v="1"/>
    <n v="0.10000000149011599"/>
    <n v="1603.7999973446099"/>
    <x v="705"/>
    <n v="0"/>
    <n v="0"/>
    <n v="1603.7999973446099"/>
    <n v="9"/>
  </r>
  <r>
    <s v="VAFFE"/>
    <x v="25"/>
    <x v="25"/>
    <s v="Denmark"/>
    <s v="Ikura"/>
    <s v="Seafood"/>
    <n v="162"/>
    <n v="49"/>
    <n v="2"/>
    <n v="5.0000000745057997E-2"/>
    <n v="1277.19999916851"/>
    <x v="706"/>
    <n v="1.23E-2"/>
    <n v="7.8839506121513203"/>
    <n v="638.59999958425703"/>
    <n v="6.5"/>
  </r>
  <r>
    <s v="VAFFE"/>
    <x v="25"/>
    <x v="25"/>
    <s v="Denmark"/>
    <s v="Boston Crab Meat"/>
    <s v="Seafood"/>
    <n v="257"/>
    <n v="49"/>
    <n v="2"/>
    <n v="0.10000000149011599"/>
    <n v="1029.99999725818"/>
    <x v="707"/>
    <n v="7.7999999999999996E-3"/>
    <n v="4.0077820904987798"/>
    <n v="514.99999862909306"/>
    <n v="8"/>
  </r>
  <r>
    <s v="VAFFE"/>
    <x v="25"/>
    <x v="25"/>
    <s v="Denmark"/>
    <s v="Raclette Courdavault"/>
    <s v="Dairy Products"/>
    <n v="0"/>
    <n v="49"/>
    <n v="1"/>
    <n v="5.0000000745057997E-2"/>
    <n v="940.49999926239195"/>
    <x v="708"/>
    <n v="0"/>
    <n v="0"/>
    <n v="940.49999926239195"/>
    <n v="7"/>
  </r>
  <r>
    <s v="VAFFE"/>
    <x v="25"/>
    <x v="25"/>
    <s v="Denmark"/>
    <s v="Original Frankfurter grÃ¼ne SoÃŸe"/>
    <s v="Condiments"/>
    <n v="469"/>
    <n v="49"/>
    <n v="4"/>
    <n v="6.25E-2"/>
    <n v="787.15"/>
    <x v="709"/>
    <n v="8.5000000000000006E-3"/>
    <n v="1.67835820895522"/>
    <n v="196.78749999999999"/>
    <n v="6"/>
  </r>
  <r>
    <s v="VAFFE"/>
    <x v="25"/>
    <x v="25"/>
    <s v="Denmark"/>
    <s v="Tarte au sucre"/>
    <s v="Confections"/>
    <n v="0"/>
    <n v="49"/>
    <n v="1"/>
    <n v="0"/>
    <n v="739.5"/>
    <x v="710"/>
    <n v="0"/>
    <n v="0"/>
    <n v="739.5"/>
    <n v="4"/>
  </r>
  <r>
    <s v="VAFFE"/>
    <x v="25"/>
    <x v="25"/>
    <s v="Denmark"/>
    <s v="Scottish Longbreads"/>
    <s v="Confections"/>
    <n v="0"/>
    <n v="49"/>
    <n v="1"/>
    <n v="0"/>
    <n v="600"/>
    <x v="144"/>
    <n v="0"/>
    <n v="0"/>
    <n v="600"/>
    <n v="8"/>
  </r>
  <r>
    <s v="VAFFE"/>
    <x v="25"/>
    <x v="25"/>
    <s v="Denmark"/>
    <s v="Sasquatch Ale"/>
    <s v="Beverages"/>
    <n v="307"/>
    <n v="49"/>
    <n v="2"/>
    <n v="0"/>
    <n v="599.20000000000005"/>
    <x v="711"/>
    <n v="6.4999999999999997E-3"/>
    <n v="1.9517915309446201"/>
    <n v="299.60000000000002"/>
    <n v="5"/>
  </r>
  <r>
    <s v="VAFFE"/>
    <x v="25"/>
    <x v="25"/>
    <s v="Denmark"/>
    <s v="Sirop d'Ã©rable"/>
    <s v="Condiments"/>
    <n v="0"/>
    <n v="49"/>
    <n v="1"/>
    <n v="0"/>
    <n v="570"/>
    <x v="339"/>
    <n v="0"/>
    <n v="0"/>
    <n v="570"/>
    <n v="4"/>
  </r>
  <r>
    <s v="VAFFE"/>
    <x v="25"/>
    <x v="25"/>
    <s v="Denmark"/>
    <s v="FlÃ¸temysost"/>
    <s v="Dairy Products"/>
    <n v="0"/>
    <n v="49"/>
    <n v="1"/>
    <n v="0"/>
    <n v="516"/>
    <x v="712"/>
    <n v="0"/>
    <n v="0"/>
    <n v="516"/>
    <n v="8"/>
  </r>
  <r>
    <s v="VAFFE"/>
    <x v="25"/>
    <x v="25"/>
    <s v="Denmark"/>
    <s v="LakkalikÃ¶Ã¶ri"/>
    <s v="Beverages"/>
    <n v="0"/>
    <n v="49"/>
    <n v="1"/>
    <n v="0"/>
    <n v="504"/>
    <x v="396"/>
    <n v="0"/>
    <n v="0"/>
    <n v="504"/>
    <n v="8"/>
  </r>
  <r>
    <s v="VAFFE"/>
    <x v="25"/>
    <x v="25"/>
    <s v="Denmark"/>
    <s v="TourtiÃ¨re"/>
    <s v="Meat/Poultry"/>
    <n v="221"/>
    <n v="49"/>
    <n v="2"/>
    <n v="0"/>
    <n v="478.7"/>
    <x v="713"/>
    <n v="8.9999999999999993E-3"/>
    <n v="2.1660633484162801"/>
    <n v="239.35"/>
    <n v="6.5"/>
  </r>
  <r>
    <s v="VAFFE"/>
    <x v="25"/>
    <x v="25"/>
    <s v="Denmark"/>
    <s v="Valkoinen suklaa"/>
    <s v="Confections"/>
    <n v="0"/>
    <n v="49"/>
    <n v="1"/>
    <n v="0"/>
    <n v="325"/>
    <x v="714"/>
    <n v="0"/>
    <n v="0"/>
    <n v="325"/>
    <n v="9"/>
  </r>
  <r>
    <s v="VAFFE"/>
    <x v="25"/>
    <x v="25"/>
    <s v="Denmark"/>
    <s v="Uncle Bob's Organic Dried Pears"/>
    <s v="Produce"/>
    <n v="0"/>
    <n v="49"/>
    <n v="1"/>
    <n v="0"/>
    <n v="300"/>
    <x v="211"/>
    <n v="0"/>
    <n v="0"/>
    <n v="300"/>
    <n v="9"/>
  </r>
  <r>
    <s v="VAFFE"/>
    <x v="25"/>
    <x v="25"/>
    <s v="Denmark"/>
    <s v="Jack's New England Clam Chowder"/>
    <s v="Seafood"/>
    <n v="0"/>
    <n v="49"/>
    <n v="1"/>
    <n v="5.0000000745057997E-2"/>
    <n v="275.02499978430501"/>
    <x v="715"/>
    <n v="0"/>
    <n v="0"/>
    <n v="275.02499978430501"/>
    <n v="4"/>
  </r>
  <r>
    <s v="VAFFE"/>
    <x v="25"/>
    <x v="25"/>
    <s v="Denmark"/>
    <s v="Louisiana Fiery Hot Pepper Sauce"/>
    <s v="Condiments"/>
    <n v="0"/>
    <n v="49"/>
    <n v="1"/>
    <n v="0"/>
    <n v="252"/>
    <x v="346"/>
    <n v="0"/>
    <n v="0"/>
    <n v="252"/>
    <n v="4"/>
  </r>
  <r>
    <s v="VAFFE"/>
    <x v="25"/>
    <x v="25"/>
    <s v="Denmark"/>
    <s v="RÃ¸gede sild"/>
    <s v="Seafood"/>
    <n v="0"/>
    <n v="49"/>
    <n v="1"/>
    <n v="0.10000000149011599"/>
    <n v="205.19999966025301"/>
    <x v="716"/>
    <n v="0"/>
    <n v="0"/>
    <n v="205.19999966025301"/>
    <n v="9"/>
  </r>
  <r>
    <s v="VAFFE"/>
    <x v="25"/>
    <x v="25"/>
    <s v="Denmark"/>
    <s v="GuaranÃ¡ FantÃ¡stica"/>
    <s v="Beverages"/>
    <n v="372"/>
    <n v="49"/>
    <n v="2"/>
    <n v="0"/>
    <n v="202.5"/>
    <x v="310"/>
    <n v="5.4000000000000003E-3"/>
    <n v="0.54435483870967705"/>
    <n v="101.25"/>
    <n v="8"/>
  </r>
  <r>
    <s v="VAFFE"/>
    <x v="25"/>
    <x v="25"/>
    <s v="Denmark"/>
    <s v="Steeleye Stout"/>
    <s v="Beverages"/>
    <n v="0"/>
    <n v="49"/>
    <n v="1"/>
    <n v="0"/>
    <n v="180"/>
    <x v="492"/>
    <n v="0"/>
    <n v="0"/>
    <n v="180"/>
    <n v="6"/>
  </r>
  <r>
    <s v="VAFFE"/>
    <x v="25"/>
    <x v="25"/>
    <s v="Denmark"/>
    <s v="Aniseed Syrup"/>
    <s v="Condiments"/>
    <n v="0"/>
    <n v="49"/>
    <n v="1"/>
    <n v="0"/>
    <n v="140"/>
    <x v="717"/>
    <n v="0"/>
    <n v="0"/>
    <n v="140"/>
    <n v="9"/>
  </r>
  <r>
    <s v="VAFFE"/>
    <x v="25"/>
    <x v="25"/>
    <s v="Denmark"/>
    <s v="Filo Mix"/>
    <s v="Grains/Cereals"/>
    <n v="0"/>
    <n v="49"/>
    <n v="1"/>
    <n v="5.0000000745057997E-2"/>
    <n v="99.749999921768904"/>
    <x v="718"/>
    <n v="0"/>
    <n v="0"/>
    <n v="99.749999921768904"/>
    <n v="4"/>
  </r>
  <r>
    <s v="BLONP"/>
    <x v="26"/>
    <x v="26"/>
    <s v="France"/>
    <s v="ThÃ¼ringer Rostbratwurst"/>
    <s v="Meat/Poultry"/>
    <n v="0"/>
    <n v="53.6"/>
    <n v="1"/>
    <n v="0"/>
    <n v="3465"/>
    <x v="719"/>
    <n v="0"/>
    <n v="0"/>
    <n v="3465"/>
    <n v="10"/>
  </r>
  <r>
    <s v="BLONP"/>
    <x v="26"/>
    <x v="26"/>
    <s v="France"/>
    <s v="CÃ´te de Blaye"/>
    <s v="Beverages"/>
    <n v="0"/>
    <n v="53.6"/>
    <n v="1"/>
    <n v="0"/>
    <n v="2108"/>
    <x v="720"/>
    <n v="0"/>
    <n v="0"/>
    <n v="2108"/>
    <n v="10"/>
  </r>
  <r>
    <s v="BLONP"/>
    <x v="26"/>
    <x v="26"/>
    <s v="France"/>
    <s v="Tarte au sucre"/>
    <s v="Confections"/>
    <n v="0"/>
    <n v="53.6"/>
    <n v="1"/>
    <n v="0"/>
    <n v="1379"/>
    <x v="721"/>
    <n v="0"/>
    <n v="0"/>
    <n v="1379"/>
    <n v="9"/>
  </r>
  <r>
    <s v="BLONP"/>
    <x v="26"/>
    <x v="26"/>
    <s v="France"/>
    <s v="Gnocchi di nonna Alice"/>
    <s v="Grains/Cereals"/>
    <n v="0"/>
    <n v="53.6"/>
    <n v="1"/>
    <n v="0.10000000149011599"/>
    <n v="1094.3999981880099"/>
    <x v="722"/>
    <n v="0"/>
    <n v="0"/>
    <n v="1094.3999981880099"/>
    <n v="6"/>
  </r>
  <r>
    <s v="BLONP"/>
    <x v="26"/>
    <x v="26"/>
    <s v="France"/>
    <s v="RÃ¶ssle Sauerkraut"/>
    <s v="Produce"/>
    <n v="0"/>
    <n v="53.6"/>
    <n v="1"/>
    <n v="0"/>
    <n v="1092"/>
    <x v="79"/>
    <n v="0"/>
    <n v="0"/>
    <n v="1092"/>
    <n v="10"/>
  </r>
  <r>
    <s v="BLONP"/>
    <x v="26"/>
    <x v="26"/>
    <s v="France"/>
    <s v="Gorgonzola Telino"/>
    <s v="Dairy Products"/>
    <n v="196"/>
    <n v="53.6"/>
    <n v="2"/>
    <n v="2.5000000372528999E-2"/>
    <n v="1031.2499995343301"/>
    <x v="723"/>
    <n v="1.0200000000000001E-2"/>
    <n v="5.2614795894609099"/>
    <n v="515.62499976716902"/>
    <n v="14.5"/>
  </r>
  <r>
    <s v="BLONP"/>
    <x v="26"/>
    <x v="26"/>
    <s v="France"/>
    <s v="Carnarvon Tigers"/>
    <s v="Seafood"/>
    <n v="0"/>
    <n v="53.6"/>
    <n v="1"/>
    <n v="0.15000000596046401"/>
    <n v="956.24999329447701"/>
    <x v="724"/>
    <n v="0"/>
    <n v="0"/>
    <n v="956.24999329447701"/>
    <n v="6"/>
  </r>
  <r>
    <s v="BLONP"/>
    <x v="26"/>
    <x v="26"/>
    <s v="France"/>
    <s v="Alice Mutton"/>
    <s v="Meat/Poultry"/>
    <n v="0"/>
    <n v="53.6"/>
    <n v="1"/>
    <n v="0"/>
    <n v="936"/>
    <x v="725"/>
    <n v="0"/>
    <n v="0"/>
    <n v="936"/>
    <n v="18"/>
  </r>
  <r>
    <s v="BLONP"/>
    <x v="26"/>
    <x v="26"/>
    <s v="France"/>
    <s v="Chartreuse verte"/>
    <s v="Beverages"/>
    <n v="0"/>
    <n v="53.6"/>
    <n v="1"/>
    <n v="0"/>
    <n v="864"/>
    <x v="483"/>
    <n v="0"/>
    <n v="0"/>
    <n v="864"/>
    <n v="6"/>
  </r>
  <r>
    <s v="BLONP"/>
    <x v="26"/>
    <x v="26"/>
    <s v="France"/>
    <s v="Wimmers gute SemmelknÃ¶del"/>
    <s v="Grains/Cereals"/>
    <n v="0"/>
    <n v="53.6"/>
    <n v="1"/>
    <n v="0.10000000149011599"/>
    <n v="718.199998810887"/>
    <x v="726"/>
    <n v="0"/>
    <n v="0"/>
    <n v="718.199998810887"/>
    <n v="6"/>
  </r>
  <r>
    <s v="BLONP"/>
    <x v="26"/>
    <x v="26"/>
    <s v="France"/>
    <s v="Raclette Courdavault"/>
    <s v="Dairy Products"/>
    <n v="0"/>
    <n v="53.6"/>
    <n v="1"/>
    <n v="0"/>
    <n v="660"/>
    <x v="229"/>
    <n v="0"/>
    <n v="0"/>
    <n v="660"/>
    <n v="7"/>
  </r>
  <r>
    <s v="BLONP"/>
    <x v="26"/>
    <x v="26"/>
    <s v="France"/>
    <s v="Queso Cabrales"/>
    <s v="Dairy Products"/>
    <n v="0"/>
    <n v="53.6"/>
    <n v="1"/>
    <n v="0.15000000596046401"/>
    <n v="624.74999561905804"/>
    <x v="727"/>
    <n v="0"/>
    <n v="0"/>
    <n v="624.74999561905804"/>
    <n v="6"/>
  </r>
  <r>
    <s v="BLONP"/>
    <x v="26"/>
    <x v="26"/>
    <s v="France"/>
    <s v="Maxilaku"/>
    <s v="Confections"/>
    <n v="0"/>
    <n v="53.6"/>
    <n v="1"/>
    <n v="0"/>
    <n v="560"/>
    <x v="340"/>
    <n v="0"/>
    <n v="0"/>
    <n v="560"/>
    <n v="10"/>
  </r>
  <r>
    <s v="BLONP"/>
    <x v="26"/>
    <x v="26"/>
    <s v="France"/>
    <s v="Mozzarella di Giovanni"/>
    <s v="Dairy Products"/>
    <n v="0"/>
    <n v="53.6"/>
    <n v="1"/>
    <n v="0"/>
    <n v="556"/>
    <x v="728"/>
    <n v="0"/>
    <n v="0"/>
    <n v="556"/>
    <n v="6"/>
  </r>
  <r>
    <s v="BLONP"/>
    <x v="26"/>
    <x v="26"/>
    <s v="France"/>
    <s v="Chai"/>
    <s v="Beverages"/>
    <n v="0"/>
    <n v="53.6"/>
    <n v="1"/>
    <n v="0"/>
    <n v="450"/>
    <x v="98"/>
    <n v="0"/>
    <n v="0"/>
    <n v="450"/>
    <n v="8"/>
  </r>
  <r>
    <s v="BLONP"/>
    <x v="26"/>
    <x v="26"/>
    <s v="France"/>
    <s v="PÃ¢tÃ© chinois"/>
    <s v="Meat/Poultry"/>
    <n v="0"/>
    <n v="53.6"/>
    <n v="1"/>
    <n v="5.0000000745057997E-2"/>
    <n v="410.39999967813401"/>
    <x v="729"/>
    <n v="0"/>
    <n v="0"/>
    <n v="410.39999967813401"/>
    <n v="8"/>
  </r>
  <r>
    <s v="BLONP"/>
    <x v="26"/>
    <x v="26"/>
    <s v="France"/>
    <s v="Ikura"/>
    <s v="Seafood"/>
    <n v="0"/>
    <n v="53.6"/>
    <n v="1"/>
    <n v="0"/>
    <n v="347.2"/>
    <x v="730"/>
    <n v="0"/>
    <n v="0"/>
    <n v="347.2"/>
    <n v="9"/>
  </r>
  <r>
    <s v="BLONP"/>
    <x v="26"/>
    <x v="26"/>
    <s v="France"/>
    <s v="Ravioli Angelo"/>
    <s v="Grains/Cereals"/>
    <n v="0"/>
    <n v="53.6"/>
    <n v="1"/>
    <n v="0"/>
    <n v="292.5"/>
    <x v="48"/>
    <n v="0"/>
    <n v="0"/>
    <n v="292.5"/>
    <n v="25"/>
  </r>
  <r>
    <s v="BLONP"/>
    <x v="26"/>
    <x v="26"/>
    <s v="France"/>
    <s v="Outback Lager"/>
    <s v="Beverages"/>
    <n v="0"/>
    <n v="53.6"/>
    <n v="1"/>
    <n v="0"/>
    <n v="240"/>
    <x v="491"/>
    <n v="0"/>
    <n v="0"/>
    <n v="240"/>
    <n v="18"/>
  </r>
  <r>
    <s v="BLONP"/>
    <x v="26"/>
    <x v="26"/>
    <s v="France"/>
    <s v="LakkalikÃ¶Ã¶ri"/>
    <s v="Beverages"/>
    <n v="0"/>
    <n v="53.6"/>
    <n v="1"/>
    <n v="0"/>
    <n v="180"/>
    <x v="492"/>
    <n v="0"/>
    <n v="0"/>
    <n v="180"/>
    <n v="6"/>
  </r>
  <r>
    <s v="BLONP"/>
    <x v="26"/>
    <x v="26"/>
    <s v="France"/>
    <s v="TourtiÃ¨re"/>
    <s v="Meat/Poultry"/>
    <n v="0"/>
    <n v="53.6"/>
    <n v="1"/>
    <n v="0"/>
    <n v="165.2"/>
    <x v="731"/>
    <n v="0"/>
    <n v="0"/>
    <n v="165.2"/>
    <n v="10"/>
  </r>
  <r>
    <s v="BLONP"/>
    <x v="26"/>
    <x v="26"/>
    <s v="France"/>
    <s v="RhÃ¶nbrÃ¤u Klosterbier"/>
    <s v="Beverages"/>
    <n v="0"/>
    <n v="53.6"/>
    <n v="1"/>
    <n v="0.10000000149011599"/>
    <n v="133.91999977827001"/>
    <x v="732"/>
    <n v="0"/>
    <n v="0"/>
    <n v="133.91999977827001"/>
    <n v="6"/>
  </r>
  <r>
    <s v="BLONP"/>
    <x v="26"/>
    <x v="26"/>
    <s v="France"/>
    <s v="Filo Mix"/>
    <s v="Grains/Cereals"/>
    <n v="0"/>
    <n v="53.6"/>
    <n v="1"/>
    <n v="0"/>
    <n v="112"/>
    <x v="495"/>
    <n v="0"/>
    <n v="0"/>
    <n v="112"/>
    <n v="9"/>
  </r>
  <r>
    <s v="BLONP"/>
    <x v="26"/>
    <x v="26"/>
    <s v="France"/>
    <s v="Jack's New England Clam Chowder"/>
    <s v="Seafood"/>
    <n v="0"/>
    <n v="53.6"/>
    <n v="1"/>
    <n v="5.0000000745057997E-2"/>
    <n v="110.009999913722"/>
    <x v="733"/>
    <n v="0"/>
    <n v="0"/>
    <n v="110.009999913722"/>
    <n v="8"/>
  </r>
  <r>
    <s v="BLONP"/>
    <x v="26"/>
    <x v="26"/>
    <s v="France"/>
    <s v="Spegesild"/>
    <s v="Seafood"/>
    <n v="0"/>
    <n v="53.6"/>
    <n v="1"/>
    <n v="0"/>
    <n v="48"/>
    <x v="734"/>
    <n v="0"/>
    <n v="0"/>
    <n v="48"/>
    <n v="6"/>
  </r>
  <r>
    <s v="RICAR"/>
    <x v="27"/>
    <x v="16"/>
    <s v="Brazil"/>
    <s v="Camembert Pierrot"/>
    <s v="Dairy Products"/>
    <n v="405"/>
    <n v="61.5"/>
    <n v="2"/>
    <n v="0"/>
    <n v="2278"/>
    <x v="735"/>
    <n v="4.8999999999999998E-3"/>
    <n v="5.6246913580246902"/>
    <n v="1139"/>
    <n v="5"/>
  </r>
  <r>
    <s v="RICAR"/>
    <x v="27"/>
    <x v="16"/>
    <s v="Brazil"/>
    <s v="Raclette Courdavault"/>
    <s v="Dairy Products"/>
    <n v="0"/>
    <n v="61.5"/>
    <n v="1"/>
    <n v="5.0000000745057997E-2"/>
    <n v="2194.49999827891"/>
    <x v="736"/>
    <n v="0"/>
    <n v="0"/>
    <n v="2194.49999827891"/>
    <n v="7"/>
  </r>
  <r>
    <s v="RICAR"/>
    <x v="27"/>
    <x v="16"/>
    <s v="Brazil"/>
    <s v="Carnarvon Tigers"/>
    <s v="Seafood"/>
    <n v="0"/>
    <n v="61.5"/>
    <n v="1"/>
    <n v="0"/>
    <n v="1562.5"/>
    <x v="737"/>
    <n v="0"/>
    <n v="0"/>
    <n v="1562.5"/>
    <n v="10"/>
  </r>
  <r>
    <s v="RICAR"/>
    <x v="27"/>
    <x v="16"/>
    <s v="Brazil"/>
    <s v="Pavlova"/>
    <s v="Confections"/>
    <n v="536"/>
    <n v="61.5"/>
    <n v="2"/>
    <n v="0.20000000298023199"/>
    <n v="865.22499668598095"/>
    <x v="738"/>
    <n v="3.7000000000000002E-3"/>
    <n v="1.61422574008578"/>
    <n v="432.61249834299002"/>
    <n v="8"/>
  </r>
  <r>
    <s v="RICAR"/>
    <x v="27"/>
    <x v="16"/>
    <s v="Brazil"/>
    <s v="Chang"/>
    <s v="Beverages"/>
    <n v="173"/>
    <n v="61.5"/>
    <n v="3"/>
    <n v="8.3333334575096701E-2"/>
    <n v="652.64999924972597"/>
    <x v="739"/>
    <n v="1.7299999999999999E-2"/>
    <n v="3.77254334826431"/>
    <n v="217.54999974990801"/>
    <n v="5.3333000000000004"/>
  </r>
  <r>
    <s v="RICAR"/>
    <x v="27"/>
    <x v="16"/>
    <s v="Brazil"/>
    <s v="Louisiana Fiery Hot Pepper Sauce"/>
    <s v="Condiments"/>
    <n v="0"/>
    <n v="61.5"/>
    <n v="1"/>
    <n v="0"/>
    <n v="588"/>
    <x v="740"/>
    <n v="0"/>
    <n v="0"/>
    <n v="588"/>
    <n v="21"/>
  </r>
  <r>
    <s v="RICAR"/>
    <x v="27"/>
    <x v="16"/>
    <s v="Brazil"/>
    <s v="Spegesild"/>
    <s v="Seafood"/>
    <n v="501"/>
    <n v="61.5"/>
    <n v="2"/>
    <n v="7.5000002980232197E-2"/>
    <n v="542.399999141693"/>
    <x v="741"/>
    <n v="4.0000000000000001E-3"/>
    <n v="1.0826347288257301"/>
    <n v="271.19999957084599"/>
    <n v="5"/>
  </r>
  <r>
    <s v="RICAR"/>
    <x v="27"/>
    <x v="16"/>
    <s v="Brazil"/>
    <s v="Filo Mix"/>
    <s v="Grains/Cereals"/>
    <n v="0"/>
    <n v="61.5"/>
    <n v="1"/>
    <n v="0"/>
    <n v="490"/>
    <x v="558"/>
    <n v="0"/>
    <n v="0"/>
    <n v="490"/>
    <n v="14"/>
  </r>
  <r>
    <s v="RICAR"/>
    <x v="27"/>
    <x v="16"/>
    <s v="Brazil"/>
    <s v="Inlagd Sill"/>
    <s v="Seafood"/>
    <n v="0"/>
    <n v="61.5"/>
    <n v="1"/>
    <n v="0"/>
    <n v="475"/>
    <x v="742"/>
    <n v="0"/>
    <n v="0"/>
    <n v="475"/>
    <n v="14"/>
  </r>
  <r>
    <s v="RICAR"/>
    <x v="27"/>
    <x v="16"/>
    <s v="Brazil"/>
    <s v="Alice Mutton"/>
    <s v="Meat/Poultry"/>
    <n v="0"/>
    <n v="61.5"/>
    <n v="1"/>
    <n v="0"/>
    <n v="468"/>
    <x v="743"/>
    <n v="0"/>
    <n v="0"/>
    <n v="468"/>
    <n v="0"/>
  </r>
  <r>
    <s v="RICAR"/>
    <x v="27"/>
    <x v="16"/>
    <s v="Brazil"/>
    <s v="Teatime Chocolate Biscuits"/>
    <s v="Confections"/>
    <n v="161"/>
    <n v="61.5"/>
    <n v="2"/>
    <n v="0"/>
    <n v="401.5"/>
    <x v="744"/>
    <n v="1.24E-2"/>
    <n v="2.4937888198757698"/>
    <n v="200.75"/>
    <n v="14"/>
  </r>
  <r>
    <s v="RICAR"/>
    <x v="27"/>
    <x v="16"/>
    <s v="Brazil"/>
    <s v="Maxilaku"/>
    <s v="Confections"/>
    <n v="0"/>
    <n v="61.5"/>
    <n v="1"/>
    <n v="0"/>
    <n v="384"/>
    <x v="235"/>
    <n v="0"/>
    <n v="0"/>
    <n v="384"/>
    <n v="5"/>
  </r>
  <r>
    <s v="RICAR"/>
    <x v="27"/>
    <x v="16"/>
    <s v="Brazil"/>
    <s v="Gustaf's KnÃ¤ckebrÃ¶d"/>
    <s v="Grains/Cereals"/>
    <n v="0"/>
    <n v="61.5"/>
    <n v="1"/>
    <n v="0"/>
    <n v="315"/>
    <x v="401"/>
    <n v="0"/>
    <n v="0"/>
    <n v="315"/>
    <n v="12"/>
  </r>
  <r>
    <s v="RICAR"/>
    <x v="27"/>
    <x v="16"/>
    <s v="Brazil"/>
    <s v="Outback Lager"/>
    <s v="Beverages"/>
    <n v="0"/>
    <n v="61.5"/>
    <n v="1"/>
    <n v="0"/>
    <n v="240"/>
    <x v="491"/>
    <n v="0"/>
    <n v="0"/>
    <n v="240"/>
    <n v="7"/>
  </r>
  <r>
    <s v="RICAR"/>
    <x v="27"/>
    <x v="16"/>
    <s v="Brazil"/>
    <s v="Sasquatch Ale"/>
    <s v="Beverages"/>
    <n v="0"/>
    <n v="61.5"/>
    <n v="1"/>
    <n v="0"/>
    <n v="224"/>
    <x v="745"/>
    <n v="0"/>
    <n v="0"/>
    <n v="224"/>
    <n v="6"/>
  </r>
  <r>
    <s v="RICAR"/>
    <x v="27"/>
    <x v="16"/>
    <s v="Brazil"/>
    <s v="Ravioli Angelo"/>
    <s v="Grains/Cereals"/>
    <n v="0"/>
    <n v="61.5"/>
    <n v="1"/>
    <n v="5.0000000745057997E-2"/>
    <n v="185.249999854713"/>
    <x v="490"/>
    <n v="0"/>
    <n v="0"/>
    <n v="185.249999854713"/>
    <n v="7"/>
  </r>
  <r>
    <s v="RICAR"/>
    <x v="27"/>
    <x v="16"/>
    <s v="Brazil"/>
    <s v="Konbu"/>
    <s v="Seafood"/>
    <n v="0"/>
    <n v="61.5"/>
    <n v="1"/>
    <n v="0"/>
    <n v="180"/>
    <x v="492"/>
    <n v="0"/>
    <n v="0"/>
    <n v="180"/>
    <n v="0"/>
  </r>
  <r>
    <s v="RICAR"/>
    <x v="27"/>
    <x v="16"/>
    <s v="Brazil"/>
    <s v="Scottish Longbreads"/>
    <s v="Confections"/>
    <n v="0"/>
    <n v="61.5"/>
    <n v="1"/>
    <n v="0.20000000298023199"/>
    <n v="179.99999932944701"/>
    <x v="746"/>
    <n v="0"/>
    <n v="0"/>
    <n v="179.99999932944701"/>
    <n v="5"/>
  </r>
  <r>
    <s v="RICAR"/>
    <x v="27"/>
    <x v="16"/>
    <s v="Brazil"/>
    <s v="NuNuCa NuÃŸ-Nougat-Creme"/>
    <s v="Confections"/>
    <n v="0"/>
    <n v="61.5"/>
    <n v="1"/>
    <n v="5.0000000745057997E-2"/>
    <n v="132.99999989569099"/>
    <x v="747"/>
    <n v="0"/>
    <n v="0"/>
    <n v="132.99999989569099"/>
    <n v="7"/>
  </r>
  <r>
    <s v="RICAR"/>
    <x v="27"/>
    <x v="16"/>
    <s v="Brazil"/>
    <s v="GuaranÃ¡ FantÃ¡stica"/>
    <s v="Beverages"/>
    <n v="0"/>
    <n v="61.5"/>
    <n v="1"/>
    <n v="0.15000000596046401"/>
    <n v="57.374999597668598"/>
    <x v="748"/>
    <n v="0"/>
    <n v="0"/>
    <n v="57.374999597668598"/>
    <n v="12"/>
  </r>
  <r>
    <s v="RICAR"/>
    <x v="27"/>
    <x v="16"/>
    <s v="Brazil"/>
    <s v="FlÃ¸temysost"/>
    <s v="Dairy Products"/>
    <n v="0"/>
    <n v="61.5"/>
    <n v="1"/>
    <n v="0"/>
    <n v="34.4"/>
    <x v="749"/>
    <n v="0"/>
    <n v="0"/>
    <n v="34.4"/>
    <n v="21"/>
  </r>
  <r>
    <s v="ISLAT"/>
    <x v="28"/>
    <x v="27"/>
    <s v="UK"/>
    <s v="Sirop d'Ã©rable"/>
    <s v="Condiments"/>
    <n v="0"/>
    <n v="58.444400000000002"/>
    <n v="1"/>
    <n v="0"/>
    <n v="855"/>
    <x v="334"/>
    <n v="0"/>
    <n v="0"/>
    <n v="855"/>
    <n v="10"/>
  </r>
  <r>
    <s v="ISLAT"/>
    <x v="28"/>
    <x v="27"/>
    <s v="UK"/>
    <s v="Northwoods Cranberry Sauce"/>
    <s v="Condiments"/>
    <n v="0"/>
    <n v="58.444400000000002"/>
    <n v="1"/>
    <n v="0"/>
    <n v="800"/>
    <x v="750"/>
    <n v="0"/>
    <n v="0"/>
    <n v="800"/>
    <n v="10"/>
  </r>
  <r>
    <s v="ISLAT"/>
    <x v="28"/>
    <x v="27"/>
    <s v="UK"/>
    <s v="Camembert Pierrot"/>
    <s v="Dairy Products"/>
    <n v="0"/>
    <n v="58.444400000000002"/>
    <n v="1"/>
    <n v="0"/>
    <n v="714"/>
    <x v="751"/>
    <n v="0"/>
    <n v="0"/>
    <n v="714"/>
    <n v="10"/>
  </r>
  <r>
    <s v="ISLAT"/>
    <x v="28"/>
    <x v="27"/>
    <s v="UK"/>
    <s v="Outback Lager"/>
    <s v="Beverages"/>
    <n v="313"/>
    <n v="58.444400000000002"/>
    <n v="2"/>
    <n v="0"/>
    <n v="660"/>
    <x v="752"/>
    <n v="6.4000000000000003E-3"/>
    <n v="2.1086261980830598"/>
    <n v="330"/>
    <n v="6.5"/>
  </r>
  <r>
    <s v="ISLAT"/>
    <x v="28"/>
    <x v="27"/>
    <s v="UK"/>
    <s v="Gnocchi di nonna Alice"/>
    <s v="Grains/Cereals"/>
    <n v="0"/>
    <n v="58.444400000000002"/>
    <n v="1"/>
    <n v="0"/>
    <n v="570"/>
    <x v="339"/>
    <n v="0"/>
    <n v="0"/>
    <n v="570"/>
    <n v="29"/>
  </r>
  <r>
    <s v="ISLAT"/>
    <x v="28"/>
    <x v="27"/>
    <s v="UK"/>
    <s v="FlÃ¸temysost"/>
    <s v="Dairy Products"/>
    <n v="145"/>
    <n v="58.444400000000002"/>
    <n v="2"/>
    <n v="0"/>
    <n v="528.9"/>
    <x v="753"/>
    <n v="1.38E-2"/>
    <n v="3.6475862068965501"/>
    <n v="264.45"/>
    <n v="7"/>
  </r>
  <r>
    <s v="ISLAT"/>
    <x v="28"/>
    <x v="27"/>
    <s v="UK"/>
    <s v="Mozzarella di Giovanni"/>
    <s v="Dairy Products"/>
    <n v="0"/>
    <n v="58.444400000000002"/>
    <n v="1"/>
    <n v="0"/>
    <n v="348"/>
    <x v="754"/>
    <n v="0"/>
    <n v="0"/>
    <n v="348"/>
    <n v="10"/>
  </r>
  <r>
    <s v="ISLAT"/>
    <x v="28"/>
    <x v="27"/>
    <s v="UK"/>
    <s v="Raclette Courdavault"/>
    <s v="Dairy Products"/>
    <n v="0"/>
    <n v="58.444400000000002"/>
    <n v="1"/>
    <n v="0"/>
    <n v="330"/>
    <x v="752"/>
    <n v="0"/>
    <n v="0"/>
    <n v="330"/>
    <n v="29"/>
  </r>
  <r>
    <s v="ISLAT"/>
    <x v="28"/>
    <x v="27"/>
    <s v="UK"/>
    <s v="LakkalikÃ¶Ã¶ri"/>
    <s v="Beverages"/>
    <n v="415"/>
    <n v="58.444400000000002"/>
    <n v="2"/>
    <n v="0"/>
    <n v="266.39999999999998"/>
    <x v="755"/>
    <n v="4.7999999999999996E-3"/>
    <n v="0.64192771084337297"/>
    <n v="133.19999999999999"/>
    <n v="16"/>
  </r>
  <r>
    <s v="ISLAT"/>
    <x v="28"/>
    <x v="27"/>
    <s v="UK"/>
    <s v="Chang"/>
    <s v="Beverages"/>
    <n v="0"/>
    <n v="58.444400000000002"/>
    <n v="1"/>
    <n v="0"/>
    <n v="190"/>
    <x v="756"/>
    <n v="0"/>
    <n v="0"/>
    <n v="190"/>
    <n v="10"/>
  </r>
  <r>
    <s v="ISLAT"/>
    <x v="28"/>
    <x v="27"/>
    <s v="UK"/>
    <s v="Sasquatch Ale"/>
    <s v="Beverages"/>
    <n v="0"/>
    <n v="58.444400000000002"/>
    <n v="1"/>
    <n v="0"/>
    <n v="156.80000000000001"/>
    <x v="757"/>
    <n v="0"/>
    <n v="0"/>
    <n v="156.80000000000001"/>
    <n v="7"/>
  </r>
  <r>
    <s v="ISLAT"/>
    <x v="28"/>
    <x v="27"/>
    <s v="UK"/>
    <s v="Jack's New England Clam Chowder"/>
    <s v="Seafood"/>
    <n v="0"/>
    <n v="58.444400000000002"/>
    <n v="1"/>
    <n v="0"/>
    <n v="154"/>
    <x v="758"/>
    <n v="0"/>
    <n v="0"/>
    <n v="154"/>
    <n v="3"/>
  </r>
  <r>
    <s v="ISLAT"/>
    <x v="28"/>
    <x v="27"/>
    <s v="UK"/>
    <s v="Steeleye Stout"/>
    <s v="Beverages"/>
    <n v="0"/>
    <n v="58.444400000000002"/>
    <n v="1"/>
    <n v="0"/>
    <n v="144"/>
    <x v="275"/>
    <n v="0"/>
    <n v="0"/>
    <n v="144"/>
    <n v="8"/>
  </r>
  <r>
    <s v="ISLAT"/>
    <x v="28"/>
    <x v="27"/>
    <s v="UK"/>
    <s v="TunnbrÃ¶d"/>
    <s v="Grains/Cereals"/>
    <n v="44"/>
    <n v="58.444400000000002"/>
    <n v="2"/>
    <n v="0"/>
    <n v="135"/>
    <x v="759"/>
    <n v="4.5499999999999999E-2"/>
    <n v="3.0681818181818099"/>
    <n v="67.5"/>
    <n v="9"/>
  </r>
  <r>
    <s v="ISLAT"/>
    <x v="28"/>
    <x v="27"/>
    <s v="UK"/>
    <s v="Tarte au sucre"/>
    <s v="Confections"/>
    <n v="0"/>
    <n v="58.444400000000002"/>
    <n v="1"/>
    <n v="0"/>
    <n v="98.6"/>
    <x v="760"/>
    <n v="0"/>
    <n v="0"/>
    <n v="98.6"/>
    <n v="10"/>
  </r>
  <r>
    <s v="ISLAT"/>
    <x v="28"/>
    <x v="27"/>
    <s v="UK"/>
    <s v="Perth Pasties"/>
    <s v="Meat/Poultry"/>
    <n v="0"/>
    <n v="58.444400000000002"/>
    <n v="1"/>
    <n v="0"/>
    <n v="65.599999999999994"/>
    <x v="761"/>
    <n v="0"/>
    <n v="0"/>
    <n v="65.599999999999994"/>
    <n v="10"/>
  </r>
  <r>
    <s v="ISLAT"/>
    <x v="28"/>
    <x v="27"/>
    <s v="UK"/>
    <s v="Konbu"/>
    <s v="Seafood"/>
    <n v="0"/>
    <n v="58.444400000000002"/>
    <n v="1"/>
    <n v="0"/>
    <n v="60"/>
    <x v="762"/>
    <n v="0"/>
    <n v="0"/>
    <n v="60"/>
    <n v="10"/>
  </r>
  <r>
    <s v="ISLAT"/>
    <x v="28"/>
    <x v="27"/>
    <s v="UK"/>
    <s v="Teatime Chocolate Biscuits"/>
    <s v="Confections"/>
    <n v="0"/>
    <n v="58.444400000000002"/>
    <n v="1"/>
    <n v="0"/>
    <n v="46"/>
    <x v="763"/>
    <n v="0"/>
    <n v="0"/>
    <n v="46"/>
    <n v="6"/>
  </r>
  <r>
    <s v="ISLAT"/>
    <x v="28"/>
    <x v="27"/>
    <s v="UK"/>
    <s v="Geitost"/>
    <s v="Dairy Products"/>
    <n v="0"/>
    <n v="58.444400000000002"/>
    <n v="1"/>
    <n v="0"/>
    <n v="24"/>
    <x v="320"/>
    <n v="0"/>
    <n v="0"/>
    <n v="24"/>
    <n v="8"/>
  </r>
  <r>
    <s v="PICCO"/>
    <x v="29"/>
    <x v="28"/>
    <s v="Austria"/>
    <s v="CÃ´te de Blaye"/>
    <s v="Beverages"/>
    <n v="0"/>
    <n v="58.8889"/>
    <n v="1"/>
    <n v="0.20000000298023199"/>
    <n v="8431.9999685883504"/>
    <x v="764"/>
    <n v="0"/>
    <n v="0"/>
    <n v="8431.9999685883504"/>
    <n v="12"/>
  </r>
  <r>
    <s v="PICCO"/>
    <x v="29"/>
    <x v="28"/>
    <s v="Austria"/>
    <s v="Gudbrandsdalsost"/>
    <s v="Dairy Products"/>
    <n v="330"/>
    <n v="58.8889"/>
    <n v="2"/>
    <n v="0"/>
    <n v="2520"/>
    <x v="765"/>
    <n v="6.1000000000000004E-3"/>
    <n v="7.6363636363636296"/>
    <n v="1260"/>
    <n v="7.5"/>
  </r>
  <r>
    <s v="PICCO"/>
    <x v="29"/>
    <x v="28"/>
    <s v="Austria"/>
    <s v="Alice Mutton"/>
    <s v="Meat/Poultry"/>
    <n v="145"/>
    <n v="58.8889"/>
    <n v="2"/>
    <n v="0.10000000149011599"/>
    <n v="2495.9999965131201"/>
    <x v="766"/>
    <n v="1.38E-2"/>
    <n v="17.213793079400801"/>
    <n v="1247.99999825656"/>
    <n v="6"/>
  </r>
  <r>
    <s v="PICCO"/>
    <x v="29"/>
    <x v="28"/>
    <s v="Austria"/>
    <s v="Carnarvon Tigers"/>
    <s v="Seafood"/>
    <n v="0"/>
    <n v="58.8889"/>
    <n v="1"/>
    <n v="0.20000000298023199"/>
    <n v="1749.9999934807399"/>
    <x v="767"/>
    <n v="0"/>
    <n v="0"/>
    <n v="1749.9999934807399"/>
    <n v="2"/>
  </r>
  <r>
    <s v="PICCO"/>
    <x v="29"/>
    <x v="28"/>
    <s v="Austria"/>
    <s v="Ipoh Coffee"/>
    <s v="Beverages"/>
    <n v="0"/>
    <n v="58.8889"/>
    <n v="1"/>
    <n v="0"/>
    <n v="1150"/>
    <x v="768"/>
    <n v="0"/>
    <n v="0"/>
    <n v="1150"/>
    <n v="4"/>
  </r>
  <r>
    <s v="PICCO"/>
    <x v="29"/>
    <x v="28"/>
    <s v="Austria"/>
    <s v="LakkalikÃ¶Ã¶ri"/>
    <s v="Beverages"/>
    <n v="0"/>
    <n v="58.8889"/>
    <n v="1"/>
    <n v="0"/>
    <n v="900"/>
    <x v="769"/>
    <n v="0"/>
    <n v="0"/>
    <n v="900"/>
    <n v="4"/>
  </r>
  <r>
    <s v="PICCO"/>
    <x v="29"/>
    <x v="28"/>
    <s v="Austria"/>
    <s v="Gustaf's KnÃ¤ckebrÃ¶d"/>
    <s v="Grains/Cereals"/>
    <n v="0"/>
    <n v="58.8889"/>
    <n v="1"/>
    <n v="0"/>
    <n v="735"/>
    <x v="368"/>
    <n v="0"/>
    <n v="0"/>
    <n v="735"/>
    <n v="5"/>
  </r>
  <r>
    <s v="PICCO"/>
    <x v="29"/>
    <x v="28"/>
    <s v="Austria"/>
    <s v="Wimmers gute SemmelknÃ¶del"/>
    <s v="Grains/Cereals"/>
    <n v="0"/>
    <n v="58.8889"/>
    <n v="1"/>
    <n v="0.20000000298023199"/>
    <n v="664.99999752268195"/>
    <x v="770"/>
    <n v="0"/>
    <n v="0"/>
    <n v="664.99999752268195"/>
    <n v="2"/>
  </r>
  <r>
    <s v="PICCO"/>
    <x v="29"/>
    <x v="28"/>
    <s v="Austria"/>
    <s v="Tofu"/>
    <s v="Produce"/>
    <n v="0"/>
    <n v="58.8889"/>
    <n v="1"/>
    <n v="0"/>
    <n v="651"/>
    <x v="771"/>
    <n v="0"/>
    <n v="0"/>
    <n v="651"/>
    <n v="35"/>
  </r>
  <r>
    <s v="PICCO"/>
    <x v="29"/>
    <x v="28"/>
    <s v="Austria"/>
    <s v="Mascarpone Fabioli"/>
    <s v="Dairy Products"/>
    <n v="0"/>
    <n v="58.8889"/>
    <n v="1"/>
    <n v="0"/>
    <n v="640"/>
    <x v="445"/>
    <n v="0"/>
    <n v="0"/>
    <n v="640"/>
    <n v="2"/>
  </r>
  <r>
    <s v="PICCO"/>
    <x v="29"/>
    <x v="28"/>
    <s v="Austria"/>
    <s v="Sirop d'Ã©rable"/>
    <s v="Condiments"/>
    <n v="0"/>
    <n v="58.8889"/>
    <n v="1"/>
    <n v="0"/>
    <n v="570"/>
    <x v="339"/>
    <n v="0"/>
    <n v="0"/>
    <n v="570"/>
    <n v="4"/>
  </r>
  <r>
    <s v="PICCO"/>
    <x v="29"/>
    <x v="28"/>
    <s v="Austria"/>
    <s v="GumbÃ¤r GummibÃ¤rchen"/>
    <s v="Confections"/>
    <n v="0"/>
    <n v="58.8889"/>
    <n v="1"/>
    <n v="0"/>
    <n v="468.45"/>
    <x v="516"/>
    <n v="0"/>
    <n v="0"/>
    <n v="468.45"/>
    <n v="8"/>
  </r>
  <r>
    <s v="PICCO"/>
    <x v="29"/>
    <x v="28"/>
    <s v="Austria"/>
    <s v="Vegie-spread"/>
    <s v="Condiments"/>
    <n v="0"/>
    <n v="58.8889"/>
    <n v="1"/>
    <n v="0"/>
    <n v="395.1"/>
    <x v="772"/>
    <n v="0"/>
    <n v="0"/>
    <n v="395.1"/>
    <n v="7"/>
  </r>
  <r>
    <s v="PICCO"/>
    <x v="29"/>
    <x v="28"/>
    <s v="Austria"/>
    <s v="Ravioli Angelo"/>
    <s v="Grains/Cereals"/>
    <n v="0"/>
    <n v="58.8889"/>
    <n v="1"/>
    <n v="0"/>
    <n v="390"/>
    <x v="268"/>
    <n v="0"/>
    <n v="0"/>
    <n v="390"/>
    <n v="7"/>
  </r>
  <r>
    <s v="PICCO"/>
    <x v="29"/>
    <x v="28"/>
    <s v="Austria"/>
    <s v="Queso Cabrales"/>
    <s v="Dairy Products"/>
    <n v="135"/>
    <n v="58.8889"/>
    <n v="2"/>
    <n v="0.22500000149011601"/>
    <n v="350.27999939918499"/>
    <x v="773"/>
    <n v="1.4800000000000001E-2"/>
    <n v="2.5946666622161798"/>
    <n v="175.13999969959201"/>
    <n v="12"/>
  </r>
  <r>
    <s v="PICCO"/>
    <x v="29"/>
    <x v="28"/>
    <s v="Austria"/>
    <s v="Jack's New England Clam Chowder"/>
    <s v="Seafood"/>
    <n v="0"/>
    <n v="58.8889"/>
    <n v="1"/>
    <n v="0"/>
    <n v="337.75"/>
    <x v="774"/>
    <n v="0"/>
    <n v="0"/>
    <n v="337.75"/>
    <n v="7"/>
  </r>
  <r>
    <s v="PICCO"/>
    <x v="29"/>
    <x v="28"/>
    <s v="Austria"/>
    <s v="Pavlova"/>
    <s v="Confections"/>
    <n v="0"/>
    <n v="58.8889"/>
    <n v="1"/>
    <n v="0"/>
    <n v="250.2"/>
    <x v="775"/>
    <n v="0"/>
    <n v="0"/>
    <n v="250.2"/>
    <n v="12"/>
  </r>
  <r>
    <s v="PICCO"/>
    <x v="29"/>
    <x v="28"/>
    <s v="Austria"/>
    <s v="Louisiana Fiery Hot Pepper Sauce"/>
    <s v="Condiments"/>
    <n v="0"/>
    <n v="58.8889"/>
    <n v="1"/>
    <n v="0.20000000298023199"/>
    <n v="202.079999247193"/>
    <x v="776"/>
    <n v="0"/>
    <n v="0"/>
    <n v="202.079999247193"/>
    <n v="7"/>
  </r>
  <r>
    <s v="PICCO"/>
    <x v="29"/>
    <x v="28"/>
    <s v="Austria"/>
    <s v="GuaranÃ¡ FantÃ¡stica"/>
    <s v="Beverages"/>
    <n v="0"/>
    <n v="58.8889"/>
    <n v="1"/>
    <n v="0.20000000298023199"/>
    <n v="125.999999530613"/>
    <x v="777"/>
    <n v="0"/>
    <n v="0"/>
    <n v="125.999999530613"/>
    <n v="7"/>
  </r>
  <r>
    <s v="PICCO"/>
    <x v="29"/>
    <x v="28"/>
    <s v="Austria"/>
    <s v="Gorgonzola Telino"/>
    <s v="Dairy Products"/>
    <n v="0"/>
    <n v="58.8889"/>
    <n v="1"/>
    <n v="0"/>
    <n v="100"/>
    <x v="778"/>
    <n v="0"/>
    <n v="0"/>
    <n v="100"/>
    <n v="7"/>
  </r>
  <r>
    <s v="VICTE"/>
    <x v="30"/>
    <x v="29"/>
    <s v="France"/>
    <s v="Tarte au sucre"/>
    <s v="Confections"/>
    <n v="0"/>
    <n v="62.666699999999999"/>
    <n v="1"/>
    <n v="0"/>
    <n v="1972"/>
    <x v="779"/>
    <n v="0"/>
    <n v="0"/>
    <n v="1972"/>
    <n v="4"/>
  </r>
  <r>
    <s v="VICTE"/>
    <x v="30"/>
    <x v="29"/>
    <s v="France"/>
    <s v="Mozzarella di Giovanni"/>
    <s v="Dairy Products"/>
    <n v="0"/>
    <n v="62.666699999999999"/>
    <n v="1"/>
    <n v="0"/>
    <n v="1112"/>
    <x v="555"/>
    <n v="0"/>
    <n v="0"/>
    <n v="1112"/>
    <n v="1"/>
  </r>
  <r>
    <s v="VICTE"/>
    <x v="30"/>
    <x v="29"/>
    <s v="France"/>
    <s v="Ikura"/>
    <s v="Seafood"/>
    <n v="27"/>
    <n v="62.666699999999999"/>
    <n v="2"/>
    <n v="0.12500000186264501"/>
    <n v="867.99999815225601"/>
    <x v="780"/>
    <n v="7.4099999999999999E-2"/>
    <n v="32.148148079713103"/>
    <n v="433.99999907612801"/>
    <n v="14"/>
  </r>
  <r>
    <s v="VICTE"/>
    <x v="30"/>
    <x v="29"/>
    <s v="France"/>
    <s v="Ipoh Coffee"/>
    <s v="Beverages"/>
    <n v="0"/>
    <n v="62.666699999999999"/>
    <n v="1"/>
    <n v="0.15000000596046401"/>
    <n v="781.999994516372"/>
    <x v="781"/>
    <n v="0"/>
    <n v="0"/>
    <n v="781.999994516372"/>
    <n v="9"/>
  </r>
  <r>
    <s v="VICTE"/>
    <x v="30"/>
    <x v="29"/>
    <s v="France"/>
    <s v="Sirop d'Ã©rable"/>
    <s v="Condiments"/>
    <n v="0"/>
    <n v="62.666699999999999"/>
    <n v="1"/>
    <n v="0.15000000596046401"/>
    <n v="726.74999490380196"/>
    <x v="782"/>
    <n v="0"/>
    <n v="0"/>
    <n v="726.74999490380196"/>
    <n v="9"/>
  </r>
  <r>
    <s v="VICTE"/>
    <x v="30"/>
    <x v="29"/>
    <s v="France"/>
    <s v="Uncle Bob's Organic Dried Pears"/>
    <s v="Produce"/>
    <n v="85"/>
    <n v="62.666699999999999"/>
    <n v="2"/>
    <n v="2.5000000372528999E-2"/>
    <n v="664.79999971389702"/>
    <x v="783"/>
    <n v="2.35E-2"/>
    <n v="7.8211764672223199"/>
    <n v="332.399999856948"/>
    <n v="2.5"/>
  </r>
  <r>
    <s v="VICTE"/>
    <x v="30"/>
    <x v="29"/>
    <s v="France"/>
    <s v="Steeleye Stout"/>
    <s v="Beverages"/>
    <n v="0"/>
    <n v="62.666699999999999"/>
    <n v="1"/>
    <n v="0"/>
    <n v="540"/>
    <x v="94"/>
    <n v="0"/>
    <n v="0"/>
    <n v="540"/>
    <n v="4"/>
  </r>
  <r>
    <s v="VICTE"/>
    <x v="30"/>
    <x v="29"/>
    <s v="France"/>
    <s v="Outback Lager"/>
    <s v="Beverages"/>
    <n v="0"/>
    <n v="62.666699999999999"/>
    <n v="1"/>
    <n v="0.15000000596046401"/>
    <n v="382.49999731779099"/>
    <x v="784"/>
    <n v="0"/>
    <n v="0"/>
    <n v="382.49999731779099"/>
    <n v="7"/>
  </r>
  <r>
    <s v="VICTE"/>
    <x v="30"/>
    <x v="29"/>
    <s v="France"/>
    <s v="Louisiana Fiery Hot Pepper Sauce"/>
    <s v="Condiments"/>
    <n v="541"/>
    <n v="62.666699999999999"/>
    <n v="2"/>
    <n v="0"/>
    <n v="378.1"/>
    <x v="785"/>
    <n v="3.7000000000000002E-3"/>
    <n v="0.698890942698706"/>
    <n v="189.05"/>
    <n v="6"/>
  </r>
  <r>
    <s v="VICTE"/>
    <x v="30"/>
    <x v="29"/>
    <s v="France"/>
    <s v="Chang"/>
    <s v="Beverages"/>
    <n v="0"/>
    <n v="62.666699999999999"/>
    <n v="1"/>
    <n v="0.25"/>
    <n v="285"/>
    <x v="207"/>
    <n v="0"/>
    <n v="0"/>
    <n v="285"/>
    <n v="5"/>
  </r>
  <r>
    <s v="VICTE"/>
    <x v="30"/>
    <x v="29"/>
    <s v="France"/>
    <s v="NuNuCa NuÃŸ-Nougat-Creme"/>
    <s v="Confections"/>
    <n v="0"/>
    <n v="62.666699999999999"/>
    <n v="1"/>
    <n v="0.15000000596046401"/>
    <n v="237.99999833106901"/>
    <x v="786"/>
    <n v="0"/>
    <n v="0"/>
    <n v="237.99999833106901"/>
    <n v="7"/>
  </r>
  <r>
    <s v="VICTE"/>
    <x v="30"/>
    <x v="29"/>
    <s v="France"/>
    <s v="Ravioli Angelo"/>
    <s v="Grains/Cereals"/>
    <n v="0"/>
    <n v="62.666699999999999"/>
    <n v="1"/>
    <n v="5.0000000745057997E-2"/>
    <n v="222.29999982565599"/>
    <x v="787"/>
    <n v="0"/>
    <n v="0"/>
    <n v="222.29999982565599"/>
    <n v="7"/>
  </r>
  <r>
    <s v="VICTE"/>
    <x v="30"/>
    <x v="29"/>
    <s v="France"/>
    <s v="Jack's New England Clam Chowder"/>
    <s v="Seafood"/>
    <n v="0"/>
    <n v="62.666699999999999"/>
    <n v="1"/>
    <n v="0"/>
    <n v="193"/>
    <x v="788"/>
    <n v="0"/>
    <n v="0"/>
    <n v="193"/>
    <n v="9"/>
  </r>
  <r>
    <s v="VICTE"/>
    <x v="30"/>
    <x v="29"/>
    <s v="France"/>
    <s v="Spegesild"/>
    <s v="Seafood"/>
    <n v="0"/>
    <n v="62.666699999999999"/>
    <n v="1"/>
    <n v="5.0000000745057997E-2"/>
    <n v="182.399999856948"/>
    <x v="789"/>
    <n v="0"/>
    <n v="0"/>
    <n v="182.399999856948"/>
    <n v="1"/>
  </r>
  <r>
    <s v="VICTE"/>
    <x v="30"/>
    <x v="29"/>
    <s v="France"/>
    <s v="Manjimup Dried Apples"/>
    <s v="Produce"/>
    <n v="0"/>
    <n v="62.666699999999999"/>
    <n v="1"/>
    <n v="0.25"/>
    <n v="159"/>
    <x v="790"/>
    <n v="0"/>
    <n v="0"/>
    <n v="159"/>
    <n v="5"/>
  </r>
  <r>
    <s v="VICTE"/>
    <x v="30"/>
    <x v="29"/>
    <s v="France"/>
    <s v="Longlife Tofu"/>
    <s v="Produce"/>
    <n v="0"/>
    <n v="62.666699999999999"/>
    <n v="1"/>
    <n v="0.25"/>
    <n v="112.5"/>
    <x v="791"/>
    <n v="0"/>
    <n v="0"/>
    <n v="112.5"/>
    <n v="5"/>
  </r>
  <r>
    <s v="VICTE"/>
    <x v="30"/>
    <x v="29"/>
    <s v="France"/>
    <s v="Scottish Longbreads"/>
    <s v="Confections"/>
    <n v="0"/>
    <n v="62.666699999999999"/>
    <n v="1"/>
    <n v="0"/>
    <n v="100"/>
    <x v="778"/>
    <n v="0"/>
    <n v="0"/>
    <n v="100"/>
    <n v="7"/>
  </r>
  <r>
    <s v="VICTE"/>
    <x v="30"/>
    <x v="29"/>
    <s v="France"/>
    <s v="Gustaf's KnÃ¤ckebrÃ¶d"/>
    <s v="Grains/Cereals"/>
    <n v="0"/>
    <n v="62.666699999999999"/>
    <n v="1"/>
    <n v="5.0000000745057997E-2"/>
    <n v="95.759999924898096"/>
    <x v="792"/>
    <n v="0"/>
    <n v="0"/>
    <n v="95.759999924898096"/>
    <n v="7"/>
  </r>
  <r>
    <s v="VICTE"/>
    <x v="30"/>
    <x v="29"/>
    <s v="France"/>
    <s v="Chocolade"/>
    <s v="Confections"/>
    <n v="0"/>
    <n v="62.666699999999999"/>
    <n v="1"/>
    <n v="0.15000000596046401"/>
    <n v="86.699999392032595"/>
    <x v="793"/>
    <n v="0"/>
    <n v="0"/>
    <n v="86.699999392032595"/>
    <n v="9"/>
  </r>
  <r>
    <s v="VICTE"/>
    <x v="30"/>
    <x v="29"/>
    <s v="France"/>
    <s v="Filo Mix"/>
    <s v="Grains/Cereals"/>
    <n v="0"/>
    <n v="62.666699999999999"/>
    <n v="1"/>
    <n v="0"/>
    <n v="44.8"/>
    <x v="794"/>
    <n v="0"/>
    <n v="0"/>
    <n v="44.8"/>
    <n v="7"/>
  </r>
  <r>
    <s v="VICTE"/>
    <x v="30"/>
    <x v="29"/>
    <s v="France"/>
    <s v="TourtiÃ¨re"/>
    <s v="Meat/Poultry"/>
    <n v="0"/>
    <n v="62.666699999999999"/>
    <n v="1"/>
    <n v="0.20000000298023199"/>
    <n v="28.319999894499698"/>
    <x v="795"/>
    <n v="0"/>
    <n v="0"/>
    <n v="28.319999894499698"/>
    <n v="20"/>
  </r>
  <r>
    <s v="VICTE"/>
    <x v="30"/>
    <x v="29"/>
    <s v="France"/>
    <s v="Geitost"/>
    <s v="Dairy Products"/>
    <n v="0"/>
    <n v="62.666699999999999"/>
    <n v="1"/>
    <n v="0.15000000596046401"/>
    <n v="8.4999999403953499"/>
    <x v="796"/>
    <n v="0"/>
    <n v="0"/>
    <n v="8.4999999403953499"/>
    <n v="7"/>
  </r>
  <r>
    <s v="OLDWO"/>
    <x v="31"/>
    <x v="30"/>
    <s v="USA"/>
    <s v="ThÃ¼ringer Rostbratwurst"/>
    <s v="Meat/Poultry"/>
    <n v="0"/>
    <n v="64.888900000000007"/>
    <n v="1"/>
    <n v="0.10000000149011599"/>
    <n v="2227.4999963119599"/>
    <x v="797"/>
    <n v="0"/>
    <n v="0"/>
    <n v="2227.4999963119599"/>
    <n v="26"/>
  </r>
  <r>
    <s v="OLDWO"/>
    <x v="31"/>
    <x v="30"/>
    <s v="USA"/>
    <s v="Pavlova"/>
    <s v="Confections"/>
    <n v="125"/>
    <n v="64.888900000000007"/>
    <n v="3"/>
    <n v="8.3333333333333301E-2"/>
    <n v="1875.875"/>
    <x v="798"/>
    <n v="2.4E-2"/>
    <n v="15.007"/>
    <n v="625.29166666666595"/>
    <n v="5"/>
  </r>
  <r>
    <s v="OLDWO"/>
    <x v="31"/>
    <x v="30"/>
    <s v="USA"/>
    <s v="Schoggi Schokolade"/>
    <s v="Confections"/>
    <n v="0"/>
    <n v="64.888900000000007"/>
    <n v="1"/>
    <n v="0"/>
    <n v="1755"/>
    <x v="799"/>
    <n v="0"/>
    <n v="0"/>
    <n v="1755"/>
    <n v="32"/>
  </r>
  <r>
    <s v="OLDWO"/>
    <x v="31"/>
    <x v="30"/>
    <s v="USA"/>
    <s v="Gnocchi di nonna Alice"/>
    <s v="Grains/Cereals"/>
    <n v="26"/>
    <n v="64.888900000000007"/>
    <n v="2"/>
    <n v="7.5000002980232197E-2"/>
    <n v="1557.9999954700399"/>
    <x v="800"/>
    <n v="7.6899999999999996E-2"/>
    <n v="59.923076748847897"/>
    <n v="778.99999773502304"/>
    <n v="8"/>
  </r>
  <r>
    <s v="OLDWO"/>
    <x v="31"/>
    <x v="30"/>
    <s v="USA"/>
    <s v="Carnarvon Tigers"/>
    <s v="Seafood"/>
    <n v="0"/>
    <n v="64.888900000000007"/>
    <n v="1"/>
    <n v="0.10000000149011599"/>
    <n v="1124.9999981373501"/>
    <x v="801"/>
    <n v="0"/>
    <n v="0"/>
    <n v="1124.9999981373501"/>
    <n v="26"/>
  </r>
  <r>
    <s v="OLDWO"/>
    <x v="31"/>
    <x v="30"/>
    <s v="USA"/>
    <s v="Ipoh Coffee"/>
    <s v="Beverages"/>
    <n v="0"/>
    <n v="64.888900000000007"/>
    <n v="1"/>
    <n v="0"/>
    <n v="1104"/>
    <x v="802"/>
    <n v="0"/>
    <n v="0"/>
    <n v="1104"/>
    <n v="5"/>
  </r>
  <r>
    <s v="OLDWO"/>
    <x v="31"/>
    <x v="30"/>
    <s v="USA"/>
    <s v="Manjimup Dried Apples"/>
    <s v="Produce"/>
    <n v="0"/>
    <n v="64.888900000000007"/>
    <n v="1"/>
    <n v="0"/>
    <n v="848"/>
    <x v="803"/>
    <n v="0"/>
    <n v="0"/>
    <n v="848"/>
    <n v="10"/>
  </r>
  <r>
    <s v="OLDWO"/>
    <x v="31"/>
    <x v="30"/>
    <s v="USA"/>
    <s v="LakkalikÃ¶Ã¶ri"/>
    <s v="Beverages"/>
    <n v="0"/>
    <n v="64.888900000000007"/>
    <n v="1"/>
    <n v="0.15000000596046401"/>
    <n v="764.99999463558197"/>
    <x v="804"/>
    <n v="0"/>
    <n v="0"/>
    <n v="764.99999463558197"/>
    <n v="8"/>
  </r>
  <r>
    <s v="OLDWO"/>
    <x v="31"/>
    <x v="30"/>
    <s v="USA"/>
    <s v="Alice Mutton"/>
    <s v="Meat/Poultry"/>
    <n v="0"/>
    <n v="64.888900000000007"/>
    <n v="1"/>
    <n v="0"/>
    <n v="624"/>
    <x v="805"/>
    <n v="0"/>
    <n v="0"/>
    <n v="624"/>
    <n v="4"/>
  </r>
  <r>
    <s v="OLDWO"/>
    <x v="31"/>
    <x v="30"/>
    <s v="USA"/>
    <s v="Raclette Courdavault"/>
    <s v="Dairy Products"/>
    <n v="0"/>
    <n v="64.888900000000007"/>
    <n v="1"/>
    <n v="0"/>
    <n v="440"/>
    <x v="806"/>
    <n v="0"/>
    <n v="0"/>
    <n v="440"/>
    <n v="5"/>
  </r>
  <r>
    <s v="OLDWO"/>
    <x v="31"/>
    <x v="30"/>
    <s v="USA"/>
    <s v="Singaporean Hokkien Fried Mee"/>
    <s v="Grains/Cereals"/>
    <n v="0"/>
    <n v="64.888900000000007"/>
    <n v="1"/>
    <n v="0.25"/>
    <n v="420"/>
    <x v="180"/>
    <n v="0"/>
    <n v="0"/>
    <n v="420"/>
    <n v="2"/>
  </r>
  <r>
    <s v="OLDWO"/>
    <x v="31"/>
    <x v="30"/>
    <s v="USA"/>
    <s v="Escargots de Bourgogne"/>
    <s v="Seafood"/>
    <n v="0"/>
    <n v="64.888900000000007"/>
    <n v="1"/>
    <n v="0"/>
    <n v="397.5"/>
    <x v="378"/>
    <n v="0"/>
    <n v="0"/>
    <n v="397.5"/>
    <n v="7"/>
  </r>
  <r>
    <s v="OLDWO"/>
    <x v="31"/>
    <x v="30"/>
    <s v="USA"/>
    <s v="Chartreuse verte"/>
    <s v="Beverages"/>
    <n v="0"/>
    <n v="64.888900000000007"/>
    <n v="1"/>
    <n v="0.10000000149011599"/>
    <n v="388.79999935626898"/>
    <x v="807"/>
    <n v="0"/>
    <n v="0"/>
    <n v="388.79999935626898"/>
    <n v="26"/>
  </r>
  <r>
    <s v="OLDWO"/>
    <x v="31"/>
    <x v="30"/>
    <s v="USA"/>
    <s v="Gorgonzola Telino"/>
    <s v="Dairy Products"/>
    <n v="125"/>
    <n v="64.888900000000007"/>
    <n v="2"/>
    <n v="0.125"/>
    <n v="362.5"/>
    <x v="808"/>
    <n v="1.6E-2"/>
    <n v="2.9"/>
    <n v="181.25"/>
    <n v="5"/>
  </r>
  <r>
    <s v="OLDWO"/>
    <x v="31"/>
    <x v="30"/>
    <s v="USA"/>
    <s v="Nord-Ost Matjeshering"/>
    <s v="Seafood"/>
    <n v="0"/>
    <n v="64.888900000000007"/>
    <n v="1"/>
    <n v="0"/>
    <n v="310.5"/>
    <x v="809"/>
    <n v="0"/>
    <n v="0"/>
    <n v="310.5"/>
    <n v="4"/>
  </r>
  <r>
    <s v="OLDWO"/>
    <x v="31"/>
    <x v="30"/>
    <s v="USA"/>
    <s v="Louisiana Fiery Hot Pepper Sauce"/>
    <s v="Condiments"/>
    <n v="0"/>
    <n v="64.888900000000007"/>
    <n v="1"/>
    <n v="0.15000000596046401"/>
    <n v="268.387498117983"/>
    <x v="810"/>
    <n v="0"/>
    <n v="0"/>
    <n v="268.387498117983"/>
    <n v="8"/>
  </r>
  <r>
    <s v="OLDWO"/>
    <x v="31"/>
    <x v="30"/>
    <s v="USA"/>
    <s v="Gula Malacca"/>
    <s v="Condiments"/>
    <n v="0"/>
    <n v="64.888900000000007"/>
    <n v="1"/>
    <n v="0"/>
    <n v="233.4"/>
    <x v="811"/>
    <n v="0"/>
    <n v="0"/>
    <n v="233.4"/>
    <n v="7"/>
  </r>
  <r>
    <s v="OLDWO"/>
    <x v="31"/>
    <x v="30"/>
    <s v="USA"/>
    <s v="Sirop d'Ã©rable"/>
    <s v="Condiments"/>
    <n v="0"/>
    <n v="64.888900000000007"/>
    <n v="1"/>
    <n v="0"/>
    <n v="171"/>
    <x v="450"/>
    <n v="0"/>
    <n v="0"/>
    <n v="171"/>
    <n v="7"/>
  </r>
  <r>
    <s v="OLDWO"/>
    <x v="31"/>
    <x v="30"/>
    <s v="USA"/>
    <s v="Filo Mix"/>
    <s v="Grains/Cereals"/>
    <n v="0"/>
    <n v="64.888900000000007"/>
    <n v="1"/>
    <n v="0"/>
    <n v="168"/>
    <x v="812"/>
    <n v="0"/>
    <n v="0"/>
    <n v="168"/>
    <n v="7"/>
  </r>
  <r>
    <s v="OLDWO"/>
    <x v="31"/>
    <x v="30"/>
    <s v="USA"/>
    <s v="Sir Rodney's Scones"/>
    <s v="Confections"/>
    <n v="0"/>
    <n v="64.888900000000007"/>
    <n v="1"/>
    <n v="0.10000000149011599"/>
    <n v="134.99999977648201"/>
    <x v="813"/>
    <n v="0"/>
    <n v="0"/>
    <n v="134.99999977648201"/>
    <n v="7"/>
  </r>
  <r>
    <s v="MAGAA"/>
    <x v="32"/>
    <x v="31"/>
    <s v="Italy"/>
    <s v="Mozzarella di Giovanni"/>
    <s v="Dairy Products"/>
    <n v="0"/>
    <n v="65.111099999999993"/>
    <n v="1"/>
    <n v="0.15000000596046401"/>
    <n v="887.39999377727497"/>
    <x v="814"/>
    <n v="0"/>
    <n v="0"/>
    <n v="887.39999377727497"/>
    <n v="4"/>
  </r>
  <r>
    <s v="MAGAA"/>
    <x v="32"/>
    <x v="31"/>
    <s v="Italy"/>
    <s v="Gustaf's KnÃ¤ckebrÃ¶d"/>
    <s v="Grains/Cereals"/>
    <n v="0"/>
    <n v="65.111099999999993"/>
    <n v="1"/>
    <n v="0"/>
    <n v="840"/>
    <x v="291"/>
    <n v="0"/>
    <n v="0"/>
    <n v="840"/>
    <n v="3"/>
  </r>
  <r>
    <s v="MAGAA"/>
    <x v="32"/>
    <x v="31"/>
    <s v="Italy"/>
    <s v="GumbÃ¤r GummibÃ¤rchen"/>
    <s v="Confections"/>
    <n v="0"/>
    <n v="65.111099999999993"/>
    <n v="1"/>
    <n v="5.0000000745057997E-2"/>
    <n v="709.64999944344095"/>
    <x v="815"/>
    <n v="0"/>
    <n v="0"/>
    <n v="709.64999944344095"/>
    <n v="5"/>
  </r>
  <r>
    <s v="MAGAA"/>
    <x v="32"/>
    <x v="31"/>
    <s v="Italy"/>
    <s v="Mascarpone Fabioli"/>
    <s v="Dairy Products"/>
    <n v="0"/>
    <n v="65.111099999999993"/>
    <n v="1"/>
    <n v="0"/>
    <n v="640"/>
    <x v="445"/>
    <n v="0"/>
    <n v="0"/>
    <n v="640"/>
    <n v="5"/>
  </r>
  <r>
    <s v="MAGAA"/>
    <x v="32"/>
    <x v="31"/>
    <s v="Italy"/>
    <s v="Inlagd Sill"/>
    <s v="Seafood"/>
    <n v="0"/>
    <n v="65.111099999999993"/>
    <n v="1"/>
    <n v="0"/>
    <n v="570"/>
    <x v="339"/>
    <n v="0"/>
    <n v="0"/>
    <n v="570"/>
    <n v="4"/>
  </r>
  <r>
    <s v="MAGAA"/>
    <x v="32"/>
    <x v="31"/>
    <s v="Italy"/>
    <s v="Laughing Lumberjack Lager"/>
    <s v="Beverages"/>
    <n v="0"/>
    <n v="65.111099999999993"/>
    <n v="1"/>
    <n v="0.15000000596046401"/>
    <n v="475.99999666213898"/>
    <x v="816"/>
    <n v="0"/>
    <n v="0"/>
    <n v="475.99999666213898"/>
    <n v="3"/>
  </r>
  <r>
    <s v="MAGAA"/>
    <x v="32"/>
    <x v="31"/>
    <s v="Italy"/>
    <s v="Maxilaku"/>
    <s v="Confections"/>
    <n v="0"/>
    <n v="65.111099999999993"/>
    <n v="1"/>
    <n v="5.0000000745057997E-2"/>
    <n v="455.99999964237202"/>
    <x v="817"/>
    <n v="0"/>
    <n v="0"/>
    <n v="455.99999964237202"/>
    <n v="5"/>
  </r>
  <r>
    <s v="MAGAA"/>
    <x v="32"/>
    <x v="31"/>
    <s v="Italy"/>
    <s v="Singaporean Hokkien Fried Mee"/>
    <s v="Grains/Cereals"/>
    <n v="0"/>
    <n v="65.111099999999993"/>
    <n v="1"/>
    <n v="5.0000000745057997E-2"/>
    <n v="425.59999966621399"/>
    <x v="818"/>
    <n v="0"/>
    <n v="0"/>
    <n v="425.59999966621399"/>
    <n v="5"/>
  </r>
  <r>
    <s v="MAGAA"/>
    <x v="32"/>
    <x v="31"/>
    <s v="Italy"/>
    <s v="Louisiana Hot Spiced Okra"/>
    <s v="Condiments"/>
    <n v="0"/>
    <n v="65.111099999999993"/>
    <n v="1"/>
    <n v="0"/>
    <n v="408"/>
    <x v="819"/>
    <n v="0"/>
    <n v="0"/>
    <n v="408"/>
    <n v="9"/>
  </r>
  <r>
    <s v="MAGAA"/>
    <x v="32"/>
    <x v="31"/>
    <s v="Italy"/>
    <s v="Chef Anton's Cajun Seasoning"/>
    <s v="Condiments"/>
    <n v="210"/>
    <n v="65.111099999999993"/>
    <n v="2"/>
    <n v="5.0000000745057997E-2"/>
    <n v="307.999999672174"/>
    <x v="820"/>
    <n v="9.4999999999999998E-3"/>
    <n v="1.46666666510559"/>
    <n v="153.999999836087"/>
    <n v="5"/>
  </r>
  <r>
    <s v="MAGAA"/>
    <x v="32"/>
    <x v="31"/>
    <s v="Italy"/>
    <s v="Chef Anton's Gumbo Mix"/>
    <s v="Condiments"/>
    <n v="0"/>
    <n v="65.111099999999993"/>
    <n v="1"/>
    <n v="0.10000000149011599"/>
    <n v="288.22499952278997"/>
    <x v="821"/>
    <n v="0"/>
    <n v="0"/>
    <n v="288.22499952278997"/>
    <n v="3"/>
  </r>
  <r>
    <s v="MAGAA"/>
    <x v="32"/>
    <x v="31"/>
    <s v="Italy"/>
    <s v="Raclette Courdavault"/>
    <s v="Dairy Products"/>
    <n v="0"/>
    <n v="65.111099999999993"/>
    <n v="1"/>
    <n v="5.0000000745057997E-2"/>
    <n v="250.79999980330399"/>
    <x v="822"/>
    <n v="0"/>
    <n v="0"/>
    <n v="250.79999980330399"/>
    <n v="2"/>
  </r>
  <r>
    <s v="MAGAA"/>
    <x v="32"/>
    <x v="31"/>
    <s v="Italy"/>
    <s v="Scottish Longbreads"/>
    <s v="Confections"/>
    <n v="0"/>
    <n v="65.111099999999993"/>
    <n v="1"/>
    <n v="0"/>
    <n v="200"/>
    <x v="449"/>
    <n v="0"/>
    <n v="0"/>
    <n v="200"/>
    <n v="9"/>
  </r>
  <r>
    <s v="MAGAA"/>
    <x v="32"/>
    <x v="31"/>
    <s v="Italy"/>
    <s v="Jack's New England Clam Chowder"/>
    <s v="Seafood"/>
    <n v="0"/>
    <n v="65.111099999999993"/>
    <n v="1"/>
    <n v="0"/>
    <n v="193"/>
    <x v="788"/>
    <n v="0"/>
    <n v="0"/>
    <n v="193"/>
    <n v="5"/>
  </r>
  <r>
    <s v="MAGAA"/>
    <x v="32"/>
    <x v="31"/>
    <s v="Italy"/>
    <s v="Chang"/>
    <s v="Beverages"/>
    <n v="0"/>
    <n v="65.111099999999993"/>
    <n v="1"/>
    <n v="0.15000000596046401"/>
    <n v="161.49999886751101"/>
    <x v="823"/>
    <n v="0"/>
    <n v="0"/>
    <n v="161.49999886751101"/>
    <n v="3"/>
  </r>
  <r>
    <s v="MAGAA"/>
    <x v="32"/>
    <x v="31"/>
    <s v="Italy"/>
    <s v="GuaranÃ¡ FantÃ¡stica"/>
    <s v="Beverages"/>
    <n v="211"/>
    <n v="65.111099999999993"/>
    <n v="2"/>
    <n v="2.5000000372528999E-2"/>
    <n v="141.83999996781299"/>
    <x v="824"/>
    <n v="9.4999999999999998E-3"/>
    <n v="0.67222748799911602"/>
    <n v="70.919999983906706"/>
    <n v="3.5"/>
  </r>
  <r>
    <s v="MAGAA"/>
    <x v="32"/>
    <x v="31"/>
    <s v="Italy"/>
    <s v="NuNuCa NuÃŸ-Nougat-Creme"/>
    <s v="Confections"/>
    <n v="0"/>
    <n v="65.111099999999993"/>
    <n v="1"/>
    <n v="0"/>
    <n v="134.4"/>
    <x v="825"/>
    <n v="0"/>
    <n v="0"/>
    <n v="134.4"/>
    <n v="5"/>
  </r>
  <r>
    <s v="MAGAA"/>
    <x v="32"/>
    <x v="31"/>
    <s v="Italy"/>
    <s v="Boston Crab Meat"/>
    <s v="Seafood"/>
    <n v="0"/>
    <n v="65.111099999999993"/>
    <n v="1"/>
    <n v="0"/>
    <n v="55.2"/>
    <x v="826"/>
    <n v="0"/>
    <n v="0"/>
    <n v="55.2"/>
    <n v="2"/>
  </r>
  <r>
    <s v="MAGAA"/>
    <x v="32"/>
    <x v="31"/>
    <s v="Italy"/>
    <s v="Chartreuse verte"/>
    <s v="Beverages"/>
    <n v="0"/>
    <n v="65.111099999999993"/>
    <n v="1"/>
    <n v="0.15000000596046401"/>
    <n v="30.599999785423201"/>
    <x v="827"/>
    <n v="0"/>
    <n v="0"/>
    <n v="30.599999785423201"/>
    <n v="4"/>
  </r>
  <r>
    <s v="GODOS"/>
    <x v="33"/>
    <x v="32"/>
    <s v="Spain"/>
    <s v="ThÃ¼ringer Rostbratwurst"/>
    <s v="Meat/Poultry"/>
    <n v="0"/>
    <n v="65.222200000000001"/>
    <n v="1"/>
    <n v="0"/>
    <n v="2475.8000000000002"/>
    <x v="828"/>
    <n v="0"/>
    <n v="0"/>
    <n v="2475.8000000000002"/>
    <n v="8"/>
  </r>
  <r>
    <s v="GODOS"/>
    <x v="33"/>
    <x v="32"/>
    <s v="Spain"/>
    <s v="Manjimup Dried Apples"/>
    <s v="Produce"/>
    <n v="0"/>
    <n v="65.222200000000001"/>
    <n v="1"/>
    <n v="0"/>
    <n v="2120"/>
    <x v="829"/>
    <n v="0"/>
    <n v="0"/>
    <n v="2120"/>
    <n v="6"/>
  </r>
  <r>
    <s v="GODOS"/>
    <x v="33"/>
    <x v="32"/>
    <s v="Spain"/>
    <s v="Tarte au sucre"/>
    <s v="Confections"/>
    <n v="0"/>
    <n v="65.222200000000001"/>
    <n v="1"/>
    <n v="5.0000000745057997E-2"/>
    <n v="936.69999926537196"/>
    <x v="689"/>
    <n v="0"/>
    <n v="0"/>
    <n v="936.69999926537196"/>
    <n v="4"/>
  </r>
  <r>
    <s v="GODOS"/>
    <x v="33"/>
    <x v="32"/>
    <s v="Spain"/>
    <s v="Louisiana Fiery Hot Pepper Sauce"/>
    <s v="Condiments"/>
    <n v="512"/>
    <n v="65.222200000000001"/>
    <n v="2"/>
    <n v="7.5000001117587006E-2"/>
    <n v="873.54749891962797"/>
    <x v="830"/>
    <n v="3.8999999999999998E-3"/>
    <n v="1.7061474588273899"/>
    <n v="436.77374945981398"/>
    <n v="5.5"/>
  </r>
  <r>
    <s v="GODOS"/>
    <x v="33"/>
    <x v="32"/>
    <s v="Spain"/>
    <s v="Wimmers gute SemmelknÃ¶del"/>
    <s v="Grains/Cereals"/>
    <n v="177"/>
    <n v="65.222200000000001"/>
    <n v="2"/>
    <n v="2.5000000372528999E-2"/>
    <n v="773.06249962840195"/>
    <x v="831"/>
    <n v="1.1299999999999999E-2"/>
    <n v="4.36758474366329"/>
    <n v="386.53124981420098"/>
    <n v="6"/>
  </r>
  <r>
    <s v="GODOS"/>
    <x v="33"/>
    <x v="32"/>
    <s v="Spain"/>
    <s v="Alice Mutton"/>
    <s v="Meat/Poultry"/>
    <n v="274"/>
    <n v="65.222200000000001"/>
    <n v="2"/>
    <n v="5.0000000745057997E-2"/>
    <n v="748.79999953508297"/>
    <x v="832"/>
    <n v="7.3000000000000001E-3"/>
    <n v="2.7328467136316901"/>
    <n v="374.39999976754098"/>
    <n v="8"/>
  </r>
  <r>
    <s v="GODOS"/>
    <x v="33"/>
    <x v="32"/>
    <s v="Spain"/>
    <s v="Boston Crab Meat"/>
    <s v="Seafood"/>
    <n v="0"/>
    <n v="65.222200000000001"/>
    <n v="1"/>
    <n v="0.10000000149011599"/>
    <n v="529.19999912381104"/>
    <x v="833"/>
    <n v="0"/>
    <n v="0"/>
    <n v="529.19999912381104"/>
    <n v="7"/>
  </r>
  <r>
    <s v="GODOS"/>
    <x v="33"/>
    <x v="32"/>
    <s v="Spain"/>
    <s v="Chang"/>
    <s v="Beverages"/>
    <n v="0"/>
    <n v="65.222200000000001"/>
    <n v="1"/>
    <n v="0"/>
    <n v="380"/>
    <x v="679"/>
    <n v="0"/>
    <n v="0"/>
    <n v="380"/>
    <n v="7"/>
  </r>
  <r>
    <s v="GODOS"/>
    <x v="33"/>
    <x v="32"/>
    <s v="Spain"/>
    <s v="Scottish Longbreads"/>
    <s v="Confections"/>
    <n v="523"/>
    <n v="65.222200000000001"/>
    <n v="2"/>
    <n v="5.0000000745057997E-2"/>
    <n v="359.99999977648201"/>
    <x v="834"/>
    <n v="3.8E-3"/>
    <n v="0.68833651964910603"/>
    <n v="179.99999988824101"/>
    <n v="7"/>
  </r>
  <r>
    <s v="GODOS"/>
    <x v="33"/>
    <x v="32"/>
    <s v="Spain"/>
    <s v="PÃ¢tÃ© chinois"/>
    <s v="Meat/Poultry"/>
    <n v="36"/>
    <n v="65.222200000000001"/>
    <n v="2"/>
    <n v="2.5000000372528999E-2"/>
    <n v="323.99999982118601"/>
    <x v="835"/>
    <n v="5.5599999999999997E-2"/>
    <n v="8.9999999950329403"/>
    <n v="161.999999910593"/>
    <n v="5"/>
  </r>
  <r>
    <s v="GODOS"/>
    <x v="33"/>
    <x v="32"/>
    <s v="Spain"/>
    <s v="Ikura"/>
    <s v="Seafood"/>
    <n v="0"/>
    <n v="65.222200000000001"/>
    <n v="1"/>
    <n v="0"/>
    <n v="310"/>
    <x v="836"/>
    <n v="0"/>
    <n v="0"/>
    <n v="310"/>
    <n v="5"/>
  </r>
  <r>
    <s v="GODOS"/>
    <x v="33"/>
    <x v="32"/>
    <s v="Spain"/>
    <s v="Camembert Pierrot"/>
    <s v="Dairy Products"/>
    <n v="0"/>
    <n v="65.222200000000001"/>
    <n v="1"/>
    <n v="0"/>
    <n v="306"/>
    <x v="624"/>
    <n v="0"/>
    <n v="0"/>
    <n v="306"/>
    <n v="2"/>
  </r>
  <r>
    <s v="GODOS"/>
    <x v="33"/>
    <x v="32"/>
    <s v="Spain"/>
    <s v="Inlagd Sill"/>
    <s v="Seafood"/>
    <n v="0"/>
    <n v="65.222200000000001"/>
    <n v="1"/>
    <n v="0.25"/>
    <n v="256.5"/>
    <x v="837"/>
    <n v="0"/>
    <n v="0"/>
    <n v="256.5"/>
    <n v="2"/>
  </r>
  <r>
    <s v="GODOS"/>
    <x v="33"/>
    <x v="32"/>
    <s v="Spain"/>
    <s v="Sirop d'Ã©rable"/>
    <s v="Condiments"/>
    <n v="0"/>
    <n v="65.222200000000001"/>
    <n v="1"/>
    <n v="0.10000000149011599"/>
    <n v="256.499999575316"/>
    <x v="838"/>
    <n v="0"/>
    <n v="0"/>
    <n v="256.499999575316"/>
    <n v="9"/>
  </r>
  <r>
    <s v="GODOS"/>
    <x v="33"/>
    <x v="32"/>
    <s v="Spain"/>
    <s v="Laughing Lumberjack Lager"/>
    <s v="Beverages"/>
    <n v="0"/>
    <n v="65.222200000000001"/>
    <n v="1"/>
    <n v="0"/>
    <n v="210"/>
    <x v="272"/>
    <n v="0"/>
    <n v="0"/>
    <n v="210"/>
    <n v="7"/>
  </r>
  <r>
    <s v="GODOS"/>
    <x v="33"/>
    <x v="32"/>
    <s v="Spain"/>
    <s v="Chai"/>
    <s v="Beverages"/>
    <n v="0"/>
    <n v="65.222200000000001"/>
    <n v="1"/>
    <n v="0"/>
    <n v="180"/>
    <x v="492"/>
    <n v="0"/>
    <n v="0"/>
    <n v="180"/>
    <n v="7"/>
  </r>
  <r>
    <s v="GODOS"/>
    <x v="33"/>
    <x v="32"/>
    <s v="Spain"/>
    <s v="Valkoinen suklaa"/>
    <s v="Confections"/>
    <n v="0"/>
    <n v="65.222200000000001"/>
    <n v="1"/>
    <n v="0"/>
    <n v="146.25"/>
    <x v="839"/>
    <n v="0"/>
    <n v="0"/>
    <n v="146.25"/>
    <n v="6"/>
  </r>
  <r>
    <s v="GODOS"/>
    <x v="33"/>
    <x v="32"/>
    <s v="Spain"/>
    <s v="Teatime Chocolate Biscuits"/>
    <s v="Confections"/>
    <n v="0"/>
    <n v="65.222200000000001"/>
    <n v="1"/>
    <n v="0"/>
    <n v="92"/>
    <x v="840"/>
    <n v="0"/>
    <n v="0"/>
    <n v="92"/>
    <n v="9"/>
  </r>
  <r>
    <s v="GODOS"/>
    <x v="33"/>
    <x v="32"/>
    <s v="Spain"/>
    <s v="Outback Lager"/>
    <s v="Beverages"/>
    <n v="0"/>
    <n v="65.222200000000001"/>
    <n v="1"/>
    <n v="0"/>
    <n v="60"/>
    <x v="762"/>
    <n v="0"/>
    <n v="0"/>
    <n v="60"/>
    <n v="6"/>
  </r>
  <r>
    <s v="GODOS"/>
    <x v="33"/>
    <x v="32"/>
    <s v="Spain"/>
    <s v="GuaranÃ¡ FantÃ¡stica"/>
    <s v="Beverages"/>
    <n v="0"/>
    <n v="65.222200000000001"/>
    <n v="1"/>
    <n v="0"/>
    <n v="54"/>
    <x v="685"/>
    <n v="0"/>
    <n v="0"/>
    <n v="54"/>
    <n v="2"/>
  </r>
  <r>
    <s v="GODOS"/>
    <x v="33"/>
    <x v="32"/>
    <s v="Spain"/>
    <s v="Sir Rodney's Scones"/>
    <s v="Confections"/>
    <n v="0"/>
    <n v="65.222200000000001"/>
    <n v="1"/>
    <n v="0.10000000149011599"/>
    <n v="53.999999910592997"/>
    <x v="841"/>
    <n v="0"/>
    <n v="0"/>
    <n v="53.999999910592997"/>
    <n v="9"/>
  </r>
  <r>
    <s v="WANDK"/>
    <x v="34"/>
    <x v="33"/>
    <s v="Germany"/>
    <s v="Mascarpone Fabioli"/>
    <s v="Dairy Products"/>
    <n v="366"/>
    <n v="65.666700000000006"/>
    <n v="2"/>
    <n v="0.12500000186264501"/>
    <n v="1735.9999948740001"/>
    <x v="842"/>
    <n v="5.4999999999999997E-3"/>
    <n v="4.7431693849016403"/>
    <n v="867.99999743700005"/>
    <n v="3.5"/>
  </r>
  <r>
    <s v="WANDK"/>
    <x v="34"/>
    <x v="33"/>
    <s v="Germany"/>
    <s v="Gudbrandsdalsost"/>
    <s v="Dairy Products"/>
    <n v="276"/>
    <n v="65.666700000000006"/>
    <n v="2"/>
    <n v="0.125"/>
    <n v="1116"/>
    <x v="330"/>
    <n v="7.1999999999999998E-3"/>
    <n v="4.0434782608695601"/>
    <n v="558"/>
    <n v="8"/>
  </r>
  <r>
    <s v="WANDK"/>
    <x v="34"/>
    <x v="33"/>
    <s v="Germany"/>
    <s v="Ipoh Coffee"/>
    <s v="Beverages"/>
    <n v="0"/>
    <n v="65.666700000000006"/>
    <n v="1"/>
    <n v="0"/>
    <n v="883.2"/>
    <x v="843"/>
    <n v="0"/>
    <n v="0"/>
    <n v="883.2"/>
    <n v="10"/>
  </r>
  <r>
    <s v="WANDK"/>
    <x v="34"/>
    <x v="33"/>
    <s v="Germany"/>
    <s v="Queso Manchego La Pastora"/>
    <s v="Dairy Products"/>
    <n v="0"/>
    <n v="65.666700000000006"/>
    <n v="1"/>
    <n v="5.0000000745057997E-2"/>
    <n v="721.99999943375497"/>
    <x v="844"/>
    <n v="0"/>
    <n v="0"/>
    <n v="721.99999943375497"/>
    <n v="1"/>
  </r>
  <r>
    <s v="WANDK"/>
    <x v="34"/>
    <x v="33"/>
    <s v="Germany"/>
    <s v="Gnocchi di nonna Alice"/>
    <s v="Grains/Cereals"/>
    <n v="0"/>
    <n v="65.666700000000006"/>
    <n v="1"/>
    <n v="0"/>
    <n v="608"/>
    <x v="593"/>
    <n v="0"/>
    <n v="0"/>
    <n v="608"/>
    <n v="8"/>
  </r>
  <r>
    <s v="WANDK"/>
    <x v="34"/>
    <x v="33"/>
    <s v="Germany"/>
    <s v="Chang"/>
    <s v="Beverages"/>
    <n v="0"/>
    <n v="65.666700000000006"/>
    <n v="1"/>
    <n v="5.0000000745057997E-2"/>
    <n v="541.499999575316"/>
    <x v="845"/>
    <n v="0"/>
    <n v="0"/>
    <n v="541.499999575316"/>
    <n v="5"/>
  </r>
  <r>
    <s v="WANDK"/>
    <x v="34"/>
    <x v="33"/>
    <s v="Germany"/>
    <s v="Perth Pasties"/>
    <s v="Meat/Poultry"/>
    <n v="0"/>
    <n v="65.666700000000006"/>
    <n v="1"/>
    <n v="0"/>
    <n v="524"/>
    <x v="846"/>
    <n v="0"/>
    <n v="0"/>
    <n v="524"/>
    <n v="10"/>
  </r>
  <r>
    <s v="WANDK"/>
    <x v="34"/>
    <x v="33"/>
    <s v="Germany"/>
    <s v="Wimmers gute SemmelknÃ¶del"/>
    <s v="Grains/Cereals"/>
    <n v="0"/>
    <n v="65.666700000000006"/>
    <n v="1"/>
    <n v="0.10000000149011599"/>
    <n v="448.87499925680402"/>
    <x v="847"/>
    <n v="0"/>
    <n v="0"/>
    <n v="448.87499925680402"/>
    <n v="8"/>
  </r>
  <r>
    <s v="WANDK"/>
    <x v="34"/>
    <x v="33"/>
    <s v="Germany"/>
    <s v="Gorgonzola Telino"/>
    <s v="Dairy Products"/>
    <n v="301"/>
    <n v="65.666700000000006"/>
    <n v="2"/>
    <n v="5.0000000745057997E-2"/>
    <n v="389.99999985098799"/>
    <x v="848"/>
    <n v="6.6E-3"/>
    <n v="1.2956810626278601"/>
    <n v="194.999999925494"/>
    <n v="8.5"/>
  </r>
  <r>
    <s v="WANDK"/>
    <x v="34"/>
    <x v="33"/>
    <s v="Germany"/>
    <s v="Sirop d'Ã©rable"/>
    <s v="Condiments"/>
    <n v="0"/>
    <n v="65.666700000000006"/>
    <n v="1"/>
    <n v="0.20000000298023199"/>
    <n v="341.99999872594998"/>
    <x v="849"/>
    <n v="0"/>
    <n v="0"/>
    <n v="341.99999872594998"/>
    <n v="6"/>
  </r>
  <r>
    <s v="WANDK"/>
    <x v="34"/>
    <x v="33"/>
    <s v="Germany"/>
    <s v="Sir Rodney's Scones"/>
    <s v="Confections"/>
    <n v="0"/>
    <n v="65.666700000000006"/>
    <n v="1"/>
    <n v="0.20000000298023199"/>
    <n v="319.99999880790699"/>
    <x v="850"/>
    <n v="0"/>
    <n v="0"/>
    <n v="319.99999880790699"/>
    <n v="6"/>
  </r>
  <r>
    <s v="WANDK"/>
    <x v="34"/>
    <x v="33"/>
    <s v="Germany"/>
    <s v="PÃ¢tÃ© chinois"/>
    <s v="Meat/Poultry"/>
    <n v="301"/>
    <n v="65.666700000000006"/>
    <n v="2"/>
    <n v="5.0000000745057997E-2"/>
    <n v="316.79999985694798"/>
    <x v="851"/>
    <n v="6.6E-3"/>
    <n v="1.0524916938769"/>
    <n v="158.39999992847399"/>
    <n v="8.5"/>
  </r>
  <r>
    <s v="WANDK"/>
    <x v="34"/>
    <x v="33"/>
    <s v="Germany"/>
    <s v="Gustaf's KnÃ¤ckebrÃ¶d"/>
    <s v="Grains/Cereals"/>
    <n v="0"/>
    <n v="65.666700000000006"/>
    <n v="1"/>
    <n v="0.25"/>
    <n v="315"/>
    <x v="401"/>
    <n v="0"/>
    <n v="0"/>
    <n v="315"/>
    <n v="10"/>
  </r>
  <r>
    <s v="WANDK"/>
    <x v="34"/>
    <x v="33"/>
    <s v="Germany"/>
    <s v="Steeleye Stout"/>
    <s v="Beverages"/>
    <n v="0"/>
    <n v="65.666700000000006"/>
    <n v="1"/>
    <n v="5.0000000745057997E-2"/>
    <n v="307.79999975860102"/>
    <x v="852"/>
    <n v="0"/>
    <n v="0"/>
    <n v="307.79999975860102"/>
    <n v="1"/>
  </r>
  <r>
    <s v="WANDK"/>
    <x v="34"/>
    <x v="33"/>
    <s v="Germany"/>
    <s v="Chai"/>
    <s v="Beverages"/>
    <n v="0"/>
    <n v="65.666700000000006"/>
    <n v="1"/>
    <n v="0.15000000596046401"/>
    <n v="183.59999871253899"/>
    <x v="384"/>
    <n v="0"/>
    <n v="0"/>
    <n v="183.59999871253899"/>
    <n v="8"/>
  </r>
  <r>
    <s v="WANDK"/>
    <x v="34"/>
    <x v="33"/>
    <s v="Germany"/>
    <s v="TunnbrÃ¶d"/>
    <s v="Grains/Cereals"/>
    <n v="0"/>
    <n v="65.666700000000006"/>
    <n v="1"/>
    <n v="0"/>
    <n v="180"/>
    <x v="492"/>
    <n v="0"/>
    <n v="0"/>
    <n v="180"/>
    <n v="8"/>
  </r>
  <r>
    <s v="WANDK"/>
    <x v="34"/>
    <x v="33"/>
    <s v="Germany"/>
    <s v="Outback Lager"/>
    <s v="Beverages"/>
    <n v="0"/>
    <n v="65.666700000000006"/>
    <n v="1"/>
    <n v="0.25"/>
    <n v="168.75"/>
    <x v="853"/>
    <n v="0"/>
    <n v="0"/>
    <n v="168.75"/>
    <n v="7"/>
  </r>
  <r>
    <s v="WANDK"/>
    <x v="34"/>
    <x v="33"/>
    <s v="Germany"/>
    <s v="Boston Crab Meat"/>
    <s v="Seafood"/>
    <n v="0"/>
    <n v="65.666700000000006"/>
    <n v="1"/>
    <n v="0"/>
    <n v="147"/>
    <x v="854"/>
    <n v="0"/>
    <n v="0"/>
    <n v="147"/>
    <n v="8"/>
  </r>
  <r>
    <s v="WANDK"/>
    <x v="34"/>
    <x v="33"/>
    <s v="Germany"/>
    <s v="RÃ¶ssle Sauerkraut"/>
    <s v="Produce"/>
    <n v="0"/>
    <n v="65.666700000000006"/>
    <n v="1"/>
    <n v="0"/>
    <n v="145.6"/>
    <x v="855"/>
    <n v="0"/>
    <n v="0"/>
    <n v="145.6"/>
    <n v="10"/>
  </r>
  <r>
    <s v="WANDK"/>
    <x v="34"/>
    <x v="33"/>
    <s v="Germany"/>
    <s v="Teatime Chocolate Biscuits"/>
    <s v="Confections"/>
    <n v="0"/>
    <n v="65.666700000000006"/>
    <n v="1"/>
    <n v="0.25"/>
    <n v="82.8"/>
    <x v="856"/>
    <n v="0"/>
    <n v="0"/>
    <n v="82.8"/>
    <n v="10"/>
  </r>
  <r>
    <s v="WANDK"/>
    <x v="34"/>
    <x v="33"/>
    <s v="Germany"/>
    <s v="RhÃ¶nbrÃ¤u Klosterbier"/>
    <s v="Beverages"/>
    <n v="0"/>
    <n v="65.666700000000006"/>
    <n v="1"/>
    <n v="0"/>
    <n v="62"/>
    <x v="569"/>
    <n v="0"/>
    <n v="0"/>
    <n v="62"/>
    <n v="10"/>
  </r>
  <r>
    <s v="WANDK"/>
    <x v="34"/>
    <x v="33"/>
    <s v="Germany"/>
    <s v="Geitost"/>
    <s v="Dairy Products"/>
    <n v="0"/>
    <n v="65.666700000000006"/>
    <n v="1"/>
    <n v="5.0000000745057997E-2"/>
    <n v="47.499999962747097"/>
    <x v="686"/>
    <n v="0"/>
    <n v="0"/>
    <n v="47.499999962747097"/>
    <n v="5"/>
  </r>
  <r>
    <s v="BSBEV"/>
    <x v="35"/>
    <x v="19"/>
    <s v="UK"/>
    <s v="Ipoh Coffee"/>
    <s v="Beverages"/>
    <n v="0"/>
    <n v="66.222200000000001"/>
    <n v="1"/>
    <n v="0"/>
    <n v="1380"/>
    <x v="857"/>
    <n v="0"/>
    <n v="0"/>
    <n v="1380"/>
    <n v="10"/>
  </r>
  <r>
    <s v="BSBEV"/>
    <x v="35"/>
    <x v="19"/>
    <s v="UK"/>
    <s v="Uncle Bob's Organic Dried Pears"/>
    <s v="Produce"/>
    <n v="399"/>
    <n v="66.222200000000001"/>
    <n v="2"/>
    <n v="0"/>
    <n v="840"/>
    <x v="180"/>
    <n v="5.0000000000000001E-3"/>
    <n v="2.1052631578947301"/>
    <n v="420"/>
    <n v="8.5"/>
  </r>
  <r>
    <s v="BSBEV"/>
    <x v="35"/>
    <x v="19"/>
    <s v="UK"/>
    <s v="Gnocchi di nonna Alice"/>
    <s v="Grains/Cereals"/>
    <n v="0"/>
    <n v="66.222200000000001"/>
    <n v="1"/>
    <n v="0"/>
    <n v="608"/>
    <x v="593"/>
    <n v="0"/>
    <n v="0"/>
    <n v="608"/>
    <n v="7"/>
  </r>
  <r>
    <s v="BSBEV"/>
    <x v="35"/>
    <x v="19"/>
    <s v="UK"/>
    <s v="Tarte au sucre"/>
    <s v="Confections"/>
    <n v="0"/>
    <n v="66.222200000000001"/>
    <n v="1"/>
    <n v="0"/>
    <n v="493"/>
    <x v="858"/>
    <n v="0"/>
    <n v="0"/>
    <n v="493"/>
    <n v="6"/>
  </r>
  <r>
    <s v="BSBEV"/>
    <x v="35"/>
    <x v="19"/>
    <s v="UK"/>
    <s v="Gustaf's KnÃ¤ckebrÃ¶d"/>
    <s v="Grains/Cereals"/>
    <n v="0"/>
    <n v="66.222200000000001"/>
    <n v="1"/>
    <n v="0"/>
    <n v="441"/>
    <x v="859"/>
    <n v="0"/>
    <n v="0"/>
    <n v="441"/>
    <n v="8"/>
  </r>
  <r>
    <s v="BSBEV"/>
    <x v="35"/>
    <x v="19"/>
    <s v="UK"/>
    <s v="Steeleye Stout"/>
    <s v="Beverages"/>
    <n v="0"/>
    <n v="66.222200000000001"/>
    <n v="1"/>
    <n v="0"/>
    <n v="360"/>
    <x v="182"/>
    <n v="0"/>
    <n v="0"/>
    <n v="360"/>
    <n v="31"/>
  </r>
  <r>
    <s v="BSBEV"/>
    <x v="35"/>
    <x v="19"/>
    <s v="UK"/>
    <s v="Sir Rodney's Scones"/>
    <s v="Confections"/>
    <n v="53"/>
    <n v="66.222200000000001"/>
    <n v="2"/>
    <n v="0"/>
    <n v="262"/>
    <x v="860"/>
    <n v="3.7699999999999997E-2"/>
    <n v="4.9433962264150901"/>
    <n v="131"/>
    <n v="7.5"/>
  </r>
  <r>
    <s v="BSBEV"/>
    <x v="35"/>
    <x v="19"/>
    <s v="UK"/>
    <s v="Aniseed Syrup"/>
    <s v="Condiments"/>
    <n v="0"/>
    <n v="66.222200000000001"/>
    <n v="1"/>
    <n v="0"/>
    <n v="240"/>
    <x v="491"/>
    <n v="0"/>
    <n v="0"/>
    <n v="240"/>
    <n v="2"/>
  </r>
  <r>
    <s v="BSBEV"/>
    <x v="35"/>
    <x v="19"/>
    <s v="UK"/>
    <s v="Wimmers gute SemmelknÃ¶del"/>
    <s v="Grains/Cereals"/>
    <n v="0"/>
    <n v="66.222200000000001"/>
    <n v="1"/>
    <n v="0"/>
    <n v="239.4"/>
    <x v="861"/>
    <n v="0"/>
    <n v="0"/>
    <n v="239.4"/>
    <n v="2"/>
  </r>
  <r>
    <s v="BSBEV"/>
    <x v="35"/>
    <x v="19"/>
    <s v="UK"/>
    <s v="Raclette Courdavault"/>
    <s v="Dairy Products"/>
    <n v="0"/>
    <n v="66.222200000000001"/>
    <n v="1"/>
    <n v="0"/>
    <n v="220"/>
    <x v="862"/>
    <n v="0"/>
    <n v="0"/>
    <n v="220"/>
    <n v="3"/>
  </r>
  <r>
    <s v="BSBEV"/>
    <x v="35"/>
    <x v="19"/>
    <s v="UK"/>
    <s v="Spegesild"/>
    <s v="Seafood"/>
    <n v="0"/>
    <n v="66.222200000000001"/>
    <n v="1"/>
    <n v="0"/>
    <n v="180"/>
    <x v="492"/>
    <n v="0"/>
    <n v="0"/>
    <n v="180"/>
    <n v="8"/>
  </r>
  <r>
    <s v="BSBEV"/>
    <x v="35"/>
    <x v="19"/>
    <s v="UK"/>
    <s v="Boston Crab Meat"/>
    <s v="Seafood"/>
    <n v="0"/>
    <n v="66.222200000000001"/>
    <n v="1"/>
    <n v="0"/>
    <n v="147"/>
    <x v="854"/>
    <n v="0"/>
    <n v="0"/>
    <n v="147"/>
    <n v="8"/>
  </r>
  <r>
    <s v="BSBEV"/>
    <x v="35"/>
    <x v="19"/>
    <s v="UK"/>
    <s v="Konbu"/>
    <s v="Seafood"/>
    <n v="299"/>
    <n v="66.222200000000001"/>
    <n v="2"/>
    <n v="0"/>
    <n v="138"/>
    <x v="354"/>
    <n v="6.7000000000000002E-3"/>
    <n v="0.46153846153846101"/>
    <n v="69"/>
    <n v="7.5"/>
  </r>
  <r>
    <s v="BSBEV"/>
    <x v="35"/>
    <x v="19"/>
    <s v="UK"/>
    <s v="Manjimup Dried Apples"/>
    <s v="Produce"/>
    <n v="0"/>
    <n v="66.222200000000001"/>
    <n v="1"/>
    <n v="0"/>
    <n v="127.2"/>
    <x v="863"/>
    <n v="0"/>
    <n v="0"/>
    <n v="127.2"/>
    <n v="8"/>
  </r>
  <r>
    <s v="BSBEV"/>
    <x v="35"/>
    <x v="19"/>
    <s v="UK"/>
    <s v="Maxilaku"/>
    <s v="Confections"/>
    <n v="0"/>
    <n v="66.222200000000001"/>
    <n v="1"/>
    <n v="0"/>
    <n v="120"/>
    <x v="107"/>
    <n v="0"/>
    <n v="0"/>
    <n v="120"/>
    <n v="7"/>
  </r>
  <r>
    <s v="BSBEV"/>
    <x v="35"/>
    <x v="19"/>
    <s v="UK"/>
    <s v="Ravioli Angelo"/>
    <s v="Grains/Cereals"/>
    <n v="0"/>
    <n v="66.222200000000001"/>
    <n v="1"/>
    <n v="0"/>
    <n v="117"/>
    <x v="864"/>
    <n v="0"/>
    <n v="0"/>
    <n v="117"/>
    <n v="31"/>
  </r>
  <r>
    <s v="BSBEV"/>
    <x v="35"/>
    <x v="19"/>
    <s v="UK"/>
    <s v="Outback Lager"/>
    <s v="Beverages"/>
    <n v="0"/>
    <n v="66.222200000000001"/>
    <n v="1"/>
    <n v="0"/>
    <n v="105"/>
    <x v="497"/>
    <n v="0"/>
    <n v="0"/>
    <n v="105"/>
    <n v="1"/>
  </r>
  <r>
    <s v="BSBEV"/>
    <x v="35"/>
    <x v="19"/>
    <s v="UK"/>
    <s v="Geitost"/>
    <s v="Dairy Products"/>
    <n v="0"/>
    <n v="66.222200000000001"/>
    <n v="1"/>
    <n v="0"/>
    <n v="37.5"/>
    <x v="865"/>
    <n v="0"/>
    <n v="0"/>
    <n v="37.5"/>
    <n v="7"/>
  </r>
  <r>
    <s v="BSBEV"/>
    <x v="35"/>
    <x v="19"/>
    <s v="UK"/>
    <s v="Mozzarella di Giovanni"/>
    <s v="Dairy Products"/>
    <n v="0"/>
    <n v="66.222200000000001"/>
    <n v="1"/>
    <n v="0"/>
    <n v="34.799999999999997"/>
    <x v="866"/>
    <n v="0"/>
    <n v="0"/>
    <n v="34.799999999999997"/>
    <n v="1"/>
  </r>
  <r>
    <s v="TORTU"/>
    <x v="36"/>
    <x v="34"/>
    <s v="Mexico"/>
    <s v="CÃ´te de Blaye"/>
    <s v="Beverages"/>
    <n v="0"/>
    <n v="70.444400000000002"/>
    <n v="1"/>
    <n v="0"/>
    <n v="3952.5"/>
    <x v="867"/>
    <n v="0"/>
    <n v="0"/>
    <n v="3952.5"/>
    <n v="10"/>
  </r>
  <r>
    <s v="TORTU"/>
    <x v="36"/>
    <x v="34"/>
    <s v="Mexico"/>
    <s v="Gula Malacca"/>
    <s v="Condiments"/>
    <n v="150"/>
    <n v="70.444400000000002"/>
    <n v="3"/>
    <n v="0"/>
    <n v="991.95"/>
    <x v="868"/>
    <n v="0.02"/>
    <n v="6.6130000000000004"/>
    <n v="330.65"/>
    <n v="8"/>
  </r>
  <r>
    <s v="TORTU"/>
    <x v="36"/>
    <x v="34"/>
    <s v="Mexico"/>
    <s v="Alice Mutton"/>
    <s v="Meat/Poultry"/>
    <n v="513"/>
    <n v="70.444400000000002"/>
    <n v="2"/>
    <n v="0"/>
    <n v="639.6"/>
    <x v="869"/>
    <n v="3.8999999999999998E-3"/>
    <n v="1.2467836257309901"/>
    <n v="319.8"/>
    <n v="6"/>
  </r>
  <r>
    <s v="TORTU"/>
    <x v="36"/>
    <x v="34"/>
    <s v="Mexico"/>
    <s v="Carnarvon Tigers"/>
    <s v="Seafood"/>
    <n v="0"/>
    <n v="70.444400000000002"/>
    <n v="1"/>
    <n v="0"/>
    <n v="600"/>
    <x v="144"/>
    <n v="0"/>
    <n v="0"/>
    <n v="600"/>
    <n v="13"/>
  </r>
  <r>
    <s v="TORTU"/>
    <x v="36"/>
    <x v="34"/>
    <s v="Mexico"/>
    <s v="RÃ¶ssle Sauerkraut"/>
    <s v="Produce"/>
    <n v="0"/>
    <n v="70.444400000000002"/>
    <n v="1"/>
    <n v="0"/>
    <n v="509.6"/>
    <x v="870"/>
    <n v="0"/>
    <n v="0"/>
    <n v="509.6"/>
    <n v="9"/>
  </r>
  <r>
    <s v="TORTU"/>
    <x v="36"/>
    <x v="34"/>
    <s v="Mexico"/>
    <s v="Maxilaku"/>
    <s v="Confections"/>
    <n v="0"/>
    <n v="70.444400000000002"/>
    <n v="1"/>
    <n v="0"/>
    <n v="480"/>
    <x v="871"/>
    <n v="0"/>
    <n v="0"/>
    <n v="480"/>
    <n v="5"/>
  </r>
  <r>
    <s v="TORTU"/>
    <x v="36"/>
    <x v="34"/>
    <s v="Mexico"/>
    <s v="Raclette Courdavault"/>
    <s v="Dairy Products"/>
    <n v="0"/>
    <n v="70.444400000000002"/>
    <n v="1"/>
    <n v="0"/>
    <n v="440"/>
    <x v="806"/>
    <n v="0"/>
    <n v="0"/>
    <n v="440"/>
    <n v="5"/>
  </r>
  <r>
    <s v="TORTU"/>
    <x v="36"/>
    <x v="34"/>
    <s v="Mexico"/>
    <s v="Ikura"/>
    <s v="Seafood"/>
    <n v="410"/>
    <n v="70.444400000000002"/>
    <n v="2"/>
    <n v="0"/>
    <n v="434"/>
    <x v="872"/>
    <n v="4.8999999999999998E-3"/>
    <n v="1.0585365853658499"/>
    <n v="217"/>
    <n v="6.5"/>
  </r>
  <r>
    <s v="TORTU"/>
    <x v="36"/>
    <x v="34"/>
    <s v="Mexico"/>
    <s v="LakkalikÃ¶Ã¶ri"/>
    <s v="Beverages"/>
    <n v="0"/>
    <n v="70.444400000000002"/>
    <n v="1"/>
    <n v="0"/>
    <n v="432"/>
    <x v="99"/>
    <n v="0"/>
    <n v="0"/>
    <n v="432"/>
    <n v="9"/>
  </r>
  <r>
    <s v="TORTU"/>
    <x v="36"/>
    <x v="34"/>
    <s v="Mexico"/>
    <s v="Chartreuse verte"/>
    <s v="Beverages"/>
    <n v="0"/>
    <n v="70.444400000000002"/>
    <n v="1"/>
    <n v="0"/>
    <n v="360"/>
    <x v="182"/>
    <n v="0"/>
    <n v="0"/>
    <n v="360"/>
    <n v="2"/>
  </r>
  <r>
    <s v="TORTU"/>
    <x v="36"/>
    <x v="34"/>
    <s v="Mexico"/>
    <s v="Queso Cabrales"/>
    <s v="Dairy Products"/>
    <n v="0"/>
    <n v="70.444400000000002"/>
    <n v="1"/>
    <n v="0"/>
    <n v="315"/>
    <x v="401"/>
    <n v="0"/>
    <n v="0"/>
    <n v="315"/>
    <n v="9"/>
  </r>
  <r>
    <s v="TORTU"/>
    <x v="36"/>
    <x v="34"/>
    <s v="Mexico"/>
    <s v="Gorgonzola Telino"/>
    <s v="Dairy Products"/>
    <n v="0"/>
    <n v="70.444400000000002"/>
    <n v="1"/>
    <n v="0"/>
    <n v="250"/>
    <x v="270"/>
    <n v="0"/>
    <n v="0"/>
    <n v="250"/>
    <n v="7"/>
  </r>
  <r>
    <s v="TORTU"/>
    <x v="36"/>
    <x v="34"/>
    <s v="Mexico"/>
    <s v="Scottish Longbreads"/>
    <s v="Confections"/>
    <n v="0"/>
    <n v="70.444400000000002"/>
    <n v="1"/>
    <n v="0"/>
    <n v="250"/>
    <x v="270"/>
    <n v="0"/>
    <n v="0"/>
    <n v="250"/>
    <n v="9"/>
  </r>
  <r>
    <s v="TORTU"/>
    <x v="36"/>
    <x v="34"/>
    <s v="Mexico"/>
    <s v="Ipoh Coffee"/>
    <s v="Beverages"/>
    <n v="0"/>
    <n v="70.444400000000002"/>
    <n v="1"/>
    <n v="0"/>
    <n v="230"/>
    <x v="246"/>
    <n v="0"/>
    <n v="0"/>
    <n v="230"/>
    <n v="9"/>
  </r>
  <r>
    <s v="TORTU"/>
    <x v="36"/>
    <x v="34"/>
    <s v="Mexico"/>
    <s v="Chai"/>
    <s v="Beverages"/>
    <n v="0"/>
    <n v="70.444400000000002"/>
    <n v="1"/>
    <n v="0"/>
    <n v="180"/>
    <x v="492"/>
    <n v="0"/>
    <n v="0"/>
    <n v="180"/>
    <n v="7"/>
  </r>
  <r>
    <s v="TORTU"/>
    <x v="36"/>
    <x v="34"/>
    <s v="Mexico"/>
    <s v="Outback Lager"/>
    <s v="Beverages"/>
    <n v="0"/>
    <n v="70.444400000000002"/>
    <n v="1"/>
    <n v="0"/>
    <n v="180"/>
    <x v="492"/>
    <n v="0"/>
    <n v="0"/>
    <n v="180"/>
    <n v="9"/>
  </r>
  <r>
    <s v="TORTU"/>
    <x v="36"/>
    <x v="34"/>
    <s v="Mexico"/>
    <s v="Vegie-spread"/>
    <s v="Condiments"/>
    <n v="0"/>
    <n v="70.444400000000002"/>
    <n v="1"/>
    <n v="0"/>
    <n v="175.5"/>
    <x v="873"/>
    <n v="0"/>
    <n v="0"/>
    <n v="175.5"/>
    <n v="13"/>
  </r>
  <r>
    <s v="TORTU"/>
    <x v="36"/>
    <x v="34"/>
    <s v="Mexico"/>
    <s v="Geitost"/>
    <s v="Dairy Products"/>
    <n v="0"/>
    <n v="70.444400000000002"/>
    <n v="1"/>
    <n v="0"/>
    <n v="75"/>
    <x v="430"/>
    <n v="0"/>
    <n v="0"/>
    <n v="75"/>
    <n v="3"/>
  </r>
  <r>
    <s v="TORTU"/>
    <x v="36"/>
    <x v="34"/>
    <s v="Mexico"/>
    <s v="TourtiÃ¨re"/>
    <s v="Meat/Poultry"/>
    <n v="0"/>
    <n v="70.444400000000002"/>
    <n v="1"/>
    <n v="0"/>
    <n v="74.5"/>
    <x v="683"/>
    <n v="0"/>
    <n v="0"/>
    <n v="74.5"/>
    <n v="3"/>
  </r>
  <r>
    <s v="TORTU"/>
    <x v="36"/>
    <x v="34"/>
    <s v="Mexico"/>
    <s v="Teatime Chocolate Biscuits"/>
    <s v="Confections"/>
    <n v="0"/>
    <n v="70.444400000000002"/>
    <n v="1"/>
    <n v="0"/>
    <n v="64.400000000000006"/>
    <x v="874"/>
    <n v="0"/>
    <n v="0"/>
    <n v="64.400000000000006"/>
    <n v="7"/>
  </r>
  <r>
    <s v="TORTU"/>
    <x v="36"/>
    <x v="34"/>
    <s v="Mexico"/>
    <s v="GuaranÃ¡ FantÃ¡stica"/>
    <s v="Beverages"/>
    <n v="239"/>
    <n v="70.444400000000002"/>
    <n v="2"/>
    <n v="0"/>
    <n v="58.5"/>
    <x v="875"/>
    <n v="8.3999999999999995E-3"/>
    <n v="0.244769874476987"/>
    <n v="29.25"/>
    <n v="11.5"/>
  </r>
  <r>
    <s v="TORTU"/>
    <x v="36"/>
    <x v="34"/>
    <s v="Mexico"/>
    <s v="Konbu"/>
    <s v="Seafood"/>
    <n v="0"/>
    <n v="70.444400000000002"/>
    <n v="1"/>
    <n v="0"/>
    <n v="48"/>
    <x v="734"/>
    <n v="0"/>
    <n v="0"/>
    <n v="48"/>
    <n v="6"/>
  </r>
  <r>
    <s v="TORTU"/>
    <x v="36"/>
    <x v="34"/>
    <s v="Mexico"/>
    <s v="RhÃ¶nbrÃ¤u Klosterbier"/>
    <s v="Beverages"/>
    <n v="0"/>
    <n v="70.444400000000002"/>
    <n v="1"/>
    <n v="0"/>
    <n v="37.200000000000003"/>
    <x v="876"/>
    <n v="0"/>
    <n v="0"/>
    <n v="37.200000000000003"/>
    <n v="13"/>
  </r>
  <r>
    <s v="TORTU"/>
    <x v="36"/>
    <x v="34"/>
    <s v="Mexico"/>
    <s v="FlÃ¸temysost"/>
    <s v="Dairy Products"/>
    <n v="0"/>
    <n v="70.444400000000002"/>
    <n v="1"/>
    <n v="0"/>
    <n v="34.4"/>
    <x v="749"/>
    <n v="0"/>
    <n v="0"/>
    <n v="34.4"/>
    <n v="5"/>
  </r>
  <r>
    <s v="OTTIK"/>
    <x v="37"/>
    <x v="35"/>
    <s v="Germany"/>
    <s v="Uncle Bob's Organic Dried Pears"/>
    <s v="Produce"/>
    <n v="41"/>
    <n v="70.444400000000002"/>
    <n v="2"/>
    <n v="5.0000000745057997E-2"/>
    <n v="1589.9999991059301"/>
    <x v="877"/>
    <n v="4.8800000000000003E-2"/>
    <n v="38.780487783071401"/>
    <n v="794.99999955296505"/>
    <n v="6"/>
  </r>
  <r>
    <s v="OTTIK"/>
    <x v="37"/>
    <x v="35"/>
    <s v="Germany"/>
    <s v="Tarte au sucre"/>
    <s v="Confections"/>
    <n v="315"/>
    <n v="70.444400000000002"/>
    <n v="2"/>
    <n v="0.150000000372529"/>
    <n v="1379.94999926537"/>
    <x v="878"/>
    <n v="6.3E-3"/>
    <n v="4.3807936484615002"/>
    <n v="689.97499963268604"/>
    <n v="8"/>
  </r>
  <r>
    <s v="OTTIK"/>
    <x v="37"/>
    <x v="35"/>
    <s v="Germany"/>
    <s v="Camembert Pierrot"/>
    <s v="Dairy Products"/>
    <n v="0"/>
    <n v="70.444400000000002"/>
    <n v="1"/>
    <n v="0"/>
    <n v="1020"/>
    <x v="879"/>
    <n v="0"/>
    <n v="0"/>
    <n v="1020"/>
    <n v="4"/>
  </r>
  <r>
    <s v="OTTIK"/>
    <x v="37"/>
    <x v="35"/>
    <s v="Germany"/>
    <s v="Ravioli Angelo"/>
    <s v="Grains/Cereals"/>
    <n v="0"/>
    <n v="70.444400000000002"/>
    <n v="1"/>
    <n v="0"/>
    <n v="780"/>
    <x v="880"/>
    <n v="0"/>
    <n v="0"/>
    <n v="780"/>
    <n v="10"/>
  </r>
  <r>
    <s v="OTTIK"/>
    <x v="37"/>
    <x v="35"/>
    <s v="Germany"/>
    <s v="Chang"/>
    <s v="Beverages"/>
    <n v="0"/>
    <n v="70.444400000000002"/>
    <n v="1"/>
    <n v="0"/>
    <n v="760"/>
    <x v="881"/>
    <n v="0"/>
    <n v="0"/>
    <n v="760"/>
    <n v="4"/>
  </r>
  <r>
    <s v="OTTIK"/>
    <x v="37"/>
    <x v="35"/>
    <s v="Germany"/>
    <s v="Manjimup Dried Apples"/>
    <s v="Produce"/>
    <n v="0"/>
    <n v="70.444400000000002"/>
    <n v="1"/>
    <n v="5.0000000745057997E-2"/>
    <n v="755.24999940767805"/>
    <x v="882"/>
    <n v="0"/>
    <n v="0"/>
    <n v="755.24999940767805"/>
    <n v="7"/>
  </r>
  <r>
    <s v="OTTIK"/>
    <x v="37"/>
    <x v="35"/>
    <s v="Germany"/>
    <s v="Ikura"/>
    <s v="Seafood"/>
    <n v="0"/>
    <n v="70.444400000000002"/>
    <n v="1"/>
    <n v="0.15000000596046401"/>
    <n v="632.39999556541397"/>
    <x v="883"/>
    <n v="0"/>
    <n v="0"/>
    <n v="632.39999556541397"/>
    <n v="2"/>
  </r>
  <r>
    <s v="OTTIK"/>
    <x v="37"/>
    <x v="35"/>
    <s v="Germany"/>
    <s v="Louisiana Fiery Hot Pepper Sauce"/>
    <s v="Condiments"/>
    <n v="0"/>
    <n v="70.444400000000002"/>
    <n v="1"/>
    <n v="5.0000000745057997E-2"/>
    <n v="599.92499952949504"/>
    <x v="884"/>
    <n v="0"/>
    <n v="0"/>
    <n v="599.92499952949504"/>
    <n v="5"/>
  </r>
  <r>
    <s v="OTTIK"/>
    <x v="37"/>
    <x v="35"/>
    <s v="Germany"/>
    <s v="Queso Cabrales"/>
    <s v="Dairy Products"/>
    <n v="0"/>
    <n v="70.444400000000002"/>
    <n v="1"/>
    <n v="0"/>
    <n v="504"/>
    <x v="396"/>
    <n v="0"/>
    <n v="0"/>
    <n v="504"/>
    <n v="23"/>
  </r>
  <r>
    <s v="OTTIK"/>
    <x v="37"/>
    <x v="35"/>
    <s v="Germany"/>
    <s v="Scottish Longbreads"/>
    <s v="Confections"/>
    <n v="0"/>
    <n v="70.444400000000002"/>
    <n v="1"/>
    <n v="0"/>
    <n v="500"/>
    <x v="419"/>
    <n v="0"/>
    <n v="0"/>
    <n v="500"/>
    <n v="4"/>
  </r>
  <r>
    <s v="OTTIK"/>
    <x v="37"/>
    <x v="35"/>
    <s v="Germany"/>
    <s v="Pavlova"/>
    <s v="Confections"/>
    <n v="0"/>
    <n v="70.444400000000002"/>
    <n v="1"/>
    <n v="5.0000000745057997E-2"/>
    <n v="497.32499960996199"/>
    <x v="885"/>
    <n v="0"/>
    <n v="0"/>
    <n v="497.32499960996199"/>
    <n v="6"/>
  </r>
  <r>
    <s v="OTTIK"/>
    <x v="37"/>
    <x v="35"/>
    <s v="Germany"/>
    <s v="Gudbrandsdalsost"/>
    <s v="Dairy Products"/>
    <n v="0"/>
    <n v="70.444400000000002"/>
    <n v="1"/>
    <n v="0"/>
    <n v="432"/>
    <x v="99"/>
    <n v="0"/>
    <n v="0"/>
    <n v="432"/>
    <n v="23"/>
  </r>
  <r>
    <s v="OTTIK"/>
    <x v="37"/>
    <x v="35"/>
    <s v="Germany"/>
    <s v="Original Frankfurter grÃ¼ne SoÃŸe"/>
    <s v="Condiments"/>
    <n v="308"/>
    <n v="70.444400000000002"/>
    <n v="2"/>
    <n v="5.0000000745057997E-2"/>
    <n v="382.84999969974098"/>
    <x v="886"/>
    <n v="6.4999999999999997E-3"/>
    <n v="1.2430194795446099"/>
    <n v="191.42499984987001"/>
    <n v="6.5"/>
  </r>
  <r>
    <s v="OTTIK"/>
    <x v="37"/>
    <x v="35"/>
    <s v="Germany"/>
    <s v="Zaanse koeken"/>
    <s v="Confections"/>
    <n v="0"/>
    <n v="70.444400000000002"/>
    <n v="1"/>
    <n v="0"/>
    <n v="380"/>
    <x v="679"/>
    <n v="0"/>
    <n v="0"/>
    <n v="380"/>
    <n v="4"/>
  </r>
  <r>
    <s v="OTTIK"/>
    <x v="37"/>
    <x v="35"/>
    <s v="Germany"/>
    <s v="Boston Crab Meat"/>
    <s v="Seafood"/>
    <n v="0"/>
    <n v="70.444400000000002"/>
    <n v="1"/>
    <n v="0"/>
    <n v="368"/>
    <x v="887"/>
    <n v="0"/>
    <n v="0"/>
    <n v="368"/>
    <n v="4"/>
  </r>
  <r>
    <s v="OTTIK"/>
    <x v="37"/>
    <x v="35"/>
    <s v="Germany"/>
    <s v="Jack's New England Clam Chowder"/>
    <s v="Seafood"/>
    <n v="623"/>
    <n v="70.444400000000002"/>
    <n v="3"/>
    <n v="0.116666667163372"/>
    <n v="358.25749979149498"/>
    <x v="888"/>
    <n v="4.7999999999999996E-3"/>
    <n v="0.57505216659951097"/>
    <n v="119.419166597165"/>
    <n v="7.3333000000000004"/>
  </r>
  <r>
    <s v="OTTIK"/>
    <x v="37"/>
    <x v="35"/>
    <s v="Germany"/>
    <s v="Tofu"/>
    <s v="Produce"/>
    <n v="0"/>
    <n v="70.444400000000002"/>
    <n v="1"/>
    <n v="5.0000000745057997E-2"/>
    <n v="331.312499740161"/>
    <x v="889"/>
    <n v="0"/>
    <n v="0"/>
    <n v="331.312499740161"/>
    <n v="5"/>
  </r>
  <r>
    <s v="OTTIK"/>
    <x v="37"/>
    <x v="35"/>
    <s v="Germany"/>
    <s v="Perth Pasties"/>
    <s v="Meat/Poultry"/>
    <n v="0"/>
    <n v="70.444400000000002"/>
    <n v="1"/>
    <n v="0.10000000149011599"/>
    <n v="265.67999956011698"/>
    <x v="890"/>
    <n v="0"/>
    <n v="0"/>
    <n v="265.67999956011698"/>
    <n v="8"/>
  </r>
  <r>
    <s v="OTTIK"/>
    <x v="37"/>
    <x v="35"/>
    <s v="Germany"/>
    <s v="FlÃ¸temysost"/>
    <s v="Dairy Products"/>
    <n v="0"/>
    <n v="70.444400000000002"/>
    <n v="1"/>
    <n v="0"/>
    <n v="258"/>
    <x v="599"/>
    <n v="0"/>
    <n v="0"/>
    <n v="258"/>
    <n v="23"/>
  </r>
  <r>
    <s v="OTTIK"/>
    <x v="37"/>
    <x v="35"/>
    <s v="Germany"/>
    <s v="Outback Lager"/>
    <s v="Beverages"/>
    <n v="0"/>
    <n v="70.444400000000002"/>
    <n v="1"/>
    <n v="0.25"/>
    <n v="189"/>
    <x v="891"/>
    <n v="0"/>
    <n v="0"/>
    <n v="189"/>
    <n v="10"/>
  </r>
  <r>
    <s v="OTTIK"/>
    <x v="37"/>
    <x v="35"/>
    <s v="Germany"/>
    <s v="Chartreuse verte"/>
    <s v="Beverages"/>
    <n v="0"/>
    <n v="70.444400000000002"/>
    <n v="1"/>
    <n v="0"/>
    <n v="180"/>
    <x v="492"/>
    <n v="0"/>
    <n v="0"/>
    <n v="180"/>
    <n v="27"/>
  </r>
  <r>
    <s v="OTTIK"/>
    <x v="37"/>
    <x v="35"/>
    <s v="Germany"/>
    <s v="TunnbrÃ¶d"/>
    <s v="Grains/Cereals"/>
    <n v="0"/>
    <n v="70.444400000000002"/>
    <n v="1"/>
    <n v="5.0000000745057997E-2"/>
    <n v="170.99999986588901"/>
    <x v="892"/>
    <n v="0"/>
    <n v="0"/>
    <n v="170.99999986588901"/>
    <n v="6"/>
  </r>
  <r>
    <s v="OTTIK"/>
    <x v="37"/>
    <x v="35"/>
    <s v="Germany"/>
    <s v="Gorgonzola Telino"/>
    <s v="Dairy Products"/>
    <n v="0"/>
    <n v="70.444400000000002"/>
    <n v="1"/>
    <n v="0.10000000149011599"/>
    <n v="101.249999832361"/>
    <x v="587"/>
    <n v="0"/>
    <n v="0"/>
    <n v="101.249999832361"/>
    <n v="8"/>
  </r>
  <r>
    <s v="OTTIK"/>
    <x v="37"/>
    <x v="35"/>
    <s v="Germany"/>
    <s v="Konbu"/>
    <s v="Seafood"/>
    <n v="0"/>
    <n v="70.444400000000002"/>
    <n v="1"/>
    <n v="0"/>
    <n v="60"/>
    <x v="762"/>
    <n v="0"/>
    <n v="0"/>
    <n v="60"/>
    <n v="27"/>
  </r>
  <r>
    <s v="RICSU"/>
    <x v="38"/>
    <x v="36"/>
    <s v="Switzerland"/>
    <s v="ThÃ¼ringer Rostbratwurst"/>
    <s v="Meat/Poultry"/>
    <n v="0"/>
    <n v="73.666700000000006"/>
    <n v="1"/>
    <n v="0"/>
    <n v="4456.4399999999996"/>
    <x v="893"/>
    <n v="0"/>
    <n v="0"/>
    <n v="4456.4399999999996"/>
    <n v="10"/>
  </r>
  <r>
    <s v="RICSU"/>
    <x v="38"/>
    <x v="36"/>
    <s v="Switzerland"/>
    <s v="Perth Pasties"/>
    <s v="Meat/Poultry"/>
    <n v="0"/>
    <n v="73.666700000000006"/>
    <n v="1"/>
    <n v="0.10000000149011599"/>
    <n v="2066.3999965786902"/>
    <x v="894"/>
    <n v="0"/>
    <n v="0"/>
    <n v="2066.3999965786902"/>
    <n v="6"/>
  </r>
  <r>
    <s v="RICSU"/>
    <x v="38"/>
    <x v="36"/>
    <s v="Switzerland"/>
    <s v="Gudbrandsdalsost"/>
    <s v="Dairy Products"/>
    <n v="452"/>
    <n v="73.666700000000006"/>
    <n v="2"/>
    <n v="7.5000001117587006E-2"/>
    <n v="1713.5999976396499"/>
    <x v="895"/>
    <n v="4.4000000000000003E-3"/>
    <n v="3.7911504372558702"/>
    <n v="856.79999881982803"/>
    <n v="8"/>
  </r>
  <r>
    <s v="RICSU"/>
    <x v="38"/>
    <x v="36"/>
    <s v="Switzerland"/>
    <s v="Camembert Pierrot"/>
    <s v="Dairy Products"/>
    <n v="0"/>
    <n v="73.666700000000006"/>
    <n v="1"/>
    <n v="5.0000000745057997E-2"/>
    <n v="1550.39999878406"/>
    <x v="896"/>
    <n v="0"/>
    <n v="0"/>
    <n v="1550.39999878406"/>
    <n v="10"/>
  </r>
  <r>
    <s v="RICSU"/>
    <x v="38"/>
    <x v="36"/>
    <s v="Switzerland"/>
    <s v="Raclette Courdavault"/>
    <s v="Dairy Products"/>
    <n v="0"/>
    <n v="73.666700000000006"/>
    <n v="1"/>
    <n v="0"/>
    <n v="1320"/>
    <x v="897"/>
    <n v="0"/>
    <n v="0"/>
    <n v="1320"/>
    <n v="3"/>
  </r>
  <r>
    <s v="RICSU"/>
    <x v="38"/>
    <x v="36"/>
    <s v="Switzerland"/>
    <s v="GumbÃ¤r GummibÃ¤rchen"/>
    <s v="Confections"/>
    <n v="4"/>
    <n v="73.666700000000006"/>
    <n v="2"/>
    <n v="5.0000000745057997E-2"/>
    <n v="961.88399944156401"/>
    <x v="898"/>
    <n v="0.5"/>
    <n v="240.470999860391"/>
    <n v="480.94199972078201"/>
    <n v="7.5"/>
  </r>
  <r>
    <s v="RICSU"/>
    <x v="38"/>
    <x v="36"/>
    <s v="Switzerland"/>
    <s v="Nord-Ost Matjeshering"/>
    <s v="Seafood"/>
    <n v="0"/>
    <n v="73.666700000000006"/>
    <n v="1"/>
    <n v="0"/>
    <n v="776.7"/>
    <x v="261"/>
    <n v="0"/>
    <n v="0"/>
    <n v="776.7"/>
    <n v="9"/>
  </r>
  <r>
    <s v="RICSU"/>
    <x v="38"/>
    <x v="36"/>
    <s v="Switzerland"/>
    <s v="Mozzarella di Giovanni"/>
    <s v="Dairy Products"/>
    <n v="0"/>
    <n v="73.666700000000006"/>
    <n v="1"/>
    <n v="0"/>
    <n v="730.8"/>
    <x v="131"/>
    <n v="0"/>
    <n v="0"/>
    <n v="730.8"/>
    <n v="5"/>
  </r>
  <r>
    <s v="RICSU"/>
    <x v="38"/>
    <x v="36"/>
    <s v="Switzerland"/>
    <s v="Outback Lager"/>
    <s v="Beverages"/>
    <n v="0"/>
    <n v="73.666700000000006"/>
    <n v="1"/>
    <n v="0"/>
    <n v="600"/>
    <x v="144"/>
    <n v="0"/>
    <n v="0"/>
    <n v="600"/>
    <n v="6"/>
  </r>
  <r>
    <s v="RICSU"/>
    <x v="38"/>
    <x v="36"/>
    <s v="Switzerland"/>
    <s v="Ravioli Angelo"/>
    <s v="Grains/Cereals"/>
    <n v="0"/>
    <n v="73.666700000000006"/>
    <n v="1"/>
    <n v="0"/>
    <n v="585"/>
    <x v="539"/>
    <n v="0"/>
    <n v="0"/>
    <n v="585"/>
    <n v="13"/>
  </r>
  <r>
    <s v="RICSU"/>
    <x v="38"/>
    <x v="36"/>
    <s v="Switzerland"/>
    <s v="Pavlova"/>
    <s v="Confections"/>
    <n v="0"/>
    <n v="73.666700000000006"/>
    <n v="1"/>
    <n v="0"/>
    <n v="486.5"/>
    <x v="899"/>
    <n v="0"/>
    <n v="0"/>
    <n v="486.5"/>
    <n v="3"/>
  </r>
  <r>
    <s v="RICSU"/>
    <x v="38"/>
    <x v="36"/>
    <s v="Switzerland"/>
    <s v="Chang"/>
    <s v="Beverages"/>
    <n v="663"/>
    <n v="73.666700000000006"/>
    <n v="2"/>
    <n v="7.5000002980232197E-2"/>
    <n v="465.49999886751101"/>
    <x v="900"/>
    <n v="3.0000000000000001E-3"/>
    <n v="0.70211161216819196"/>
    <n v="232.74999943375499"/>
    <n v="3"/>
  </r>
  <r>
    <s v="RICSU"/>
    <x v="38"/>
    <x v="36"/>
    <s v="Switzerland"/>
    <s v="Filo Mix"/>
    <s v="Grains/Cereals"/>
    <n v="0"/>
    <n v="73.666700000000006"/>
    <n v="1"/>
    <n v="0"/>
    <n v="420"/>
    <x v="180"/>
    <n v="0"/>
    <n v="0"/>
    <n v="420"/>
    <n v="6"/>
  </r>
  <r>
    <s v="RICSU"/>
    <x v="38"/>
    <x v="36"/>
    <s v="Switzerland"/>
    <s v="Inlagd Sill"/>
    <s v="Seafood"/>
    <n v="0"/>
    <n v="73.666700000000006"/>
    <n v="1"/>
    <n v="0"/>
    <n v="380"/>
    <x v="679"/>
    <n v="0"/>
    <n v="0"/>
    <n v="380"/>
    <n v="3"/>
  </r>
  <r>
    <s v="RICSU"/>
    <x v="38"/>
    <x v="36"/>
    <s v="Switzerland"/>
    <s v="Gorgonzola Telino"/>
    <s v="Dairy Products"/>
    <n v="0"/>
    <n v="73.666700000000006"/>
    <n v="1"/>
    <n v="0"/>
    <n v="375"/>
    <x v="398"/>
    <n v="0"/>
    <n v="0"/>
    <n v="375"/>
    <n v="5"/>
  </r>
  <r>
    <s v="RICSU"/>
    <x v="38"/>
    <x v="36"/>
    <s v="Switzerland"/>
    <s v="RhÃ¶nbrÃ¤u Klosterbier"/>
    <s v="Beverages"/>
    <n v="0"/>
    <n v="73.666700000000006"/>
    <n v="1"/>
    <n v="5.0000000745057997E-2"/>
    <n v="368.12499971129"/>
    <x v="424"/>
    <n v="0"/>
    <n v="0"/>
    <n v="368.12499971129"/>
    <n v="22"/>
  </r>
  <r>
    <s v="RICSU"/>
    <x v="38"/>
    <x v="36"/>
    <s v="Switzerland"/>
    <s v="RÃ¶d Kaviar"/>
    <s v="Seafood"/>
    <n v="194"/>
    <n v="73.666700000000006"/>
    <n v="2"/>
    <n v="0"/>
    <n v="360"/>
    <x v="492"/>
    <n v="1.03E-2"/>
    <n v="1.85567010309278"/>
    <n v="180"/>
    <n v="7"/>
  </r>
  <r>
    <s v="RICSU"/>
    <x v="38"/>
    <x v="36"/>
    <s v="Switzerland"/>
    <s v="Manjimup Dried Apples"/>
    <s v="Produce"/>
    <n v="0"/>
    <n v="73.666700000000006"/>
    <n v="1"/>
    <n v="0"/>
    <n v="318"/>
    <x v="901"/>
    <n v="0"/>
    <n v="0"/>
    <n v="318"/>
    <n v="5"/>
  </r>
  <r>
    <s v="RICSU"/>
    <x v="38"/>
    <x v="36"/>
    <s v="Switzerland"/>
    <s v="Spegesild"/>
    <s v="Seafood"/>
    <n v="0"/>
    <n v="73.666700000000006"/>
    <n v="1"/>
    <n v="0.15000000596046401"/>
    <n v="305.99999785423199"/>
    <x v="269"/>
    <n v="0"/>
    <n v="0"/>
    <n v="305.99999785423199"/>
    <n v="0"/>
  </r>
  <r>
    <s v="RICSU"/>
    <x v="38"/>
    <x v="36"/>
    <s v="Switzerland"/>
    <s v="Valkoinen suklaa"/>
    <s v="Confections"/>
    <n v="0"/>
    <n v="73.666700000000006"/>
    <n v="1"/>
    <n v="0.10000000149011599"/>
    <n v="292.49999951571198"/>
    <x v="902"/>
    <n v="0"/>
    <n v="0"/>
    <n v="292.49999951571198"/>
    <n v="9"/>
  </r>
  <r>
    <s v="RICSU"/>
    <x v="38"/>
    <x v="36"/>
    <s v="Switzerland"/>
    <s v="Escargots de Bourgogne"/>
    <s v="Seafood"/>
    <n v="0"/>
    <n v="73.666700000000006"/>
    <n v="1"/>
    <n v="0"/>
    <n v="265"/>
    <x v="903"/>
    <n v="0"/>
    <n v="0"/>
    <n v="265"/>
    <n v="5"/>
  </r>
  <r>
    <s v="RICSU"/>
    <x v="38"/>
    <x v="36"/>
    <s v="Switzerland"/>
    <s v="Konbu"/>
    <s v="Seafood"/>
    <n v="0"/>
    <n v="73.666700000000006"/>
    <n v="1"/>
    <n v="0.15000000596046401"/>
    <n v="214.19999849796201"/>
    <x v="904"/>
    <n v="0"/>
    <n v="0"/>
    <n v="214.19999849796201"/>
    <n v="13"/>
  </r>
  <r>
    <s v="RICSU"/>
    <x v="38"/>
    <x v="36"/>
    <s v="Switzerland"/>
    <s v="Louisiana Fiery Hot Pepper Sauce"/>
    <s v="Condiments"/>
    <n v="0"/>
    <n v="73.666700000000006"/>
    <n v="1"/>
    <n v="0"/>
    <n v="210.5"/>
    <x v="905"/>
    <n v="0"/>
    <n v="0"/>
    <n v="210.5"/>
    <n v="10"/>
  </r>
  <r>
    <s v="RICSU"/>
    <x v="38"/>
    <x v="36"/>
    <s v="Switzerland"/>
    <s v="Jack's New England Clam Chowder"/>
    <s v="Seafood"/>
    <n v="0"/>
    <n v="73.666700000000006"/>
    <n v="1"/>
    <n v="5.0000000745057997E-2"/>
    <n v="55.004999956861099"/>
    <x v="906"/>
    <n v="0"/>
    <n v="0"/>
    <n v="55.004999956861099"/>
    <n v="22"/>
  </r>
  <r>
    <s v="RICSU"/>
    <x v="38"/>
    <x v="36"/>
    <s v="Switzerland"/>
    <s v="Geitost"/>
    <s v="Dairy Products"/>
    <n v="0"/>
    <n v="73.666700000000006"/>
    <n v="1"/>
    <n v="5.0000000745057997E-2"/>
    <n v="35.624999972060301"/>
    <x v="355"/>
    <n v="0"/>
    <n v="0"/>
    <n v="35.624999972060301"/>
    <n v="22"/>
  </r>
  <r>
    <s v="RICSU"/>
    <x v="38"/>
    <x v="36"/>
    <s v="Switzerland"/>
    <s v="LakkalikÃ¶Ã¶ri"/>
    <s v="Beverages"/>
    <n v="0"/>
    <n v="73.666700000000006"/>
    <n v="1"/>
    <n v="0.15000000596046401"/>
    <n v="30.599999785423201"/>
    <x v="827"/>
    <n v="0"/>
    <n v="0"/>
    <n v="30.599999785423201"/>
    <n v="0"/>
  </r>
  <r>
    <s v="SEVES"/>
    <x v="39"/>
    <x v="19"/>
    <s v="UK"/>
    <s v="Camembert Pierrot"/>
    <s v="Dairy Products"/>
    <n v="0"/>
    <n v="55"/>
    <n v="1"/>
    <n v="5.0000000745057997E-2"/>
    <n v="2067.19999837875"/>
    <x v="907"/>
    <n v="0"/>
    <n v="0"/>
    <n v="2067.19999837875"/>
    <n v="5"/>
  </r>
  <r>
    <s v="SEVES"/>
    <x v="39"/>
    <x v="19"/>
    <s v="UK"/>
    <s v="RÃ¶ssle Sauerkraut"/>
    <s v="Produce"/>
    <n v="386"/>
    <n v="55"/>
    <n v="2"/>
    <n v="7.5000002980232197E-2"/>
    <n v="1713.1999956607799"/>
    <x v="908"/>
    <n v="5.1999999999999998E-3"/>
    <n v="4.4383419576704197"/>
    <n v="856.59999783039098"/>
    <n v="6"/>
  </r>
  <r>
    <s v="SEVES"/>
    <x v="39"/>
    <x v="19"/>
    <s v="UK"/>
    <s v="Manjimup Dried Apples"/>
    <s v="Produce"/>
    <n v="289"/>
    <n v="55"/>
    <n v="2"/>
    <n v="5.0000000745057997E-2"/>
    <n v="1240.1999992102301"/>
    <x v="909"/>
    <n v="6.8999999999999999E-3"/>
    <n v="4.2913494782361097"/>
    <n v="620.09999960511902"/>
    <n v="8.5"/>
  </r>
  <r>
    <s v="SEVES"/>
    <x v="39"/>
    <x v="19"/>
    <s v="UK"/>
    <s v="Queso Cabrales"/>
    <s v="Dairy Products"/>
    <n v="40"/>
    <n v="55"/>
    <n v="2"/>
    <n v="5.0000000745057997E-2"/>
    <n v="1154.9999984353699"/>
    <x v="910"/>
    <n v="0.05"/>
    <n v="28.874999960884399"/>
    <n v="577.49999921768904"/>
    <n v="7.5"/>
  </r>
  <r>
    <s v="SEVES"/>
    <x v="39"/>
    <x v="19"/>
    <s v="UK"/>
    <s v="Inlagd Sill"/>
    <s v="Seafood"/>
    <n v="0"/>
    <n v="55"/>
    <n v="1"/>
    <n v="0"/>
    <n v="1140"/>
    <x v="165"/>
    <n v="0"/>
    <n v="0"/>
    <n v="1140"/>
    <n v="10"/>
  </r>
  <r>
    <s v="SEVES"/>
    <x v="39"/>
    <x v="19"/>
    <s v="UK"/>
    <s v="Ikura"/>
    <s v="Seafood"/>
    <n v="0"/>
    <n v="55"/>
    <n v="1"/>
    <n v="0"/>
    <n v="1116"/>
    <x v="911"/>
    <n v="0"/>
    <n v="0"/>
    <n v="1116"/>
    <n v="8"/>
  </r>
  <r>
    <s v="SEVES"/>
    <x v="39"/>
    <x v="19"/>
    <s v="UK"/>
    <s v="Sir Rodney's Marmalade"/>
    <s v="Confections"/>
    <n v="0"/>
    <n v="55"/>
    <n v="1"/>
    <n v="0.10000000149011599"/>
    <n v="1093.4999981895"/>
    <x v="912"/>
    <n v="0"/>
    <n v="0"/>
    <n v="1093.4999981895"/>
    <n v="29"/>
  </r>
  <r>
    <s v="SEVES"/>
    <x v="39"/>
    <x v="19"/>
    <s v="UK"/>
    <s v="Perth Pasties"/>
    <s v="Meat/Poultry"/>
    <n v="0"/>
    <n v="55"/>
    <n v="1"/>
    <n v="0"/>
    <n v="1048"/>
    <x v="913"/>
    <n v="0"/>
    <n v="0"/>
    <n v="1048"/>
    <n v="1"/>
  </r>
  <r>
    <s v="SEVES"/>
    <x v="39"/>
    <x v="19"/>
    <s v="UK"/>
    <s v="Alice Mutton"/>
    <s v="Meat/Poultry"/>
    <n v="0"/>
    <n v="55"/>
    <n v="1"/>
    <n v="0.10000000149011599"/>
    <n v="877.49999854713599"/>
    <x v="914"/>
    <n v="0"/>
    <n v="0"/>
    <n v="877.49999854713599"/>
    <n v="29"/>
  </r>
  <r>
    <s v="SEVES"/>
    <x v="39"/>
    <x v="19"/>
    <s v="UK"/>
    <s v="Pavlova"/>
    <s v="Confections"/>
    <n v="0"/>
    <n v="55"/>
    <n v="1"/>
    <n v="5.0000000745057997E-2"/>
    <n v="739.47999942004606"/>
    <x v="915"/>
    <n v="0"/>
    <n v="0"/>
    <n v="739.47999942004606"/>
    <n v="5"/>
  </r>
  <r>
    <s v="SEVES"/>
    <x v="39"/>
    <x v="19"/>
    <s v="UK"/>
    <s v="Chai"/>
    <s v="Beverages"/>
    <n v="0"/>
    <n v="55"/>
    <n v="1"/>
    <n v="0"/>
    <n v="720"/>
    <x v="263"/>
    <n v="0"/>
    <n v="0"/>
    <n v="720"/>
    <n v="5"/>
  </r>
  <r>
    <s v="SEVES"/>
    <x v="39"/>
    <x v="19"/>
    <s v="UK"/>
    <s v="Gorgonzola Telino"/>
    <s v="Dairy Products"/>
    <n v="0"/>
    <n v="55"/>
    <n v="1"/>
    <n v="5.0000000745057997E-2"/>
    <n v="664.99999947845902"/>
    <x v="916"/>
    <n v="0"/>
    <n v="0"/>
    <n v="664.99999947845902"/>
    <n v="5"/>
  </r>
  <r>
    <s v="SEVES"/>
    <x v="39"/>
    <x v="19"/>
    <s v="UK"/>
    <s v="Mascarpone Fabioli"/>
    <s v="Dairy Products"/>
    <n v="0"/>
    <n v="55"/>
    <n v="1"/>
    <n v="0.15000000596046401"/>
    <n v="652.79999542236305"/>
    <x v="917"/>
    <n v="0"/>
    <n v="0"/>
    <n v="652.79999542236305"/>
    <n v="10"/>
  </r>
  <r>
    <s v="SEVES"/>
    <x v="39"/>
    <x v="19"/>
    <s v="UK"/>
    <s v="TunnbrÃ¶d"/>
    <s v="Grains/Cereals"/>
    <n v="0"/>
    <n v="55"/>
    <n v="1"/>
    <n v="0"/>
    <n v="450"/>
    <x v="98"/>
    <n v="0"/>
    <n v="0"/>
    <n v="450"/>
    <n v="5"/>
  </r>
  <r>
    <s v="SEVES"/>
    <x v="39"/>
    <x v="19"/>
    <s v="UK"/>
    <s v="Gravad lax"/>
    <s v="Seafood"/>
    <n v="0"/>
    <n v="55"/>
    <n v="1"/>
    <n v="0.10000000149011599"/>
    <n v="421.19999930262497"/>
    <x v="918"/>
    <n v="0"/>
    <n v="0"/>
    <n v="421.19999930262497"/>
    <n v="29"/>
  </r>
  <r>
    <s v="SEVES"/>
    <x v="39"/>
    <x v="19"/>
    <s v="UK"/>
    <s v="GuaranÃ¡ FantÃ¡stica"/>
    <s v="Beverages"/>
    <n v="0"/>
    <n v="55"/>
    <n v="1"/>
    <n v="5.0000000745057997E-2"/>
    <n v="273.59999978542299"/>
    <x v="919"/>
    <n v="0"/>
    <n v="0"/>
    <n v="273.59999978542299"/>
    <n v="7"/>
  </r>
  <r>
    <s v="SEVES"/>
    <x v="39"/>
    <x v="19"/>
    <s v="UK"/>
    <s v="Scottish Longbreads"/>
    <s v="Confections"/>
    <n v="0"/>
    <n v="55"/>
    <n v="1"/>
    <n v="0"/>
    <n v="250"/>
    <x v="270"/>
    <n v="0"/>
    <n v="0"/>
    <n v="250"/>
    <n v="5"/>
  </r>
  <r>
    <s v="SEVES"/>
    <x v="39"/>
    <x v="19"/>
    <s v="UK"/>
    <s v="Chartreuse verte"/>
    <s v="Beverages"/>
    <n v="0"/>
    <n v="55"/>
    <n v="1"/>
    <n v="0.15000000596046401"/>
    <n v="244.799998283386"/>
    <x v="920"/>
    <n v="0"/>
    <n v="0"/>
    <n v="244.799998283386"/>
    <n v="4"/>
  </r>
  <r>
    <s v="SEVES"/>
    <x v="39"/>
    <x v="19"/>
    <s v="UK"/>
    <s v="RÃ¸gede sild"/>
    <s v="Seafood"/>
    <n v="0"/>
    <n v="55"/>
    <n v="1"/>
    <n v="0.20000000298023199"/>
    <n v="91.199999660253496"/>
    <x v="921"/>
    <n v="0"/>
    <n v="0"/>
    <n v="91.199999660253496"/>
    <n v="1"/>
  </r>
  <r>
    <s v="SEVES"/>
    <x v="39"/>
    <x v="19"/>
    <s v="UK"/>
    <s v="Filo Mix"/>
    <s v="Grains/Cereals"/>
    <n v="0"/>
    <n v="55"/>
    <n v="1"/>
    <n v="0.20000000298023199"/>
    <n v="89.599999666213904"/>
    <x v="589"/>
    <n v="0"/>
    <n v="0"/>
    <n v="89.599999666213904"/>
    <n v="1"/>
  </r>
  <r>
    <s v="SEVES"/>
    <x v="39"/>
    <x v="19"/>
    <s v="UK"/>
    <s v="Maxilaku"/>
    <s v="Confections"/>
    <n v="0"/>
    <n v="55"/>
    <n v="1"/>
    <n v="0.15000000596046401"/>
    <n v="67.999999523162799"/>
    <x v="922"/>
    <n v="0"/>
    <n v="0"/>
    <n v="67.999999523162799"/>
    <n v="8"/>
  </r>
  <r>
    <s v="SEVES"/>
    <x v="39"/>
    <x v="19"/>
    <s v="UK"/>
    <s v="Jack's New England Clam Chowder"/>
    <s v="Seafood"/>
    <n v="0"/>
    <n v="55"/>
    <n v="1"/>
    <n v="0.10000000149011599"/>
    <n v="52.109999913722199"/>
    <x v="923"/>
    <n v="0"/>
    <n v="0"/>
    <n v="52.109999913722199"/>
    <n v="29"/>
  </r>
  <r>
    <s v="SEVES"/>
    <x v="39"/>
    <x v="19"/>
    <s v="UK"/>
    <s v="TourtiÃ¨re"/>
    <s v="Meat/Poultry"/>
    <n v="0"/>
    <n v="55"/>
    <n v="1"/>
    <n v="0.10000000149011599"/>
    <n v="46.934999922290402"/>
    <x v="924"/>
    <n v="0"/>
    <n v="0"/>
    <n v="46.934999922290402"/>
    <n v="10"/>
  </r>
  <r>
    <s v="GOURL"/>
    <x v="40"/>
    <x v="37"/>
    <s v="Brazil"/>
    <s v="Northwoods Cranberry Sauce"/>
    <s v="Condiments"/>
    <n v="0"/>
    <n v="57"/>
    <n v="1"/>
    <n v="0"/>
    <n v="1600"/>
    <x v="479"/>
    <n v="0"/>
    <n v="0"/>
    <n v="1600"/>
    <n v="34"/>
  </r>
  <r>
    <s v="GOURL"/>
    <x v="40"/>
    <x v="37"/>
    <s v="Brazil"/>
    <s v="Manjimup Dried Apples"/>
    <s v="Produce"/>
    <n v="0"/>
    <n v="57"/>
    <n v="1"/>
    <n v="0"/>
    <n v="1484"/>
    <x v="925"/>
    <n v="0"/>
    <n v="0"/>
    <n v="1484"/>
    <n v="34"/>
  </r>
  <r>
    <s v="GOURL"/>
    <x v="40"/>
    <x v="37"/>
    <s v="Brazil"/>
    <s v="Raclette Courdavault"/>
    <s v="Dairy Products"/>
    <n v="0"/>
    <n v="57"/>
    <n v="1"/>
    <n v="0"/>
    <n v="880"/>
    <x v="926"/>
    <n v="0"/>
    <n v="0"/>
    <n v="880"/>
    <n v="32"/>
  </r>
  <r>
    <s v="GOURL"/>
    <x v="40"/>
    <x v="37"/>
    <s v="Brazil"/>
    <s v="Grandma's Boysenberry Spread"/>
    <s v="Condiments"/>
    <n v="0"/>
    <n v="57"/>
    <n v="1"/>
    <n v="0"/>
    <n v="750"/>
    <x v="927"/>
    <n v="0"/>
    <n v="0"/>
    <n v="750"/>
    <n v="5"/>
  </r>
  <r>
    <s v="GOURL"/>
    <x v="40"/>
    <x v="37"/>
    <s v="Brazil"/>
    <s v="Gnocchi di nonna Alice"/>
    <s v="Grains/Cereals"/>
    <n v="0"/>
    <n v="57"/>
    <n v="1"/>
    <n v="0.15000000596046401"/>
    <n v="645.999995470047"/>
    <x v="928"/>
    <n v="0"/>
    <n v="0"/>
    <n v="645.999995470047"/>
    <n v="4"/>
  </r>
  <r>
    <s v="GOURL"/>
    <x v="40"/>
    <x v="37"/>
    <s v="Brazil"/>
    <s v="Ikura"/>
    <s v="Seafood"/>
    <n v="0"/>
    <n v="57"/>
    <n v="1"/>
    <n v="0"/>
    <n v="620"/>
    <x v="929"/>
    <n v="0"/>
    <n v="0"/>
    <n v="620"/>
    <n v="4"/>
  </r>
  <r>
    <s v="GOURL"/>
    <x v="40"/>
    <x v="37"/>
    <s v="Brazil"/>
    <s v="Singaporean Hokkien Fried Mee"/>
    <s v="Grains/Cereals"/>
    <n v="105"/>
    <n v="57"/>
    <n v="2"/>
    <n v="0.10000000149011599"/>
    <n v="503.99999916553497"/>
    <x v="930"/>
    <n v="1.9E-2"/>
    <n v="4.7999999920527099"/>
    <n v="251.999999582767"/>
    <n v="22"/>
  </r>
  <r>
    <s v="GOURL"/>
    <x v="40"/>
    <x v="37"/>
    <s v="Brazil"/>
    <s v="Nord-Ost Matjeshering"/>
    <s v="Seafood"/>
    <n v="67"/>
    <n v="57"/>
    <n v="2"/>
    <n v="0.125"/>
    <n v="427.185"/>
    <x v="931"/>
    <n v="2.9899999999999999E-2"/>
    <n v="6.3758955223880598"/>
    <n v="213.5925"/>
    <n v="6"/>
  </r>
  <r>
    <s v="GOURL"/>
    <x v="40"/>
    <x v="37"/>
    <s v="Brazil"/>
    <s v="LakkalikÃ¶Ã¶ri"/>
    <s v="Beverages"/>
    <n v="0"/>
    <n v="57"/>
    <n v="1"/>
    <n v="0"/>
    <n v="360"/>
    <x v="182"/>
    <n v="0"/>
    <n v="0"/>
    <n v="360"/>
    <n v="5"/>
  </r>
  <r>
    <s v="GOURL"/>
    <x v="40"/>
    <x v="37"/>
    <s v="Brazil"/>
    <s v="Camembert Pierrot"/>
    <s v="Dairy Products"/>
    <n v="0"/>
    <n v="57"/>
    <n v="1"/>
    <n v="0"/>
    <n v="340"/>
    <x v="932"/>
    <n v="0"/>
    <n v="0"/>
    <n v="340"/>
    <n v="34"/>
  </r>
  <r>
    <s v="GOURL"/>
    <x v="40"/>
    <x v="37"/>
    <s v="Brazil"/>
    <s v="Chang"/>
    <s v="Beverages"/>
    <n v="0"/>
    <n v="57"/>
    <n v="1"/>
    <n v="0.20000000298023199"/>
    <n v="151.99999943375499"/>
    <x v="933"/>
    <n v="0"/>
    <n v="0"/>
    <n v="151.99999943375499"/>
    <n v="10"/>
  </r>
  <r>
    <s v="GOURL"/>
    <x v="40"/>
    <x v="37"/>
    <s v="Brazil"/>
    <s v="Zaanse koeken"/>
    <s v="Confections"/>
    <n v="0"/>
    <n v="57"/>
    <n v="1"/>
    <n v="0"/>
    <n v="142.5"/>
    <x v="586"/>
    <n v="0"/>
    <n v="0"/>
    <n v="142.5"/>
    <n v="4"/>
  </r>
  <r>
    <s v="GOURL"/>
    <x v="40"/>
    <x v="37"/>
    <s v="Brazil"/>
    <s v="Gorgonzola Telino"/>
    <s v="Dairy Products"/>
    <n v="0"/>
    <n v="57"/>
    <n v="1"/>
    <n v="0"/>
    <n v="140"/>
    <x v="717"/>
    <n v="0"/>
    <n v="0"/>
    <n v="140"/>
    <n v="32"/>
  </r>
  <r>
    <s v="GOURL"/>
    <x v="40"/>
    <x v="37"/>
    <s v="Brazil"/>
    <s v="RhÃ¶nbrÃ¤u Klosterbier"/>
    <s v="Beverages"/>
    <n v="0"/>
    <n v="57"/>
    <n v="1"/>
    <n v="0.15000000596046401"/>
    <n v="131.74999907612801"/>
    <x v="934"/>
    <n v="0"/>
    <n v="0"/>
    <n v="131.74999907612801"/>
    <n v="5"/>
  </r>
  <r>
    <s v="GOURL"/>
    <x v="40"/>
    <x v="37"/>
    <s v="Brazil"/>
    <s v="Queso Manchego La Pastora"/>
    <s v="Dairy Products"/>
    <n v="0"/>
    <n v="57"/>
    <n v="1"/>
    <n v="0.20000000298023199"/>
    <n v="121.599999547004"/>
    <x v="935"/>
    <n v="0"/>
    <n v="0"/>
    <n v="121.599999547004"/>
    <n v="10"/>
  </r>
  <r>
    <s v="GOURL"/>
    <x v="40"/>
    <x v="37"/>
    <s v="Brazil"/>
    <s v="Uncle Bob's Organic Dried Pears"/>
    <s v="Produce"/>
    <n v="0"/>
    <n v="57"/>
    <n v="1"/>
    <n v="0.15000000596046401"/>
    <n v="76.499999463558197"/>
    <x v="936"/>
    <n v="0"/>
    <n v="0"/>
    <n v="76.499999463558197"/>
    <n v="4"/>
  </r>
  <r>
    <s v="GOURL"/>
    <x v="40"/>
    <x v="37"/>
    <s v="Brazil"/>
    <s v="Jack's New England Clam Chowder"/>
    <s v="Seafood"/>
    <n v="0"/>
    <n v="57"/>
    <n v="1"/>
    <n v="0"/>
    <n v="38.6"/>
    <x v="937"/>
    <n v="0"/>
    <n v="0"/>
    <n v="38.6"/>
    <n v="4"/>
  </r>
  <r>
    <s v="SPLIR"/>
    <x v="41"/>
    <x v="38"/>
    <s v="USA"/>
    <s v="CÃ´te de Blaye"/>
    <s v="Beverages"/>
    <n v="0"/>
    <n v="75.125"/>
    <n v="1"/>
    <n v="5.0000000745057997E-2"/>
    <n v="4005.1999968588302"/>
    <x v="59"/>
    <n v="0"/>
    <n v="0"/>
    <n v="4005.1999968588302"/>
    <n v="8"/>
  </r>
  <r>
    <s v="SPLIR"/>
    <x v="41"/>
    <x v="38"/>
    <s v="USA"/>
    <s v="ThÃ¼ringer Rostbratwurst"/>
    <s v="Meat/Poultry"/>
    <n v="0"/>
    <n v="75.125"/>
    <n v="1"/>
    <n v="0"/>
    <n v="1980"/>
    <x v="938"/>
    <n v="0"/>
    <n v="0"/>
    <n v="1980"/>
    <n v="7"/>
  </r>
  <r>
    <s v="SPLIR"/>
    <x v="41"/>
    <x v="38"/>
    <s v="USA"/>
    <s v="Carnarvon Tigers"/>
    <s v="Seafood"/>
    <n v="0"/>
    <n v="75.125"/>
    <n v="1"/>
    <n v="0.20000000298023199"/>
    <n v="1049.99999608844"/>
    <x v="939"/>
    <n v="0"/>
    <n v="0"/>
    <n v="1049.99999608844"/>
    <n v="5"/>
  </r>
  <r>
    <s v="SPLIR"/>
    <x v="41"/>
    <x v="38"/>
    <s v="USA"/>
    <s v="Gnocchi di nonna Alice"/>
    <s v="Grains/Cereals"/>
    <n v="48"/>
    <n v="75.125"/>
    <n v="2"/>
    <n v="0.150000000372529"/>
    <n v="756.95999972820198"/>
    <x v="940"/>
    <n v="4.1700000000000001E-2"/>
    <n v="15.7699999943375"/>
    <n v="378.47999986410099"/>
    <n v="7.5"/>
  </r>
  <r>
    <s v="SPLIR"/>
    <x v="41"/>
    <x v="38"/>
    <s v="USA"/>
    <s v="Gudbrandsdalsost"/>
    <s v="Dairy Products"/>
    <n v="0"/>
    <n v="75.125"/>
    <n v="1"/>
    <n v="0.20000000298023199"/>
    <n v="575.99999785423199"/>
    <x v="417"/>
    <n v="0"/>
    <n v="0"/>
    <n v="575.99999785423199"/>
    <n v="5"/>
  </r>
  <r>
    <s v="SPLIR"/>
    <x v="41"/>
    <x v="38"/>
    <s v="USA"/>
    <s v="Vegie-spread"/>
    <s v="Condiments"/>
    <n v="0"/>
    <n v="75.125"/>
    <n v="1"/>
    <n v="0"/>
    <n v="439"/>
    <x v="941"/>
    <n v="0"/>
    <n v="0"/>
    <n v="439"/>
    <n v="9"/>
  </r>
  <r>
    <s v="SPLIR"/>
    <x v="41"/>
    <x v="38"/>
    <s v="USA"/>
    <s v="Camembert Pierrot"/>
    <s v="Dairy Products"/>
    <n v="0"/>
    <n v="75.125"/>
    <n v="1"/>
    <n v="0.20000000298023199"/>
    <n v="435.19999837875298"/>
    <x v="942"/>
    <n v="0"/>
    <n v="0"/>
    <n v="435.19999837875298"/>
    <n v="6"/>
  </r>
  <r>
    <s v="SPLIR"/>
    <x v="41"/>
    <x v="38"/>
    <s v="USA"/>
    <s v="TourtiÃ¨re"/>
    <s v="Meat/Poultry"/>
    <n v="84"/>
    <n v="75.125"/>
    <n v="2"/>
    <n v="0"/>
    <n v="377.6"/>
    <x v="943"/>
    <n v="2.3800000000000002E-2"/>
    <n v="4.4952380952380899"/>
    <n v="188.8"/>
    <n v="7"/>
  </r>
  <r>
    <s v="SPLIR"/>
    <x v="41"/>
    <x v="38"/>
    <s v="USA"/>
    <s v="Steeleye Stout"/>
    <s v="Beverages"/>
    <n v="0"/>
    <n v="75.125"/>
    <n v="1"/>
    <n v="0"/>
    <n v="360"/>
    <x v="182"/>
    <n v="0"/>
    <n v="0"/>
    <n v="360"/>
    <n v="7"/>
  </r>
  <r>
    <s v="SPLIR"/>
    <x v="41"/>
    <x v="38"/>
    <s v="USA"/>
    <s v="Manjimup Dried Apples"/>
    <s v="Produce"/>
    <n v="0"/>
    <n v="75.125"/>
    <n v="1"/>
    <n v="0"/>
    <n v="318"/>
    <x v="901"/>
    <n v="0"/>
    <n v="0"/>
    <n v="318"/>
    <n v="7"/>
  </r>
  <r>
    <s v="SPLIR"/>
    <x v="41"/>
    <x v="38"/>
    <s v="USA"/>
    <s v="Inlagd Sill"/>
    <s v="Seafood"/>
    <n v="0"/>
    <n v="75.125"/>
    <n v="1"/>
    <n v="0.20000000298023199"/>
    <n v="303.99999886751101"/>
    <x v="520"/>
    <n v="0"/>
    <n v="0"/>
    <n v="303.99999886751101"/>
    <n v="5"/>
  </r>
  <r>
    <s v="SPLIR"/>
    <x v="41"/>
    <x v="38"/>
    <s v="USA"/>
    <s v="GumbÃ¤r GummibÃ¤rchen"/>
    <s v="Confections"/>
    <n v="0"/>
    <n v="75.125"/>
    <n v="1"/>
    <n v="0"/>
    <n v="249"/>
    <x v="944"/>
    <n v="0"/>
    <n v="0"/>
    <n v="249"/>
    <n v="7"/>
  </r>
  <r>
    <s v="SPLIR"/>
    <x v="41"/>
    <x v="38"/>
    <s v="USA"/>
    <s v="Uncle Bob's Organic Dried Pears"/>
    <s v="Produce"/>
    <n v="0"/>
    <n v="75.125"/>
    <n v="1"/>
    <n v="0.20000000298023199"/>
    <n v="191.99999928474401"/>
    <x v="945"/>
    <n v="0"/>
    <n v="0"/>
    <n v="191.99999928474401"/>
    <n v="6"/>
  </r>
  <r>
    <s v="SPLIR"/>
    <x v="41"/>
    <x v="38"/>
    <s v="USA"/>
    <s v="Nord-Ost Matjeshering"/>
    <s v="Seafood"/>
    <n v="0"/>
    <n v="75.125"/>
    <n v="1"/>
    <n v="5.0000000745057997E-2"/>
    <n v="157.319999876618"/>
    <x v="946"/>
    <n v="0"/>
    <n v="0"/>
    <n v="157.319999876618"/>
    <n v="8"/>
  </r>
  <r>
    <s v="SPLIR"/>
    <x v="41"/>
    <x v="38"/>
    <s v="USA"/>
    <s v="Scottish Longbreads"/>
    <s v="Confections"/>
    <n v="345"/>
    <n v="75.125"/>
    <n v="2"/>
    <n v="0.20000000298023199"/>
    <n v="123.999999538064"/>
    <x v="947"/>
    <n v="5.7999999999999996E-3"/>
    <n v="0.35942028851612701"/>
    <n v="61.999999769032001"/>
    <n v="5.5"/>
  </r>
  <r>
    <s v="SPLIR"/>
    <x v="41"/>
    <x v="38"/>
    <s v="USA"/>
    <s v="Teatime Chocolate Biscuits"/>
    <s v="Confections"/>
    <n v="0"/>
    <n v="75.125"/>
    <n v="1"/>
    <n v="5.0000000745057997E-2"/>
    <n v="69.349999945610705"/>
    <x v="948"/>
    <n v="0"/>
    <n v="0"/>
    <n v="69.349999945610705"/>
    <n v="8"/>
  </r>
  <r>
    <s v="SPLIR"/>
    <x v="41"/>
    <x v="38"/>
    <s v="USA"/>
    <s v="Geitost"/>
    <s v="Dairy Products"/>
    <n v="0"/>
    <n v="75.125"/>
    <n v="1"/>
    <n v="0"/>
    <n v="48"/>
    <x v="734"/>
    <n v="0"/>
    <n v="0"/>
    <n v="48"/>
    <n v="29"/>
  </r>
  <r>
    <s v="WELLI"/>
    <x v="42"/>
    <x v="39"/>
    <s v="Brazil"/>
    <s v="Mishi Kobe Niku"/>
    <s v="Meat/Poultry"/>
    <n v="0"/>
    <n v="75.25"/>
    <n v="1"/>
    <n v="0.10000000149011599"/>
    <n v="1396.79999768733"/>
    <x v="949"/>
    <n v="0"/>
    <n v="0"/>
    <n v="1396.79999768733"/>
    <n v="6"/>
  </r>
  <r>
    <s v="WELLI"/>
    <x v="42"/>
    <x v="39"/>
    <s v="Brazil"/>
    <s v="Ipoh Coffee"/>
    <s v="Beverages"/>
    <n v="0"/>
    <n v="75.25"/>
    <n v="1"/>
    <n v="0"/>
    <n v="920"/>
    <x v="392"/>
    <n v="0"/>
    <n v="0"/>
    <n v="920"/>
    <n v="7"/>
  </r>
  <r>
    <s v="WELLI"/>
    <x v="42"/>
    <x v="39"/>
    <s v="Brazil"/>
    <s v="Raclette Courdavault"/>
    <s v="Dairy Products"/>
    <n v="0"/>
    <n v="75.25"/>
    <n v="1"/>
    <n v="5.0000000745057997E-2"/>
    <n v="783.74999938532699"/>
    <x v="950"/>
    <n v="0"/>
    <n v="0"/>
    <n v="783.74999938532699"/>
    <n v="7"/>
  </r>
  <r>
    <s v="WELLI"/>
    <x v="42"/>
    <x v="39"/>
    <s v="Brazil"/>
    <s v="Chai"/>
    <s v="Beverages"/>
    <n v="13"/>
    <n v="75.25"/>
    <n v="2"/>
    <n v="2.5000000372528999E-2"/>
    <n v="719.99999973177898"/>
    <x v="951"/>
    <n v="0.15379999999999999"/>
    <n v="55.384615363983002"/>
    <n v="359.99999986588898"/>
    <n v="9.5"/>
  </r>
  <r>
    <s v="WELLI"/>
    <x v="42"/>
    <x v="39"/>
    <s v="Brazil"/>
    <s v="Carnarvon Tigers"/>
    <s v="Seafood"/>
    <n v="196"/>
    <n v="75.25"/>
    <n v="2"/>
    <n v="0.175000000745058"/>
    <n v="412.49999962747"/>
    <x v="952"/>
    <n v="1.0200000000000001E-2"/>
    <n v="2.10459183483403"/>
    <n v="206.249999813735"/>
    <n v="8"/>
  </r>
  <r>
    <s v="WELLI"/>
    <x v="42"/>
    <x v="39"/>
    <s v="Brazil"/>
    <s v="Perth Pasties"/>
    <s v="Meat/Poultry"/>
    <n v="0"/>
    <n v="75.25"/>
    <n v="1"/>
    <n v="0"/>
    <n v="393"/>
    <x v="953"/>
    <n v="0"/>
    <n v="0"/>
    <n v="393"/>
    <n v="2"/>
  </r>
  <r>
    <s v="WELLI"/>
    <x v="42"/>
    <x v="39"/>
    <s v="Brazil"/>
    <s v="Spegesild"/>
    <s v="Seafood"/>
    <n v="0"/>
    <n v="75.25"/>
    <n v="1"/>
    <n v="0.10000000149011599"/>
    <n v="226.79999962449"/>
    <x v="465"/>
    <n v="0"/>
    <n v="0"/>
    <n v="226.79999962449"/>
    <n v="7"/>
  </r>
  <r>
    <s v="WELLI"/>
    <x v="42"/>
    <x v="39"/>
    <s v="Brazil"/>
    <s v="RÃ¶d Kaviar"/>
    <s v="Seafood"/>
    <n v="0"/>
    <n v="75.25"/>
    <n v="1"/>
    <n v="0.10000000149011599"/>
    <n v="215.99999964237199"/>
    <x v="627"/>
    <n v="0"/>
    <n v="0"/>
    <n v="215.99999964237199"/>
    <n v="6"/>
  </r>
  <r>
    <s v="WELLI"/>
    <x v="42"/>
    <x v="39"/>
    <s v="Brazil"/>
    <s v="Teatime Chocolate Biscuits"/>
    <s v="Confections"/>
    <n v="0"/>
    <n v="75.25"/>
    <n v="1"/>
    <n v="5.0000000745057997E-2"/>
    <n v="209.75999983549099"/>
    <x v="954"/>
    <n v="0"/>
    <n v="0"/>
    <n v="209.75999983549099"/>
    <n v="7"/>
  </r>
  <r>
    <s v="WELLI"/>
    <x v="42"/>
    <x v="39"/>
    <s v="Brazil"/>
    <s v="NuNuCa NuÃŸ-Nougat-Creme"/>
    <s v="Confections"/>
    <n v="0"/>
    <n v="75.25"/>
    <n v="1"/>
    <n v="5.0000000745057997E-2"/>
    <n v="199.49999984353701"/>
    <x v="955"/>
    <n v="0"/>
    <n v="0"/>
    <n v="199.49999984353701"/>
    <n v="7"/>
  </r>
  <r>
    <s v="WELLI"/>
    <x v="42"/>
    <x v="39"/>
    <s v="Brazil"/>
    <s v="Zaanse koeken"/>
    <s v="Confections"/>
    <n v="0"/>
    <n v="75.25"/>
    <n v="1"/>
    <n v="0"/>
    <n v="142.5"/>
    <x v="586"/>
    <n v="0"/>
    <n v="0"/>
    <n v="142.5"/>
    <n v="9"/>
  </r>
  <r>
    <s v="WELLI"/>
    <x v="42"/>
    <x v="39"/>
    <s v="Brazil"/>
    <s v="Filo Mix"/>
    <s v="Grains/Cereals"/>
    <n v="0"/>
    <n v="75.25"/>
    <n v="1"/>
    <n v="0"/>
    <n v="140"/>
    <x v="717"/>
    <n v="0"/>
    <n v="0"/>
    <n v="140"/>
    <n v="6"/>
  </r>
  <r>
    <s v="WELLI"/>
    <x v="42"/>
    <x v="39"/>
    <s v="Brazil"/>
    <s v="Original Frankfurter grÃ¼ne SoÃŸe"/>
    <s v="Condiments"/>
    <n v="0"/>
    <n v="75.25"/>
    <n v="1"/>
    <n v="0"/>
    <n v="124.8"/>
    <x v="956"/>
    <n v="0"/>
    <n v="0"/>
    <n v="124.8"/>
    <n v="2"/>
  </r>
  <r>
    <s v="WELLI"/>
    <x v="42"/>
    <x v="39"/>
    <s v="Brazil"/>
    <s v="Outback Lager"/>
    <s v="Beverages"/>
    <n v="395"/>
    <n v="75.25"/>
    <n v="2"/>
    <n v="0.175000000745058"/>
    <n v="120.149999856948"/>
    <x v="957"/>
    <n v="5.1000000000000004E-3"/>
    <n v="0.30417721482771798"/>
    <n v="60.074999928474398"/>
    <n v="9"/>
  </r>
  <r>
    <s v="WELLI"/>
    <x v="42"/>
    <x v="39"/>
    <s v="Brazil"/>
    <s v="TunnbrÃ¶d"/>
    <s v="Grains/Cereals"/>
    <n v="0"/>
    <n v="75.25"/>
    <n v="1"/>
    <n v="0.25"/>
    <n v="54"/>
    <x v="685"/>
    <n v="0"/>
    <n v="0"/>
    <n v="54"/>
    <n v="9"/>
  </r>
  <r>
    <s v="WELLI"/>
    <x v="42"/>
    <x v="39"/>
    <s v="Brazil"/>
    <s v="Konbu"/>
    <s v="Seafood"/>
    <n v="0"/>
    <n v="75.25"/>
    <n v="1"/>
    <n v="0.10000000149011599"/>
    <n v="8.6399999856948799"/>
    <x v="958"/>
    <n v="0"/>
    <n v="0"/>
    <n v="8.6399999856948799"/>
    <n v="6"/>
  </r>
  <r>
    <s v="QUEDE"/>
    <x v="43"/>
    <x v="16"/>
    <s v="Brazil"/>
    <s v="Steeleye Stout"/>
    <s v="Beverages"/>
    <n v="466"/>
    <n v="77.5"/>
    <n v="3"/>
    <n v="0"/>
    <n v="1026"/>
    <x v="959"/>
    <n v="6.4000000000000003E-3"/>
    <n v="2.2017167381974199"/>
    <n v="342"/>
    <n v="8.6667000000000005"/>
  </r>
  <r>
    <s v="QUEDE"/>
    <x v="43"/>
    <x v="16"/>
    <s v="Brazil"/>
    <s v="Grandma's Boysenberry Spread"/>
    <s v="Condiments"/>
    <n v="0"/>
    <n v="77.5"/>
    <n v="1"/>
    <n v="0"/>
    <n v="1000"/>
    <x v="960"/>
    <n v="0"/>
    <n v="0"/>
    <n v="1000"/>
    <n v="2"/>
  </r>
  <r>
    <s v="QUEDE"/>
    <x v="43"/>
    <x v="16"/>
    <s v="Brazil"/>
    <s v="GumbÃ¤r GummibÃ¤rchen"/>
    <s v="Confections"/>
    <n v="162"/>
    <n v="77.5"/>
    <n v="2"/>
    <n v="0"/>
    <n v="934.38"/>
    <x v="961"/>
    <n v="1.23E-2"/>
    <n v="5.7677777777777699"/>
    <n v="467.19"/>
    <n v="6.5"/>
  </r>
  <r>
    <s v="QUEDE"/>
    <x v="43"/>
    <x v="16"/>
    <s v="Brazil"/>
    <s v="Vegie-spread"/>
    <s v="Condiments"/>
    <n v="0"/>
    <n v="77.5"/>
    <n v="1"/>
    <n v="0.10000000149011599"/>
    <n v="505.43999916314999"/>
    <x v="962"/>
    <n v="0"/>
    <n v="0"/>
    <n v="505.43999916314999"/>
    <n v="2"/>
  </r>
  <r>
    <s v="QUEDE"/>
    <x v="43"/>
    <x v="16"/>
    <s v="Brazil"/>
    <s v="Chartreuse verte"/>
    <s v="Beverages"/>
    <n v="0"/>
    <n v="77.5"/>
    <n v="1"/>
    <n v="0"/>
    <n v="360"/>
    <x v="182"/>
    <n v="0"/>
    <n v="0"/>
    <n v="360"/>
    <n v="7"/>
  </r>
  <r>
    <s v="QUEDE"/>
    <x v="43"/>
    <x v="16"/>
    <s v="Brazil"/>
    <s v="Original Frankfurter grÃ¼ne SoÃŸe"/>
    <s v="Condiments"/>
    <n v="162"/>
    <n v="77.5"/>
    <n v="2"/>
    <n v="7.5000002980232197E-2"/>
    <n v="348.39999938011101"/>
    <x v="963"/>
    <n v="1.23E-2"/>
    <n v="2.1506172801241399"/>
    <n v="174.19999969005499"/>
    <n v="6.5"/>
  </r>
  <r>
    <s v="QUEDE"/>
    <x v="43"/>
    <x v="16"/>
    <s v="Brazil"/>
    <s v="Gula Malacca"/>
    <s v="Condiments"/>
    <n v="0"/>
    <n v="77.5"/>
    <n v="1"/>
    <n v="0.10000000149011599"/>
    <n v="334.79999944567601"/>
    <x v="964"/>
    <n v="0"/>
    <n v="0"/>
    <n v="334.79999944567601"/>
    <n v="8"/>
  </r>
  <r>
    <s v="QUEDE"/>
    <x v="43"/>
    <x v="16"/>
    <s v="Brazil"/>
    <s v="Perth Pasties"/>
    <s v="Meat/Poultry"/>
    <n v="0"/>
    <n v="77.5"/>
    <n v="1"/>
    <n v="0.15000000596046401"/>
    <n v="334.04999765753701"/>
    <x v="965"/>
    <n v="0"/>
    <n v="0"/>
    <n v="334.04999765753701"/>
    <n v="6"/>
  </r>
  <r>
    <s v="QUEDE"/>
    <x v="43"/>
    <x v="16"/>
    <s v="Brazil"/>
    <s v="Queso Cabrales"/>
    <s v="Dairy Products"/>
    <n v="0"/>
    <n v="77.5"/>
    <n v="1"/>
    <n v="0"/>
    <n v="315"/>
    <x v="401"/>
    <n v="0"/>
    <n v="0"/>
    <n v="315"/>
    <n v="2"/>
  </r>
  <r>
    <s v="QUEDE"/>
    <x v="43"/>
    <x v="16"/>
    <s v="Brazil"/>
    <s v="Louisiana Fiery Hot Pepper Sauce"/>
    <s v="Condiments"/>
    <n v="0"/>
    <n v="77.5"/>
    <n v="1"/>
    <n v="0.10000000149011599"/>
    <n v="302.39999949932098"/>
    <x v="966"/>
    <n v="0"/>
    <n v="0"/>
    <n v="302.39999949932098"/>
    <n v="2"/>
  </r>
  <r>
    <s v="QUEDE"/>
    <x v="43"/>
    <x v="16"/>
    <s v="Brazil"/>
    <s v="Teatime Chocolate Biscuits"/>
    <s v="Confections"/>
    <n v="218"/>
    <n v="77.5"/>
    <n v="2"/>
    <n v="7.5000002980232197E-2"/>
    <n v="300.81999982595403"/>
    <x v="967"/>
    <n v="9.1999999999999998E-3"/>
    <n v="1.3799082560823499"/>
    <n v="150.40999991297701"/>
    <n v="6.5"/>
  </r>
  <r>
    <s v="QUEDE"/>
    <x v="43"/>
    <x v="16"/>
    <s v="Brazil"/>
    <s v="Tofu"/>
    <s v="Produce"/>
    <n v="0"/>
    <n v="77.5"/>
    <n v="1"/>
    <n v="0.20000000298023199"/>
    <n v="278.99999896064401"/>
    <x v="968"/>
    <n v="0"/>
    <n v="0"/>
    <n v="278.99999896064401"/>
    <n v="9"/>
  </r>
  <r>
    <s v="QUEDE"/>
    <x v="43"/>
    <x v="16"/>
    <s v="Brazil"/>
    <s v="FlÃ¸temysost"/>
    <s v="Dairy Products"/>
    <n v="0"/>
    <n v="77.5"/>
    <n v="1"/>
    <n v="0"/>
    <n v="172"/>
    <x v="969"/>
    <n v="0"/>
    <n v="0"/>
    <n v="172"/>
    <n v="8"/>
  </r>
  <r>
    <s v="QUEDE"/>
    <x v="43"/>
    <x v="16"/>
    <s v="Brazil"/>
    <s v="Sir Rodney's Scones"/>
    <s v="Confections"/>
    <n v="0"/>
    <n v="77.5"/>
    <n v="1"/>
    <n v="0"/>
    <n v="160"/>
    <x v="970"/>
    <n v="0"/>
    <n v="0"/>
    <n v="160"/>
    <n v="11"/>
  </r>
  <r>
    <s v="QUEDE"/>
    <x v="43"/>
    <x v="16"/>
    <s v="Brazil"/>
    <s v="Jack's New England Clam Chowder"/>
    <s v="Seafood"/>
    <n v="475"/>
    <n v="77.5"/>
    <n v="2"/>
    <n v="5.0000000745057997E-2"/>
    <n v="94.039999908208799"/>
    <x v="971"/>
    <n v="4.1999999999999997E-3"/>
    <n v="0.197978947175176"/>
    <n v="47.019999954104399"/>
    <n v="2"/>
  </r>
  <r>
    <s v="QUEDE"/>
    <x v="43"/>
    <x v="16"/>
    <s v="Brazil"/>
    <s v="Konbu"/>
    <s v="Seafood"/>
    <n v="0"/>
    <n v="77.5"/>
    <n v="1"/>
    <n v="0.10000000149011599"/>
    <n v="86.399999856948796"/>
    <x v="972"/>
    <n v="0"/>
    <n v="0"/>
    <n v="86.399999856948796"/>
    <n v="8"/>
  </r>
  <r>
    <s v="QUEDE"/>
    <x v="43"/>
    <x v="16"/>
    <s v="Brazil"/>
    <s v="Manjimup Dried Apples"/>
    <s v="Produce"/>
    <n v="0"/>
    <n v="77.5"/>
    <n v="1"/>
    <n v="0.10000000149011599"/>
    <n v="76.319999873638096"/>
    <x v="973"/>
    <n v="0"/>
    <n v="0"/>
    <n v="76.319999873638096"/>
    <n v="8"/>
  </r>
  <r>
    <s v="QUEDE"/>
    <x v="43"/>
    <x v="16"/>
    <s v="Brazil"/>
    <s v="TourtiÃ¨re"/>
    <s v="Meat/Poultry"/>
    <n v="0"/>
    <n v="77.5"/>
    <n v="1"/>
    <n v="0.20000000298023199"/>
    <n v="35.759999866783602"/>
    <x v="974"/>
    <n v="0"/>
    <n v="0"/>
    <n v="35.759999866783602"/>
    <n v="9"/>
  </r>
  <r>
    <s v="EASTC"/>
    <x v="44"/>
    <x v="19"/>
    <s v="UK"/>
    <s v="Uncle Bob's Organic Dried Pears"/>
    <s v="Produce"/>
    <n v="28"/>
    <n v="74"/>
    <n v="2"/>
    <n v="0"/>
    <n v="3000"/>
    <x v="975"/>
    <n v="7.1400000000000005E-2"/>
    <n v="107.142857142857"/>
    <n v="1500"/>
    <n v="4.5"/>
  </r>
  <r>
    <s v="EASTC"/>
    <x v="44"/>
    <x v="19"/>
    <s v="UK"/>
    <s v="ThÃ¼ringer Rostbratwurst"/>
    <s v="Meat/Poultry"/>
    <n v="0"/>
    <n v="74"/>
    <n v="1"/>
    <n v="0"/>
    <n v="2079"/>
    <x v="976"/>
    <n v="0"/>
    <n v="0"/>
    <n v="2079"/>
    <n v="15"/>
  </r>
  <r>
    <s v="EASTC"/>
    <x v="44"/>
    <x v="19"/>
    <s v="UK"/>
    <s v="Camembert Pierrot"/>
    <s v="Dairy Products"/>
    <n v="0"/>
    <n v="74"/>
    <n v="1"/>
    <n v="0"/>
    <n v="1700"/>
    <x v="977"/>
    <n v="0"/>
    <n v="0"/>
    <n v="1700"/>
    <n v="3"/>
  </r>
  <r>
    <s v="EASTC"/>
    <x v="44"/>
    <x v="19"/>
    <s v="UK"/>
    <s v="FlÃ¸temysost"/>
    <s v="Dairy Products"/>
    <n v="505"/>
    <n v="74"/>
    <n v="2"/>
    <n v="0"/>
    <n v="1161"/>
    <x v="978"/>
    <n v="4.0000000000000001E-3"/>
    <n v="2.2990099009900899"/>
    <n v="580.5"/>
    <n v="6.5"/>
  </r>
  <r>
    <s v="EASTC"/>
    <x v="44"/>
    <x v="19"/>
    <s v="UK"/>
    <s v="Gudbrandsdalsost"/>
    <s v="Dairy Products"/>
    <n v="0"/>
    <n v="74"/>
    <n v="1"/>
    <n v="0"/>
    <n v="864"/>
    <x v="483"/>
    <n v="0"/>
    <n v="0"/>
    <n v="864"/>
    <n v="8"/>
  </r>
  <r>
    <s v="EASTC"/>
    <x v="44"/>
    <x v="19"/>
    <s v="UK"/>
    <s v="PÃ¢tÃ© chinois"/>
    <s v="Meat/Poultry"/>
    <n v="0"/>
    <n v="74"/>
    <n v="1"/>
    <n v="0"/>
    <n v="840"/>
    <x v="291"/>
    <n v="0"/>
    <n v="0"/>
    <n v="840"/>
    <n v="3"/>
  </r>
  <r>
    <s v="EASTC"/>
    <x v="44"/>
    <x v="19"/>
    <s v="UK"/>
    <s v="Mozzarella di Giovanni"/>
    <s v="Dairy Products"/>
    <n v="0"/>
    <n v="74"/>
    <n v="1"/>
    <n v="0"/>
    <n v="696"/>
    <x v="979"/>
    <n v="0"/>
    <n v="0"/>
    <n v="696"/>
    <n v="6"/>
  </r>
  <r>
    <s v="EASTC"/>
    <x v="44"/>
    <x v="19"/>
    <s v="UK"/>
    <s v="Chef Anton's Cajun Seasoning"/>
    <s v="Condiments"/>
    <n v="0"/>
    <n v="74"/>
    <n v="1"/>
    <n v="0"/>
    <n v="550"/>
    <x v="395"/>
    <n v="0"/>
    <n v="0"/>
    <n v="550"/>
    <n v="32"/>
  </r>
  <r>
    <s v="EASTC"/>
    <x v="44"/>
    <x v="19"/>
    <s v="UK"/>
    <s v="Steeleye Stout"/>
    <s v="Beverages"/>
    <n v="0"/>
    <n v="74"/>
    <n v="1"/>
    <n v="0"/>
    <n v="504"/>
    <x v="396"/>
    <n v="0"/>
    <n v="0"/>
    <n v="504"/>
    <n v="15"/>
  </r>
  <r>
    <s v="EASTC"/>
    <x v="44"/>
    <x v="19"/>
    <s v="UK"/>
    <s v="Chef Anton's Gumbo Mix"/>
    <s v="Condiments"/>
    <n v="0"/>
    <n v="74"/>
    <n v="1"/>
    <n v="0.25"/>
    <n v="480.375"/>
    <x v="980"/>
    <n v="0"/>
    <n v="0"/>
    <n v="480.375"/>
    <n v="7"/>
  </r>
  <r>
    <s v="EASTC"/>
    <x v="44"/>
    <x v="19"/>
    <s v="UK"/>
    <s v="Maxilaku"/>
    <s v="Confections"/>
    <n v="0"/>
    <n v="74"/>
    <n v="1"/>
    <n v="0"/>
    <n v="480"/>
    <x v="871"/>
    <n v="0"/>
    <n v="0"/>
    <n v="480"/>
    <n v="15"/>
  </r>
  <r>
    <s v="EASTC"/>
    <x v="44"/>
    <x v="19"/>
    <s v="UK"/>
    <s v="Louisiana Fiery Hot Pepper Sauce"/>
    <s v="Condiments"/>
    <n v="0"/>
    <n v="74"/>
    <n v="1"/>
    <n v="0"/>
    <n v="442.05"/>
    <x v="642"/>
    <n v="0"/>
    <n v="0"/>
    <n v="442.05"/>
    <n v="5"/>
  </r>
  <r>
    <s v="EASTC"/>
    <x v="44"/>
    <x v="19"/>
    <s v="UK"/>
    <s v="Louisiana Hot Spiced Okra"/>
    <s v="Condiments"/>
    <n v="0"/>
    <n v="74"/>
    <n v="1"/>
    <n v="0"/>
    <n v="408"/>
    <x v="819"/>
    <n v="0"/>
    <n v="0"/>
    <n v="408"/>
    <n v="3"/>
  </r>
  <r>
    <s v="EASTC"/>
    <x v="44"/>
    <x v="19"/>
    <s v="UK"/>
    <s v="Nord-Ost Matjeshering"/>
    <s v="Seafood"/>
    <n v="0"/>
    <n v="74"/>
    <n v="1"/>
    <n v="0"/>
    <n v="388.35"/>
    <x v="981"/>
    <n v="0"/>
    <n v="0"/>
    <n v="388.35"/>
    <n v="3"/>
  </r>
  <r>
    <s v="EASTC"/>
    <x v="44"/>
    <x v="19"/>
    <s v="UK"/>
    <s v="GumbÃ¤r GummibÃ¤rchen"/>
    <s v="Confections"/>
    <n v="0"/>
    <n v="74"/>
    <n v="1"/>
    <n v="0"/>
    <n v="374.76"/>
    <x v="982"/>
    <n v="0"/>
    <n v="0"/>
    <n v="374.76"/>
    <n v="5"/>
  </r>
  <r>
    <s v="EASTC"/>
    <x v="44"/>
    <x v="19"/>
    <s v="UK"/>
    <s v="Chai"/>
    <s v="Beverages"/>
    <n v="0"/>
    <n v="74"/>
    <n v="1"/>
    <n v="0.25"/>
    <n v="337.5"/>
    <x v="983"/>
    <n v="0"/>
    <n v="0"/>
    <n v="337.5"/>
    <n v="7"/>
  </r>
  <r>
    <s v="EASTC"/>
    <x v="44"/>
    <x v="19"/>
    <s v="UK"/>
    <s v="Ipoh Coffee"/>
    <s v="Beverages"/>
    <n v="0"/>
    <n v="74"/>
    <n v="1"/>
    <n v="0"/>
    <n v="276"/>
    <x v="148"/>
    <n v="0"/>
    <n v="0"/>
    <n v="276"/>
    <n v="6"/>
  </r>
  <r>
    <s v="EASTC"/>
    <x v="44"/>
    <x v="19"/>
    <s v="UK"/>
    <s v="Queso Cabrales"/>
    <s v="Dairy Products"/>
    <n v="0"/>
    <n v="74"/>
    <n v="1"/>
    <n v="0"/>
    <n v="105"/>
    <x v="497"/>
    <n v="0"/>
    <n v="0"/>
    <n v="105"/>
    <n v="32"/>
  </r>
  <r>
    <s v="EASTC"/>
    <x v="44"/>
    <x v="19"/>
    <s v="UK"/>
    <s v="Geitost"/>
    <s v="Dairy Products"/>
    <n v="0"/>
    <n v="74"/>
    <n v="1"/>
    <n v="0"/>
    <n v="75"/>
    <x v="430"/>
    <n v="0"/>
    <n v="0"/>
    <n v="75"/>
    <n v="5"/>
  </r>
  <r>
    <s v="FURIB"/>
    <x v="45"/>
    <x v="40"/>
    <s v="Portugal"/>
    <s v="Gnocchi di nonna Alice"/>
    <s v="Grains/Cereals"/>
    <n v="190"/>
    <n v="74.428600000000003"/>
    <n v="2"/>
    <n v="0.175000004470348"/>
    <n v="1117.19999456405"/>
    <x v="984"/>
    <n v="1.0500000000000001E-2"/>
    <n v="5.8799999713897702"/>
    <n v="558.59999728202797"/>
    <n v="9.5"/>
  </r>
  <r>
    <s v="FURIB"/>
    <x v="45"/>
    <x v="40"/>
    <s v="Portugal"/>
    <s v="Gula Malacca"/>
    <s v="Condiments"/>
    <n v="58"/>
    <n v="74.428600000000003"/>
    <n v="2"/>
    <n v="7.5000002980232197E-2"/>
    <n v="975.62499861419201"/>
    <x v="985"/>
    <n v="3.4500000000000003E-2"/>
    <n v="16.821120665761899"/>
    <n v="487.812499307096"/>
    <n v="8.5"/>
  </r>
  <r>
    <s v="FURIB"/>
    <x v="45"/>
    <x v="40"/>
    <s v="Portugal"/>
    <s v="Louisiana Fiery Hot Pepper Sauce"/>
    <s v="Condiments"/>
    <n v="331"/>
    <n v="74.428600000000003"/>
    <n v="2"/>
    <n v="7.5000002980232197E-2"/>
    <n v="940.387498117983"/>
    <x v="986"/>
    <n v="6.0000000000000001E-3"/>
    <n v="2.8410498432567399"/>
    <n v="470.19374905899099"/>
    <n v="6"/>
  </r>
  <r>
    <s v="FURIB"/>
    <x v="45"/>
    <x v="40"/>
    <s v="Portugal"/>
    <s v="Ikura"/>
    <s v="Seafood"/>
    <n v="0"/>
    <n v="74.428600000000003"/>
    <n v="1"/>
    <n v="0.15000000596046401"/>
    <n v="632.39999556541397"/>
    <x v="883"/>
    <n v="0"/>
    <n v="0"/>
    <n v="632.39999556541397"/>
    <n v="9"/>
  </r>
  <r>
    <s v="FURIB"/>
    <x v="45"/>
    <x v="40"/>
    <s v="Portugal"/>
    <s v="Camembert Pierrot"/>
    <s v="Dairy Products"/>
    <n v="380"/>
    <n v="74.428600000000003"/>
    <n v="2"/>
    <n v="7.5000002980232197E-2"/>
    <n v="601.79999959468796"/>
    <x v="987"/>
    <n v="5.3E-3"/>
    <n v="1.5836842094596999"/>
    <n v="300.89999979734398"/>
    <n v="8.5"/>
  </r>
  <r>
    <s v="FURIB"/>
    <x v="45"/>
    <x v="40"/>
    <s v="Portugal"/>
    <s v="Pavlova"/>
    <s v="Confections"/>
    <n v="0"/>
    <n v="74.428600000000003"/>
    <n v="1"/>
    <n v="0.15000000596046401"/>
    <n v="593.299995839595"/>
    <x v="988"/>
    <n v="0"/>
    <n v="0"/>
    <n v="593.299995839595"/>
    <n v="9"/>
  </r>
  <r>
    <s v="FURIB"/>
    <x v="45"/>
    <x v="40"/>
    <s v="Portugal"/>
    <s v="Raclette Courdavault"/>
    <s v="Dairy Products"/>
    <n v="0"/>
    <n v="74.428600000000003"/>
    <n v="1"/>
    <n v="0"/>
    <n v="396"/>
    <x v="47"/>
    <n v="0"/>
    <n v="0"/>
    <n v="396"/>
    <n v="3"/>
  </r>
  <r>
    <s v="FURIB"/>
    <x v="45"/>
    <x v="40"/>
    <s v="Portugal"/>
    <s v="Steeleye Stout"/>
    <s v="Beverages"/>
    <n v="0"/>
    <n v="74.428600000000003"/>
    <n v="1"/>
    <n v="0.15000000596046401"/>
    <n v="305.99999785423199"/>
    <x v="269"/>
    <n v="0"/>
    <n v="0"/>
    <n v="305.99999785423199"/>
    <n v="9"/>
  </r>
  <r>
    <s v="FURIB"/>
    <x v="45"/>
    <x v="40"/>
    <s v="Portugal"/>
    <s v="Chef Anton's Cajun Seasoning"/>
    <s v="Condiments"/>
    <n v="0"/>
    <n v="74.428600000000003"/>
    <n v="1"/>
    <n v="0.20000000298023199"/>
    <n v="225.27999916076601"/>
    <x v="989"/>
    <n v="0"/>
    <n v="0"/>
    <n v="225.27999916076601"/>
    <n v="10"/>
  </r>
  <r>
    <s v="FURIB"/>
    <x v="45"/>
    <x v="40"/>
    <s v="Portugal"/>
    <s v="LakkalikÃ¶Ã¶ri"/>
    <s v="Beverages"/>
    <n v="0"/>
    <n v="74.428600000000003"/>
    <n v="1"/>
    <n v="0.10000000149011599"/>
    <n v="161.99999973177901"/>
    <x v="990"/>
    <n v="0"/>
    <n v="0"/>
    <n v="161.99999973177901"/>
    <n v="11"/>
  </r>
  <r>
    <s v="FURIB"/>
    <x v="45"/>
    <x v="40"/>
    <s v="Portugal"/>
    <s v="Ipoh Coffee"/>
    <s v="Beverages"/>
    <n v="0"/>
    <n v="74.428600000000003"/>
    <n v="1"/>
    <n v="0"/>
    <n v="110.4"/>
    <x v="991"/>
    <n v="0"/>
    <n v="0"/>
    <n v="110.4"/>
    <n v="10"/>
  </r>
  <r>
    <s v="FURIB"/>
    <x v="45"/>
    <x v="40"/>
    <s v="Portugal"/>
    <s v="TourtiÃ¨re"/>
    <s v="Meat/Poultry"/>
    <n v="0"/>
    <n v="74.428600000000003"/>
    <n v="1"/>
    <n v="0.15000000596046401"/>
    <n v="100.29999929666501"/>
    <x v="992"/>
    <n v="0"/>
    <n v="0"/>
    <n v="100.29999929666501"/>
    <n v="6"/>
  </r>
  <r>
    <s v="FURIB"/>
    <x v="45"/>
    <x v="40"/>
    <s v="Portugal"/>
    <s v="Scottish Longbreads"/>
    <s v="Confections"/>
    <n v="0"/>
    <n v="74.428600000000003"/>
    <n v="1"/>
    <n v="0"/>
    <n v="100"/>
    <x v="778"/>
    <n v="0"/>
    <n v="0"/>
    <n v="100"/>
    <n v="3"/>
  </r>
  <r>
    <s v="FURIB"/>
    <x v="45"/>
    <x v="40"/>
    <s v="Portugal"/>
    <s v="Chocolade"/>
    <s v="Confections"/>
    <n v="0"/>
    <n v="74.428600000000003"/>
    <n v="1"/>
    <n v="0.10000000149011599"/>
    <n v="68.849999886006103"/>
    <x v="993"/>
    <n v="0"/>
    <n v="0"/>
    <n v="68.849999886006103"/>
    <n v="11"/>
  </r>
  <r>
    <s v="FURIB"/>
    <x v="45"/>
    <x v="40"/>
    <s v="Portugal"/>
    <s v="Original Frankfurter grÃ¼ne SoÃŸe"/>
    <s v="Condiments"/>
    <n v="0"/>
    <n v="74.428600000000003"/>
    <n v="1"/>
    <n v="0.15000000596046401"/>
    <n v="61.879999566078098"/>
    <x v="994"/>
    <n v="0"/>
    <n v="0"/>
    <n v="61.879999566078098"/>
    <n v="8"/>
  </r>
  <r>
    <s v="FURIB"/>
    <x v="45"/>
    <x v="40"/>
    <s v="Portugal"/>
    <s v="GuaranÃ¡ FantÃ¡stica"/>
    <s v="Beverages"/>
    <n v="0"/>
    <n v="74.428600000000003"/>
    <n v="1"/>
    <n v="0"/>
    <n v="36"/>
    <x v="251"/>
    <n v="0"/>
    <n v="0"/>
    <n v="36"/>
    <n v="6"/>
  </r>
  <r>
    <s v="LONEP"/>
    <x v="46"/>
    <x v="41"/>
    <s v="USA"/>
    <s v="Manjimup Dried Apples"/>
    <s v="Produce"/>
    <n v="0"/>
    <n v="81.857100000000003"/>
    <n v="1"/>
    <n v="0"/>
    <n v="1060"/>
    <x v="253"/>
    <n v="0"/>
    <n v="0"/>
    <n v="1060"/>
    <n v="6"/>
  </r>
  <r>
    <s v="LONEP"/>
    <x v="46"/>
    <x v="41"/>
    <s v="USA"/>
    <s v="Queso Manchego La Pastora"/>
    <s v="Dairy Products"/>
    <n v="0"/>
    <n v="81.857100000000003"/>
    <n v="1"/>
    <n v="0"/>
    <n v="760"/>
    <x v="881"/>
    <n v="0"/>
    <n v="0"/>
    <n v="760"/>
    <n v="3"/>
  </r>
  <r>
    <s v="LONEP"/>
    <x v="46"/>
    <x v="41"/>
    <s v="USA"/>
    <s v="Carnarvon Tigers"/>
    <s v="Seafood"/>
    <n v="0"/>
    <n v="81.857100000000003"/>
    <n v="1"/>
    <n v="0"/>
    <n v="625"/>
    <x v="995"/>
    <n v="0"/>
    <n v="0"/>
    <n v="625"/>
    <n v="3"/>
  </r>
  <r>
    <s v="LONEP"/>
    <x v="46"/>
    <x v="41"/>
    <s v="USA"/>
    <s v="Tarte au sucre"/>
    <s v="Confections"/>
    <n v="0"/>
    <n v="81.857100000000003"/>
    <n v="1"/>
    <n v="0"/>
    <n v="394"/>
    <x v="996"/>
    <n v="0"/>
    <n v="0"/>
    <n v="394"/>
    <n v="8"/>
  </r>
  <r>
    <s v="LONEP"/>
    <x v="46"/>
    <x v="41"/>
    <s v="USA"/>
    <s v="RÃ¶ssle Sauerkraut"/>
    <s v="Produce"/>
    <n v="0"/>
    <n v="81.857100000000003"/>
    <n v="1"/>
    <n v="0"/>
    <n v="319.2"/>
    <x v="997"/>
    <n v="0"/>
    <n v="0"/>
    <n v="319.2"/>
    <n v="9"/>
  </r>
  <r>
    <s v="LONEP"/>
    <x v="46"/>
    <x v="41"/>
    <s v="USA"/>
    <s v="Chai"/>
    <s v="Beverages"/>
    <n v="0"/>
    <n v="81.857100000000003"/>
    <n v="1"/>
    <n v="0"/>
    <n v="288"/>
    <x v="364"/>
    <n v="0"/>
    <n v="0"/>
    <n v="288"/>
    <n v="10"/>
  </r>
  <r>
    <s v="LONEP"/>
    <x v="46"/>
    <x v="41"/>
    <s v="USA"/>
    <s v="Gnocchi di nonna Alice"/>
    <s v="Grains/Cereals"/>
    <n v="0"/>
    <n v="81.857100000000003"/>
    <n v="1"/>
    <n v="0"/>
    <n v="190"/>
    <x v="756"/>
    <n v="0"/>
    <n v="0"/>
    <n v="190"/>
    <n v="3"/>
  </r>
  <r>
    <s v="LONEP"/>
    <x v="46"/>
    <x v="41"/>
    <s v="USA"/>
    <s v="LakkalikÃ¶Ã¶ri"/>
    <s v="Beverages"/>
    <n v="0"/>
    <n v="81.857100000000003"/>
    <n v="1"/>
    <n v="0"/>
    <n v="180"/>
    <x v="492"/>
    <n v="0"/>
    <n v="0"/>
    <n v="180"/>
    <n v="6"/>
  </r>
  <r>
    <s v="LONEP"/>
    <x v="46"/>
    <x v="41"/>
    <s v="USA"/>
    <s v="Scottish Longbreads"/>
    <s v="Confections"/>
    <n v="357"/>
    <n v="81.857100000000003"/>
    <n v="2"/>
    <n v="0"/>
    <n v="155"/>
    <x v="454"/>
    <n v="5.5999999999999999E-3"/>
    <n v="0.43417366946778702"/>
    <n v="77.5"/>
    <n v="8.5"/>
  </r>
  <r>
    <s v="LONEP"/>
    <x v="46"/>
    <x v="41"/>
    <s v="USA"/>
    <s v="Perth Pasties"/>
    <s v="Meat/Poultry"/>
    <n v="0"/>
    <n v="81.857100000000003"/>
    <n v="1"/>
    <n v="0"/>
    <n v="98.4"/>
    <x v="998"/>
    <n v="0"/>
    <n v="0"/>
    <n v="98.4"/>
    <n v="8"/>
  </r>
  <r>
    <s v="LONEP"/>
    <x v="46"/>
    <x v="41"/>
    <s v="USA"/>
    <s v="Laughing Lumberjack Lager"/>
    <s v="Beverages"/>
    <n v="0"/>
    <n v="81.857100000000003"/>
    <n v="1"/>
    <n v="0"/>
    <n v="98"/>
    <x v="999"/>
    <n v="0"/>
    <n v="0"/>
    <n v="98"/>
    <n v="9"/>
  </r>
  <r>
    <s v="LONEP"/>
    <x v="46"/>
    <x v="41"/>
    <s v="USA"/>
    <s v="Raclette Courdavault"/>
    <s v="Dairy Products"/>
    <n v="0"/>
    <n v="81.857100000000003"/>
    <n v="1"/>
    <n v="0"/>
    <n v="55"/>
    <x v="1000"/>
    <n v="0"/>
    <n v="0"/>
    <n v="55"/>
    <n v="6"/>
  </r>
  <r>
    <s v="LONEP"/>
    <x v="46"/>
    <x v="41"/>
    <s v="USA"/>
    <s v="GuaranÃ¡ FantÃ¡stica"/>
    <s v="Beverages"/>
    <n v="0"/>
    <n v="81.857100000000003"/>
    <n v="1"/>
    <n v="0"/>
    <n v="36"/>
    <x v="251"/>
    <n v="0"/>
    <n v="0"/>
    <n v="36"/>
    <n v="8"/>
  </r>
  <r>
    <s v="CHOPS"/>
    <x v="47"/>
    <x v="42"/>
    <s v="Switzerland"/>
    <s v="Gnocchi di nonna Alice"/>
    <s v="Grains/Cereals"/>
    <n v="353"/>
    <n v="92.857100000000003"/>
    <n v="3"/>
    <n v="5.0000001986821398E-2"/>
    <n v="2667.59999728202"/>
    <x v="1001"/>
    <n v="8.5000000000000006E-3"/>
    <n v="7.5569405022153697"/>
    <n v="889.19999909400894"/>
    <n v="11"/>
  </r>
  <r>
    <s v="CHOPS"/>
    <x v="47"/>
    <x v="42"/>
    <s v="Switzerland"/>
    <s v="Vegie-spread"/>
    <s v="Condiments"/>
    <n v="6"/>
    <n v="92.857100000000003"/>
    <n v="2"/>
    <n v="0"/>
    <n v="1843.8"/>
    <x v="1002"/>
    <n v="0.33329999999999999"/>
    <n v="307.3"/>
    <n v="921.9"/>
    <n v="8.5"/>
  </r>
  <r>
    <s v="CHOPS"/>
    <x v="47"/>
    <x v="42"/>
    <s v="Switzerland"/>
    <s v="Manjimup Dried Apples"/>
    <s v="Produce"/>
    <n v="0"/>
    <n v="92.857100000000003"/>
    <n v="1"/>
    <n v="5.0000000745057997E-2"/>
    <n v="1510.49999881535"/>
    <x v="1003"/>
    <n v="0"/>
    <n v="0"/>
    <n v="1510.49999881535"/>
    <n v="8"/>
  </r>
  <r>
    <s v="CHOPS"/>
    <x v="47"/>
    <x v="42"/>
    <s v="Switzerland"/>
    <s v="Gudbrandsdalsost"/>
    <s v="Dairy Products"/>
    <n v="0"/>
    <n v="92.857100000000003"/>
    <n v="1"/>
    <n v="0"/>
    <n v="1440"/>
    <x v="28"/>
    <n v="0"/>
    <n v="0"/>
    <n v="1440"/>
    <n v="2"/>
  </r>
  <r>
    <s v="CHOPS"/>
    <x v="47"/>
    <x v="42"/>
    <s v="Switzerland"/>
    <s v="Tarte au sucre"/>
    <s v="Confections"/>
    <n v="121"/>
    <n v="92.857100000000003"/>
    <n v="2"/>
    <n v="7.5000002980232197E-2"/>
    <n v="946.55999647378906"/>
    <x v="1004"/>
    <n v="1.6500000000000001E-2"/>
    <n v="7.8228098882131301"/>
    <n v="473.27999823689402"/>
    <n v="10.5"/>
  </r>
  <r>
    <s v="CHOPS"/>
    <x v="47"/>
    <x v="42"/>
    <s v="Switzerland"/>
    <s v="Wimmers gute SemmelknÃ¶del"/>
    <s v="Grains/Cereals"/>
    <n v="0"/>
    <n v="92.857100000000003"/>
    <n v="1"/>
    <n v="0"/>
    <n v="798"/>
    <x v="669"/>
    <n v="0"/>
    <n v="0"/>
    <n v="798"/>
    <n v="24"/>
  </r>
  <r>
    <s v="CHOPS"/>
    <x v="47"/>
    <x v="42"/>
    <s v="Switzerland"/>
    <s v="Ikura"/>
    <s v="Seafood"/>
    <n v="0"/>
    <n v="92.857100000000003"/>
    <n v="1"/>
    <n v="5.0000000745057997E-2"/>
    <n v="471.19999963045098"/>
    <x v="1005"/>
    <n v="0"/>
    <n v="0"/>
    <n v="471.19999963045098"/>
    <n v="3"/>
  </r>
  <r>
    <s v="CHOPS"/>
    <x v="47"/>
    <x v="42"/>
    <s v="Switzerland"/>
    <s v="Chang"/>
    <s v="Beverages"/>
    <n v="0"/>
    <n v="92.857100000000003"/>
    <n v="1"/>
    <n v="0.20000000298023199"/>
    <n v="455.999998301267"/>
    <x v="693"/>
    <n v="0"/>
    <n v="0"/>
    <n v="455.999998301267"/>
    <n v="6"/>
  </r>
  <r>
    <s v="CHOPS"/>
    <x v="47"/>
    <x v="42"/>
    <s v="Switzerland"/>
    <s v="Singaporean Hokkien Fried Mee"/>
    <s v="Grains/Cereals"/>
    <n v="0"/>
    <n v="92.857100000000003"/>
    <n v="1"/>
    <n v="0"/>
    <n v="392"/>
    <x v="1006"/>
    <n v="0"/>
    <n v="0"/>
    <n v="392"/>
    <n v="2"/>
  </r>
  <r>
    <s v="CHOPS"/>
    <x v="47"/>
    <x v="42"/>
    <s v="Switzerland"/>
    <s v="Sir Rodney's Scones"/>
    <s v="Confections"/>
    <n v="0"/>
    <n v="92.857100000000003"/>
    <n v="1"/>
    <n v="5.0000000745057997E-2"/>
    <n v="379.99999970197598"/>
    <x v="1007"/>
    <n v="0"/>
    <n v="0"/>
    <n v="379.99999970197598"/>
    <n v="8"/>
  </r>
  <r>
    <s v="CHOPS"/>
    <x v="47"/>
    <x v="42"/>
    <s v="Switzerland"/>
    <s v="PÃ¢tÃ© chinois"/>
    <s v="Meat/Poultry"/>
    <n v="0"/>
    <n v="92.857100000000003"/>
    <n v="1"/>
    <n v="0.15000000596046401"/>
    <n v="342.71999759673997"/>
    <x v="1008"/>
    <n v="0"/>
    <n v="0"/>
    <n v="342.71999759673997"/>
    <n v="12"/>
  </r>
  <r>
    <s v="CHOPS"/>
    <x v="47"/>
    <x v="42"/>
    <s v="Switzerland"/>
    <s v="Camembert Pierrot"/>
    <s v="Dairy Products"/>
    <n v="0"/>
    <n v="92.857100000000003"/>
    <n v="1"/>
    <n v="5.0000000745057997E-2"/>
    <n v="322.99999974667998"/>
    <x v="1009"/>
    <n v="0"/>
    <n v="0"/>
    <n v="322.99999974667998"/>
    <n v="3"/>
  </r>
  <r>
    <s v="CHOPS"/>
    <x v="47"/>
    <x v="42"/>
    <s v="Switzerland"/>
    <s v="Longlife Tofu"/>
    <s v="Produce"/>
    <n v="145"/>
    <n v="92.857100000000003"/>
    <n v="2"/>
    <n v="7.5000002980232197E-2"/>
    <n v="303.999999046325"/>
    <x v="1010"/>
    <n v="1.38E-2"/>
    <n v="2.0965517175608599"/>
    <n v="151.99999952316199"/>
    <n v="18"/>
  </r>
  <r>
    <s v="CHOPS"/>
    <x v="47"/>
    <x v="42"/>
    <s v="Switzerland"/>
    <s v="Gravad lax"/>
    <s v="Seafood"/>
    <n v="0"/>
    <n v="92.857100000000003"/>
    <n v="1"/>
    <n v="0"/>
    <n v="208"/>
    <x v="301"/>
    <n v="0"/>
    <n v="0"/>
    <n v="208"/>
    <n v="19"/>
  </r>
  <r>
    <s v="CHOPS"/>
    <x v="47"/>
    <x v="42"/>
    <s v="Switzerland"/>
    <s v="Chai"/>
    <s v="Beverages"/>
    <n v="0"/>
    <n v="92.857100000000003"/>
    <n v="1"/>
    <n v="0.15000000596046401"/>
    <n v="183.59999871253899"/>
    <x v="384"/>
    <n v="0"/>
    <n v="0"/>
    <n v="183.59999871253899"/>
    <n v="24"/>
  </r>
  <r>
    <s v="CHOPS"/>
    <x v="47"/>
    <x v="42"/>
    <s v="Switzerland"/>
    <s v="GuaranÃ¡ FantÃ¡stica"/>
    <s v="Beverages"/>
    <n v="0"/>
    <n v="92.857100000000003"/>
    <n v="1"/>
    <n v="0.15000000596046401"/>
    <n v="45.899999678134897"/>
    <x v="1011"/>
    <n v="0"/>
    <n v="0"/>
    <n v="45.899999678134897"/>
    <n v="12"/>
  </r>
  <r>
    <s v="CHOPS"/>
    <x v="47"/>
    <x v="42"/>
    <s v="Switzerland"/>
    <s v="Konbu"/>
    <s v="Seafood"/>
    <n v="0"/>
    <n v="92.857100000000003"/>
    <n v="1"/>
    <n v="0"/>
    <n v="36"/>
    <x v="251"/>
    <n v="0"/>
    <n v="0"/>
    <n v="36"/>
    <n v="2"/>
  </r>
  <r>
    <s v="WILMK"/>
    <x v="48"/>
    <x v="43"/>
    <s v="Finland"/>
    <s v="Raclette Courdavault"/>
    <s v="Dairy Products"/>
    <n v="0"/>
    <n v="41.833300000000001"/>
    <n v="1"/>
    <n v="0"/>
    <n v="550"/>
    <x v="395"/>
    <n v="0"/>
    <n v="0"/>
    <n v="550"/>
    <n v="3"/>
  </r>
  <r>
    <s v="WILMK"/>
    <x v="48"/>
    <x v="43"/>
    <s v="Finland"/>
    <s v="Northwoods Cranberry Sauce"/>
    <s v="Condiments"/>
    <n v="0"/>
    <n v="41.833300000000001"/>
    <n v="1"/>
    <n v="0"/>
    <n v="400"/>
    <x v="1012"/>
    <n v="0"/>
    <n v="0"/>
    <n v="400"/>
    <n v="7"/>
  </r>
  <r>
    <s v="WILMK"/>
    <x v="48"/>
    <x v="43"/>
    <s v="Finland"/>
    <s v="Ipoh Coffee"/>
    <s v="Beverages"/>
    <n v="0"/>
    <n v="41.833300000000001"/>
    <n v="1"/>
    <n v="0"/>
    <n v="276"/>
    <x v="148"/>
    <n v="0"/>
    <n v="0"/>
    <n v="276"/>
    <n v="1"/>
  </r>
  <r>
    <s v="WILMK"/>
    <x v="48"/>
    <x v="43"/>
    <s v="Finland"/>
    <s v="Boston Crab Meat"/>
    <s v="Seafood"/>
    <n v="0"/>
    <n v="41.833300000000001"/>
    <n v="1"/>
    <n v="0"/>
    <n v="220.8"/>
    <x v="1013"/>
    <n v="0"/>
    <n v="0"/>
    <n v="220.8"/>
    <n v="2"/>
  </r>
  <r>
    <s v="WILMK"/>
    <x v="48"/>
    <x v="43"/>
    <s v="Finland"/>
    <s v="Louisiana Fiery Hot Pepper Sauce"/>
    <s v="Condiments"/>
    <n v="0"/>
    <n v="41.833300000000001"/>
    <n v="1"/>
    <n v="0"/>
    <n v="210.5"/>
    <x v="905"/>
    <n v="0"/>
    <n v="0"/>
    <n v="210.5"/>
    <n v="2"/>
  </r>
  <r>
    <s v="WILMK"/>
    <x v="48"/>
    <x v="43"/>
    <s v="Finland"/>
    <s v="Sir Rodney's Scones"/>
    <s v="Confections"/>
    <n v="0"/>
    <n v="41.833300000000001"/>
    <n v="1"/>
    <n v="0"/>
    <n v="200"/>
    <x v="449"/>
    <n v="0"/>
    <n v="0"/>
    <n v="200"/>
    <n v="3"/>
  </r>
  <r>
    <s v="WILMK"/>
    <x v="48"/>
    <x v="43"/>
    <s v="Finland"/>
    <s v="Maxilaku"/>
    <s v="Confections"/>
    <n v="0"/>
    <n v="41.833300000000001"/>
    <n v="1"/>
    <n v="0"/>
    <n v="200"/>
    <x v="449"/>
    <n v="0"/>
    <n v="0"/>
    <n v="200"/>
    <n v="6"/>
  </r>
  <r>
    <s v="WILMK"/>
    <x v="48"/>
    <x v="43"/>
    <s v="Finland"/>
    <s v="LakkalikÃ¶Ã¶ri"/>
    <s v="Beverages"/>
    <n v="0"/>
    <n v="41.833300000000001"/>
    <n v="1"/>
    <n v="0"/>
    <n v="180"/>
    <x v="492"/>
    <n v="0"/>
    <n v="0"/>
    <n v="180"/>
    <n v="2"/>
  </r>
  <r>
    <s v="WILMK"/>
    <x v="48"/>
    <x v="43"/>
    <s v="Finland"/>
    <s v="Queso Manchego La Pastora"/>
    <s v="Dairy Products"/>
    <n v="0"/>
    <n v="41.833300000000001"/>
    <n v="1"/>
    <n v="0"/>
    <n v="152"/>
    <x v="1014"/>
    <n v="0"/>
    <n v="0"/>
    <n v="152"/>
    <n v="7"/>
  </r>
  <r>
    <s v="WILMK"/>
    <x v="48"/>
    <x v="43"/>
    <s v="Finland"/>
    <s v="Sirop d'Ã©rable"/>
    <s v="Condiments"/>
    <n v="0"/>
    <n v="41.833300000000001"/>
    <n v="1"/>
    <n v="0"/>
    <n v="142.5"/>
    <x v="586"/>
    <n v="0"/>
    <n v="0"/>
    <n v="142.5"/>
    <n v="6"/>
  </r>
  <r>
    <s v="WILMK"/>
    <x v="48"/>
    <x v="43"/>
    <s v="Finland"/>
    <s v="RÃ¶ssle Sauerkraut"/>
    <s v="Produce"/>
    <n v="0"/>
    <n v="41.833300000000001"/>
    <n v="1"/>
    <n v="0"/>
    <n v="136.80000000000001"/>
    <x v="1015"/>
    <n v="0"/>
    <n v="0"/>
    <n v="136.80000000000001"/>
    <n v="3"/>
  </r>
  <r>
    <s v="WILMK"/>
    <x v="48"/>
    <x v="43"/>
    <s v="Finland"/>
    <s v="PÃ¢tÃ© chinois"/>
    <s v="Meat/Poultry"/>
    <n v="0"/>
    <n v="41.833300000000001"/>
    <n v="1"/>
    <n v="0"/>
    <n v="120"/>
    <x v="107"/>
    <n v="0"/>
    <n v="0"/>
    <n v="120"/>
    <n v="7"/>
  </r>
  <r>
    <s v="WILMK"/>
    <x v="48"/>
    <x v="43"/>
    <s v="Finland"/>
    <s v="Teatime Chocolate Biscuits"/>
    <s v="Confections"/>
    <n v="0"/>
    <n v="41.833300000000001"/>
    <n v="1"/>
    <n v="0"/>
    <n v="110.4"/>
    <x v="991"/>
    <n v="0"/>
    <n v="0"/>
    <n v="110.4"/>
    <n v="6"/>
  </r>
  <r>
    <s v="WILMK"/>
    <x v="48"/>
    <x v="43"/>
    <s v="Finland"/>
    <s v="GuaranÃ¡ FantÃ¡stica"/>
    <s v="Beverages"/>
    <n v="0"/>
    <n v="41.833300000000001"/>
    <n v="1"/>
    <n v="0"/>
    <n v="90"/>
    <x v="604"/>
    <n v="0"/>
    <n v="0"/>
    <n v="90"/>
    <n v="7"/>
  </r>
  <r>
    <s v="WILMK"/>
    <x v="48"/>
    <x v="43"/>
    <s v="Finland"/>
    <s v="Singaporean Hokkien Fried Mee"/>
    <s v="Grains/Cereals"/>
    <n v="0"/>
    <n v="41.833300000000001"/>
    <n v="1"/>
    <n v="0"/>
    <n v="84"/>
    <x v="279"/>
    <n v="0"/>
    <n v="0"/>
    <n v="84"/>
    <n v="1"/>
  </r>
  <r>
    <s v="WILMK"/>
    <x v="48"/>
    <x v="43"/>
    <s v="Finland"/>
    <s v="Pavlova"/>
    <s v="Confections"/>
    <n v="0"/>
    <n v="41.833300000000001"/>
    <n v="1"/>
    <n v="0"/>
    <n v="52.35"/>
    <x v="1016"/>
    <n v="0"/>
    <n v="0"/>
    <n v="52.35"/>
    <n v="1"/>
  </r>
  <r>
    <s v="WILMK"/>
    <x v="48"/>
    <x v="43"/>
    <s v="Finland"/>
    <s v="Chai"/>
    <s v="Beverages"/>
    <n v="0"/>
    <n v="41.833300000000001"/>
    <n v="1"/>
    <n v="0"/>
    <n v="36"/>
    <x v="251"/>
    <n v="0"/>
    <n v="0"/>
    <n v="36"/>
    <n v="3"/>
  </r>
  <r>
    <s v="MAISD"/>
    <x v="49"/>
    <x v="44"/>
    <s v="Belgium"/>
    <s v="Raclette Courdavault"/>
    <s v="Dairy Products"/>
    <n v="0"/>
    <n v="55.833300000000001"/>
    <n v="1"/>
    <n v="5.0000000745057997E-2"/>
    <n v="2089.99999836087"/>
    <x v="1017"/>
    <n v="0"/>
    <n v="0"/>
    <n v="2089.99999836087"/>
    <n v="2"/>
  </r>
  <r>
    <s v="MAISD"/>
    <x v="49"/>
    <x v="44"/>
    <s v="Belgium"/>
    <s v="Schoggi Schokolade"/>
    <s v="Confections"/>
    <n v="0"/>
    <n v="55.833300000000001"/>
    <n v="1"/>
    <n v="0"/>
    <n v="1756"/>
    <x v="704"/>
    <n v="0"/>
    <n v="0"/>
    <n v="1756"/>
    <n v="9"/>
  </r>
  <r>
    <s v="MAISD"/>
    <x v="49"/>
    <x v="44"/>
    <s v="Belgium"/>
    <s v="Ipoh Coffee"/>
    <s v="Beverages"/>
    <n v="0"/>
    <n v="55.833300000000001"/>
    <n v="1"/>
    <n v="0.25"/>
    <n v="1035"/>
    <x v="1018"/>
    <n v="0"/>
    <n v="0"/>
    <n v="1035"/>
    <n v="9"/>
  </r>
  <r>
    <s v="MAISD"/>
    <x v="49"/>
    <x v="44"/>
    <s v="Belgium"/>
    <s v="RÃ¶ssle Sauerkraut"/>
    <s v="Produce"/>
    <n v="0"/>
    <n v="55.833300000000001"/>
    <n v="1"/>
    <n v="0"/>
    <n v="912"/>
    <x v="259"/>
    <n v="0"/>
    <n v="0"/>
    <n v="912"/>
    <n v="1"/>
  </r>
  <r>
    <s v="MAISD"/>
    <x v="49"/>
    <x v="44"/>
    <s v="Belgium"/>
    <s v="Northwoods Cranberry Sauce"/>
    <s v="Condiments"/>
    <n v="0"/>
    <n v="55.833300000000001"/>
    <n v="1"/>
    <n v="0.15000000596046401"/>
    <n v="679.99999523162796"/>
    <x v="1019"/>
    <n v="0"/>
    <n v="0"/>
    <n v="679.99999523162796"/>
    <n v="28"/>
  </r>
  <r>
    <s v="MAISD"/>
    <x v="49"/>
    <x v="44"/>
    <s v="Belgium"/>
    <s v="Gnocchi di nonna Alice"/>
    <s v="Grains/Cereals"/>
    <n v="0"/>
    <n v="55.833300000000001"/>
    <n v="1"/>
    <n v="0"/>
    <n v="608"/>
    <x v="593"/>
    <n v="0"/>
    <n v="0"/>
    <n v="608"/>
    <n v="8"/>
  </r>
  <r>
    <s v="MAISD"/>
    <x v="49"/>
    <x v="44"/>
    <s v="Belgium"/>
    <s v="Mozzarella di Giovanni"/>
    <s v="Dairy Products"/>
    <n v="0"/>
    <n v="55.833300000000001"/>
    <n v="1"/>
    <n v="0"/>
    <n v="522"/>
    <x v="1020"/>
    <n v="0"/>
    <n v="0"/>
    <n v="522"/>
    <n v="1"/>
  </r>
  <r>
    <s v="MAISD"/>
    <x v="49"/>
    <x v="44"/>
    <s v="Belgium"/>
    <s v="Gudbrandsdalsost"/>
    <s v="Dairy Products"/>
    <n v="0"/>
    <n v="55.833300000000001"/>
    <n v="1"/>
    <n v="0"/>
    <n v="360"/>
    <x v="182"/>
    <n v="0"/>
    <n v="0"/>
    <n v="360"/>
    <n v="2"/>
  </r>
  <r>
    <s v="MAISD"/>
    <x v="49"/>
    <x v="44"/>
    <s v="Belgium"/>
    <s v="Sir Rodney's Scones"/>
    <s v="Confections"/>
    <n v="0"/>
    <n v="55.833300000000001"/>
    <n v="1"/>
    <n v="0.15000000596046401"/>
    <n v="339.99999761581398"/>
    <x v="345"/>
    <n v="0"/>
    <n v="0"/>
    <n v="339.99999761581398"/>
    <n v="28"/>
  </r>
  <r>
    <s v="MAISD"/>
    <x v="49"/>
    <x v="44"/>
    <s v="Belgium"/>
    <s v="PÃ¢tÃ© chinois"/>
    <s v="Meat/Poultry"/>
    <n v="0"/>
    <n v="55.833300000000001"/>
    <n v="1"/>
    <n v="0"/>
    <n v="336"/>
    <x v="304"/>
    <n v="0"/>
    <n v="0"/>
    <n v="336"/>
    <n v="2"/>
  </r>
  <r>
    <s v="MAISD"/>
    <x v="49"/>
    <x v="44"/>
    <s v="Belgium"/>
    <s v="Scottish Longbreads"/>
    <s v="Confections"/>
    <n v="0"/>
    <n v="55.833300000000001"/>
    <n v="1"/>
    <n v="0"/>
    <n v="250"/>
    <x v="270"/>
    <n v="0"/>
    <n v="0"/>
    <n v="250"/>
    <n v="2"/>
  </r>
  <r>
    <s v="MAISD"/>
    <x v="49"/>
    <x v="44"/>
    <s v="Belgium"/>
    <s v="GumbÃ¤r GummibÃ¤rchen"/>
    <s v="Confections"/>
    <n v="0"/>
    <n v="55.833300000000001"/>
    <n v="1"/>
    <n v="0"/>
    <n v="187.38"/>
    <x v="1021"/>
    <n v="0"/>
    <n v="0"/>
    <n v="187.38"/>
    <n v="13"/>
  </r>
  <r>
    <s v="MAISD"/>
    <x v="49"/>
    <x v="44"/>
    <s v="Belgium"/>
    <s v="Boston Crab Meat"/>
    <s v="Seafood"/>
    <n v="0"/>
    <n v="55.833300000000001"/>
    <n v="1"/>
    <n v="0"/>
    <n v="184"/>
    <x v="1022"/>
    <n v="0"/>
    <n v="0"/>
    <n v="184"/>
    <n v="28"/>
  </r>
  <r>
    <s v="MAISD"/>
    <x v="49"/>
    <x v="44"/>
    <s v="Belgium"/>
    <s v="RÃ¸gede sild"/>
    <s v="Seafood"/>
    <n v="0"/>
    <n v="55.833300000000001"/>
    <n v="1"/>
    <n v="0"/>
    <n v="142.5"/>
    <x v="586"/>
    <n v="0"/>
    <n v="0"/>
    <n v="142.5"/>
    <n v="8"/>
  </r>
  <r>
    <s v="MAISD"/>
    <x v="49"/>
    <x v="44"/>
    <s v="Belgium"/>
    <s v="NuNuCa NuÃŸ-Nougat-Creme"/>
    <s v="Confections"/>
    <n v="0"/>
    <n v="55.833300000000001"/>
    <n v="1"/>
    <n v="0.25"/>
    <n v="126"/>
    <x v="1023"/>
    <n v="0"/>
    <n v="0"/>
    <n v="126"/>
    <n v="9"/>
  </r>
  <r>
    <s v="MAISD"/>
    <x v="49"/>
    <x v="44"/>
    <s v="Belgium"/>
    <s v="LakkalikÃ¶Ã¶ri"/>
    <s v="Beverages"/>
    <n v="0"/>
    <n v="55.833300000000001"/>
    <n v="1"/>
    <n v="0"/>
    <n v="108"/>
    <x v="352"/>
    <n v="0"/>
    <n v="0"/>
    <n v="108"/>
    <n v="13"/>
  </r>
  <r>
    <s v="MAISD"/>
    <x v="49"/>
    <x v="44"/>
    <s v="Belgium"/>
    <s v="Gula Malacca"/>
    <s v="Condiments"/>
    <n v="0"/>
    <n v="55.833300000000001"/>
    <n v="1"/>
    <n v="0.15000000596046401"/>
    <n v="99.194999304413798"/>
    <x v="1024"/>
    <n v="0"/>
    <n v="0"/>
    <n v="99.194999304413798"/>
    <n v="28"/>
  </r>
  <r>
    <s v="FAMIA"/>
    <x v="50"/>
    <x v="20"/>
    <s v="Brazil"/>
    <s v="Perth Pasties"/>
    <s v="Meat/Poultry"/>
    <n v="0"/>
    <n v="59.833300000000001"/>
    <n v="1"/>
    <n v="5.0000000745057997E-2"/>
    <n v="778.99999938905205"/>
    <x v="1025"/>
    <n v="0"/>
    <n v="0"/>
    <n v="778.99999938905205"/>
    <n v="5"/>
  </r>
  <r>
    <s v="FAMIA"/>
    <x v="50"/>
    <x v="20"/>
    <s v="Brazil"/>
    <s v="Nord-Ost Matjeshering"/>
    <s v="Seafood"/>
    <n v="0"/>
    <n v="59.833300000000001"/>
    <n v="1"/>
    <n v="0"/>
    <n v="776.7"/>
    <x v="261"/>
    <n v="0"/>
    <n v="0"/>
    <n v="776.7"/>
    <n v="5"/>
  </r>
  <r>
    <s v="FAMIA"/>
    <x v="50"/>
    <x v="20"/>
    <s v="Brazil"/>
    <s v="Chartreuse verte"/>
    <s v="Beverages"/>
    <n v="0"/>
    <n v="59.833300000000001"/>
    <n v="1"/>
    <n v="0.15000000596046401"/>
    <n v="611.99999570846501"/>
    <x v="1026"/>
    <n v="0"/>
    <n v="0"/>
    <n v="611.99999570846501"/>
    <n v="2"/>
  </r>
  <r>
    <s v="FAMIA"/>
    <x v="50"/>
    <x v="20"/>
    <s v="Brazil"/>
    <s v="Camembert Pierrot"/>
    <s v="Dairy Products"/>
    <n v="0"/>
    <n v="59.833300000000001"/>
    <n v="1"/>
    <n v="0.15000000596046401"/>
    <n v="346.79999756812998"/>
    <x v="1027"/>
    <n v="0"/>
    <n v="0"/>
    <n v="346.79999756812998"/>
    <n v="3"/>
  </r>
  <r>
    <s v="FAMIA"/>
    <x v="50"/>
    <x v="20"/>
    <s v="Brazil"/>
    <s v="RhÃ¶nbrÃ¤u Klosterbier"/>
    <s v="Beverages"/>
    <n v="232"/>
    <n v="59.833300000000001"/>
    <n v="2"/>
    <n v="0.175000004470348"/>
    <n v="341.61999862342998"/>
    <x v="1028"/>
    <n v="8.6E-3"/>
    <n v="1.47249999406651"/>
    <n v="170.80999931171499"/>
    <n v="4"/>
  </r>
  <r>
    <s v="FAMIA"/>
    <x v="50"/>
    <x v="20"/>
    <s v="Brazil"/>
    <s v="TourtiÃ¨re"/>
    <s v="Meat/Poultry"/>
    <n v="0"/>
    <n v="59.833300000000001"/>
    <n v="1"/>
    <n v="0"/>
    <n v="223.5"/>
    <x v="1029"/>
    <n v="0"/>
    <n v="0"/>
    <n v="223.5"/>
    <n v="5"/>
  </r>
  <r>
    <s v="FAMIA"/>
    <x v="50"/>
    <x v="20"/>
    <s v="Brazil"/>
    <s v="PÃ¢tÃ© chinois"/>
    <s v="Meat/Poultry"/>
    <n v="0"/>
    <n v="59.833300000000001"/>
    <n v="1"/>
    <n v="0"/>
    <n v="144"/>
    <x v="275"/>
    <n v="0"/>
    <n v="0"/>
    <n v="144"/>
    <n v="5"/>
  </r>
  <r>
    <s v="FAMIA"/>
    <x v="50"/>
    <x v="20"/>
    <s v="Brazil"/>
    <s v="Teatime Chocolate Biscuits"/>
    <s v="Confections"/>
    <n v="0"/>
    <n v="59.833300000000001"/>
    <n v="1"/>
    <n v="5.0000000745057997E-2"/>
    <n v="124.829999902099"/>
    <x v="1030"/>
    <n v="0"/>
    <n v="0"/>
    <n v="124.829999902099"/>
    <n v="3"/>
  </r>
  <r>
    <s v="FAMIA"/>
    <x v="50"/>
    <x v="20"/>
    <s v="Brazil"/>
    <s v="Jack's New England Clam Chowder"/>
    <s v="Seafood"/>
    <n v="0"/>
    <n v="59.833300000000001"/>
    <n v="1"/>
    <n v="0"/>
    <n v="115.8"/>
    <x v="1031"/>
    <n v="0"/>
    <n v="0"/>
    <n v="115.8"/>
    <n v="5"/>
  </r>
  <r>
    <s v="FAMIA"/>
    <x v="50"/>
    <x v="20"/>
    <s v="Brazil"/>
    <s v="NuNuCa NuÃŸ-Nougat-Creme"/>
    <s v="Confections"/>
    <n v="0"/>
    <n v="59.833300000000001"/>
    <n v="1"/>
    <n v="0"/>
    <n v="112"/>
    <x v="495"/>
    <n v="0"/>
    <n v="0"/>
    <n v="112"/>
    <n v="2"/>
  </r>
  <r>
    <s v="FAMIA"/>
    <x v="50"/>
    <x v="20"/>
    <s v="Brazil"/>
    <s v="Sasquatch Ale"/>
    <s v="Beverages"/>
    <n v="0"/>
    <n v="59.833300000000001"/>
    <n v="1"/>
    <n v="0"/>
    <n v="112"/>
    <x v="495"/>
    <n v="0"/>
    <n v="0"/>
    <n v="112"/>
    <n v="7"/>
  </r>
  <r>
    <s v="FAMIA"/>
    <x v="50"/>
    <x v="20"/>
    <s v="Brazil"/>
    <s v="Geitost"/>
    <s v="Dairy Products"/>
    <n v="0"/>
    <n v="59.833300000000001"/>
    <n v="1"/>
    <n v="0"/>
    <n v="100"/>
    <x v="778"/>
    <n v="0"/>
    <n v="0"/>
    <n v="100"/>
    <n v="3"/>
  </r>
  <r>
    <s v="FAMIA"/>
    <x v="50"/>
    <x v="20"/>
    <s v="Brazil"/>
    <s v="GuaranÃ¡ FantÃ¡stica"/>
    <s v="Beverages"/>
    <n v="124"/>
    <n v="59.833300000000001"/>
    <n v="2"/>
    <n v="7.5000002980232197E-2"/>
    <n v="92.249999731779099"/>
    <x v="1032"/>
    <n v="1.61E-2"/>
    <n v="0.74395161074015403"/>
    <n v="46.1249998658895"/>
    <n v="5"/>
  </r>
  <r>
    <s v="FAMIA"/>
    <x v="50"/>
    <x v="20"/>
    <s v="Brazil"/>
    <s v="Spegesild"/>
    <s v="Seafood"/>
    <n v="0"/>
    <n v="59.833300000000001"/>
    <n v="1"/>
    <n v="0.15000000596046401"/>
    <n v="91.799999356269794"/>
    <x v="1033"/>
    <n v="0"/>
    <n v="0"/>
    <n v="91.799999356269794"/>
    <n v="3"/>
  </r>
  <r>
    <s v="FAMIA"/>
    <x v="50"/>
    <x v="20"/>
    <s v="Brazil"/>
    <s v="Boston Crab Meat"/>
    <s v="Seafood"/>
    <n v="0"/>
    <n v="59.833300000000001"/>
    <n v="1"/>
    <n v="0"/>
    <n v="58.8"/>
    <x v="52"/>
    <n v="0"/>
    <n v="0"/>
    <n v="58.8"/>
    <n v="2"/>
  </r>
  <r>
    <s v="FAMIA"/>
    <x v="50"/>
    <x v="20"/>
    <s v="Brazil"/>
    <s v="Zaanse koeken"/>
    <s v="Confections"/>
    <n v="0"/>
    <n v="59.833300000000001"/>
    <n v="1"/>
    <n v="0.15000000596046401"/>
    <n v="48.449999660253503"/>
    <x v="1034"/>
    <n v="0"/>
    <n v="0"/>
    <n v="48.449999660253503"/>
    <n v="3"/>
  </r>
  <r>
    <s v="FAMIA"/>
    <x v="50"/>
    <x v="20"/>
    <s v="Brazil"/>
    <s v="Filo Mix"/>
    <s v="Grains/Cereals"/>
    <n v="0"/>
    <n v="59.833300000000001"/>
    <n v="1"/>
    <n v="0"/>
    <n v="28"/>
    <x v="1035"/>
    <n v="0"/>
    <n v="0"/>
    <n v="28"/>
    <n v="5"/>
  </r>
  <r>
    <s v="BLAUS"/>
    <x v="51"/>
    <x v="45"/>
    <s v="Germany"/>
    <s v="Camembert Pierrot"/>
    <s v="Dairy Products"/>
    <n v="0"/>
    <n v="64.166700000000006"/>
    <n v="1"/>
    <n v="0"/>
    <n v="714"/>
    <x v="751"/>
    <n v="0"/>
    <n v="0"/>
    <n v="714"/>
    <n v="0"/>
  </r>
  <r>
    <s v="BLAUS"/>
    <x v="51"/>
    <x v="45"/>
    <s v="Germany"/>
    <s v="Carnarvon Tigers"/>
    <s v="Seafood"/>
    <n v="0"/>
    <n v="64.166700000000006"/>
    <n v="1"/>
    <n v="0"/>
    <n v="625"/>
    <x v="995"/>
    <n v="0"/>
    <n v="0"/>
    <n v="625"/>
    <n v="7"/>
  </r>
  <r>
    <s v="BLAUS"/>
    <x v="51"/>
    <x v="45"/>
    <s v="Germany"/>
    <s v="Manjimup Dried Apples"/>
    <s v="Produce"/>
    <n v="0"/>
    <n v="64.166700000000006"/>
    <n v="1"/>
    <n v="0"/>
    <n v="424"/>
    <x v="1036"/>
    <n v="0"/>
    <n v="0"/>
    <n v="424"/>
    <n v="3"/>
  </r>
  <r>
    <s v="BLAUS"/>
    <x v="51"/>
    <x v="45"/>
    <s v="Germany"/>
    <s v="Queso Cabrales"/>
    <s v="Dairy Products"/>
    <n v="0"/>
    <n v="64.166700000000006"/>
    <n v="1"/>
    <n v="0"/>
    <n v="294"/>
    <x v="1037"/>
    <n v="0"/>
    <n v="0"/>
    <n v="294"/>
    <n v="3"/>
  </r>
  <r>
    <s v="BLAUS"/>
    <x v="51"/>
    <x v="45"/>
    <s v="Germany"/>
    <s v="LakkalikÃ¶Ã¶ri"/>
    <s v="Beverages"/>
    <n v="0"/>
    <n v="64.166700000000006"/>
    <n v="1"/>
    <n v="0"/>
    <n v="252"/>
    <x v="346"/>
    <n v="0"/>
    <n v="0"/>
    <n v="252"/>
    <n v="17"/>
  </r>
  <r>
    <s v="BLAUS"/>
    <x v="51"/>
    <x v="45"/>
    <s v="Germany"/>
    <s v="Sir Rodney's Scones"/>
    <s v="Confections"/>
    <n v="274"/>
    <n v="64.166700000000006"/>
    <n v="3"/>
    <n v="0"/>
    <n v="230"/>
    <x v="1038"/>
    <n v="1.09E-2"/>
    <n v="0.83941605839416"/>
    <n v="76.6666666666666"/>
    <n v="3"/>
  </r>
  <r>
    <s v="BLAUS"/>
    <x v="51"/>
    <x v="45"/>
    <s v="Germany"/>
    <s v="TourtiÃ¨re"/>
    <s v="Meat/Poultry"/>
    <n v="0"/>
    <n v="64.166700000000006"/>
    <n v="1"/>
    <n v="0"/>
    <n v="149"/>
    <x v="1039"/>
    <n v="0"/>
    <n v="0"/>
    <n v="149"/>
    <n v="7"/>
  </r>
  <r>
    <s v="BLAUS"/>
    <x v="51"/>
    <x v="45"/>
    <s v="Germany"/>
    <s v="RÃ¶ssle Sauerkraut"/>
    <s v="Produce"/>
    <n v="0"/>
    <n v="64.166700000000006"/>
    <n v="1"/>
    <n v="0"/>
    <n v="136.80000000000001"/>
    <x v="1015"/>
    <n v="0"/>
    <n v="0"/>
    <n v="136.80000000000001"/>
    <n v="12"/>
  </r>
  <r>
    <s v="BLAUS"/>
    <x v="51"/>
    <x v="45"/>
    <s v="Germany"/>
    <s v="Zaanse koeken"/>
    <s v="Confections"/>
    <n v="0"/>
    <n v="64.166700000000006"/>
    <n v="1"/>
    <n v="0"/>
    <n v="133"/>
    <x v="598"/>
    <n v="0"/>
    <n v="0"/>
    <n v="133"/>
    <n v="3"/>
  </r>
  <r>
    <s v="BLAUS"/>
    <x v="51"/>
    <x v="45"/>
    <s v="Germany"/>
    <s v="Sirop d'Ã©rable"/>
    <s v="Condiments"/>
    <n v="0"/>
    <n v="64.166700000000006"/>
    <n v="1"/>
    <n v="0"/>
    <n v="114"/>
    <x v="1040"/>
    <n v="0"/>
    <n v="0"/>
    <n v="114"/>
    <n v="0"/>
  </r>
  <r>
    <s v="BLAUS"/>
    <x v="51"/>
    <x v="45"/>
    <s v="Germany"/>
    <s v="Chartreuse verte"/>
    <s v="Beverages"/>
    <n v="0"/>
    <n v="64.166700000000006"/>
    <n v="1"/>
    <n v="0"/>
    <n v="90"/>
    <x v="604"/>
    <n v="0"/>
    <n v="0"/>
    <n v="90"/>
    <n v="3"/>
  </r>
  <r>
    <s v="BLAUS"/>
    <x v="51"/>
    <x v="45"/>
    <s v="Germany"/>
    <s v="Ravioli Angelo"/>
    <s v="Grains/Cereals"/>
    <n v="0"/>
    <n v="64.166700000000006"/>
    <n v="1"/>
    <n v="0"/>
    <n v="78"/>
    <x v="1041"/>
    <n v="0"/>
    <n v="0"/>
    <n v="78"/>
    <n v="17"/>
  </r>
  <r>
    <s v="ANTON"/>
    <x v="52"/>
    <x v="34"/>
    <s v="Mexico"/>
    <s v="Queso Cabrales"/>
    <s v="Dairy Products"/>
    <n v="167"/>
    <n v="71.166700000000006"/>
    <n v="2"/>
    <n v="5.0000000745057997E-2"/>
    <n v="1348.1999984353699"/>
    <x v="1042"/>
    <n v="1.2E-2"/>
    <n v="8.0730538828465708"/>
    <n v="674.09999921768895"/>
    <n v="6.5"/>
  </r>
  <r>
    <s v="ANTON"/>
    <x v="52"/>
    <x v="34"/>
    <s v="Mexico"/>
    <s v="Perth Pasties"/>
    <s v="Meat/Poultry"/>
    <n v="0"/>
    <n v="71.166700000000006"/>
    <n v="1"/>
    <n v="0"/>
    <n v="820"/>
    <x v="1043"/>
    <n v="0"/>
    <n v="0"/>
    <n v="820"/>
    <n v="1"/>
  </r>
  <r>
    <s v="ANTON"/>
    <x v="52"/>
    <x v="34"/>
    <s v="Mexico"/>
    <s v="GumbÃ¤r GummibÃ¤rchen"/>
    <s v="Confections"/>
    <n v="0"/>
    <n v="71.166700000000006"/>
    <n v="1"/>
    <n v="0.15000000596046401"/>
    <n v="796.36499441564001"/>
    <x v="1044"/>
    <n v="0"/>
    <n v="0"/>
    <n v="796.36499441564001"/>
    <n v="4"/>
  </r>
  <r>
    <s v="ANTON"/>
    <x v="52"/>
    <x v="34"/>
    <s v="Mexico"/>
    <s v="Raclette Courdavault"/>
    <s v="Dairy Products"/>
    <n v="0"/>
    <n v="71.166700000000006"/>
    <n v="1"/>
    <n v="0.10000000149011599"/>
    <n v="742.49999877065397"/>
    <x v="1045"/>
    <n v="0"/>
    <n v="0"/>
    <n v="742.49999877065397"/>
    <n v="8"/>
  </r>
  <r>
    <s v="ANTON"/>
    <x v="52"/>
    <x v="34"/>
    <s v="Mexico"/>
    <s v="Alice Mutton"/>
    <s v="Meat/Poultry"/>
    <n v="0"/>
    <n v="71.166700000000006"/>
    <n v="1"/>
    <n v="0"/>
    <n v="702"/>
    <x v="437"/>
    <n v="0"/>
    <n v="0"/>
    <n v="702"/>
    <n v="1"/>
  </r>
  <r>
    <s v="ANTON"/>
    <x v="52"/>
    <x v="34"/>
    <s v="Mexico"/>
    <s v="Ipoh Coffee"/>
    <s v="Beverages"/>
    <n v="0"/>
    <n v="71.166700000000006"/>
    <n v="1"/>
    <n v="0.15000000596046401"/>
    <n v="586.49999588727906"/>
    <x v="1046"/>
    <n v="0"/>
    <n v="0"/>
    <n v="586.49999588727906"/>
    <n v="7"/>
  </r>
  <r>
    <s v="ANTON"/>
    <x v="52"/>
    <x v="34"/>
    <s v="Mexico"/>
    <s v="Sasquatch Ale"/>
    <s v="Beverages"/>
    <n v="0"/>
    <n v="71.166700000000006"/>
    <n v="1"/>
    <n v="0"/>
    <n v="560"/>
    <x v="340"/>
    <n v="0"/>
    <n v="0"/>
    <n v="560"/>
    <n v="1"/>
  </r>
  <r>
    <s v="ANTON"/>
    <x v="52"/>
    <x v="34"/>
    <s v="Mexico"/>
    <s v="Chang"/>
    <s v="Beverages"/>
    <n v="0"/>
    <n v="71.166700000000006"/>
    <n v="1"/>
    <n v="0"/>
    <n v="380"/>
    <x v="679"/>
    <n v="0"/>
    <n v="0"/>
    <n v="380"/>
    <n v="13"/>
  </r>
  <r>
    <s v="ANTON"/>
    <x v="52"/>
    <x v="34"/>
    <s v="Mexico"/>
    <s v="Singaporean Hokkien Fried Mee"/>
    <s v="Grains/Cereals"/>
    <n v="0"/>
    <n v="71.166700000000006"/>
    <n v="1"/>
    <n v="0"/>
    <n v="280"/>
    <x v="1047"/>
    <n v="0"/>
    <n v="0"/>
    <n v="280"/>
    <n v="13"/>
  </r>
  <r>
    <s v="ANTON"/>
    <x v="52"/>
    <x v="34"/>
    <s v="Mexico"/>
    <s v="RhÃ¶nbrÃ¤u Klosterbier"/>
    <s v="Beverages"/>
    <n v="0"/>
    <n v="71.166700000000006"/>
    <n v="1"/>
    <n v="0"/>
    <n v="232.5"/>
    <x v="1048"/>
    <n v="0"/>
    <n v="0"/>
    <n v="232.5"/>
    <n v="6"/>
  </r>
  <r>
    <s v="ANTON"/>
    <x v="52"/>
    <x v="34"/>
    <s v="Mexico"/>
    <s v="Boston Crab Meat"/>
    <s v="Seafood"/>
    <n v="0"/>
    <n v="71.166700000000006"/>
    <n v="1"/>
    <n v="0.10000000149011599"/>
    <n v="165.59999972581801"/>
    <x v="1049"/>
    <n v="0"/>
    <n v="0"/>
    <n v="165.59999972581801"/>
    <n v="8"/>
  </r>
  <r>
    <s v="ANTON"/>
    <x v="52"/>
    <x v="34"/>
    <s v="Mexico"/>
    <s v="Chocolade"/>
    <s v="Confections"/>
    <n v="0"/>
    <n v="71.166700000000006"/>
    <n v="1"/>
    <n v="0.15000000596046401"/>
    <n v="162.562498860061"/>
    <x v="1050"/>
    <n v="0"/>
    <n v="0"/>
    <n v="162.562498860061"/>
    <n v="7"/>
  </r>
  <r>
    <s v="ANTON"/>
    <x v="52"/>
    <x v="34"/>
    <s v="Mexico"/>
    <s v="Geitost"/>
    <s v="Dairy Products"/>
    <n v="3"/>
    <n v="71.166700000000006"/>
    <n v="2"/>
    <n v="7.5000002980232197E-2"/>
    <n v="91.999999880790696"/>
    <x v="1051"/>
    <n v="0.66669999999999996"/>
    <n v="30.666666626930201"/>
    <n v="45.999999940395298"/>
    <n v="5"/>
  </r>
  <r>
    <s v="ANTON"/>
    <x v="52"/>
    <x v="34"/>
    <s v="Mexico"/>
    <s v="Ravioli Angelo"/>
    <s v="Grains/Cereals"/>
    <n v="0"/>
    <n v="71.166700000000006"/>
    <n v="1"/>
    <n v="0.10000000149011599"/>
    <n v="87.749999854713593"/>
    <x v="1052"/>
    <n v="0"/>
    <n v="0"/>
    <n v="87.749999854713593"/>
    <n v="8"/>
  </r>
  <r>
    <s v="ANTON"/>
    <x v="52"/>
    <x v="34"/>
    <s v="Mexico"/>
    <s v="Louisiana Hot Spiced Okra"/>
    <s v="Condiments"/>
    <n v="0"/>
    <n v="71.166700000000006"/>
    <n v="1"/>
    <n v="0"/>
    <n v="68"/>
    <x v="1053"/>
    <n v="0"/>
    <n v="0"/>
    <n v="68"/>
    <n v="6"/>
  </r>
  <r>
    <s v="WOLZA"/>
    <x v="53"/>
    <x v="46"/>
    <s v="Poland"/>
    <s v="Sirop d'Ã©rable"/>
    <s v="Condiments"/>
    <n v="37"/>
    <n v="84"/>
    <n v="2"/>
    <n v="0"/>
    <n v="627"/>
    <x v="617"/>
    <n v="5.4100000000000002E-2"/>
    <n v="16.945945945945901"/>
    <n v="313.5"/>
    <n v="10"/>
  </r>
  <r>
    <s v="WOLZA"/>
    <x v="53"/>
    <x v="46"/>
    <s v="Poland"/>
    <s v="Tarte au sucre"/>
    <s v="Confections"/>
    <n v="0"/>
    <n v="84"/>
    <n v="1"/>
    <n v="0"/>
    <n v="591.6"/>
    <x v="1054"/>
    <n v="0"/>
    <n v="0"/>
    <n v="591.6"/>
    <n v="8"/>
  </r>
  <r>
    <s v="WOLZA"/>
    <x v="53"/>
    <x v="46"/>
    <s v="Poland"/>
    <s v="Camembert Pierrot"/>
    <s v="Dairy Products"/>
    <n v="0"/>
    <n v="84"/>
    <n v="1"/>
    <n v="0"/>
    <n v="510"/>
    <x v="595"/>
    <n v="0"/>
    <n v="0"/>
    <n v="510"/>
    <n v="7"/>
  </r>
  <r>
    <s v="WOLZA"/>
    <x v="53"/>
    <x v="46"/>
    <s v="Poland"/>
    <s v="Chang"/>
    <s v="Beverages"/>
    <n v="151"/>
    <n v="84"/>
    <n v="2"/>
    <n v="0"/>
    <n v="380"/>
    <x v="756"/>
    <n v="1.32E-2"/>
    <n v="2.51655629139072"/>
    <n v="190"/>
    <n v="7.5"/>
  </r>
  <r>
    <s v="WOLZA"/>
    <x v="53"/>
    <x v="46"/>
    <s v="Poland"/>
    <s v="Gorgonzola Telino"/>
    <s v="Dairy Products"/>
    <n v="0"/>
    <n v="84"/>
    <n v="1"/>
    <n v="0"/>
    <n v="300"/>
    <x v="211"/>
    <n v="0"/>
    <n v="0"/>
    <n v="300"/>
    <n v="4"/>
  </r>
  <r>
    <s v="WOLZA"/>
    <x v="53"/>
    <x v="46"/>
    <s v="Poland"/>
    <s v="RhÃ¶nbrÃ¤u Klosterbier"/>
    <s v="Beverages"/>
    <n v="0"/>
    <n v="84"/>
    <n v="1"/>
    <n v="0"/>
    <n v="232.5"/>
    <x v="1048"/>
    <n v="0"/>
    <n v="0"/>
    <n v="232.5"/>
    <n v="14"/>
  </r>
  <r>
    <s v="WOLZA"/>
    <x v="53"/>
    <x v="46"/>
    <s v="Poland"/>
    <s v="Longlife Tofu"/>
    <s v="Produce"/>
    <n v="0"/>
    <n v="84"/>
    <n v="1"/>
    <n v="0"/>
    <n v="200"/>
    <x v="449"/>
    <n v="0"/>
    <n v="0"/>
    <n v="200"/>
    <n v="14"/>
  </r>
  <r>
    <s v="WOLZA"/>
    <x v="53"/>
    <x v="46"/>
    <s v="Poland"/>
    <s v="Scottish Longbreads"/>
    <s v="Confections"/>
    <n v="0"/>
    <n v="84"/>
    <n v="1"/>
    <n v="0"/>
    <n v="187.5"/>
    <x v="1055"/>
    <n v="0"/>
    <n v="0"/>
    <n v="187.5"/>
    <n v="8"/>
  </r>
  <r>
    <s v="WOLZA"/>
    <x v="53"/>
    <x v="46"/>
    <s v="Poland"/>
    <s v="Escargots de Bourgogne"/>
    <s v="Seafood"/>
    <n v="0"/>
    <n v="84"/>
    <n v="1"/>
    <n v="0"/>
    <n v="159"/>
    <x v="790"/>
    <n v="0"/>
    <n v="0"/>
    <n v="159"/>
    <n v="4"/>
  </r>
  <r>
    <s v="WOLZA"/>
    <x v="53"/>
    <x v="46"/>
    <s v="Poland"/>
    <s v="Chai"/>
    <s v="Beverages"/>
    <n v="0"/>
    <n v="84"/>
    <n v="1"/>
    <n v="0"/>
    <n v="108"/>
    <x v="352"/>
    <n v="0"/>
    <n v="0"/>
    <n v="108"/>
    <n v="7"/>
  </r>
  <r>
    <s v="WOLZA"/>
    <x v="53"/>
    <x v="46"/>
    <s v="Poland"/>
    <s v="Manjimup Dried Apples"/>
    <s v="Produce"/>
    <n v="0"/>
    <n v="84"/>
    <n v="1"/>
    <n v="0"/>
    <n v="106"/>
    <x v="1056"/>
    <n v="0"/>
    <n v="0"/>
    <n v="106"/>
    <n v="9"/>
  </r>
  <r>
    <s v="WOLZA"/>
    <x v="53"/>
    <x v="46"/>
    <s v="Poland"/>
    <s v="GuaranÃ¡ FantÃ¡stica"/>
    <s v="Beverages"/>
    <n v="0"/>
    <n v="84"/>
    <n v="1"/>
    <n v="0"/>
    <n v="54"/>
    <x v="685"/>
    <n v="0"/>
    <n v="0"/>
    <n v="54"/>
    <n v="14"/>
  </r>
  <r>
    <s v="WOLZA"/>
    <x v="53"/>
    <x v="46"/>
    <s v="Poland"/>
    <s v="Steeleye Stout"/>
    <s v="Beverages"/>
    <n v="0"/>
    <n v="84"/>
    <n v="1"/>
    <n v="0"/>
    <n v="54"/>
    <x v="685"/>
    <n v="0"/>
    <n v="0"/>
    <n v="54"/>
    <n v="9"/>
  </r>
  <r>
    <s v="WOLZA"/>
    <x v="53"/>
    <x v="46"/>
    <s v="Poland"/>
    <s v="TourtiÃ¨re"/>
    <s v="Meat/Poultry"/>
    <n v="0"/>
    <n v="84"/>
    <n v="1"/>
    <n v="0"/>
    <n v="22.35"/>
    <x v="1057"/>
    <n v="0"/>
    <n v="0"/>
    <n v="22.35"/>
    <n v="8"/>
  </r>
  <r>
    <s v="SIMOB"/>
    <x v="54"/>
    <x v="47"/>
    <s v="Denmark"/>
    <s v="CÃ´te de Blaye"/>
    <s v="Beverages"/>
    <n v="0"/>
    <n v="92.333299999999994"/>
    <n v="1"/>
    <n v="0"/>
    <n v="10540"/>
    <x v="1058"/>
    <n v="0"/>
    <n v="0"/>
    <n v="10540"/>
    <n v="12"/>
  </r>
  <r>
    <s v="SIMOB"/>
    <x v="54"/>
    <x v="47"/>
    <s v="Denmark"/>
    <s v="Manjimup Dried Apples"/>
    <s v="Produce"/>
    <n v="0"/>
    <n v="92.333299999999994"/>
    <n v="1"/>
    <n v="0.25"/>
    <n v="1192.5"/>
    <x v="1059"/>
    <n v="0"/>
    <n v="0"/>
    <n v="1192.5"/>
    <n v="4"/>
  </r>
  <r>
    <s v="SIMOB"/>
    <x v="54"/>
    <x v="47"/>
    <s v="Denmark"/>
    <s v="PÃ¢tÃ© chinois"/>
    <s v="Meat/Poultry"/>
    <n v="0"/>
    <n v="92.333299999999994"/>
    <n v="1"/>
    <n v="0.25"/>
    <n v="1080"/>
    <x v="534"/>
    <n v="0"/>
    <n v="0"/>
    <n v="1080"/>
    <n v="4"/>
  </r>
  <r>
    <s v="SIMOB"/>
    <x v="54"/>
    <x v="47"/>
    <s v="Denmark"/>
    <s v="Mozzarella di Giovanni"/>
    <s v="Dairy Products"/>
    <n v="0"/>
    <n v="92.333299999999994"/>
    <n v="1"/>
    <n v="0"/>
    <n v="835.2"/>
    <x v="200"/>
    <n v="0"/>
    <n v="0"/>
    <n v="835.2"/>
    <n v="10"/>
  </r>
  <r>
    <s v="SIMOB"/>
    <x v="54"/>
    <x v="47"/>
    <s v="Denmark"/>
    <s v="Inlagd Sill"/>
    <s v="Seafood"/>
    <n v="0"/>
    <n v="92.333299999999994"/>
    <n v="1"/>
    <n v="0"/>
    <n v="570"/>
    <x v="339"/>
    <n v="0"/>
    <n v="0"/>
    <n v="570"/>
    <n v="7"/>
  </r>
  <r>
    <s v="SIMOB"/>
    <x v="54"/>
    <x v="47"/>
    <s v="Denmark"/>
    <s v="Nord-Ost Matjeshering"/>
    <s v="Seafood"/>
    <n v="0"/>
    <n v="92.333299999999994"/>
    <n v="1"/>
    <n v="0.25"/>
    <n v="485.4375"/>
    <x v="1060"/>
    <n v="0"/>
    <n v="0"/>
    <n v="485.4375"/>
    <n v="4"/>
  </r>
  <r>
    <s v="SIMOB"/>
    <x v="54"/>
    <x v="47"/>
    <s v="Denmark"/>
    <s v="Sirop d'Ã©rable"/>
    <s v="Condiments"/>
    <n v="0"/>
    <n v="92.333299999999994"/>
    <n v="1"/>
    <n v="0.20000000298023199"/>
    <n v="455.999998301267"/>
    <x v="693"/>
    <n v="0"/>
    <n v="0"/>
    <n v="455.999998301267"/>
    <n v="14"/>
  </r>
  <r>
    <s v="SIMOB"/>
    <x v="54"/>
    <x v="47"/>
    <s v="Denmark"/>
    <s v="Original Frankfurter grÃ¼ne SoÃŸe"/>
    <s v="Condiments"/>
    <n v="0"/>
    <n v="92.333299999999994"/>
    <n v="1"/>
    <n v="0"/>
    <n v="364"/>
    <x v="1061"/>
    <n v="0"/>
    <n v="0"/>
    <n v="364"/>
    <n v="12"/>
  </r>
  <r>
    <s v="SIMOB"/>
    <x v="54"/>
    <x v="47"/>
    <s v="Denmark"/>
    <s v="Raclette Courdavault"/>
    <s v="Dairy Products"/>
    <n v="0"/>
    <n v="92.333299999999994"/>
    <n v="1"/>
    <n v="0.15000000596046401"/>
    <n v="336.59999763965601"/>
    <x v="1062"/>
    <n v="0"/>
    <n v="0"/>
    <n v="336.59999763965601"/>
    <n v="7"/>
  </r>
  <r>
    <s v="SIMOB"/>
    <x v="54"/>
    <x v="47"/>
    <s v="Denmark"/>
    <s v="Scottish Longbreads"/>
    <s v="Confections"/>
    <n v="0"/>
    <n v="92.333299999999994"/>
    <n v="1"/>
    <n v="0.25"/>
    <n v="270"/>
    <x v="1063"/>
    <n v="0"/>
    <n v="0"/>
    <n v="270"/>
    <n v="12"/>
  </r>
  <r>
    <s v="SIMOB"/>
    <x v="54"/>
    <x v="47"/>
    <s v="Denmark"/>
    <s v="Sir Rodney's Scones"/>
    <s v="Confections"/>
    <n v="0"/>
    <n v="92.333299999999994"/>
    <n v="1"/>
    <n v="0.20000000298023199"/>
    <n v="239.99999910592999"/>
    <x v="1064"/>
    <n v="0"/>
    <n v="0"/>
    <n v="239.99999910592999"/>
    <n v="14"/>
  </r>
  <r>
    <s v="SIMOB"/>
    <x v="54"/>
    <x v="47"/>
    <s v="Denmark"/>
    <s v="Pavlova"/>
    <s v="Confections"/>
    <n v="0"/>
    <n v="92.333299999999994"/>
    <n v="1"/>
    <n v="5.0000000745057997E-2"/>
    <n v="232.08499981798201"/>
    <x v="1065"/>
    <n v="0"/>
    <n v="0"/>
    <n v="232.08499981798201"/>
    <n v="0"/>
  </r>
  <r>
    <s v="SIMOB"/>
    <x v="54"/>
    <x v="47"/>
    <s v="Denmark"/>
    <s v="Tarte au sucre"/>
    <s v="Confections"/>
    <n v="0"/>
    <n v="92.333299999999994"/>
    <n v="1"/>
    <n v="0.25"/>
    <n v="184.875"/>
    <x v="1066"/>
    <n v="0"/>
    <n v="0"/>
    <n v="184.875"/>
    <n v="4"/>
  </r>
  <r>
    <s v="SIMOB"/>
    <x v="54"/>
    <x v="47"/>
    <s v="Denmark"/>
    <s v="Geitost"/>
    <s v="Dairy Products"/>
    <n v="0"/>
    <n v="92.333299999999994"/>
    <n v="1"/>
    <n v="0"/>
    <n v="16"/>
    <x v="1067"/>
    <n v="0"/>
    <n v="0"/>
    <n v="16"/>
    <n v="7"/>
  </r>
  <r>
    <s v="SIMOB"/>
    <x v="54"/>
    <x v="47"/>
    <s v="Denmark"/>
    <s v="Spegesild"/>
    <s v="Seafood"/>
    <n v="0"/>
    <n v="92.333299999999994"/>
    <n v="1"/>
    <n v="0.25"/>
    <n v="14.399999999999901"/>
    <x v="1068"/>
    <n v="0"/>
    <n v="0"/>
    <n v="14.399999999999901"/>
    <n v="12"/>
  </r>
  <r>
    <s v="ALFKI"/>
    <x v="55"/>
    <x v="48"/>
    <s v="Germany"/>
    <s v="Vegie-spread"/>
    <s v="Condiments"/>
    <n v="0"/>
    <n v="45.4"/>
    <n v="1"/>
    <n v="0"/>
    <n v="878"/>
    <x v="197"/>
    <n v="0"/>
    <n v="0"/>
    <n v="878"/>
    <n v="10"/>
  </r>
  <r>
    <s v="ALFKI"/>
    <x v="55"/>
    <x v="48"/>
    <s v="Germany"/>
    <s v="Raclette Courdavault"/>
    <s v="Dairy Products"/>
    <n v="0"/>
    <n v="45.4"/>
    <n v="1"/>
    <n v="0"/>
    <n v="825"/>
    <x v="1069"/>
    <n v="0"/>
    <n v="0"/>
    <n v="825"/>
    <n v="6"/>
  </r>
  <r>
    <s v="ALFKI"/>
    <x v="55"/>
    <x v="48"/>
    <s v="Germany"/>
    <s v="RÃ¶ssle Sauerkraut"/>
    <s v="Produce"/>
    <n v="203"/>
    <n v="45.4"/>
    <n v="2"/>
    <n v="0.125"/>
    <n v="604.20000000000005"/>
    <x v="1070"/>
    <n v="9.9000000000000008E-3"/>
    <n v="2.9763546798029501"/>
    <n v="302.10000000000002"/>
    <n v="8"/>
  </r>
  <r>
    <s v="ALFKI"/>
    <x v="55"/>
    <x v="48"/>
    <s v="Germany"/>
    <s v="Escargots de Bourgogne"/>
    <s v="Seafood"/>
    <n v="0"/>
    <n v="45.4"/>
    <n v="1"/>
    <n v="5.0000000745057997E-2"/>
    <n v="503.499999605119"/>
    <x v="1071"/>
    <n v="0"/>
    <n v="0"/>
    <n v="503.499999605119"/>
    <n v="4"/>
  </r>
  <r>
    <s v="ALFKI"/>
    <x v="55"/>
    <x v="48"/>
    <s v="Germany"/>
    <s v="FlÃ¸temysost"/>
    <s v="Dairy Products"/>
    <n v="0"/>
    <n v="45.4"/>
    <n v="1"/>
    <n v="0"/>
    <n v="430"/>
    <x v="1072"/>
    <n v="0"/>
    <n v="0"/>
    <n v="430"/>
    <n v="4"/>
  </r>
  <r>
    <s v="ALFKI"/>
    <x v="55"/>
    <x v="48"/>
    <s v="Germany"/>
    <s v="Grandma's Boysenberry Spread"/>
    <s v="Condiments"/>
    <n v="0"/>
    <n v="45.4"/>
    <n v="1"/>
    <n v="5.0000000745057997E-2"/>
    <n v="379.99999970197598"/>
    <x v="1007"/>
    <n v="0"/>
    <n v="0"/>
    <n v="379.99999970197598"/>
    <n v="8"/>
  </r>
  <r>
    <s v="ALFKI"/>
    <x v="55"/>
    <x v="48"/>
    <s v="Germany"/>
    <s v="Chartreuse verte"/>
    <s v="Beverages"/>
    <n v="0"/>
    <n v="45.4"/>
    <n v="1"/>
    <n v="0.25"/>
    <n v="283.5"/>
    <x v="241"/>
    <n v="0"/>
    <n v="0"/>
    <n v="283.5"/>
    <n v="8"/>
  </r>
  <r>
    <s v="ALFKI"/>
    <x v="55"/>
    <x v="48"/>
    <s v="Germany"/>
    <s v="LakkalikÃ¶Ã¶ri"/>
    <s v="Beverages"/>
    <n v="0"/>
    <n v="45.4"/>
    <n v="1"/>
    <n v="0"/>
    <n v="270"/>
    <x v="1063"/>
    <n v="0"/>
    <n v="0"/>
    <n v="270"/>
    <n v="8"/>
  </r>
  <r>
    <s v="ALFKI"/>
    <x v="55"/>
    <x v="48"/>
    <s v="Germany"/>
    <s v="Aniseed Syrup"/>
    <s v="Condiments"/>
    <n v="0"/>
    <n v="45.4"/>
    <n v="1"/>
    <n v="0"/>
    <n v="60"/>
    <x v="762"/>
    <n v="0"/>
    <n v="0"/>
    <n v="60"/>
    <n v="8"/>
  </r>
  <r>
    <s v="ALFKI"/>
    <x v="55"/>
    <x v="48"/>
    <s v="Germany"/>
    <s v="Original Frankfurter grÃ¼ne SoÃŸe"/>
    <s v="Condiments"/>
    <n v="0"/>
    <n v="45.4"/>
    <n v="1"/>
    <n v="0.20000000298023199"/>
    <n v="20.799999922513901"/>
    <x v="1073"/>
    <n v="0"/>
    <n v="0"/>
    <n v="20.799999922513901"/>
    <n v="6"/>
  </r>
  <r>
    <s v="ALFKI"/>
    <x v="55"/>
    <x v="48"/>
    <s v="Germany"/>
    <s v="Spegesild"/>
    <s v="Seafood"/>
    <n v="0"/>
    <n v="45.4"/>
    <n v="1"/>
    <n v="0.25"/>
    <n v="18"/>
    <x v="322"/>
    <n v="0"/>
    <n v="0"/>
    <n v="18"/>
    <n v="8"/>
  </r>
  <r>
    <s v="CACTU"/>
    <x v="56"/>
    <x v="49"/>
    <s v="Argentina"/>
    <s v="RÃ¶ssle Sauerkraut"/>
    <s v="Produce"/>
    <n v="0"/>
    <n v="72.8"/>
    <n v="1"/>
    <n v="0"/>
    <n v="364.8"/>
    <x v="151"/>
    <n v="0"/>
    <n v="0"/>
    <n v="364.8"/>
    <n v="3"/>
  </r>
  <r>
    <s v="CACTU"/>
    <x v="56"/>
    <x v="49"/>
    <s v="Argentina"/>
    <s v="Ipoh Coffee"/>
    <s v="Beverages"/>
    <n v="0"/>
    <n v="72.8"/>
    <n v="1"/>
    <n v="0"/>
    <n v="322"/>
    <x v="540"/>
    <n v="0"/>
    <n v="0"/>
    <n v="322"/>
    <n v="9"/>
  </r>
  <r>
    <s v="CACTU"/>
    <x v="56"/>
    <x v="49"/>
    <s v="Argentina"/>
    <s v="Sasquatch Ale"/>
    <s v="Beverages"/>
    <n v="0"/>
    <n v="72.8"/>
    <n v="1"/>
    <n v="0"/>
    <n v="280"/>
    <x v="1047"/>
    <n v="0"/>
    <n v="0"/>
    <n v="280"/>
    <n v="3"/>
  </r>
  <r>
    <s v="CACTU"/>
    <x v="56"/>
    <x v="49"/>
    <s v="Argentina"/>
    <s v="Laughing Lumberjack Lager"/>
    <s v="Beverages"/>
    <n v="0"/>
    <n v="72.8"/>
    <n v="1"/>
    <n v="0"/>
    <n v="280"/>
    <x v="1047"/>
    <n v="0"/>
    <n v="0"/>
    <n v="280"/>
    <n v="0"/>
  </r>
  <r>
    <s v="CACTU"/>
    <x v="56"/>
    <x v="49"/>
    <s v="Argentina"/>
    <s v="RhÃ¶nbrÃ¤u Klosterbier"/>
    <s v="Beverages"/>
    <n v="0"/>
    <n v="72.8"/>
    <n v="1"/>
    <n v="0"/>
    <n v="155"/>
    <x v="187"/>
    <n v="0"/>
    <n v="0"/>
    <n v="155"/>
    <n v="9"/>
  </r>
  <r>
    <s v="CACTU"/>
    <x v="56"/>
    <x v="49"/>
    <s v="Argentina"/>
    <s v="RÃ¶d Kaviar"/>
    <s v="Seafood"/>
    <n v="0"/>
    <n v="72.8"/>
    <n v="1"/>
    <n v="0"/>
    <n v="150"/>
    <x v="1074"/>
    <n v="0"/>
    <n v="0"/>
    <n v="150"/>
    <n v="7"/>
  </r>
  <r>
    <s v="CACTU"/>
    <x v="56"/>
    <x v="49"/>
    <s v="Argentina"/>
    <s v="Jack's New England Clam Chowder"/>
    <s v="Seafood"/>
    <n v="0"/>
    <n v="72.8"/>
    <n v="1"/>
    <n v="0"/>
    <n v="96.5"/>
    <x v="1075"/>
    <n v="0"/>
    <n v="0"/>
    <n v="96.5"/>
    <n v="3"/>
  </r>
  <r>
    <s v="CACTU"/>
    <x v="56"/>
    <x v="49"/>
    <s v="Argentina"/>
    <s v="Scottish Longbreads"/>
    <s v="Confections"/>
    <n v="0"/>
    <n v="72.8"/>
    <n v="1"/>
    <n v="0"/>
    <n v="75"/>
    <x v="430"/>
    <n v="0"/>
    <n v="0"/>
    <n v="75"/>
    <n v="3"/>
  </r>
  <r>
    <s v="CACTU"/>
    <x v="56"/>
    <x v="49"/>
    <s v="Argentina"/>
    <s v="Steeleye Stout"/>
    <s v="Beverages"/>
    <n v="0"/>
    <n v="72.8"/>
    <n v="1"/>
    <n v="0"/>
    <n v="54"/>
    <x v="685"/>
    <n v="0"/>
    <n v="0"/>
    <n v="54"/>
    <n v="3"/>
  </r>
  <r>
    <s v="CACTU"/>
    <x v="56"/>
    <x v="49"/>
    <s v="Argentina"/>
    <s v="Geitost"/>
    <s v="Dairy Products"/>
    <n v="0"/>
    <n v="72.8"/>
    <n v="1"/>
    <n v="0"/>
    <n v="25"/>
    <x v="1076"/>
    <n v="0"/>
    <n v="0"/>
    <n v="25"/>
    <n v="0"/>
  </r>
  <r>
    <s v="CACTU"/>
    <x v="56"/>
    <x v="49"/>
    <s v="Argentina"/>
    <s v="Gorgonzola Telino"/>
    <s v="Dairy Products"/>
    <n v="0"/>
    <n v="72.8"/>
    <n v="1"/>
    <n v="0"/>
    <n v="12.5"/>
    <x v="1077"/>
    <n v="0"/>
    <n v="0"/>
    <n v="12.5"/>
    <n v="5"/>
  </r>
  <r>
    <s v="FRANS"/>
    <x v="57"/>
    <x v="50"/>
    <s v="Italy"/>
    <s v="Manjimup Dried Apples"/>
    <s v="Produce"/>
    <n v="0"/>
    <n v="92.6"/>
    <n v="1"/>
    <n v="0"/>
    <n v="530"/>
    <x v="1078"/>
    <n v="0"/>
    <n v="0"/>
    <n v="530"/>
    <n v="13"/>
  </r>
  <r>
    <s v="FRANS"/>
    <x v="57"/>
    <x v="50"/>
    <s v="Italy"/>
    <s v="Carnarvon Tigers"/>
    <s v="Seafood"/>
    <n v="0"/>
    <n v="92.6"/>
    <n v="1"/>
    <n v="0"/>
    <n v="500"/>
    <x v="419"/>
    <n v="0"/>
    <n v="0"/>
    <n v="500"/>
    <n v="13"/>
  </r>
  <r>
    <s v="FRANS"/>
    <x v="57"/>
    <x v="50"/>
    <s v="Italy"/>
    <s v="Camembert Pierrot"/>
    <s v="Dairy Products"/>
    <n v="0"/>
    <n v="92.6"/>
    <n v="1"/>
    <n v="0"/>
    <n v="136"/>
    <x v="1079"/>
    <n v="0"/>
    <n v="0"/>
    <n v="136"/>
    <n v="4"/>
  </r>
  <r>
    <s v="FRANS"/>
    <x v="57"/>
    <x v="50"/>
    <s v="Italy"/>
    <s v="Original Frankfurter grÃ¼ne SoÃŸe"/>
    <s v="Condiments"/>
    <n v="0"/>
    <n v="92.6"/>
    <n v="1"/>
    <n v="0"/>
    <n v="130"/>
    <x v="1080"/>
    <n v="0"/>
    <n v="0"/>
    <n v="130"/>
    <n v="4"/>
  </r>
  <r>
    <s v="FRANS"/>
    <x v="57"/>
    <x v="50"/>
    <s v="Italy"/>
    <s v="Longlife Tofu"/>
    <s v="Produce"/>
    <n v="0"/>
    <n v="92.6"/>
    <n v="1"/>
    <n v="0"/>
    <n v="50"/>
    <x v="50"/>
    <n v="0"/>
    <n v="0"/>
    <n v="50"/>
    <n v="2"/>
  </r>
  <r>
    <s v="FRANS"/>
    <x v="57"/>
    <x v="50"/>
    <s v="Italy"/>
    <s v="GumbÃ¤r GummibÃ¤rchen"/>
    <s v="Confections"/>
    <n v="0"/>
    <n v="92.6"/>
    <n v="1"/>
    <n v="0"/>
    <n v="49.8"/>
    <x v="1081"/>
    <n v="0"/>
    <n v="0"/>
    <n v="49.8"/>
    <n v="9"/>
  </r>
  <r>
    <s v="FRANS"/>
    <x v="57"/>
    <x v="50"/>
    <s v="Italy"/>
    <s v="Zaanse koeken"/>
    <s v="Confections"/>
    <n v="0"/>
    <n v="92.6"/>
    <n v="1"/>
    <n v="0"/>
    <n v="47.5"/>
    <x v="1082"/>
    <n v="0"/>
    <n v="0"/>
    <n v="47.5"/>
    <n v="3"/>
  </r>
  <r>
    <s v="FRANS"/>
    <x v="57"/>
    <x v="50"/>
    <s v="Italy"/>
    <s v="Teatime Chocolate Biscuits"/>
    <s v="Confections"/>
    <n v="0"/>
    <n v="92.6"/>
    <n v="1"/>
    <n v="0"/>
    <n v="46"/>
    <x v="763"/>
    <n v="0"/>
    <n v="0"/>
    <n v="46"/>
    <n v="3"/>
  </r>
  <r>
    <s v="FRANS"/>
    <x v="57"/>
    <x v="50"/>
    <s v="Italy"/>
    <s v="RÃ¸gede sild"/>
    <s v="Seafood"/>
    <n v="0"/>
    <n v="92.6"/>
    <n v="1"/>
    <n v="0"/>
    <n v="38"/>
    <x v="1083"/>
    <n v="0"/>
    <n v="0"/>
    <n v="38"/>
    <n v="2"/>
  </r>
  <r>
    <s v="FRANS"/>
    <x v="57"/>
    <x v="50"/>
    <s v="Italy"/>
    <s v="Boston Crab Meat"/>
    <s v="Seafood"/>
    <n v="0"/>
    <n v="92.6"/>
    <n v="1"/>
    <n v="0"/>
    <n v="18.399999999999999"/>
    <x v="1084"/>
    <n v="0"/>
    <n v="0"/>
    <n v="18.399999999999999"/>
    <n v="30"/>
  </r>
  <r>
    <s v="SANTG"/>
    <x v="58"/>
    <x v="51"/>
    <s v="Norway"/>
    <s v="CÃ´te de Blaye"/>
    <s v="Beverages"/>
    <n v="0"/>
    <n v="95.6"/>
    <n v="1"/>
    <n v="0"/>
    <n v="2108"/>
    <x v="720"/>
    <n v="0"/>
    <n v="0"/>
    <n v="2108"/>
    <n v="9"/>
  </r>
  <r>
    <s v="SANTG"/>
    <x v="58"/>
    <x v="51"/>
    <s v="Norway"/>
    <s v="Raclette Courdavault"/>
    <s v="Dairy Products"/>
    <n v="0"/>
    <n v="95.6"/>
    <n v="1"/>
    <n v="0"/>
    <n v="528"/>
    <x v="1085"/>
    <n v="0"/>
    <n v="0"/>
    <n v="528"/>
    <n v="2"/>
  </r>
  <r>
    <s v="SANTG"/>
    <x v="58"/>
    <x v="51"/>
    <s v="Norway"/>
    <s v="Carnarvon Tigers"/>
    <s v="Seafood"/>
    <n v="0"/>
    <n v="95.6"/>
    <n v="1"/>
    <n v="0"/>
    <n v="500"/>
    <x v="419"/>
    <n v="0"/>
    <n v="0"/>
    <n v="500"/>
    <n v="7"/>
  </r>
  <r>
    <s v="SANTG"/>
    <x v="58"/>
    <x v="51"/>
    <s v="Norway"/>
    <s v="Ipoh Coffee"/>
    <s v="Beverages"/>
    <n v="0"/>
    <n v="95.6"/>
    <n v="1"/>
    <n v="0"/>
    <n v="414"/>
    <x v="201"/>
    <n v="0"/>
    <n v="0"/>
    <n v="414"/>
    <n v="9"/>
  </r>
  <r>
    <s v="SANTG"/>
    <x v="58"/>
    <x v="51"/>
    <s v="Norway"/>
    <s v="Nord-Ost Matjeshering"/>
    <s v="Seafood"/>
    <n v="0"/>
    <n v="95.6"/>
    <n v="1"/>
    <n v="0"/>
    <n v="388.35"/>
    <x v="981"/>
    <n v="0"/>
    <n v="0"/>
    <n v="388.35"/>
    <n v="10"/>
  </r>
  <r>
    <s v="SANTG"/>
    <x v="58"/>
    <x v="51"/>
    <s v="Norway"/>
    <s v="Uncle Bob's Organic Dried Pears"/>
    <s v="Produce"/>
    <n v="0"/>
    <n v="95.6"/>
    <n v="1"/>
    <n v="0"/>
    <n v="360"/>
    <x v="182"/>
    <n v="0"/>
    <n v="0"/>
    <n v="360"/>
    <n v="12"/>
  </r>
  <r>
    <s v="SANTG"/>
    <x v="58"/>
    <x v="51"/>
    <s v="Norway"/>
    <s v="Pavlova"/>
    <s v="Confections"/>
    <n v="0"/>
    <n v="95.6"/>
    <n v="1"/>
    <n v="0"/>
    <n v="261.75"/>
    <x v="1086"/>
    <n v="0"/>
    <n v="0"/>
    <n v="261.75"/>
    <n v="12"/>
  </r>
  <r>
    <s v="SANTG"/>
    <x v="58"/>
    <x v="51"/>
    <s v="Norway"/>
    <s v="FlÃ¸temysost"/>
    <s v="Dairy Products"/>
    <n v="0"/>
    <n v="95.6"/>
    <n v="1"/>
    <n v="0"/>
    <n v="258"/>
    <x v="599"/>
    <n v="0"/>
    <n v="0"/>
    <n v="258"/>
    <n v="2"/>
  </r>
  <r>
    <s v="SANTG"/>
    <x v="58"/>
    <x v="51"/>
    <s v="Norway"/>
    <s v="Original Frankfurter grÃ¼ne SoÃŸe"/>
    <s v="Condiments"/>
    <n v="0"/>
    <n v="95.6"/>
    <n v="1"/>
    <n v="0"/>
    <n v="234"/>
    <x v="1087"/>
    <n v="0"/>
    <n v="0"/>
    <n v="234"/>
    <n v="10"/>
  </r>
  <r>
    <s v="SANTG"/>
    <x v="58"/>
    <x v="51"/>
    <s v="Norway"/>
    <s v="RÃ¶ssle Sauerkraut"/>
    <s v="Produce"/>
    <n v="0"/>
    <n v="95.6"/>
    <n v="1"/>
    <n v="0"/>
    <n v="218.4"/>
    <x v="1088"/>
    <n v="0"/>
    <n v="0"/>
    <n v="218.4"/>
    <n v="2"/>
  </r>
  <r>
    <s v="SANTG"/>
    <x v="58"/>
    <x v="51"/>
    <s v="Norway"/>
    <s v="Perth Pasties"/>
    <s v="Meat/Poultry"/>
    <n v="0"/>
    <n v="95.6"/>
    <n v="1"/>
    <n v="0"/>
    <n v="164"/>
    <x v="1089"/>
    <n v="0"/>
    <n v="0"/>
    <n v="164"/>
    <n v="2"/>
  </r>
  <r>
    <s v="SANTG"/>
    <x v="58"/>
    <x v="51"/>
    <s v="Norway"/>
    <s v="Steeleye Stout"/>
    <s v="Beverages"/>
    <n v="0"/>
    <n v="95.6"/>
    <n v="1"/>
    <n v="0"/>
    <n v="144"/>
    <x v="275"/>
    <n v="0"/>
    <n v="0"/>
    <n v="144"/>
    <n v="9"/>
  </r>
  <r>
    <s v="SANTG"/>
    <x v="58"/>
    <x v="51"/>
    <s v="Norway"/>
    <s v="GuaranÃ¡ FantÃ¡stica"/>
    <s v="Beverages"/>
    <n v="132"/>
    <n v="95.6"/>
    <n v="2"/>
    <n v="0"/>
    <n v="90"/>
    <x v="606"/>
    <n v="1.52E-2"/>
    <n v="0.68181818181818099"/>
    <n v="45"/>
    <n v="2"/>
  </r>
  <r>
    <s v="SANTG"/>
    <x v="58"/>
    <x v="51"/>
    <s v="Norway"/>
    <s v="Jack's New England Clam Chowder"/>
    <s v="Seafood"/>
    <n v="0"/>
    <n v="95.6"/>
    <n v="1"/>
    <n v="0"/>
    <n v="48.25"/>
    <x v="1090"/>
    <n v="0"/>
    <n v="0"/>
    <n v="48.25"/>
    <n v="12"/>
  </r>
  <r>
    <s v="SANTG"/>
    <x v="58"/>
    <x v="51"/>
    <s v="Norway"/>
    <s v="Teatime Chocolate Biscuits"/>
    <s v="Confections"/>
    <n v="0"/>
    <n v="95.6"/>
    <n v="1"/>
    <n v="0"/>
    <n v="18.399999999999999"/>
    <x v="1084"/>
    <n v="0"/>
    <n v="0"/>
    <n v="18.399999999999999"/>
    <n v="9"/>
  </r>
  <r>
    <s v="TRADH"/>
    <x v="59"/>
    <x v="20"/>
    <s v="Brazil"/>
    <s v="Sir Rodney's Marmalade"/>
    <s v="Confections"/>
    <n v="0"/>
    <n v="101.8"/>
    <n v="1"/>
    <n v="0"/>
    <n v="1296"/>
    <x v="1091"/>
    <n v="0"/>
    <n v="0"/>
    <n v="1296"/>
    <n v="5"/>
  </r>
  <r>
    <s v="TRADH"/>
    <x v="59"/>
    <x v="20"/>
    <s v="Brazil"/>
    <s v="Camembert Pierrot"/>
    <s v="Dairy Products"/>
    <n v="0"/>
    <n v="101.8"/>
    <n v="1"/>
    <n v="0"/>
    <n v="1020"/>
    <x v="879"/>
    <n v="0"/>
    <n v="0"/>
    <n v="1020"/>
    <n v="8"/>
  </r>
  <r>
    <s v="TRADH"/>
    <x v="59"/>
    <x v="20"/>
    <s v="Brazil"/>
    <s v="ThÃ¼ringer Rostbratwurst"/>
    <s v="Meat/Poultry"/>
    <n v="0"/>
    <n v="101.8"/>
    <n v="1"/>
    <n v="5.0000000745057997E-2"/>
    <n v="940.80399926215398"/>
    <x v="1092"/>
    <n v="0"/>
    <n v="0"/>
    <n v="940.80399926215398"/>
    <n v="4"/>
  </r>
  <r>
    <s v="TRADH"/>
    <x v="59"/>
    <x v="20"/>
    <s v="Brazil"/>
    <s v="Chartreuse verte"/>
    <s v="Beverages"/>
    <n v="0"/>
    <n v="101.8"/>
    <n v="1"/>
    <n v="0"/>
    <n v="504"/>
    <x v="396"/>
    <n v="0"/>
    <n v="0"/>
    <n v="504"/>
    <n v="8"/>
  </r>
  <r>
    <s v="TRADH"/>
    <x v="59"/>
    <x v="20"/>
    <s v="Brazil"/>
    <s v="Nord-Ost Matjeshering"/>
    <s v="Seafood"/>
    <n v="0"/>
    <n v="101.8"/>
    <n v="1"/>
    <n v="5.0000000745057997E-2"/>
    <n v="491.909999614208"/>
    <x v="1093"/>
    <n v="0"/>
    <n v="0"/>
    <n v="491.909999614208"/>
    <n v="4"/>
  </r>
  <r>
    <s v="TRADH"/>
    <x v="59"/>
    <x v="20"/>
    <s v="Brazil"/>
    <s v="Mozzarella di Giovanni"/>
    <s v="Dairy Products"/>
    <n v="0"/>
    <n v="101.8"/>
    <n v="1"/>
    <n v="0.10000000149011599"/>
    <n v="469.79999922215899"/>
    <x v="1094"/>
    <n v="0"/>
    <n v="0"/>
    <n v="469.79999922215899"/>
    <n v="3"/>
  </r>
  <r>
    <s v="TRADH"/>
    <x v="59"/>
    <x v="20"/>
    <s v="Brazil"/>
    <s v="Tarte au sucre"/>
    <s v="Confections"/>
    <n v="0"/>
    <n v="101.8"/>
    <n v="1"/>
    <n v="0.20000000298023199"/>
    <n v="394.39999853074499"/>
    <x v="1095"/>
    <n v="0"/>
    <n v="0"/>
    <n v="394.39999853074499"/>
    <n v="9"/>
  </r>
  <r>
    <s v="TRADH"/>
    <x v="59"/>
    <x v="20"/>
    <s v="Brazil"/>
    <s v="PÃ¢tÃ© chinois"/>
    <s v="Meat/Poultry"/>
    <n v="0"/>
    <n v="101.8"/>
    <n v="1"/>
    <n v="0.20000000298023199"/>
    <n v="383.99999856948801"/>
    <x v="1096"/>
    <n v="0"/>
    <n v="0"/>
    <n v="383.99999856948801"/>
    <n v="9"/>
  </r>
  <r>
    <s v="TRADH"/>
    <x v="59"/>
    <x v="20"/>
    <s v="Brazil"/>
    <s v="Escargots de Bourgogne"/>
    <s v="Seafood"/>
    <n v="0"/>
    <n v="101.8"/>
    <n v="1"/>
    <n v="0.10000000149011599"/>
    <n v="357.74999940767799"/>
    <x v="1097"/>
    <n v="0"/>
    <n v="0"/>
    <n v="357.74999940767799"/>
    <n v="3"/>
  </r>
  <r>
    <s v="TRADH"/>
    <x v="59"/>
    <x v="20"/>
    <s v="Brazil"/>
    <s v="Chef Anton's Cajun Seasoning"/>
    <s v="Condiments"/>
    <n v="0"/>
    <n v="101.8"/>
    <n v="1"/>
    <n v="0.20000000298023199"/>
    <n v="351.99999868869702"/>
    <x v="1098"/>
    <n v="0"/>
    <n v="0"/>
    <n v="351.99999868869702"/>
    <n v="9"/>
  </r>
  <r>
    <s v="TRADH"/>
    <x v="59"/>
    <x v="20"/>
    <s v="Brazil"/>
    <s v="Scottish Longbreads"/>
    <s v="Confections"/>
    <n v="0"/>
    <n v="101.8"/>
    <n v="1"/>
    <n v="0"/>
    <n v="300"/>
    <x v="211"/>
    <n v="0"/>
    <n v="0"/>
    <n v="300"/>
    <n v="8"/>
  </r>
  <r>
    <s v="TRADH"/>
    <x v="59"/>
    <x v="20"/>
    <s v="Brazil"/>
    <s v="Gorgonzola Telino"/>
    <s v="Dairy Products"/>
    <n v="0"/>
    <n v="101.8"/>
    <n v="1"/>
    <n v="5.0000000745057997E-2"/>
    <n v="189.99999985098799"/>
    <x v="1099"/>
    <n v="0"/>
    <n v="0"/>
    <n v="189.99999985098799"/>
    <n v="3"/>
  </r>
  <r>
    <s v="TRADH"/>
    <x v="59"/>
    <x v="20"/>
    <s v="Brazil"/>
    <s v="Grandma's Boysenberry Spread"/>
    <s v="Condiments"/>
    <n v="0"/>
    <n v="101.8"/>
    <n v="1"/>
    <n v="0"/>
    <n v="150"/>
    <x v="1074"/>
    <n v="0"/>
    <n v="0"/>
    <n v="150"/>
    <n v="8"/>
  </r>
  <r>
    <s v="DRACD"/>
    <x v="60"/>
    <x v="52"/>
    <s v="Germany"/>
    <s v="Raclette Courdavault"/>
    <s v="Dairy Products"/>
    <n v="0"/>
    <n v="104.8"/>
    <n v="1"/>
    <n v="0"/>
    <n v="1650"/>
    <x v="503"/>
    <n v="0"/>
    <n v="0"/>
    <n v="1650"/>
    <n v="2"/>
  </r>
  <r>
    <s v="DRACD"/>
    <x v="60"/>
    <x v="52"/>
    <s v="Germany"/>
    <s v="Perth Pasties"/>
    <s v="Meat/Poultry"/>
    <n v="0"/>
    <n v="104.8"/>
    <n v="1"/>
    <n v="0"/>
    <n v="656"/>
    <x v="1100"/>
    <n v="0"/>
    <n v="0"/>
    <n v="656"/>
    <n v="5"/>
  </r>
  <r>
    <s v="DRACD"/>
    <x v="60"/>
    <x v="52"/>
    <s v="Germany"/>
    <s v="Queso Cabrales"/>
    <s v="Dairy Products"/>
    <n v="0"/>
    <n v="104.8"/>
    <n v="1"/>
    <n v="0"/>
    <n v="420"/>
    <x v="180"/>
    <n v="0"/>
    <n v="0"/>
    <n v="420"/>
    <n v="11"/>
  </r>
  <r>
    <s v="DRACD"/>
    <x v="60"/>
    <x v="52"/>
    <s v="Germany"/>
    <s v="GumbÃ¤r GummibÃ¤rchen"/>
    <s v="Confections"/>
    <n v="0"/>
    <n v="104.8"/>
    <n v="1"/>
    <n v="0"/>
    <n v="374.76"/>
    <x v="982"/>
    <n v="0"/>
    <n v="0"/>
    <n v="374.76"/>
    <n v="5"/>
  </r>
  <r>
    <s v="DRACD"/>
    <x v="60"/>
    <x v="52"/>
    <s v="Germany"/>
    <s v="Gorgonzola Telino"/>
    <s v="Dairy Products"/>
    <n v="0"/>
    <n v="104.8"/>
    <n v="1"/>
    <n v="0"/>
    <n v="200"/>
    <x v="449"/>
    <n v="0"/>
    <n v="0"/>
    <n v="200"/>
    <n v="8"/>
  </r>
  <r>
    <s v="DRACD"/>
    <x v="60"/>
    <x v="52"/>
    <s v="Germany"/>
    <s v="LakkalikÃ¶Ã¶ri"/>
    <s v="Beverages"/>
    <n v="0"/>
    <n v="104.8"/>
    <n v="1"/>
    <n v="0"/>
    <n v="172.8"/>
    <x v="1101"/>
    <n v="0"/>
    <n v="0"/>
    <n v="172.8"/>
    <n v="8"/>
  </r>
  <r>
    <s v="DRACD"/>
    <x v="60"/>
    <x v="52"/>
    <s v="Germany"/>
    <s v="Konbu"/>
    <s v="Seafood"/>
    <n v="483"/>
    <n v="104.8"/>
    <n v="2"/>
    <n v="0"/>
    <n v="128.4"/>
    <x v="1102"/>
    <n v="4.1000000000000003E-3"/>
    <n v="0.26583850931677"/>
    <n v="64.2"/>
    <n v="5"/>
  </r>
  <r>
    <s v="DRACD"/>
    <x v="60"/>
    <x v="52"/>
    <s v="Germany"/>
    <s v="Jack's New England Clam Chowder"/>
    <s v="Seafood"/>
    <n v="0"/>
    <n v="104.8"/>
    <n v="1"/>
    <n v="0"/>
    <n v="86.85"/>
    <x v="1103"/>
    <n v="0"/>
    <n v="0"/>
    <n v="86.85"/>
    <n v="2"/>
  </r>
  <r>
    <s v="DRACD"/>
    <x v="60"/>
    <x v="52"/>
    <s v="Germany"/>
    <s v="RhÃ¶nbrÃ¤u Klosterbier"/>
    <s v="Beverages"/>
    <n v="0"/>
    <n v="104.8"/>
    <n v="1"/>
    <n v="0"/>
    <n v="74.400000000000006"/>
    <x v="1104"/>
    <n v="0"/>
    <n v="0"/>
    <n v="74.400000000000006"/>
    <n v="8"/>
  </r>
  <r>
    <s v="PERIC"/>
    <x v="61"/>
    <x v="34"/>
    <s v="Mexico"/>
    <s v="Manjimup Dried Apples"/>
    <s v="Produce"/>
    <n v="0"/>
    <n v="115.6"/>
    <n v="1"/>
    <n v="0"/>
    <n v="1060"/>
    <x v="253"/>
    <n v="0"/>
    <n v="0"/>
    <n v="1060"/>
    <n v="4"/>
  </r>
  <r>
    <s v="PERIC"/>
    <x v="61"/>
    <x v="34"/>
    <s v="Mexico"/>
    <s v="RÃ¶ssle Sauerkraut"/>
    <s v="Produce"/>
    <n v="0"/>
    <n v="115.6"/>
    <n v="1"/>
    <n v="0"/>
    <n v="655.20000000000005"/>
    <x v="1105"/>
    <n v="0"/>
    <n v="0"/>
    <n v="655.20000000000005"/>
    <n v="8"/>
  </r>
  <r>
    <s v="PERIC"/>
    <x v="61"/>
    <x v="34"/>
    <s v="Mexico"/>
    <s v="Laughing Lumberjack Lager"/>
    <s v="Beverages"/>
    <n v="0"/>
    <n v="115.6"/>
    <n v="1"/>
    <n v="0"/>
    <n v="420"/>
    <x v="180"/>
    <n v="0"/>
    <n v="0"/>
    <n v="420"/>
    <n v="19"/>
  </r>
  <r>
    <s v="PERIC"/>
    <x v="61"/>
    <x v="34"/>
    <s v="Mexico"/>
    <s v="ThÃ¼ringer Rostbratwurst"/>
    <s v="Meat/Poultry"/>
    <n v="0"/>
    <n v="115.6"/>
    <n v="1"/>
    <n v="0"/>
    <n v="396"/>
    <x v="47"/>
    <n v="0"/>
    <n v="0"/>
    <n v="396"/>
    <n v="6"/>
  </r>
  <r>
    <s v="PERIC"/>
    <x v="61"/>
    <x v="34"/>
    <s v="Mexico"/>
    <s v="Boston Crab Meat"/>
    <s v="Seafood"/>
    <n v="0"/>
    <n v="115.6"/>
    <n v="1"/>
    <n v="0"/>
    <n v="308.7"/>
    <x v="1106"/>
    <n v="0"/>
    <n v="0"/>
    <n v="308.7"/>
    <n v="8"/>
  </r>
  <r>
    <s v="PERIC"/>
    <x v="61"/>
    <x v="34"/>
    <s v="Mexico"/>
    <s v="Tofu"/>
    <s v="Produce"/>
    <n v="0"/>
    <n v="115.6"/>
    <n v="1"/>
    <n v="0"/>
    <n v="223.2"/>
    <x v="1107"/>
    <n v="0"/>
    <n v="0"/>
    <n v="223.2"/>
    <n v="8"/>
  </r>
  <r>
    <s v="PERIC"/>
    <x v="61"/>
    <x v="34"/>
    <s v="Mexico"/>
    <s v="Queso Cabrales"/>
    <s v="Dairy Products"/>
    <n v="0"/>
    <n v="115.6"/>
    <n v="1"/>
    <n v="0"/>
    <n v="210"/>
    <x v="272"/>
    <n v="0"/>
    <n v="0"/>
    <n v="210"/>
    <n v="0"/>
  </r>
  <r>
    <s v="PERIC"/>
    <x v="61"/>
    <x v="34"/>
    <s v="Mexico"/>
    <s v="RÃ¸gede sild"/>
    <s v="Seafood"/>
    <n v="0"/>
    <n v="115.6"/>
    <n v="1"/>
    <n v="0"/>
    <n v="199.5"/>
    <x v="1108"/>
    <n v="0"/>
    <n v="0"/>
    <n v="199.5"/>
    <n v="19"/>
  </r>
  <r>
    <s v="PERIC"/>
    <x v="61"/>
    <x v="34"/>
    <s v="Mexico"/>
    <s v="Perth Pasties"/>
    <s v="Meat/Poultry"/>
    <n v="0"/>
    <n v="115.6"/>
    <n v="1"/>
    <n v="0"/>
    <n v="196.8"/>
    <x v="1109"/>
    <n v="0"/>
    <n v="0"/>
    <n v="196.8"/>
    <n v="19"/>
  </r>
  <r>
    <s v="PERIC"/>
    <x v="61"/>
    <x v="34"/>
    <s v="Mexico"/>
    <s v="Chai"/>
    <s v="Beverages"/>
    <n v="0"/>
    <n v="115.6"/>
    <n v="1"/>
    <n v="0"/>
    <n v="172.8"/>
    <x v="1101"/>
    <n v="0"/>
    <n v="0"/>
    <n v="172.8"/>
    <n v="6"/>
  </r>
  <r>
    <s v="PERIC"/>
    <x v="61"/>
    <x v="34"/>
    <s v="Mexico"/>
    <s v="Camembert Pierrot"/>
    <s v="Dairy Products"/>
    <n v="0"/>
    <n v="115.6"/>
    <n v="1"/>
    <n v="0"/>
    <n v="136"/>
    <x v="1079"/>
    <n v="0"/>
    <n v="0"/>
    <n v="136"/>
    <n v="4"/>
  </r>
  <r>
    <s v="PERIC"/>
    <x v="61"/>
    <x v="34"/>
    <s v="Mexico"/>
    <s v="Filo Mix"/>
    <s v="Grains/Cereals"/>
    <n v="0"/>
    <n v="115.6"/>
    <n v="1"/>
    <n v="0"/>
    <n v="112"/>
    <x v="495"/>
    <n v="0"/>
    <n v="0"/>
    <n v="112"/>
    <n v="19"/>
  </r>
  <r>
    <s v="PERIC"/>
    <x v="61"/>
    <x v="34"/>
    <s v="Mexico"/>
    <s v="GuaranÃ¡ FantÃ¡stica"/>
    <s v="Beverages"/>
    <n v="0"/>
    <n v="115.6"/>
    <n v="1"/>
    <n v="0"/>
    <n v="90"/>
    <x v="604"/>
    <n v="0"/>
    <n v="0"/>
    <n v="90"/>
    <n v="0"/>
  </r>
  <r>
    <s v="PERIC"/>
    <x v="61"/>
    <x v="34"/>
    <s v="Mexico"/>
    <s v="RhÃ¶nbrÃ¤u Klosterbier"/>
    <s v="Beverages"/>
    <n v="0"/>
    <n v="115.6"/>
    <n v="1"/>
    <n v="0"/>
    <n v="62"/>
    <x v="569"/>
    <n v="0"/>
    <n v="0"/>
    <n v="62"/>
    <n v="8"/>
  </r>
  <r>
    <s v="TOMSP"/>
    <x v="62"/>
    <x v="53"/>
    <s v="Germany"/>
    <s v="Manjimup Dried Apples"/>
    <s v="Produce"/>
    <n v="0"/>
    <n v="125.2"/>
    <n v="1"/>
    <n v="0"/>
    <n v="1696"/>
    <x v="1110"/>
    <n v="0"/>
    <n v="0"/>
    <n v="1696"/>
    <n v="5"/>
  </r>
  <r>
    <s v="TOMSP"/>
    <x v="62"/>
    <x v="53"/>
    <s v="Germany"/>
    <s v="Gnocchi di nonna Alice"/>
    <s v="Grains/Cereals"/>
    <n v="0"/>
    <n v="125.2"/>
    <n v="1"/>
    <n v="0"/>
    <n v="1064"/>
    <x v="1111"/>
    <n v="0"/>
    <n v="0"/>
    <n v="1064"/>
    <n v="9"/>
  </r>
  <r>
    <s v="TOMSP"/>
    <x v="62"/>
    <x v="53"/>
    <s v="Germany"/>
    <s v="Maxilaku"/>
    <s v="Confections"/>
    <n v="0"/>
    <n v="125.2"/>
    <n v="1"/>
    <n v="0"/>
    <n v="800"/>
    <x v="750"/>
    <n v="0"/>
    <n v="0"/>
    <n v="800"/>
    <n v="10"/>
  </r>
  <r>
    <s v="TOMSP"/>
    <x v="62"/>
    <x v="53"/>
    <s v="Germany"/>
    <s v="Sasquatch Ale"/>
    <s v="Beverages"/>
    <n v="109"/>
    <n v="125.2"/>
    <n v="2"/>
    <n v="0.22500000149011601"/>
    <n v="284.19999933242798"/>
    <x v="1112"/>
    <n v="1.83E-2"/>
    <n v="2.60733944341677"/>
    <n v="142.09999966621399"/>
    <n v="7.5"/>
  </r>
  <r>
    <s v="TOMSP"/>
    <x v="62"/>
    <x v="53"/>
    <s v="Germany"/>
    <s v="Teatime Chocolate Biscuits"/>
    <s v="Confections"/>
    <n v="410"/>
    <n v="125.2"/>
    <n v="3"/>
    <n v="0.10000000149011599"/>
    <n v="276.83999954312998"/>
    <x v="1113"/>
    <n v="7.3000000000000001E-3"/>
    <n v="0.67521951108080502"/>
    <n v="92.279999847710101"/>
    <n v="7.6666999999999996"/>
  </r>
  <r>
    <s v="TOMSP"/>
    <x v="62"/>
    <x v="53"/>
    <s v="Germany"/>
    <s v="Ravioli Angelo"/>
    <s v="Grains/Cereals"/>
    <n v="0"/>
    <n v="125.2"/>
    <n v="1"/>
    <n v="0.20000000298023199"/>
    <n v="187.199999302625"/>
    <x v="1114"/>
    <n v="0"/>
    <n v="0"/>
    <n v="187.199999302625"/>
    <n v="8"/>
  </r>
  <r>
    <s v="TOMSP"/>
    <x v="62"/>
    <x v="53"/>
    <s v="Germany"/>
    <s v="Tofu"/>
    <s v="Produce"/>
    <n v="0"/>
    <n v="125.2"/>
    <n v="1"/>
    <n v="0"/>
    <n v="167.4"/>
    <x v="566"/>
    <n v="0"/>
    <n v="0"/>
    <n v="167.4"/>
    <n v="5"/>
  </r>
  <r>
    <s v="TOMSP"/>
    <x v="62"/>
    <x v="53"/>
    <s v="Germany"/>
    <s v="Jack's New England Clam Chowder"/>
    <s v="Seafood"/>
    <n v="0"/>
    <n v="125.2"/>
    <n v="1"/>
    <n v="0"/>
    <n v="135.1"/>
    <x v="602"/>
    <n v="0"/>
    <n v="0"/>
    <n v="135.1"/>
    <n v="7"/>
  </r>
  <r>
    <s v="TOMSP"/>
    <x v="62"/>
    <x v="53"/>
    <s v="Germany"/>
    <s v="Filo Mix"/>
    <s v="Grains/Cereals"/>
    <n v="0"/>
    <n v="125.2"/>
    <n v="1"/>
    <n v="0.10000000149011599"/>
    <n v="75.599999874830203"/>
    <x v="1115"/>
    <n v="0"/>
    <n v="0"/>
    <n v="75.599999874830203"/>
    <n v="5"/>
  </r>
  <r>
    <s v="TOMSP"/>
    <x v="62"/>
    <x v="53"/>
    <s v="Germany"/>
    <s v="GuaranÃ¡ FantÃ¡stica"/>
    <s v="Beverages"/>
    <n v="0"/>
    <n v="125.2"/>
    <n v="1"/>
    <n v="0.10000000149011599"/>
    <n v="64.799999892711597"/>
    <x v="1116"/>
    <n v="0"/>
    <n v="0"/>
    <n v="64.799999892711597"/>
    <n v="5"/>
  </r>
  <r>
    <s v="TOMSP"/>
    <x v="62"/>
    <x v="53"/>
    <s v="Germany"/>
    <s v="Gorgonzola Telino"/>
    <s v="Dairy Products"/>
    <n v="0"/>
    <n v="125.2"/>
    <n v="1"/>
    <n v="0.10000000149011599"/>
    <n v="26.999999955296499"/>
    <x v="665"/>
    <n v="0"/>
    <n v="0"/>
    <n v="26.999999955296499"/>
    <n v="5"/>
  </r>
  <r>
    <s v="HUNGC"/>
    <x v="63"/>
    <x v="54"/>
    <s v="USA"/>
    <s v="Sir Rodney's Marmalade"/>
    <s v="Confections"/>
    <n v="0"/>
    <n v="69"/>
    <n v="1"/>
    <n v="0"/>
    <n v="1701"/>
    <x v="1117"/>
    <n v="0"/>
    <n v="0"/>
    <n v="1701"/>
    <n v="37"/>
  </r>
  <r>
    <s v="HUNGC"/>
    <x v="63"/>
    <x v="54"/>
    <s v="USA"/>
    <s v="RÃ¶d Kaviar"/>
    <s v="Seafood"/>
    <n v="0"/>
    <n v="69"/>
    <n v="1"/>
    <n v="0"/>
    <n v="450"/>
    <x v="98"/>
    <n v="0"/>
    <n v="0"/>
    <n v="450"/>
    <n v="5"/>
  </r>
  <r>
    <s v="HUNGC"/>
    <x v="63"/>
    <x v="54"/>
    <s v="USA"/>
    <s v="Tarte au sucre"/>
    <s v="Confections"/>
    <n v="0"/>
    <n v="69"/>
    <n v="1"/>
    <n v="0"/>
    <n v="394"/>
    <x v="996"/>
    <n v="0"/>
    <n v="0"/>
    <n v="394"/>
    <n v="9"/>
  </r>
  <r>
    <s v="HUNGC"/>
    <x v="63"/>
    <x v="54"/>
    <s v="USA"/>
    <s v="Tofu"/>
    <s v="Produce"/>
    <n v="0"/>
    <n v="69"/>
    <n v="1"/>
    <n v="0"/>
    <n v="279"/>
    <x v="1118"/>
    <n v="0"/>
    <n v="0"/>
    <n v="279"/>
    <n v="3"/>
  </r>
  <r>
    <s v="HUNGC"/>
    <x v="63"/>
    <x v="54"/>
    <s v="USA"/>
    <s v="TourtiÃ¨re"/>
    <s v="Meat/Poultry"/>
    <n v="222"/>
    <n v="69"/>
    <n v="2"/>
    <n v="0"/>
    <n v="88.8"/>
    <x v="1119"/>
    <n v="8.9999999999999993E-3"/>
    <n v="0.39999999999999902"/>
    <n v="44.4"/>
    <n v="4"/>
  </r>
  <r>
    <s v="HUNGC"/>
    <x v="63"/>
    <x v="54"/>
    <s v="USA"/>
    <s v="Alice Mutton"/>
    <s v="Meat/Poultry"/>
    <n v="0"/>
    <n v="69"/>
    <n v="1"/>
    <n v="0"/>
    <n v="62.4"/>
    <x v="1120"/>
    <n v="0"/>
    <n v="0"/>
    <n v="62.4"/>
    <n v="9"/>
  </r>
  <r>
    <s v="HUNGC"/>
    <x v="63"/>
    <x v="54"/>
    <s v="USA"/>
    <s v="Konbu"/>
    <s v="Seafood"/>
    <n v="0"/>
    <n v="69"/>
    <n v="1"/>
    <n v="0"/>
    <n v="48"/>
    <x v="734"/>
    <n v="0"/>
    <n v="0"/>
    <n v="48"/>
    <n v="9"/>
  </r>
  <r>
    <s v="HUNGC"/>
    <x v="63"/>
    <x v="54"/>
    <s v="USA"/>
    <s v="Geitost"/>
    <s v="Dairy Products"/>
    <n v="0"/>
    <n v="69"/>
    <n v="1"/>
    <n v="0"/>
    <n v="40"/>
    <x v="313"/>
    <n v="0"/>
    <n v="0"/>
    <n v="40"/>
    <n v="9"/>
  </r>
  <r>
    <s v="FOLIG"/>
    <x v="64"/>
    <x v="55"/>
    <s v="France"/>
    <s v="Carnarvon Tigers"/>
    <s v="Seafood"/>
    <n v="129"/>
    <n v="87"/>
    <n v="2"/>
    <n v="0"/>
    <n v="5000"/>
    <x v="1121"/>
    <n v="1.55E-2"/>
    <n v="38.759689922480597"/>
    <n v="2500"/>
    <n v="7.5"/>
  </r>
  <r>
    <s v="FOLIG"/>
    <x v="64"/>
    <x v="55"/>
    <s v="France"/>
    <s v="Tarte au sucre"/>
    <s v="Confections"/>
    <n v="0"/>
    <n v="87"/>
    <n v="1"/>
    <n v="0"/>
    <n v="1379"/>
    <x v="721"/>
    <n v="0"/>
    <n v="0"/>
    <n v="1379"/>
    <n v="6"/>
  </r>
  <r>
    <s v="FOLIG"/>
    <x v="64"/>
    <x v="55"/>
    <s v="France"/>
    <s v="Vegie-spread"/>
    <s v="Condiments"/>
    <n v="0"/>
    <n v="87"/>
    <n v="1"/>
    <n v="0"/>
    <n v="1317"/>
    <x v="77"/>
    <n v="0"/>
    <n v="0"/>
    <n v="1317"/>
    <n v="9"/>
  </r>
  <r>
    <s v="FOLIG"/>
    <x v="64"/>
    <x v="55"/>
    <s v="France"/>
    <s v="Uncle Bob's Organic Dried Pears"/>
    <s v="Produce"/>
    <n v="0"/>
    <n v="87"/>
    <n v="1"/>
    <n v="0"/>
    <n v="1050"/>
    <x v="1122"/>
    <n v="0"/>
    <n v="0"/>
    <n v="1050"/>
    <n v="6"/>
  </r>
  <r>
    <s v="FOLIG"/>
    <x v="64"/>
    <x v="55"/>
    <s v="France"/>
    <s v="Manjimup Dried Apples"/>
    <s v="Produce"/>
    <n v="0"/>
    <n v="87"/>
    <n v="1"/>
    <n v="0"/>
    <n v="795"/>
    <x v="1123"/>
    <n v="0"/>
    <n v="0"/>
    <n v="795"/>
    <n v="6"/>
  </r>
  <r>
    <s v="FOLIG"/>
    <x v="64"/>
    <x v="55"/>
    <s v="France"/>
    <s v="Raclette Courdavault"/>
    <s v="Dairy Products"/>
    <n v="0"/>
    <n v="87"/>
    <n v="1"/>
    <n v="0"/>
    <n v="528"/>
    <x v="1085"/>
    <n v="0"/>
    <n v="0"/>
    <n v="528"/>
    <n v="4"/>
  </r>
  <r>
    <s v="FOLIG"/>
    <x v="64"/>
    <x v="55"/>
    <s v="France"/>
    <s v="Sir Rodney's Scones"/>
    <s v="Confections"/>
    <n v="0"/>
    <n v="87"/>
    <n v="1"/>
    <n v="0"/>
    <n v="400"/>
    <x v="1012"/>
    <n v="0"/>
    <n v="0"/>
    <n v="400"/>
    <n v="5"/>
  </r>
  <r>
    <s v="FOLIG"/>
    <x v="64"/>
    <x v="55"/>
    <s v="France"/>
    <s v="Steeleye Stout"/>
    <s v="Beverages"/>
    <n v="0"/>
    <n v="87"/>
    <n v="1"/>
    <n v="0"/>
    <n v="270"/>
    <x v="1063"/>
    <n v="0"/>
    <n v="0"/>
    <n v="270"/>
    <n v="9"/>
  </r>
  <r>
    <s v="FOLIG"/>
    <x v="64"/>
    <x v="55"/>
    <s v="France"/>
    <s v="Zaanse koeken"/>
    <s v="Confections"/>
    <n v="0"/>
    <n v="87"/>
    <n v="1"/>
    <n v="0"/>
    <n v="228"/>
    <x v="1124"/>
    <n v="0"/>
    <n v="0"/>
    <n v="228"/>
    <n v="4"/>
  </r>
  <r>
    <s v="FOLIG"/>
    <x v="64"/>
    <x v="55"/>
    <s v="France"/>
    <s v="Scottish Longbreads"/>
    <s v="Confections"/>
    <n v="0"/>
    <n v="87"/>
    <n v="1"/>
    <n v="0"/>
    <n v="225"/>
    <x v="1125"/>
    <n v="0"/>
    <n v="0"/>
    <n v="225"/>
    <n v="9"/>
  </r>
  <r>
    <s v="FOLIG"/>
    <x v="64"/>
    <x v="55"/>
    <s v="France"/>
    <s v="Gravad lax"/>
    <s v="Seafood"/>
    <n v="0"/>
    <n v="87"/>
    <n v="1"/>
    <n v="0"/>
    <n v="208"/>
    <x v="301"/>
    <n v="0"/>
    <n v="0"/>
    <n v="208"/>
    <n v="6"/>
  </r>
  <r>
    <s v="FOLIG"/>
    <x v="64"/>
    <x v="55"/>
    <s v="France"/>
    <s v="Gustaf's KnÃ¤ckebrÃ¶d"/>
    <s v="Grains/Cereals"/>
    <n v="0"/>
    <n v="87"/>
    <n v="1"/>
    <n v="0"/>
    <n v="126"/>
    <x v="1023"/>
    <n v="0"/>
    <n v="0"/>
    <n v="126"/>
    <n v="5"/>
  </r>
  <r>
    <s v="FOLIG"/>
    <x v="64"/>
    <x v="55"/>
    <s v="France"/>
    <s v="GuaranÃ¡ FantÃ¡stica"/>
    <s v="Beverages"/>
    <n v="0"/>
    <n v="87"/>
    <n v="1"/>
    <n v="0"/>
    <n v="90"/>
    <x v="604"/>
    <n v="0"/>
    <n v="0"/>
    <n v="90"/>
    <n v="5"/>
  </r>
  <r>
    <s v="FOLIG"/>
    <x v="64"/>
    <x v="55"/>
    <s v="France"/>
    <s v="TourtiÃ¨re"/>
    <s v="Meat/Poultry"/>
    <n v="0"/>
    <n v="87"/>
    <n v="1"/>
    <n v="0"/>
    <n v="35.4"/>
    <x v="1126"/>
    <n v="0"/>
    <n v="0"/>
    <n v="35.4"/>
    <n v="6"/>
  </r>
  <r>
    <s v="FOLIG"/>
    <x v="64"/>
    <x v="55"/>
    <s v="France"/>
    <s v="RhÃ¶nbrÃ¤u Klosterbier"/>
    <s v="Beverages"/>
    <n v="0"/>
    <n v="87"/>
    <n v="1"/>
    <n v="0"/>
    <n v="15.5"/>
    <x v="1127"/>
    <n v="0"/>
    <n v="0"/>
    <n v="15.5"/>
    <n v="6"/>
  </r>
  <r>
    <s v="RANCH"/>
    <x v="65"/>
    <x v="49"/>
    <s v="Argentina"/>
    <s v="CÃ´te de Blaye"/>
    <s v="Beverages"/>
    <n v="0"/>
    <n v="105"/>
    <n v="1"/>
    <n v="0"/>
    <n v="527"/>
    <x v="1128"/>
    <n v="0"/>
    <n v="0"/>
    <n v="527"/>
    <n v="22"/>
  </r>
  <r>
    <s v="RANCH"/>
    <x v="65"/>
    <x v="49"/>
    <s v="Argentina"/>
    <s v="Sir Rodney's Marmalade"/>
    <s v="Confections"/>
    <n v="0"/>
    <n v="105"/>
    <n v="1"/>
    <n v="0"/>
    <n v="405"/>
    <x v="1129"/>
    <n v="0"/>
    <n v="0"/>
    <n v="405"/>
    <n v="22"/>
  </r>
  <r>
    <s v="RANCH"/>
    <x v="65"/>
    <x v="49"/>
    <s v="Argentina"/>
    <s v="Ravioli Angelo"/>
    <s v="Grains/Cereals"/>
    <n v="0"/>
    <n v="105"/>
    <n v="1"/>
    <n v="0"/>
    <n v="390"/>
    <x v="268"/>
    <n v="0"/>
    <n v="0"/>
    <n v="390"/>
    <n v="10"/>
  </r>
  <r>
    <s v="RANCH"/>
    <x v="65"/>
    <x v="49"/>
    <s v="Argentina"/>
    <s v="Manjimup Dried Apples"/>
    <s v="Produce"/>
    <n v="0"/>
    <n v="105"/>
    <n v="1"/>
    <n v="0"/>
    <n v="371"/>
    <x v="1130"/>
    <n v="0"/>
    <n v="0"/>
    <n v="371"/>
    <n v="3"/>
  </r>
  <r>
    <s v="RANCH"/>
    <x v="65"/>
    <x v="49"/>
    <s v="Argentina"/>
    <s v="Boston Crab Meat"/>
    <s v="Seafood"/>
    <n v="0"/>
    <n v="105"/>
    <n v="1"/>
    <n v="0"/>
    <n v="294"/>
    <x v="1037"/>
    <n v="0"/>
    <n v="0"/>
    <n v="294"/>
    <n v="7"/>
  </r>
  <r>
    <s v="RANCH"/>
    <x v="65"/>
    <x v="49"/>
    <s v="Argentina"/>
    <s v="Sirop d'Ã©rable"/>
    <s v="Condiments"/>
    <n v="0"/>
    <n v="105"/>
    <n v="1"/>
    <n v="0"/>
    <n v="285"/>
    <x v="207"/>
    <n v="0"/>
    <n v="0"/>
    <n v="285"/>
    <n v="3"/>
  </r>
  <r>
    <s v="RANCH"/>
    <x v="65"/>
    <x v="49"/>
    <s v="Argentina"/>
    <s v="Mascarpone Fabioli"/>
    <s v="Dairy Products"/>
    <n v="0"/>
    <n v="105"/>
    <n v="1"/>
    <n v="0"/>
    <n v="192"/>
    <x v="658"/>
    <n v="0"/>
    <n v="0"/>
    <n v="192"/>
    <n v="10"/>
  </r>
  <r>
    <s v="RANCH"/>
    <x v="65"/>
    <x v="49"/>
    <s v="Argentina"/>
    <s v="GumbÃ¤r GummibÃ¤rchen"/>
    <s v="Confections"/>
    <n v="0"/>
    <n v="105"/>
    <n v="1"/>
    <n v="0"/>
    <n v="149.4"/>
    <x v="1131"/>
    <n v="0"/>
    <n v="0"/>
    <n v="149.4"/>
    <n v="7"/>
  </r>
  <r>
    <s v="RANCH"/>
    <x v="65"/>
    <x v="49"/>
    <s v="Argentina"/>
    <s v="Pavlova"/>
    <s v="Confections"/>
    <n v="0"/>
    <n v="105"/>
    <n v="1"/>
    <n v="0"/>
    <n v="104.7"/>
    <x v="1132"/>
    <n v="0"/>
    <n v="0"/>
    <n v="104.7"/>
    <n v="10"/>
  </r>
  <r>
    <s v="RANCH"/>
    <x v="65"/>
    <x v="49"/>
    <s v="Argentina"/>
    <s v="Sir Rodney's Scones"/>
    <s v="Confections"/>
    <n v="0"/>
    <n v="105"/>
    <n v="1"/>
    <n v="0"/>
    <n v="50"/>
    <x v="50"/>
    <n v="0"/>
    <n v="0"/>
    <n v="50"/>
    <n v="3"/>
  </r>
  <r>
    <s v="RANCH"/>
    <x v="65"/>
    <x v="49"/>
    <s v="Argentina"/>
    <s v="Maxilaku"/>
    <s v="Confections"/>
    <n v="0"/>
    <n v="105"/>
    <n v="1"/>
    <n v="0"/>
    <n v="40"/>
    <x v="313"/>
    <n v="0"/>
    <n v="0"/>
    <n v="40"/>
    <n v="0"/>
  </r>
  <r>
    <s v="RANCH"/>
    <x v="65"/>
    <x v="49"/>
    <s v="Argentina"/>
    <s v="Spegesild"/>
    <s v="Seafood"/>
    <n v="0"/>
    <n v="105"/>
    <n v="1"/>
    <n v="0"/>
    <n v="36"/>
    <x v="251"/>
    <n v="0"/>
    <n v="0"/>
    <n v="36"/>
    <n v="0"/>
  </r>
  <r>
    <s v="OCEAN"/>
    <x v="66"/>
    <x v="49"/>
    <s v="Argentina"/>
    <s v="Sir Rodney's Marmalade"/>
    <s v="Confections"/>
    <n v="0"/>
    <n v="111.25"/>
    <n v="1"/>
    <n v="0"/>
    <n v="1215"/>
    <x v="1133"/>
    <n v="0"/>
    <n v="0"/>
    <n v="1215"/>
    <n v="22"/>
  </r>
  <r>
    <s v="OCEAN"/>
    <x v="66"/>
    <x v="49"/>
    <s v="Argentina"/>
    <s v="Queso Cabrales"/>
    <s v="Dairy Products"/>
    <n v="0"/>
    <n v="111.25"/>
    <n v="1"/>
    <n v="0"/>
    <n v="630"/>
    <x v="173"/>
    <n v="0"/>
    <n v="0"/>
    <n v="630"/>
    <n v="22"/>
  </r>
  <r>
    <s v="OCEAN"/>
    <x v="66"/>
    <x v="49"/>
    <s v="Argentina"/>
    <s v="Chef Anton's Gumbo Mix"/>
    <s v="Condiments"/>
    <n v="0"/>
    <n v="111.25"/>
    <n v="1"/>
    <n v="0"/>
    <n v="427"/>
    <x v="1134"/>
    <n v="0"/>
    <n v="0"/>
    <n v="427"/>
    <n v="9"/>
  </r>
  <r>
    <s v="OCEAN"/>
    <x v="66"/>
    <x v="49"/>
    <s v="Argentina"/>
    <s v="Tofu"/>
    <s v="Produce"/>
    <n v="0"/>
    <n v="111.25"/>
    <n v="1"/>
    <n v="0"/>
    <n v="223.2"/>
    <x v="1107"/>
    <n v="0"/>
    <n v="0"/>
    <n v="223.2"/>
    <n v="5"/>
  </r>
  <r>
    <s v="OCEAN"/>
    <x v="66"/>
    <x v="49"/>
    <s v="Argentina"/>
    <s v="Original Frankfurter grÃ¼ne SoÃŸe"/>
    <s v="Condiments"/>
    <n v="0"/>
    <n v="111.25"/>
    <n v="1"/>
    <n v="0"/>
    <n v="195"/>
    <x v="383"/>
    <n v="0"/>
    <n v="0"/>
    <n v="195"/>
    <n v="22"/>
  </r>
  <r>
    <s v="OCEAN"/>
    <x v="66"/>
    <x v="49"/>
    <s v="Argentina"/>
    <s v="Uncle Bob's Organic Dried Pears"/>
    <s v="Produce"/>
    <n v="0"/>
    <n v="111.25"/>
    <n v="1"/>
    <n v="0"/>
    <n v="180"/>
    <x v="492"/>
    <n v="0"/>
    <n v="0"/>
    <n v="180"/>
    <n v="9"/>
  </r>
  <r>
    <s v="OCEAN"/>
    <x v="66"/>
    <x v="49"/>
    <s v="Argentina"/>
    <s v="LakkalikÃ¶Ã¶ri"/>
    <s v="Beverages"/>
    <n v="0"/>
    <n v="111.25"/>
    <n v="1"/>
    <n v="0"/>
    <n v="180"/>
    <x v="492"/>
    <n v="0"/>
    <n v="0"/>
    <n v="180"/>
    <n v="22"/>
  </r>
  <r>
    <s v="OCEAN"/>
    <x v="66"/>
    <x v="49"/>
    <s v="Argentina"/>
    <s v="Mozzarella di Giovanni"/>
    <s v="Dairy Products"/>
    <n v="0"/>
    <n v="111.25"/>
    <n v="1"/>
    <n v="0"/>
    <n v="174"/>
    <x v="1135"/>
    <n v="0"/>
    <n v="0"/>
    <n v="174"/>
    <n v="9"/>
  </r>
  <r>
    <s v="OCEAN"/>
    <x v="66"/>
    <x v="49"/>
    <s v="Argentina"/>
    <s v="Raclette Courdavault"/>
    <s v="Dairy Products"/>
    <n v="0"/>
    <n v="111.25"/>
    <n v="1"/>
    <n v="0"/>
    <n v="110"/>
    <x v="1136"/>
    <n v="0"/>
    <n v="0"/>
    <n v="110"/>
    <n v="11"/>
  </r>
  <r>
    <s v="OCEAN"/>
    <x v="66"/>
    <x v="49"/>
    <s v="Argentina"/>
    <s v="Sir Rodney's Scones"/>
    <s v="Confections"/>
    <n v="0"/>
    <n v="111.25"/>
    <n v="1"/>
    <n v="0"/>
    <n v="96"/>
    <x v="603"/>
    <n v="0"/>
    <n v="0"/>
    <n v="96"/>
    <n v="5"/>
  </r>
  <r>
    <s v="OCEAN"/>
    <x v="66"/>
    <x v="49"/>
    <s v="Argentina"/>
    <s v="Konbu"/>
    <s v="Seafood"/>
    <n v="0"/>
    <n v="111.25"/>
    <n v="1"/>
    <n v="0"/>
    <n v="30"/>
    <x v="1137"/>
    <n v="0"/>
    <n v="0"/>
    <n v="30"/>
    <n v="14"/>
  </r>
  <r>
    <s v="GALED"/>
    <x v="67"/>
    <x v="56"/>
    <s v="Spain"/>
    <s v="Wimmers gute SemmelknÃ¶del"/>
    <s v="Grains/Cereals"/>
    <n v="0"/>
    <n v="115.5"/>
    <n v="1"/>
    <n v="0"/>
    <n v="186.2"/>
    <x v="1138"/>
    <n v="0"/>
    <n v="0"/>
    <n v="186.2"/>
    <n v="10"/>
  </r>
  <r>
    <s v="GALED"/>
    <x v="67"/>
    <x v="56"/>
    <s v="Spain"/>
    <s v="Ikura"/>
    <s v="Seafood"/>
    <n v="0"/>
    <n v="115.5"/>
    <n v="1"/>
    <n v="0"/>
    <n v="155"/>
    <x v="187"/>
    <n v="0"/>
    <n v="0"/>
    <n v="155"/>
    <n v="26"/>
  </r>
  <r>
    <s v="GALED"/>
    <x v="67"/>
    <x v="56"/>
    <s v="Spain"/>
    <s v="Gnocchi di nonna Alice"/>
    <s v="Grains/Cereals"/>
    <n v="0"/>
    <n v="115.5"/>
    <n v="1"/>
    <n v="0"/>
    <n v="152"/>
    <x v="1014"/>
    <n v="0"/>
    <n v="0"/>
    <n v="152"/>
    <n v="10"/>
  </r>
  <r>
    <s v="GALED"/>
    <x v="67"/>
    <x v="56"/>
    <s v="Spain"/>
    <s v="LakkalikÃ¶Ã¶ri"/>
    <s v="Beverages"/>
    <n v="0"/>
    <n v="115.5"/>
    <n v="1"/>
    <n v="0"/>
    <n v="90"/>
    <x v="604"/>
    <n v="0"/>
    <n v="0"/>
    <n v="90"/>
    <n v="13"/>
  </r>
  <r>
    <s v="GALED"/>
    <x v="67"/>
    <x v="56"/>
    <s v="Spain"/>
    <s v="Louisiana Fiery Hot Pepper Sauce"/>
    <s v="Condiments"/>
    <n v="0"/>
    <n v="115.5"/>
    <n v="1"/>
    <n v="0"/>
    <n v="84"/>
    <x v="279"/>
    <n v="0"/>
    <n v="0"/>
    <n v="84"/>
    <n v="32"/>
  </r>
  <r>
    <s v="GALED"/>
    <x v="67"/>
    <x v="56"/>
    <s v="Spain"/>
    <s v="NuNuCa NuÃŸ-Nougat-Creme"/>
    <s v="Confections"/>
    <n v="0"/>
    <n v="115.5"/>
    <n v="1"/>
    <n v="0"/>
    <n v="70"/>
    <x v="1139"/>
    <n v="0"/>
    <n v="0"/>
    <n v="70"/>
    <n v="3"/>
  </r>
  <r>
    <s v="GALED"/>
    <x v="67"/>
    <x v="56"/>
    <s v="Spain"/>
    <s v="Original Frankfurter grÃ¼ne SoÃŸe"/>
    <s v="Condiments"/>
    <n v="0"/>
    <n v="115.5"/>
    <n v="1"/>
    <n v="0"/>
    <n v="52"/>
    <x v="1140"/>
    <n v="0"/>
    <n v="0"/>
    <n v="52"/>
    <n v="32"/>
  </r>
  <r>
    <s v="GALED"/>
    <x v="67"/>
    <x v="56"/>
    <s v="Spain"/>
    <s v="Zaanse koeken"/>
    <s v="Confections"/>
    <n v="0"/>
    <n v="115.5"/>
    <n v="1"/>
    <n v="0"/>
    <n v="47.5"/>
    <x v="1082"/>
    <n v="0"/>
    <n v="0"/>
    <n v="47.5"/>
    <n v="13"/>
  </r>
  <r>
    <s v="VINET"/>
    <x v="68"/>
    <x v="57"/>
    <s v="France"/>
    <s v="Mozzarella di Giovanni"/>
    <s v="Dairy Products"/>
    <n v="33"/>
    <n v="124"/>
    <n v="2"/>
    <n v="0"/>
    <n v="368.6"/>
    <x v="1141"/>
    <n v="6.0600000000000001E-2"/>
    <n v="11.169696969696901"/>
    <n v="184.3"/>
    <n v="11"/>
  </r>
  <r>
    <s v="VINET"/>
    <x v="68"/>
    <x v="57"/>
    <s v="France"/>
    <s v="FlÃ¸temysost"/>
    <s v="Dairy Products"/>
    <n v="0"/>
    <n v="124"/>
    <n v="1"/>
    <n v="0"/>
    <n v="344"/>
    <x v="228"/>
    <n v="0"/>
    <n v="0"/>
    <n v="344"/>
    <n v="10"/>
  </r>
  <r>
    <s v="VINET"/>
    <x v="68"/>
    <x v="57"/>
    <s v="France"/>
    <s v="Queso Cabrales"/>
    <s v="Dairy Products"/>
    <n v="0"/>
    <n v="124"/>
    <n v="1"/>
    <n v="0"/>
    <n v="168"/>
    <x v="812"/>
    <n v="0"/>
    <n v="0"/>
    <n v="168"/>
    <n v="12"/>
  </r>
  <r>
    <s v="VINET"/>
    <x v="68"/>
    <x v="57"/>
    <s v="France"/>
    <s v="Filo Mix"/>
    <s v="Grains/Cereals"/>
    <n v="0"/>
    <n v="124"/>
    <n v="1"/>
    <n v="0"/>
    <n v="126"/>
    <x v="1023"/>
    <n v="0"/>
    <n v="0"/>
    <n v="126"/>
    <n v="5"/>
  </r>
  <r>
    <s v="VINET"/>
    <x v="68"/>
    <x v="57"/>
    <s v="France"/>
    <s v="Gnocchi di nonna Alice"/>
    <s v="Grains/Cereals"/>
    <n v="0"/>
    <n v="124"/>
    <n v="1"/>
    <n v="0"/>
    <n v="121.6"/>
    <x v="1142"/>
    <n v="0"/>
    <n v="0"/>
    <n v="121.6"/>
    <n v="8"/>
  </r>
  <r>
    <s v="VINET"/>
    <x v="68"/>
    <x v="57"/>
    <s v="France"/>
    <s v="Jack's New England Clam Chowder"/>
    <s v="Seafood"/>
    <n v="0"/>
    <n v="124"/>
    <n v="1"/>
    <n v="0"/>
    <n v="115.8"/>
    <x v="1031"/>
    <n v="0"/>
    <n v="0"/>
    <n v="115.8"/>
    <n v="7"/>
  </r>
  <r>
    <s v="VINET"/>
    <x v="68"/>
    <x v="57"/>
    <s v="France"/>
    <s v="Inlagd Sill"/>
    <s v="Seafood"/>
    <n v="0"/>
    <n v="124"/>
    <n v="1"/>
    <n v="0"/>
    <n v="114"/>
    <x v="1040"/>
    <n v="0"/>
    <n v="0"/>
    <n v="114"/>
    <n v="5"/>
  </r>
  <r>
    <s v="VINET"/>
    <x v="68"/>
    <x v="57"/>
    <s v="France"/>
    <s v="Singaporean Hokkien Fried Mee"/>
    <s v="Grains/Cereals"/>
    <n v="0"/>
    <n v="124"/>
    <n v="1"/>
    <n v="0"/>
    <n v="98"/>
    <x v="999"/>
    <n v="0"/>
    <n v="0"/>
    <n v="98"/>
    <n v="12"/>
  </r>
  <r>
    <s v="VINET"/>
    <x v="68"/>
    <x v="57"/>
    <s v="France"/>
    <s v="Konbu"/>
    <s v="Seafood"/>
    <n v="0"/>
    <n v="124"/>
    <n v="1"/>
    <n v="0"/>
    <n v="24"/>
    <x v="320"/>
    <n v="0"/>
    <n v="0"/>
    <n v="24"/>
    <n v="7"/>
  </r>
  <r>
    <s v="PRINI"/>
    <x v="69"/>
    <x v="40"/>
    <s v="Portugal"/>
    <s v="ThÃ¼ringer Rostbratwurst"/>
    <s v="Meat/Poultry"/>
    <n v="0"/>
    <n v="133"/>
    <n v="1"/>
    <n v="0"/>
    <n v="1237.9000000000001"/>
    <x v="390"/>
    <n v="0"/>
    <n v="0"/>
    <n v="1237.9000000000001"/>
    <n v="5"/>
  </r>
  <r>
    <s v="PRINI"/>
    <x v="69"/>
    <x v="40"/>
    <s v="Portugal"/>
    <s v="Northwoods Cranberry Sauce"/>
    <s v="Condiments"/>
    <n v="0"/>
    <n v="133"/>
    <n v="1"/>
    <n v="0"/>
    <n v="1200"/>
    <x v="553"/>
    <n v="0"/>
    <n v="0"/>
    <n v="1200"/>
    <n v="5"/>
  </r>
  <r>
    <s v="PRINI"/>
    <x v="69"/>
    <x v="40"/>
    <s v="Portugal"/>
    <s v="Gnocchi di nonna Alice"/>
    <s v="Grains/Cereals"/>
    <n v="0"/>
    <n v="133"/>
    <n v="1"/>
    <n v="0"/>
    <n v="851.2"/>
    <x v="1143"/>
    <n v="0"/>
    <n v="0"/>
    <n v="851.2"/>
    <n v="29"/>
  </r>
  <r>
    <s v="PRINI"/>
    <x v="69"/>
    <x v="40"/>
    <s v="Portugal"/>
    <s v="Manjimup Dried Apples"/>
    <s v="Produce"/>
    <n v="0"/>
    <n v="133"/>
    <n v="1"/>
    <n v="0.15000000596046401"/>
    <n v="648.71999545097299"/>
    <x v="1144"/>
    <n v="0"/>
    <n v="0"/>
    <n v="648.71999545097299"/>
    <n v="6"/>
  </r>
  <r>
    <s v="PRINI"/>
    <x v="69"/>
    <x v="40"/>
    <s v="Portugal"/>
    <s v="Chef Anton's Cajun Seasoning"/>
    <s v="Condiments"/>
    <n v="0"/>
    <n v="133"/>
    <n v="1"/>
    <n v="0.10000000149011599"/>
    <n v="285.11999952793099"/>
    <x v="1145"/>
    <n v="0"/>
    <n v="0"/>
    <n v="285.11999952793099"/>
    <n v="2"/>
  </r>
  <r>
    <s v="PRINI"/>
    <x v="69"/>
    <x v="40"/>
    <s v="Portugal"/>
    <s v="Chai"/>
    <s v="Beverages"/>
    <n v="0"/>
    <n v="133"/>
    <n v="1"/>
    <n v="0"/>
    <n v="216"/>
    <x v="522"/>
    <n v="0"/>
    <n v="0"/>
    <n v="216"/>
    <n v="8"/>
  </r>
  <r>
    <s v="PRINI"/>
    <x v="69"/>
    <x v="40"/>
    <s v="Portugal"/>
    <s v="Chartreuse verte"/>
    <s v="Beverages"/>
    <n v="0"/>
    <n v="133"/>
    <n v="1"/>
    <n v="0.25"/>
    <n v="216"/>
    <x v="522"/>
    <n v="0"/>
    <n v="0"/>
    <n v="216"/>
    <n v="8"/>
  </r>
  <r>
    <s v="PRINI"/>
    <x v="69"/>
    <x v="40"/>
    <s v="Portugal"/>
    <s v="Singaporean Hokkien Fried Mee"/>
    <s v="Grains/Cereals"/>
    <n v="0"/>
    <n v="133"/>
    <n v="1"/>
    <n v="0"/>
    <n v="196"/>
    <x v="1146"/>
    <n v="0"/>
    <n v="0"/>
    <n v="196"/>
    <n v="5"/>
  </r>
  <r>
    <s v="PRINI"/>
    <x v="69"/>
    <x v="40"/>
    <s v="Portugal"/>
    <s v="Sir Rodney's Scones"/>
    <s v="Confections"/>
    <n v="80"/>
    <n v="133"/>
    <n v="2"/>
    <n v="0.20000000298023199"/>
    <n v="193.99999952316199"/>
    <x v="1147"/>
    <n v="2.5000000000000001E-2"/>
    <n v="2.4249999940395299"/>
    <n v="96.999999761581407"/>
    <n v="7"/>
  </r>
  <r>
    <s v="MORGK"/>
    <x v="70"/>
    <x v="58"/>
    <s v="Germany"/>
    <s v="Tarte au sucre"/>
    <s v="Confections"/>
    <n v="494"/>
    <n v="145"/>
    <n v="2"/>
    <n v="0"/>
    <n v="1458.8"/>
    <x v="1148"/>
    <n v="4.0000000000000001E-3"/>
    <n v="2.95303643724696"/>
    <n v="729.4"/>
    <n v="16.5"/>
  </r>
  <r>
    <s v="MORGK"/>
    <x v="70"/>
    <x v="58"/>
    <s v="Germany"/>
    <s v="Mozzarella di Giovanni"/>
    <s v="Dairy Products"/>
    <n v="0"/>
    <n v="145"/>
    <n v="1"/>
    <n v="0"/>
    <n v="1044"/>
    <x v="1149"/>
    <n v="0"/>
    <n v="0"/>
    <n v="1044"/>
    <n v="10"/>
  </r>
  <r>
    <s v="MORGK"/>
    <x v="70"/>
    <x v="58"/>
    <s v="Germany"/>
    <s v="RÃ¶ssle Sauerkraut"/>
    <s v="Produce"/>
    <n v="0"/>
    <n v="145"/>
    <n v="1"/>
    <n v="0"/>
    <n v="728"/>
    <x v="1150"/>
    <n v="0"/>
    <n v="0"/>
    <n v="728"/>
    <n v="4"/>
  </r>
  <r>
    <s v="MORGK"/>
    <x v="70"/>
    <x v="58"/>
    <s v="Germany"/>
    <s v="Raclette Courdavault"/>
    <s v="Dairy Products"/>
    <n v="0"/>
    <n v="145"/>
    <n v="1"/>
    <n v="0"/>
    <n v="660"/>
    <x v="229"/>
    <n v="0"/>
    <n v="0"/>
    <n v="660"/>
    <n v="10"/>
  </r>
  <r>
    <s v="MORGK"/>
    <x v="70"/>
    <x v="58"/>
    <s v="Germany"/>
    <s v="Pavlova"/>
    <s v="Confections"/>
    <n v="0"/>
    <n v="145"/>
    <n v="1"/>
    <n v="0"/>
    <n v="349"/>
    <x v="559"/>
    <n v="0"/>
    <n v="0"/>
    <n v="349"/>
    <n v="29"/>
  </r>
  <r>
    <s v="MORGK"/>
    <x v="70"/>
    <x v="58"/>
    <s v="Germany"/>
    <s v="Vegie-spread"/>
    <s v="Condiments"/>
    <n v="0"/>
    <n v="145"/>
    <n v="1"/>
    <n v="0"/>
    <n v="263.39999999999998"/>
    <x v="1151"/>
    <n v="0"/>
    <n v="0"/>
    <n v="263.39999999999998"/>
    <n v="10"/>
  </r>
  <r>
    <s v="MORGK"/>
    <x v="70"/>
    <x v="58"/>
    <s v="Germany"/>
    <s v="LakkalikÃ¶Ã¶ri"/>
    <s v="Beverages"/>
    <n v="0"/>
    <n v="145"/>
    <n v="1"/>
    <n v="0"/>
    <n v="180"/>
    <x v="492"/>
    <n v="0"/>
    <n v="0"/>
    <n v="180"/>
    <n v="10"/>
  </r>
  <r>
    <s v="MORGK"/>
    <x v="70"/>
    <x v="58"/>
    <s v="Germany"/>
    <s v="Gorgonzola Telino"/>
    <s v="Dairy Products"/>
    <n v="0"/>
    <n v="145"/>
    <n v="1"/>
    <n v="0"/>
    <n v="125"/>
    <x v="1152"/>
    <n v="0"/>
    <n v="0"/>
    <n v="125"/>
    <n v="6"/>
  </r>
  <r>
    <s v="MORGK"/>
    <x v="70"/>
    <x v="58"/>
    <s v="Germany"/>
    <s v="Konbu"/>
    <s v="Seafood"/>
    <n v="0"/>
    <n v="145"/>
    <n v="1"/>
    <n v="0"/>
    <n v="120"/>
    <x v="107"/>
    <n v="0"/>
    <n v="0"/>
    <n v="120"/>
    <n v="6"/>
  </r>
  <r>
    <s v="MORGK"/>
    <x v="70"/>
    <x v="58"/>
    <s v="Germany"/>
    <s v="Zaanse koeken"/>
    <s v="Confections"/>
    <n v="0"/>
    <n v="145"/>
    <n v="1"/>
    <n v="0"/>
    <n v="114"/>
    <x v="1040"/>
    <n v="0"/>
    <n v="0"/>
    <n v="114"/>
    <n v="4"/>
  </r>
  <r>
    <s v="ROMEY"/>
    <x v="71"/>
    <x v="59"/>
    <s v="Spain"/>
    <s v="Nord-Ost Matjeshering"/>
    <s v="Seafood"/>
    <n v="564"/>
    <n v="150.75"/>
    <n v="3"/>
    <n v="0"/>
    <n v="357.09"/>
    <x v="1153"/>
    <n v="5.3E-3"/>
    <n v="0.63313829787233999"/>
    <n v="119.02999999999901"/>
    <n v="7.3333000000000004"/>
  </r>
  <r>
    <s v="ROMEY"/>
    <x v="71"/>
    <x v="59"/>
    <s v="Spain"/>
    <s v="Camembert Pierrot"/>
    <s v="Dairy Products"/>
    <n v="0"/>
    <n v="150.75"/>
    <n v="1"/>
    <n v="0"/>
    <n v="340"/>
    <x v="932"/>
    <n v="0"/>
    <n v="0"/>
    <n v="340"/>
    <n v="9"/>
  </r>
  <r>
    <s v="ROMEY"/>
    <x v="71"/>
    <x v="59"/>
    <s v="Spain"/>
    <s v="Perth Pasties"/>
    <s v="Meat/Poultry"/>
    <n v="0"/>
    <n v="150.75"/>
    <n v="1"/>
    <n v="0"/>
    <n v="262"/>
    <x v="1154"/>
    <n v="0"/>
    <n v="0"/>
    <n v="262"/>
    <n v="7"/>
  </r>
  <r>
    <s v="ROMEY"/>
    <x v="71"/>
    <x v="59"/>
    <s v="Spain"/>
    <s v="RÃ¸gede sild"/>
    <s v="Seafood"/>
    <n v="0"/>
    <n v="150.75"/>
    <n v="1"/>
    <n v="0"/>
    <n v="190"/>
    <x v="756"/>
    <n v="0"/>
    <n v="0"/>
    <n v="190"/>
    <n v="1"/>
  </r>
  <r>
    <s v="ROMEY"/>
    <x v="71"/>
    <x v="59"/>
    <s v="Spain"/>
    <s v="TunnbrÃ¶d"/>
    <s v="Grains/Cereals"/>
    <n v="0"/>
    <n v="150.75"/>
    <n v="1"/>
    <n v="0"/>
    <n v="90"/>
    <x v="604"/>
    <n v="0"/>
    <n v="0"/>
    <n v="90"/>
    <n v="1"/>
  </r>
  <r>
    <s v="ROMEY"/>
    <x v="71"/>
    <x v="59"/>
    <s v="Spain"/>
    <s v="Steeleye Stout"/>
    <s v="Beverages"/>
    <n v="0"/>
    <n v="150.75"/>
    <n v="1"/>
    <n v="0"/>
    <n v="57.6"/>
    <x v="570"/>
    <n v="0"/>
    <n v="0"/>
    <n v="57.6"/>
    <n v="7"/>
  </r>
  <r>
    <s v="ROMEY"/>
    <x v="71"/>
    <x v="59"/>
    <s v="Spain"/>
    <s v="Singaporean Hokkien Fried Mee"/>
    <s v="Grains/Cereals"/>
    <n v="0"/>
    <n v="150.75"/>
    <n v="1"/>
    <n v="0"/>
    <n v="56"/>
    <x v="432"/>
    <n v="0"/>
    <n v="0"/>
    <n v="56"/>
    <n v="1"/>
  </r>
  <r>
    <s v="ROMEY"/>
    <x v="71"/>
    <x v="59"/>
    <s v="Spain"/>
    <s v="Ravioli Angelo"/>
    <s v="Grains/Cereals"/>
    <n v="0"/>
    <n v="150.75"/>
    <n v="1"/>
    <n v="0"/>
    <n v="31.2"/>
    <x v="1155"/>
    <n v="0"/>
    <n v="0"/>
    <n v="31.2"/>
    <n v="6"/>
  </r>
  <r>
    <s v="ROMEY"/>
    <x v="71"/>
    <x v="59"/>
    <s v="Spain"/>
    <s v="TourtiÃ¨re"/>
    <s v="Meat/Poultry"/>
    <n v="0"/>
    <n v="150.75"/>
    <n v="1"/>
    <n v="0"/>
    <n v="29.5"/>
    <x v="1156"/>
    <n v="0"/>
    <n v="0"/>
    <n v="29.5"/>
    <n v="7"/>
  </r>
  <r>
    <s v="ROMEY"/>
    <x v="71"/>
    <x v="59"/>
    <s v="Spain"/>
    <s v="Scottish Longbreads"/>
    <s v="Confections"/>
    <n v="0"/>
    <n v="150.75"/>
    <n v="1"/>
    <n v="0"/>
    <n v="25"/>
    <x v="1076"/>
    <n v="0"/>
    <n v="0"/>
    <n v="25"/>
    <n v="1"/>
  </r>
  <r>
    <s v="ROMEY"/>
    <x v="71"/>
    <x v="59"/>
    <s v="Spain"/>
    <s v="GuaranÃ¡ FantÃ¡stica"/>
    <s v="Beverages"/>
    <n v="0"/>
    <n v="150.75"/>
    <n v="1"/>
    <n v="0"/>
    <n v="21.6"/>
    <x v="1157"/>
    <n v="0"/>
    <n v="0"/>
    <n v="21.6"/>
    <n v="7"/>
  </r>
  <r>
    <s v="ROMEY"/>
    <x v="71"/>
    <x v="59"/>
    <s v="Spain"/>
    <s v="Teatime Chocolate Biscuits"/>
    <s v="Confections"/>
    <n v="0"/>
    <n v="150.75"/>
    <n v="1"/>
    <n v="0"/>
    <n v="7.3"/>
    <x v="1158"/>
    <n v="0"/>
    <n v="0"/>
    <n v="7.3"/>
    <n v="7"/>
  </r>
  <r>
    <s v="COMMI"/>
    <x v="72"/>
    <x v="20"/>
    <s v="Brazil"/>
    <s v="ThÃ¼ringer Rostbratwurst"/>
    <s v="Meat/Poultry"/>
    <n v="0"/>
    <n v="150.75"/>
    <n v="1"/>
    <n v="0"/>
    <n v="1485"/>
    <x v="1159"/>
    <n v="0"/>
    <n v="0"/>
    <n v="1485"/>
    <n v="7"/>
  </r>
  <r>
    <s v="COMMI"/>
    <x v="72"/>
    <x v="20"/>
    <s v="Brazil"/>
    <s v="Gnocchi di nonna Alice"/>
    <s v="Grains/Cereals"/>
    <n v="0"/>
    <n v="150.75"/>
    <n v="1"/>
    <n v="0"/>
    <n v="912"/>
    <x v="259"/>
    <n v="0"/>
    <n v="0"/>
    <n v="912"/>
    <n v="7"/>
  </r>
  <r>
    <s v="COMMI"/>
    <x v="72"/>
    <x v="20"/>
    <s v="Brazil"/>
    <s v="Chef Anton's Gumbo Mix"/>
    <s v="Condiments"/>
    <n v="0"/>
    <n v="150.75"/>
    <n v="1"/>
    <n v="0"/>
    <n v="340"/>
    <x v="932"/>
    <n v="0"/>
    <n v="0"/>
    <n v="340"/>
    <n v="7"/>
  </r>
  <r>
    <s v="COMMI"/>
    <x v="72"/>
    <x v="20"/>
    <s v="Brazil"/>
    <s v="Gula Malacca"/>
    <s v="Condiments"/>
    <n v="0"/>
    <n v="150.75"/>
    <n v="1"/>
    <n v="0"/>
    <n v="291.75"/>
    <x v="1160"/>
    <n v="0"/>
    <n v="0"/>
    <n v="291.75"/>
    <n v="9"/>
  </r>
  <r>
    <s v="COMMI"/>
    <x v="72"/>
    <x v="20"/>
    <s v="Brazil"/>
    <s v="Maxilaku"/>
    <s v="Confections"/>
    <n v="0"/>
    <n v="150.75"/>
    <n v="1"/>
    <n v="0"/>
    <n v="240"/>
    <x v="491"/>
    <n v="0"/>
    <n v="0"/>
    <n v="240"/>
    <n v="7"/>
  </r>
  <r>
    <s v="COMMI"/>
    <x v="72"/>
    <x v="20"/>
    <s v="Brazil"/>
    <s v="Queso Cabrales"/>
    <s v="Dairy Products"/>
    <n v="0"/>
    <n v="150.75"/>
    <n v="1"/>
    <n v="0"/>
    <n v="168"/>
    <x v="812"/>
    <n v="0"/>
    <n v="0"/>
    <n v="168"/>
    <n v="7"/>
  </r>
  <r>
    <s v="COMMI"/>
    <x v="72"/>
    <x v="20"/>
    <s v="Brazil"/>
    <s v="Spegesild"/>
    <s v="Seafood"/>
    <n v="382"/>
    <n v="150.75"/>
    <n v="2"/>
    <n v="0"/>
    <n v="156"/>
    <x v="1041"/>
    <n v="5.1999999999999998E-3"/>
    <n v="0.40837696335078499"/>
    <n v="78"/>
    <n v="7"/>
  </r>
  <r>
    <s v="COMMI"/>
    <x v="72"/>
    <x v="20"/>
    <s v="Brazil"/>
    <s v="Sirop d'Ã©rable"/>
    <s v="Condiments"/>
    <n v="0"/>
    <n v="150.75"/>
    <n v="1"/>
    <n v="0"/>
    <n v="114"/>
    <x v="1040"/>
    <n v="0"/>
    <n v="0"/>
    <n v="114"/>
    <n v="9"/>
  </r>
  <r>
    <s v="COMMI"/>
    <x v="72"/>
    <x v="20"/>
    <s v="Brazil"/>
    <s v="Original Frankfurter grÃ¼ne SoÃŸe"/>
    <s v="Condiments"/>
    <n v="0"/>
    <n v="150.75"/>
    <n v="1"/>
    <n v="0"/>
    <n v="104"/>
    <x v="1161"/>
    <n v="0"/>
    <n v="0"/>
    <n v="104"/>
    <n v="7"/>
  </r>
  <r>
    <s v="LACOR"/>
    <x v="73"/>
    <x v="60"/>
    <s v="France"/>
    <s v="Schoggi Schokolade"/>
    <s v="Confections"/>
    <n v="0"/>
    <n v="24.333300000000001"/>
    <n v="1"/>
    <n v="0"/>
    <n v="439"/>
    <x v="941"/>
    <n v="0"/>
    <n v="0"/>
    <n v="439"/>
    <n v="5"/>
  </r>
  <r>
    <s v="LACOR"/>
    <x v="73"/>
    <x v="60"/>
    <s v="France"/>
    <s v="Sir Rodney's Marmalade"/>
    <s v="Confections"/>
    <n v="0"/>
    <n v="24.333300000000001"/>
    <n v="1"/>
    <n v="0"/>
    <n v="405"/>
    <x v="1129"/>
    <n v="0"/>
    <n v="0"/>
    <n v="405"/>
    <n v="34"/>
  </r>
  <r>
    <s v="LACOR"/>
    <x v="73"/>
    <x v="60"/>
    <s v="France"/>
    <s v="LakkalikÃ¶Ã¶ri"/>
    <s v="Beverages"/>
    <n v="0"/>
    <n v="24.333300000000001"/>
    <n v="1"/>
    <n v="0"/>
    <n v="360"/>
    <x v="182"/>
    <n v="0"/>
    <n v="0"/>
    <n v="360"/>
    <n v="34"/>
  </r>
  <r>
    <s v="LACOR"/>
    <x v="73"/>
    <x v="60"/>
    <s v="France"/>
    <s v="Alice Mutton"/>
    <s v="Meat/Poultry"/>
    <n v="0"/>
    <n v="24.333300000000001"/>
    <n v="1"/>
    <n v="0"/>
    <n v="234"/>
    <x v="1087"/>
    <n v="0"/>
    <n v="0"/>
    <n v="234"/>
    <n v="2"/>
  </r>
  <r>
    <s v="LACOR"/>
    <x v="73"/>
    <x v="60"/>
    <s v="France"/>
    <s v="GumbÃ¤r GummibÃ¤rchen"/>
    <s v="Confections"/>
    <n v="0"/>
    <n v="24.333300000000001"/>
    <n v="1"/>
    <n v="0"/>
    <n v="156.15"/>
    <x v="1162"/>
    <n v="0"/>
    <n v="0"/>
    <n v="156.15"/>
    <n v="3"/>
  </r>
  <r>
    <s v="LACOR"/>
    <x v="73"/>
    <x v="60"/>
    <s v="France"/>
    <s v="Uncle Bob's Organic Dried Pears"/>
    <s v="Produce"/>
    <n v="0"/>
    <n v="24.333300000000001"/>
    <n v="1"/>
    <n v="0"/>
    <n v="150"/>
    <x v="1074"/>
    <n v="0"/>
    <n v="0"/>
    <n v="150"/>
    <n v="5"/>
  </r>
  <r>
    <s v="LACOR"/>
    <x v="73"/>
    <x v="60"/>
    <s v="France"/>
    <s v="RhÃ¶nbrÃ¤u Klosterbier"/>
    <s v="Beverages"/>
    <n v="0"/>
    <n v="24.333300000000001"/>
    <n v="1"/>
    <n v="0"/>
    <n v="77.5"/>
    <x v="454"/>
    <n v="0"/>
    <n v="0"/>
    <n v="77.5"/>
    <n v="3"/>
  </r>
  <r>
    <s v="LACOR"/>
    <x v="73"/>
    <x v="60"/>
    <s v="France"/>
    <s v="Outback Lager"/>
    <s v="Beverages"/>
    <n v="0"/>
    <n v="24.333300000000001"/>
    <n v="1"/>
    <n v="0"/>
    <n v="60"/>
    <x v="762"/>
    <n v="0"/>
    <n v="0"/>
    <n v="60"/>
    <n v="5"/>
  </r>
  <r>
    <s v="LACOR"/>
    <x v="73"/>
    <x v="60"/>
    <s v="France"/>
    <s v="Jack's New England Clam Chowder"/>
    <s v="Seafood"/>
    <n v="0"/>
    <n v="24.333300000000001"/>
    <n v="1"/>
    <n v="0"/>
    <n v="57.9"/>
    <x v="1163"/>
    <n v="0"/>
    <n v="0"/>
    <n v="57.9"/>
    <n v="3"/>
  </r>
  <r>
    <s v="LACOR"/>
    <x v="73"/>
    <x v="60"/>
    <s v="France"/>
    <s v="Filo Mix"/>
    <s v="Grains/Cereals"/>
    <n v="0"/>
    <n v="24.333300000000001"/>
    <n v="1"/>
    <n v="0"/>
    <n v="35"/>
    <x v="1164"/>
    <n v="0"/>
    <n v="0"/>
    <n v="35"/>
    <n v="34"/>
  </r>
  <r>
    <s v="LACOR"/>
    <x v="73"/>
    <x v="60"/>
    <s v="France"/>
    <s v="Geitost"/>
    <s v="Dairy Products"/>
    <n v="0"/>
    <n v="24.333300000000001"/>
    <n v="1"/>
    <n v="0"/>
    <n v="17.5"/>
    <x v="1165"/>
    <n v="0"/>
    <n v="0"/>
    <n v="17.5"/>
    <n v="2"/>
  </r>
  <r>
    <s v="SPECD"/>
    <x v="74"/>
    <x v="61"/>
    <s v="France"/>
    <s v="CÃ´te de Blaye"/>
    <s v="Beverages"/>
    <n v="0"/>
    <n v="53.666699999999999"/>
    <n v="1"/>
    <n v="0"/>
    <n v="1317.5"/>
    <x v="1166"/>
    <n v="0"/>
    <n v="0"/>
    <n v="1317.5"/>
    <n v="4"/>
  </r>
  <r>
    <s v="SPECD"/>
    <x v="74"/>
    <x v="61"/>
    <s v="France"/>
    <s v="Carnarvon Tigers"/>
    <s v="Seafood"/>
    <n v="0"/>
    <n v="53.666699999999999"/>
    <n v="1"/>
    <n v="0"/>
    <n v="375"/>
    <x v="398"/>
    <n v="0"/>
    <n v="0"/>
    <n v="375"/>
    <n v="4"/>
  </r>
  <r>
    <s v="SPECD"/>
    <x v="74"/>
    <x v="61"/>
    <s v="France"/>
    <s v="Gudbrandsdalsost"/>
    <s v="Dairy Products"/>
    <n v="0"/>
    <n v="53.666699999999999"/>
    <n v="1"/>
    <n v="0"/>
    <n v="360"/>
    <x v="182"/>
    <n v="0"/>
    <n v="0"/>
    <n v="360"/>
    <n v="4"/>
  </r>
  <r>
    <s v="SPECD"/>
    <x v="74"/>
    <x v="61"/>
    <s v="France"/>
    <s v="Queso Cabrales"/>
    <s v="Dairy Products"/>
    <n v="0"/>
    <n v="53.666699999999999"/>
    <n v="1"/>
    <n v="0"/>
    <n v="210"/>
    <x v="272"/>
    <n v="0"/>
    <n v="0"/>
    <n v="210"/>
    <n v="7"/>
  </r>
  <r>
    <s v="SPECD"/>
    <x v="74"/>
    <x v="61"/>
    <s v="France"/>
    <s v="RhÃ¶nbrÃ¤u Klosterbier"/>
    <s v="Beverages"/>
    <n v="0"/>
    <n v="53.666699999999999"/>
    <n v="1"/>
    <n v="0"/>
    <n v="108.5"/>
    <x v="1167"/>
    <n v="0"/>
    <n v="0"/>
    <n v="108.5"/>
    <n v="2"/>
  </r>
  <r>
    <s v="SPECD"/>
    <x v="74"/>
    <x v="61"/>
    <s v="France"/>
    <s v="Pavlova"/>
    <s v="Confections"/>
    <n v="0"/>
    <n v="53.666699999999999"/>
    <n v="1"/>
    <n v="0"/>
    <n v="52.35"/>
    <x v="1016"/>
    <n v="0"/>
    <n v="0"/>
    <n v="52.35"/>
    <n v="6"/>
  </r>
  <r>
    <s v="LETSS"/>
    <x v="75"/>
    <x v="62"/>
    <s v="USA"/>
    <s v="Gnocchi di nonna Alice"/>
    <s v="Grains/Cereals"/>
    <n v="0"/>
    <n v="77.333299999999994"/>
    <n v="1"/>
    <n v="5.0000000745057997E-2"/>
    <n v="758.09999940544299"/>
    <x v="1168"/>
    <n v="0"/>
    <n v="0"/>
    <n v="758.09999940544299"/>
    <n v="1"/>
  </r>
  <r>
    <s v="LETSS"/>
    <x v="75"/>
    <x v="62"/>
    <s v="USA"/>
    <s v="Carnarvon Tigers"/>
    <s v="Seafood"/>
    <n v="0"/>
    <n v="77.333299999999994"/>
    <n v="1"/>
    <n v="0.25"/>
    <n v="562.5"/>
    <x v="1169"/>
    <n v="0"/>
    <n v="0"/>
    <n v="562.5"/>
    <n v="9"/>
  </r>
  <r>
    <s v="LETSS"/>
    <x v="75"/>
    <x v="62"/>
    <s v="USA"/>
    <s v="Sirop d'Ã©rable"/>
    <s v="Condiments"/>
    <n v="0"/>
    <n v="77.333299999999994"/>
    <n v="1"/>
    <n v="0.10000000149011599"/>
    <n v="512.99999915063302"/>
    <x v="1170"/>
    <n v="0"/>
    <n v="0"/>
    <n v="512.99999915063302"/>
    <n v="11"/>
  </r>
  <r>
    <s v="LETSS"/>
    <x v="75"/>
    <x v="62"/>
    <s v="USA"/>
    <s v="Sir Rodney's Scones"/>
    <s v="Confections"/>
    <n v="0"/>
    <n v="77.333299999999994"/>
    <n v="1"/>
    <n v="5.0000000745057997E-2"/>
    <n v="379.99999970197598"/>
    <x v="1007"/>
    <n v="0"/>
    <n v="0"/>
    <n v="379.99999970197598"/>
    <n v="1"/>
  </r>
  <r>
    <s v="LETSS"/>
    <x v="75"/>
    <x v="62"/>
    <s v="USA"/>
    <s v="Louisiana Fiery Hot Pepper Sauce"/>
    <s v="Condiments"/>
    <n v="0"/>
    <n v="77.333299999999994"/>
    <n v="1"/>
    <n v="5.0000000745057997E-2"/>
    <n v="239.969999811798"/>
    <x v="1171"/>
    <n v="0"/>
    <n v="0"/>
    <n v="239.969999811798"/>
    <n v="1"/>
  </r>
  <r>
    <s v="LETSS"/>
    <x v="75"/>
    <x v="62"/>
    <s v="USA"/>
    <s v="TourtiÃ¨re"/>
    <s v="Meat/Poultry"/>
    <n v="0"/>
    <n v="77.333299999999994"/>
    <n v="1"/>
    <n v="0.25"/>
    <n v="223.5"/>
    <x v="1029"/>
    <n v="0"/>
    <n v="0"/>
    <n v="223.5"/>
    <n v="9"/>
  </r>
  <r>
    <s v="LETSS"/>
    <x v="75"/>
    <x v="62"/>
    <s v="USA"/>
    <s v="RhÃ¶nbrÃ¤u Klosterbier"/>
    <s v="Beverages"/>
    <n v="0"/>
    <n v="77.333299999999994"/>
    <n v="1"/>
    <n v="0"/>
    <n v="162.75"/>
    <x v="1172"/>
    <n v="0"/>
    <n v="0"/>
    <n v="162.75"/>
    <n v="9"/>
  </r>
  <r>
    <s v="LETSS"/>
    <x v="75"/>
    <x v="62"/>
    <s v="USA"/>
    <s v="Genen Shouyu"/>
    <s v="Condiments"/>
    <n v="0"/>
    <n v="77.333299999999994"/>
    <n v="1"/>
    <n v="0"/>
    <n v="155"/>
    <x v="187"/>
    <n v="0"/>
    <n v="0"/>
    <n v="155"/>
    <n v="9"/>
  </r>
  <r>
    <s v="LETSS"/>
    <x v="75"/>
    <x v="62"/>
    <s v="USA"/>
    <s v="Nord-Ost Matjeshering"/>
    <s v="Seafood"/>
    <n v="0"/>
    <n v="77.333299999999994"/>
    <n v="1"/>
    <n v="0.25"/>
    <n v="58.252499999999998"/>
    <x v="1173"/>
    <n v="0"/>
    <n v="0"/>
    <n v="58.252499999999998"/>
    <n v="9"/>
  </r>
  <r>
    <s v="LETSS"/>
    <x v="75"/>
    <x v="62"/>
    <s v="USA"/>
    <s v="Original Frankfurter grÃ¼ne SoÃŸe"/>
    <s v="Condiments"/>
    <n v="0"/>
    <n v="77.333299999999994"/>
    <n v="1"/>
    <n v="0.10000000149011599"/>
    <n v="23.399999961256899"/>
    <x v="1174"/>
    <n v="0"/>
    <n v="0"/>
    <n v="23.399999961256899"/>
    <n v="11"/>
  </r>
  <r>
    <s v="DUMON"/>
    <x v="76"/>
    <x v="63"/>
    <s v="France"/>
    <s v="Alice Mutton"/>
    <s v="Meat/Poultry"/>
    <n v="0"/>
    <n v="171.33330000000001"/>
    <n v="1"/>
    <n v="0"/>
    <n v="585"/>
    <x v="539"/>
    <n v="0"/>
    <n v="0"/>
    <n v="585"/>
    <n v="2"/>
  </r>
  <r>
    <s v="DUMON"/>
    <x v="76"/>
    <x v="63"/>
    <s v="France"/>
    <s v="Ikura"/>
    <s v="Seafood"/>
    <n v="0"/>
    <n v="171.33330000000001"/>
    <n v="1"/>
    <n v="0"/>
    <n v="310"/>
    <x v="836"/>
    <n v="0"/>
    <n v="0"/>
    <n v="310"/>
    <n v="6"/>
  </r>
  <r>
    <s v="DUMON"/>
    <x v="76"/>
    <x v="63"/>
    <s v="France"/>
    <s v="Gudbrandsdalsost"/>
    <s v="Dairy Products"/>
    <n v="0"/>
    <n v="171.33330000000001"/>
    <n v="1"/>
    <n v="0"/>
    <n v="201.6"/>
    <x v="1175"/>
    <n v="0"/>
    <n v="0"/>
    <n v="201.6"/>
    <n v="6"/>
  </r>
  <r>
    <s v="DUMON"/>
    <x v="76"/>
    <x v="63"/>
    <s v="France"/>
    <s v="Sasquatch Ale"/>
    <s v="Beverages"/>
    <n v="0"/>
    <n v="171.33330000000001"/>
    <n v="1"/>
    <n v="0"/>
    <n v="140"/>
    <x v="717"/>
    <n v="0"/>
    <n v="0"/>
    <n v="140"/>
    <n v="2"/>
  </r>
  <r>
    <s v="DUMON"/>
    <x v="76"/>
    <x v="63"/>
    <s v="France"/>
    <s v="Jack's New England Clam Chowder"/>
    <s v="Seafood"/>
    <n v="0"/>
    <n v="171.33330000000001"/>
    <n v="1"/>
    <n v="0"/>
    <n v="135.1"/>
    <x v="602"/>
    <n v="0"/>
    <n v="0"/>
    <n v="135.1"/>
    <n v="2"/>
  </r>
  <r>
    <s v="DUMON"/>
    <x v="76"/>
    <x v="63"/>
    <s v="France"/>
    <s v="Singaporean Hokkien Fried Mee"/>
    <s v="Grains/Cereals"/>
    <n v="0"/>
    <n v="171.33330000000001"/>
    <n v="1"/>
    <n v="0"/>
    <n v="67.2"/>
    <x v="1176"/>
    <n v="0"/>
    <n v="0"/>
    <n v="67.2"/>
    <n v="6"/>
  </r>
  <r>
    <s v="DUMON"/>
    <x v="76"/>
    <x v="63"/>
    <s v="France"/>
    <s v="Filo Mix"/>
    <s v="Grains/Cereals"/>
    <n v="0"/>
    <n v="171.33330000000001"/>
    <n v="1"/>
    <n v="0"/>
    <n v="63"/>
    <x v="699"/>
    <n v="0"/>
    <n v="0"/>
    <n v="63"/>
    <n v="5"/>
  </r>
  <r>
    <s v="DUMON"/>
    <x v="76"/>
    <x v="63"/>
    <s v="France"/>
    <s v="Sir Rodney's Scones"/>
    <s v="Confections"/>
    <n v="0"/>
    <n v="171.33330000000001"/>
    <n v="1"/>
    <n v="0"/>
    <n v="60"/>
    <x v="762"/>
    <n v="0"/>
    <n v="0"/>
    <n v="60"/>
    <n v="6"/>
  </r>
  <r>
    <s v="DUMON"/>
    <x v="76"/>
    <x v="63"/>
    <s v="France"/>
    <s v="Chai"/>
    <s v="Beverages"/>
    <n v="0"/>
    <n v="171.33330000000001"/>
    <n v="1"/>
    <n v="0"/>
    <n v="54"/>
    <x v="685"/>
    <n v="0"/>
    <n v="0"/>
    <n v="54"/>
    <n v="6"/>
  </r>
  <r>
    <s v="ANATR"/>
    <x v="77"/>
    <x v="34"/>
    <s v="Mexico"/>
    <s v="Mozzarella di Giovanni"/>
    <s v="Dairy Products"/>
    <n v="0"/>
    <n v="177.33330000000001"/>
    <n v="1"/>
    <n v="0"/>
    <n v="348"/>
    <x v="754"/>
    <n v="0"/>
    <n v="0"/>
    <n v="348"/>
    <n v="7"/>
  </r>
  <r>
    <s v="ANATR"/>
    <x v="77"/>
    <x v="34"/>
    <s v="Mexico"/>
    <s v="Camembert Pierrot"/>
    <s v="Dairy Products"/>
    <n v="0"/>
    <n v="177.33330000000001"/>
    <n v="1"/>
    <n v="0"/>
    <n v="340"/>
    <x v="932"/>
    <n v="0"/>
    <n v="0"/>
    <n v="340"/>
    <n v="6"/>
  </r>
  <r>
    <s v="ANATR"/>
    <x v="77"/>
    <x v="34"/>
    <s v="Mexico"/>
    <s v="Mascarpone Fabioli"/>
    <s v="Dairy Products"/>
    <n v="0"/>
    <n v="177.33330000000001"/>
    <n v="1"/>
    <n v="0"/>
    <n v="320"/>
    <x v="1177"/>
    <n v="0"/>
    <n v="0"/>
    <n v="320"/>
    <n v="14"/>
  </r>
  <r>
    <s v="ANATR"/>
    <x v="77"/>
    <x v="34"/>
    <s v="Mexico"/>
    <s v="Singaporean Hokkien Fried Mee"/>
    <s v="Grains/Cereals"/>
    <n v="0"/>
    <n v="177.33330000000001"/>
    <n v="1"/>
    <n v="0"/>
    <n v="70"/>
    <x v="1139"/>
    <n v="0"/>
    <n v="0"/>
    <n v="70"/>
    <n v="6"/>
  </r>
  <r>
    <s v="ANATR"/>
    <x v="77"/>
    <x v="34"/>
    <s v="Mexico"/>
    <s v="Tofu"/>
    <s v="Produce"/>
    <n v="0"/>
    <n v="177.33330000000001"/>
    <n v="1"/>
    <n v="0"/>
    <n v="69.75"/>
    <x v="1178"/>
    <n v="0"/>
    <n v="0"/>
    <n v="69.75"/>
    <n v="6"/>
  </r>
  <r>
    <s v="ANATR"/>
    <x v="77"/>
    <x v="34"/>
    <s v="Mexico"/>
    <s v="Teatime Chocolate Biscuits"/>
    <s v="Confections"/>
    <n v="0"/>
    <n v="177.33330000000001"/>
    <n v="1"/>
    <n v="0"/>
    <n v="64.400000000000006"/>
    <x v="874"/>
    <n v="0"/>
    <n v="0"/>
    <n v="64.400000000000006"/>
    <n v="7"/>
  </r>
  <r>
    <s v="ANATR"/>
    <x v="77"/>
    <x v="34"/>
    <s v="Mexico"/>
    <s v="Konbu"/>
    <s v="Seafood"/>
    <n v="0"/>
    <n v="177.33330000000001"/>
    <n v="1"/>
    <n v="0"/>
    <n v="60"/>
    <x v="762"/>
    <n v="0"/>
    <n v="0"/>
    <n v="60"/>
    <n v="7"/>
  </r>
  <r>
    <s v="ANATR"/>
    <x v="77"/>
    <x v="34"/>
    <s v="Mexico"/>
    <s v="Outback Lager"/>
    <s v="Beverages"/>
    <n v="0"/>
    <n v="177.33330000000001"/>
    <n v="1"/>
    <n v="0"/>
    <n v="60"/>
    <x v="762"/>
    <n v="0"/>
    <n v="0"/>
    <n v="60"/>
    <n v="6"/>
  </r>
  <r>
    <s v="ANATR"/>
    <x v="77"/>
    <x v="34"/>
    <s v="Mexico"/>
    <s v="Queso Cabrales"/>
    <s v="Dairy Products"/>
    <n v="0"/>
    <n v="177.33330000000001"/>
    <n v="1"/>
    <n v="0"/>
    <n v="42"/>
    <x v="433"/>
    <n v="0"/>
    <n v="0"/>
    <n v="42"/>
    <n v="7"/>
  </r>
  <r>
    <s v="ANATR"/>
    <x v="77"/>
    <x v="34"/>
    <s v="Mexico"/>
    <s v="Gudbrandsdalsost"/>
    <s v="Dairy Products"/>
    <n v="0"/>
    <n v="177.33330000000001"/>
    <n v="1"/>
    <n v="0"/>
    <n v="28.8"/>
    <x v="1179"/>
    <n v="0"/>
    <n v="0"/>
    <n v="28.8"/>
    <n v="6"/>
  </r>
  <r>
    <s v="THEBI"/>
    <x v="78"/>
    <x v="41"/>
    <s v="USA"/>
    <s v="CÃ´te de Blaye"/>
    <s v="Beverages"/>
    <n v="0"/>
    <n v="186"/>
    <n v="1"/>
    <n v="0"/>
    <n v="2635"/>
    <x v="1180"/>
    <n v="0"/>
    <n v="0"/>
    <n v="2635"/>
    <n v="10"/>
  </r>
  <r>
    <s v="THEBI"/>
    <x v="78"/>
    <x v="41"/>
    <s v="USA"/>
    <s v="Tarte au sucre"/>
    <s v="Confections"/>
    <n v="0"/>
    <n v="186"/>
    <n v="1"/>
    <n v="0"/>
    <n v="197"/>
    <x v="1181"/>
    <n v="0"/>
    <n v="0"/>
    <n v="197"/>
    <n v="7"/>
  </r>
  <r>
    <s v="THEBI"/>
    <x v="78"/>
    <x v="41"/>
    <s v="USA"/>
    <s v="Sasquatch Ale"/>
    <s v="Beverages"/>
    <n v="0"/>
    <n v="186"/>
    <n v="1"/>
    <n v="0"/>
    <n v="140"/>
    <x v="717"/>
    <n v="0"/>
    <n v="0"/>
    <n v="140"/>
    <n v="10"/>
  </r>
  <r>
    <s v="THEBI"/>
    <x v="78"/>
    <x v="41"/>
    <s v="USA"/>
    <s v="Pavlova"/>
    <s v="Confections"/>
    <n v="0"/>
    <n v="186"/>
    <n v="1"/>
    <n v="0"/>
    <n v="139"/>
    <x v="1182"/>
    <n v="0"/>
    <n v="0"/>
    <n v="139"/>
    <n v="7"/>
  </r>
  <r>
    <s v="THEBI"/>
    <x v="78"/>
    <x v="41"/>
    <s v="USA"/>
    <s v="Inlagd Sill"/>
    <s v="Seafood"/>
    <n v="0"/>
    <n v="186"/>
    <n v="1"/>
    <n v="0"/>
    <n v="95"/>
    <x v="1183"/>
    <n v="0"/>
    <n v="0"/>
    <n v="95"/>
    <n v="19"/>
  </r>
  <r>
    <s v="THEBI"/>
    <x v="78"/>
    <x v="41"/>
    <s v="USA"/>
    <s v="Chef Anton's Gumbo Mix"/>
    <s v="Condiments"/>
    <n v="0"/>
    <n v="186"/>
    <n v="1"/>
    <n v="0"/>
    <n v="85.4"/>
    <x v="1184"/>
    <n v="0"/>
    <n v="0"/>
    <n v="85.4"/>
    <n v="19"/>
  </r>
  <r>
    <s v="THEBI"/>
    <x v="78"/>
    <x v="41"/>
    <s v="USA"/>
    <s v="Mozzarella di Giovanni"/>
    <s v="Dairy Products"/>
    <n v="0"/>
    <n v="186"/>
    <n v="1"/>
    <n v="0"/>
    <n v="69.599999999999994"/>
    <x v="1185"/>
    <n v="0"/>
    <n v="0"/>
    <n v="69.599999999999994"/>
    <n v="2"/>
  </r>
  <r>
    <s v="FRANR"/>
    <x v="79"/>
    <x v="63"/>
    <s v="France"/>
    <s v="ThÃ¼ringer Rostbratwurst"/>
    <s v="Meat/Poultry"/>
    <n v="0"/>
    <n v="94"/>
    <n v="1"/>
    <n v="0"/>
    <n v="1733.06"/>
    <x v="1186"/>
    <n v="0"/>
    <n v="0"/>
    <n v="1733.06"/>
    <n v="9"/>
  </r>
  <r>
    <s v="FRANR"/>
    <x v="79"/>
    <x v="63"/>
    <s v="France"/>
    <s v="Tarte au sucre"/>
    <s v="Confections"/>
    <n v="0"/>
    <n v="94"/>
    <n v="1"/>
    <n v="0"/>
    <n v="493"/>
    <x v="858"/>
    <n v="0"/>
    <n v="0"/>
    <n v="493"/>
    <n v="7"/>
  </r>
  <r>
    <s v="FRANR"/>
    <x v="79"/>
    <x v="63"/>
    <s v="France"/>
    <s v="LakkalikÃ¶Ã¶ri"/>
    <s v="Beverages"/>
    <n v="0"/>
    <n v="94"/>
    <n v="1"/>
    <n v="0"/>
    <n v="360"/>
    <x v="182"/>
    <n v="0"/>
    <n v="0"/>
    <n v="360"/>
    <n v="6"/>
  </r>
  <r>
    <s v="FRANR"/>
    <x v="79"/>
    <x v="63"/>
    <s v="France"/>
    <s v="Louisiana Fiery Hot Pepper Sauce"/>
    <s v="Condiments"/>
    <n v="0"/>
    <n v="94"/>
    <n v="1"/>
    <n v="0"/>
    <n v="252.6"/>
    <x v="1187"/>
    <n v="0"/>
    <n v="0"/>
    <n v="252.6"/>
    <n v="7"/>
  </r>
  <r>
    <s v="FRANR"/>
    <x v="79"/>
    <x v="63"/>
    <s v="France"/>
    <s v="Pavlova"/>
    <s v="Confections"/>
    <n v="0"/>
    <n v="94"/>
    <n v="1"/>
    <n v="0"/>
    <n v="174.5"/>
    <x v="1188"/>
    <n v="0"/>
    <n v="0"/>
    <n v="174.5"/>
    <n v="7"/>
  </r>
  <r>
    <s v="FRANR"/>
    <x v="79"/>
    <x v="63"/>
    <s v="France"/>
    <s v="Manjimup Dried Apples"/>
    <s v="Produce"/>
    <n v="0"/>
    <n v="94"/>
    <n v="1"/>
    <n v="0"/>
    <n v="159"/>
    <x v="790"/>
    <n v="0"/>
    <n v="0"/>
    <n v="159"/>
    <n v="6"/>
  </r>
  <r>
    <s v="TRAIH"/>
    <x v="80"/>
    <x v="64"/>
    <s v="USA"/>
    <s v="Tarte au sucre"/>
    <s v="Confections"/>
    <n v="203"/>
    <n v="101.5"/>
    <n v="2"/>
    <n v="0"/>
    <n v="640.9"/>
    <x v="1189"/>
    <n v="9.9000000000000008E-3"/>
    <n v="3.1571428571428499"/>
    <n v="320.45"/>
    <n v="9.5"/>
  </r>
  <r>
    <s v="TRAIH"/>
    <x v="80"/>
    <x v="64"/>
    <s v="USA"/>
    <s v="Original Frankfurter grÃ¼ne SoÃŸe"/>
    <s v="Condiments"/>
    <n v="0"/>
    <n v="101.5"/>
    <n v="1"/>
    <n v="0"/>
    <n v="234"/>
    <x v="1087"/>
    <n v="0"/>
    <n v="0"/>
    <n v="234"/>
    <n v="7"/>
  </r>
  <r>
    <s v="TRAIH"/>
    <x v="80"/>
    <x v="64"/>
    <s v="USA"/>
    <s v="Wimmers gute SemmelknÃ¶del"/>
    <s v="Grains/Cereals"/>
    <n v="0"/>
    <n v="101.5"/>
    <n v="1"/>
    <n v="0"/>
    <n v="199.5"/>
    <x v="1108"/>
    <n v="0"/>
    <n v="0"/>
    <n v="199.5"/>
    <n v="11"/>
  </r>
  <r>
    <s v="TRAIH"/>
    <x v="80"/>
    <x v="64"/>
    <s v="USA"/>
    <s v="Chartreuse verte"/>
    <s v="Beverages"/>
    <n v="0"/>
    <n v="101.5"/>
    <n v="1"/>
    <n v="0"/>
    <n v="180"/>
    <x v="492"/>
    <n v="0"/>
    <n v="0"/>
    <n v="180"/>
    <n v="7"/>
  </r>
  <r>
    <s v="TRAIH"/>
    <x v="80"/>
    <x v="64"/>
    <s v="USA"/>
    <s v="RhÃ¶nbrÃ¤u Klosterbier"/>
    <s v="Beverages"/>
    <n v="0"/>
    <n v="101.5"/>
    <n v="1"/>
    <n v="0"/>
    <n v="155"/>
    <x v="187"/>
    <n v="0"/>
    <n v="0"/>
    <n v="155"/>
    <n v="7"/>
  </r>
  <r>
    <s v="TRAIH"/>
    <x v="80"/>
    <x v="64"/>
    <s v="USA"/>
    <s v="Outback Lager"/>
    <s v="Beverages"/>
    <n v="0"/>
    <n v="101.5"/>
    <n v="1"/>
    <n v="0"/>
    <n v="90"/>
    <x v="604"/>
    <n v="0"/>
    <n v="0"/>
    <n v="90"/>
    <n v="8"/>
  </r>
  <r>
    <s v="TRAIH"/>
    <x v="80"/>
    <x v="64"/>
    <s v="USA"/>
    <s v="Boston Crab Meat"/>
    <s v="Seafood"/>
    <n v="0"/>
    <n v="101.5"/>
    <n v="1"/>
    <n v="0"/>
    <n v="36.799999999999997"/>
    <x v="1190"/>
    <n v="0"/>
    <n v="0"/>
    <n v="36.799999999999997"/>
    <n v="11"/>
  </r>
  <r>
    <s v="TRAIH"/>
    <x v="80"/>
    <x v="64"/>
    <s v="USA"/>
    <s v="Geitost"/>
    <s v="Dairy Products"/>
    <n v="0"/>
    <n v="101.5"/>
    <n v="1"/>
    <n v="0"/>
    <n v="35"/>
    <x v="1164"/>
    <n v="0"/>
    <n v="0"/>
    <n v="35"/>
    <n v="11"/>
  </r>
  <r>
    <s v="THECR"/>
    <x v="81"/>
    <x v="65"/>
    <s v="USA"/>
    <s v="ThÃ¼ringer Rostbratwurst"/>
    <s v="Meat/Poultry"/>
    <n v="0"/>
    <n v="121"/>
    <n v="1"/>
    <n v="0"/>
    <n v="742.74"/>
    <x v="1191"/>
    <n v="0"/>
    <n v="0"/>
    <n v="742.74"/>
    <n v="12"/>
  </r>
  <r>
    <s v="THECR"/>
    <x v="81"/>
    <x v="65"/>
    <s v="USA"/>
    <s v="RÃ¶ssle Sauerkraut"/>
    <s v="Produce"/>
    <n v="0"/>
    <n v="121"/>
    <n v="1"/>
    <n v="0"/>
    <n v="456"/>
    <x v="397"/>
    <n v="0"/>
    <n v="0"/>
    <n v="456"/>
    <n v="12"/>
  </r>
  <r>
    <s v="THECR"/>
    <x v="81"/>
    <x v="65"/>
    <s v="USA"/>
    <s v="Gula Malacca"/>
    <s v="Condiments"/>
    <n v="0"/>
    <n v="121"/>
    <n v="1"/>
    <n v="0"/>
    <n v="194.5"/>
    <x v="215"/>
    <n v="0"/>
    <n v="0"/>
    <n v="194.5"/>
    <n v="12"/>
  </r>
  <r>
    <s v="THECR"/>
    <x v="81"/>
    <x v="65"/>
    <s v="USA"/>
    <s v="Ikura"/>
    <s v="Seafood"/>
    <n v="0"/>
    <n v="121"/>
    <n v="1"/>
    <n v="0"/>
    <n v="186"/>
    <x v="1192"/>
    <n v="0"/>
    <n v="0"/>
    <n v="186"/>
    <n v="14"/>
  </r>
  <r>
    <s v="THECR"/>
    <x v="81"/>
    <x v="65"/>
    <s v="USA"/>
    <s v="Boston Crab Meat"/>
    <s v="Seafood"/>
    <n v="0"/>
    <n v="121"/>
    <n v="1"/>
    <n v="0"/>
    <n v="184"/>
    <x v="1022"/>
    <n v="0"/>
    <n v="0"/>
    <n v="184"/>
    <n v="2"/>
  </r>
  <r>
    <s v="THECR"/>
    <x v="81"/>
    <x v="65"/>
    <s v="USA"/>
    <s v="Chai"/>
    <s v="Beverages"/>
    <n v="0"/>
    <n v="121"/>
    <n v="1"/>
    <n v="0"/>
    <n v="72"/>
    <x v="605"/>
    <n v="0"/>
    <n v="0"/>
    <n v="72"/>
    <n v="2"/>
  </r>
  <r>
    <s v="THECR"/>
    <x v="81"/>
    <x v="65"/>
    <s v="USA"/>
    <s v="Filo Mix"/>
    <s v="Grains/Cereals"/>
    <n v="0"/>
    <n v="121"/>
    <n v="1"/>
    <n v="0"/>
    <n v="70"/>
    <x v="1139"/>
    <n v="0"/>
    <n v="0"/>
    <n v="70"/>
    <n v="2"/>
  </r>
  <r>
    <s v="THECR"/>
    <x v="81"/>
    <x v="65"/>
    <s v="USA"/>
    <s v="Laughing Lumberjack Lager"/>
    <s v="Beverages"/>
    <n v="0"/>
    <n v="121"/>
    <n v="1"/>
    <n v="0"/>
    <n v="42"/>
    <x v="433"/>
    <n v="0"/>
    <n v="0"/>
    <n v="42"/>
    <n v="14"/>
  </r>
  <r>
    <s v="LAUGB"/>
    <x v="82"/>
    <x v="66"/>
    <s v="Canada"/>
    <s v="Jack's New England Clam Chowder"/>
    <s v="Seafood"/>
    <n v="0"/>
    <n v="136.5"/>
    <n v="1"/>
    <n v="0"/>
    <n v="154"/>
    <x v="758"/>
    <n v="0"/>
    <n v="0"/>
    <n v="154"/>
    <n v="8"/>
  </r>
  <r>
    <s v="LAUGB"/>
    <x v="82"/>
    <x v="66"/>
    <s v="Canada"/>
    <s v="Outback Lager"/>
    <s v="Beverages"/>
    <n v="0"/>
    <n v="136.5"/>
    <n v="1"/>
    <n v="0"/>
    <n v="75"/>
    <x v="430"/>
    <n v="0"/>
    <n v="0"/>
    <n v="75"/>
    <n v="6"/>
  </r>
  <r>
    <s v="LAUGB"/>
    <x v="82"/>
    <x v="66"/>
    <s v="Canada"/>
    <s v="TunnbrÃ¶d"/>
    <s v="Grains/Cereals"/>
    <n v="0"/>
    <n v="136.5"/>
    <n v="1"/>
    <n v="0"/>
    <n v="72"/>
    <x v="605"/>
    <n v="0"/>
    <n v="0"/>
    <n v="72"/>
    <n v="8"/>
  </r>
  <r>
    <s v="LAUGB"/>
    <x v="82"/>
    <x v="66"/>
    <s v="Canada"/>
    <s v="NuNuCa NuÃŸ-Nougat-Creme"/>
    <s v="Confections"/>
    <n v="0"/>
    <n v="136.5"/>
    <n v="1"/>
    <n v="0"/>
    <n v="70"/>
    <x v="1139"/>
    <n v="0"/>
    <n v="0"/>
    <n v="70"/>
    <n v="6"/>
  </r>
  <r>
    <s v="LAUGB"/>
    <x v="82"/>
    <x v="66"/>
    <s v="Canada"/>
    <s v="Original Frankfurter grÃ¼ne SoÃŸe"/>
    <s v="Condiments"/>
    <n v="0"/>
    <n v="136.5"/>
    <n v="1"/>
    <n v="0"/>
    <n v="52"/>
    <x v="1140"/>
    <n v="0"/>
    <n v="0"/>
    <n v="52"/>
    <n v="8"/>
  </r>
  <r>
    <s v="LAUGB"/>
    <x v="82"/>
    <x v="66"/>
    <s v="Canada"/>
    <s v="Konbu"/>
    <s v="Seafood"/>
    <n v="0"/>
    <n v="136.5"/>
    <n v="1"/>
    <n v="0"/>
    <n v="42"/>
    <x v="433"/>
    <n v="0"/>
    <n v="0"/>
    <n v="42"/>
    <n v="6"/>
  </r>
  <r>
    <s v="LAUGB"/>
    <x v="82"/>
    <x v="66"/>
    <s v="Canada"/>
    <s v="Filo Mix"/>
    <s v="Grains/Cereals"/>
    <n v="0"/>
    <n v="136.5"/>
    <n v="1"/>
    <n v="0"/>
    <n v="35"/>
    <x v="1164"/>
    <n v="0"/>
    <n v="0"/>
    <n v="35"/>
    <n v="9"/>
  </r>
  <r>
    <s v="LAUGB"/>
    <x v="82"/>
    <x v="66"/>
    <s v="Canada"/>
    <s v="GuaranÃ¡ FantÃ¡stica"/>
    <s v="Beverages"/>
    <n v="0"/>
    <n v="136.5"/>
    <n v="1"/>
    <n v="0"/>
    <n v="22.5"/>
    <x v="1193"/>
    <n v="0"/>
    <n v="0"/>
    <n v="22.5"/>
    <n v="9"/>
  </r>
  <r>
    <s v="CONSH"/>
    <x v="83"/>
    <x v="19"/>
    <s v="UK"/>
    <s v="Chef Anton's Gumbo Mix"/>
    <s v="Condiments"/>
    <n v="0"/>
    <n v="176.5"/>
    <n v="1"/>
    <n v="0"/>
    <n v="640.5"/>
    <x v="1194"/>
    <n v="0"/>
    <n v="0"/>
    <n v="640.5"/>
    <n v="6"/>
  </r>
  <r>
    <s v="CONSH"/>
    <x v="83"/>
    <x v="19"/>
    <s v="UK"/>
    <s v="Mishi Kobe Niku"/>
    <s v="Meat/Poultry"/>
    <n v="0"/>
    <n v="176.5"/>
    <n v="1"/>
    <n v="0"/>
    <n v="291"/>
    <x v="1195"/>
    <n v="0"/>
    <n v="0"/>
    <n v="291"/>
    <n v="6"/>
  </r>
  <r>
    <s v="CONSH"/>
    <x v="83"/>
    <x v="19"/>
    <s v="UK"/>
    <s v="Mozzarella di Giovanni"/>
    <s v="Dairy Products"/>
    <n v="0"/>
    <n v="176.5"/>
    <n v="1"/>
    <n v="0"/>
    <n v="278"/>
    <x v="1196"/>
    <n v="0"/>
    <n v="0"/>
    <n v="278"/>
    <n v="3"/>
  </r>
  <r>
    <s v="CONSH"/>
    <x v="83"/>
    <x v="19"/>
    <s v="UK"/>
    <s v="Gustaf's KnÃ¤ckebrÃ¶d"/>
    <s v="Grains/Cereals"/>
    <n v="0"/>
    <n v="176.5"/>
    <n v="1"/>
    <n v="0"/>
    <n v="201.6"/>
    <x v="1175"/>
    <n v="0"/>
    <n v="0"/>
    <n v="201.6"/>
    <n v="3"/>
  </r>
  <r>
    <s v="CONSH"/>
    <x v="83"/>
    <x v="19"/>
    <s v="UK"/>
    <s v="Chang"/>
    <s v="Beverages"/>
    <n v="0"/>
    <n v="176.5"/>
    <n v="1"/>
    <n v="0"/>
    <n v="152"/>
    <x v="1014"/>
    <n v="0"/>
    <n v="0"/>
    <n v="152"/>
    <n v="3"/>
  </r>
  <r>
    <s v="CONSH"/>
    <x v="83"/>
    <x v="19"/>
    <s v="UK"/>
    <s v="TunnbrÃ¶d"/>
    <s v="Grains/Cereals"/>
    <n v="0"/>
    <n v="176.5"/>
    <n v="1"/>
    <n v="0"/>
    <n v="151.19999999999999"/>
    <x v="185"/>
    <n v="0"/>
    <n v="0"/>
    <n v="151.19999999999999"/>
    <n v="15"/>
  </r>
  <r>
    <s v="CONSH"/>
    <x v="83"/>
    <x v="19"/>
    <s v="UK"/>
    <s v="Konbu"/>
    <s v="Seafood"/>
    <n v="0"/>
    <n v="176.5"/>
    <n v="1"/>
    <n v="0"/>
    <n v="4.8"/>
    <x v="1197"/>
    <n v="0"/>
    <n v="0"/>
    <n v="4.8"/>
    <n v="15"/>
  </r>
  <r>
    <s v="NORTS"/>
    <x v="84"/>
    <x v="19"/>
    <s v="UK"/>
    <s v="Raclette Courdavault"/>
    <s v="Dairy Products"/>
    <n v="0"/>
    <n v="185"/>
    <n v="1"/>
    <n v="0"/>
    <n v="220"/>
    <x v="862"/>
    <n v="0"/>
    <n v="0"/>
    <n v="220"/>
    <n v="5"/>
  </r>
  <r>
    <s v="NORTS"/>
    <x v="84"/>
    <x v="19"/>
    <s v="UK"/>
    <s v="Chai"/>
    <s v="Beverages"/>
    <n v="0"/>
    <n v="185"/>
    <n v="1"/>
    <n v="0"/>
    <n v="144"/>
    <x v="275"/>
    <n v="0"/>
    <n v="0"/>
    <n v="144"/>
    <n v="4"/>
  </r>
  <r>
    <s v="NORTS"/>
    <x v="84"/>
    <x v="19"/>
    <s v="UK"/>
    <s v="Outback Lager"/>
    <s v="Beverages"/>
    <n v="370"/>
    <n v="185"/>
    <n v="2"/>
    <n v="0"/>
    <n v="135"/>
    <x v="759"/>
    <n v="5.4000000000000003E-3"/>
    <n v="0.36486486486486402"/>
    <n v="67.5"/>
    <n v="3.5"/>
  </r>
  <r>
    <s v="NORTS"/>
    <x v="84"/>
    <x v="19"/>
    <s v="UK"/>
    <s v="Gudbrandsdalsost"/>
    <s v="Dairy Products"/>
    <n v="0"/>
    <n v="185"/>
    <n v="1"/>
    <n v="0"/>
    <n v="108"/>
    <x v="352"/>
    <n v="0"/>
    <n v="0"/>
    <n v="108"/>
    <n v="4"/>
  </r>
  <r>
    <s v="NORTS"/>
    <x v="84"/>
    <x v="19"/>
    <s v="UK"/>
    <s v="Filo Mix"/>
    <s v="Grains/Cereals"/>
    <n v="0"/>
    <n v="185"/>
    <n v="1"/>
    <n v="0"/>
    <n v="42"/>
    <x v="433"/>
    <n v="0"/>
    <n v="0"/>
    <n v="42"/>
    <n v="5"/>
  </r>
  <r>
    <s v="BOLID"/>
    <x v="85"/>
    <x v="59"/>
    <s v="Spain"/>
    <s v="ThÃ¼ringer Rostbratwurst"/>
    <s v="Meat/Poultry"/>
    <n v="0"/>
    <n v="265"/>
    <n v="1"/>
    <n v="0.25"/>
    <n v="1856.85"/>
    <x v="1198"/>
    <n v="0"/>
    <n v="0"/>
    <n v="1856.85"/>
    <n v="2"/>
  </r>
  <r>
    <s v="BOLID"/>
    <x v="85"/>
    <x v="59"/>
    <s v="Spain"/>
    <s v="Alice Mutton"/>
    <s v="Meat/Poultry"/>
    <n v="0"/>
    <n v="265"/>
    <n v="1"/>
    <n v="0.25"/>
    <n v="1170"/>
    <x v="1199"/>
    <n v="0"/>
    <n v="0"/>
    <n v="1170"/>
    <n v="2"/>
  </r>
  <r>
    <s v="BOLID"/>
    <x v="85"/>
    <x v="59"/>
    <s v="Spain"/>
    <s v="Chef Anton's Cajun Seasoning"/>
    <s v="Condiments"/>
    <n v="0"/>
    <n v="265"/>
    <n v="1"/>
    <n v="0"/>
    <n v="422.4"/>
    <x v="1200"/>
    <n v="0"/>
    <n v="0"/>
    <n v="422.4"/>
    <n v="4"/>
  </r>
  <r>
    <s v="BOLID"/>
    <x v="85"/>
    <x v="59"/>
    <s v="Spain"/>
    <s v="RhÃ¶nbrÃ¤u Klosterbier"/>
    <s v="Beverages"/>
    <n v="0"/>
    <n v="265"/>
    <n v="1"/>
    <n v="0"/>
    <n v="310"/>
    <x v="836"/>
    <n v="0"/>
    <n v="0"/>
    <n v="310"/>
    <n v="4"/>
  </r>
  <r>
    <s v="BOLID"/>
    <x v="85"/>
    <x v="59"/>
    <s v="Spain"/>
    <s v="Ravioli Angelo"/>
    <s v="Grains/Cereals"/>
    <n v="0"/>
    <n v="265"/>
    <n v="1"/>
    <n v="0"/>
    <n v="249.6"/>
    <x v="1201"/>
    <n v="0"/>
    <n v="0"/>
    <n v="249.6"/>
    <n v="4"/>
  </r>
  <r>
    <s v="BOLID"/>
    <x v="85"/>
    <x v="59"/>
    <s v="Spain"/>
    <s v="Filo Mix"/>
    <s v="Grains/Cereals"/>
    <n v="0"/>
    <n v="265"/>
    <n v="1"/>
    <n v="0.20000000298023199"/>
    <n v="223.99999916553401"/>
    <x v="1202"/>
    <n v="0"/>
    <n v="0"/>
    <n v="223.99999916553401"/>
    <n v="31"/>
  </r>
  <r>
    <s v="LAZYK"/>
    <x v="86"/>
    <x v="67"/>
    <s v="USA"/>
    <s v="Queso Cabrales"/>
    <s v="Dairy Products"/>
    <n v="0"/>
    <n v="62"/>
    <n v="1"/>
    <n v="0"/>
    <n v="210"/>
    <x v="272"/>
    <n v="0"/>
    <n v="0"/>
    <n v="210"/>
    <n v="35"/>
  </r>
  <r>
    <s v="LAZYK"/>
    <x v="86"/>
    <x v="67"/>
    <s v="USA"/>
    <s v="Boston Crab Meat"/>
    <s v="Seafood"/>
    <n v="0"/>
    <n v="62"/>
    <n v="1"/>
    <n v="0"/>
    <n v="147"/>
    <x v="854"/>
    <n v="0"/>
    <n v="0"/>
    <n v="147"/>
    <n v="20"/>
  </r>
  <r>
    <s v="GROSR"/>
    <x v="87"/>
    <x v="68"/>
    <s v="Venezuela"/>
    <s v="ThÃ¼ringer Rostbratwurst"/>
    <s v="Meat/Poultry"/>
    <n v="0"/>
    <n v="506"/>
    <n v="1"/>
    <n v="0"/>
    <n v="990"/>
    <x v="1203"/>
    <n v="0"/>
    <n v="0"/>
    <n v="990"/>
    <n v="3"/>
  </r>
  <r>
    <s v="GROSR"/>
    <x v="87"/>
    <x v="68"/>
    <s v="Venezuela"/>
    <s v="Ikura"/>
    <s v="Seafood"/>
    <n v="0"/>
    <n v="506"/>
    <n v="1"/>
    <n v="0"/>
    <n v="310"/>
    <x v="836"/>
    <n v="0"/>
    <n v="0"/>
    <n v="310"/>
    <n v="6"/>
  </r>
  <r>
    <s v="GROSR"/>
    <x v="87"/>
    <x v="68"/>
    <s v="Venezuela"/>
    <s v="Mozzarella di Giovanni"/>
    <s v="Dairy Products"/>
    <n v="0"/>
    <n v="506"/>
    <n v="1"/>
    <n v="0"/>
    <n v="111.2"/>
    <x v="1204"/>
    <n v="0"/>
    <n v="0"/>
    <n v="111.2"/>
    <n v="3"/>
  </r>
  <r>
    <s v="GROSR"/>
    <x v="87"/>
    <x v="68"/>
    <s v="Venezuela"/>
    <s v="RhÃ¶nbrÃ¤u Klosterbier"/>
    <s v="Beverages"/>
    <n v="0"/>
    <n v="506"/>
    <n v="1"/>
    <n v="0"/>
    <n v="77.5"/>
    <x v="454"/>
    <n v="0"/>
    <n v="0"/>
    <n v="77.5"/>
    <n v="6"/>
  </r>
  <r>
    <s v="CENTC"/>
    <x v="88"/>
    <x v="34"/>
    <s v="Mexico"/>
    <s v="Sir Rodney's Scones"/>
    <s v="Confections"/>
    <n v="0"/>
    <n v="0"/>
    <n v="1"/>
    <n v="0"/>
    <n v="80"/>
    <x v="1205"/>
    <n v="0"/>
    <n v="0"/>
    <n v="80"/>
    <n v="7"/>
  </r>
  <r>
    <s v="CENTC"/>
    <x v="88"/>
    <x v="34"/>
    <s v="Mexico"/>
    <s v="Gravad lax"/>
    <s v="Seafood"/>
    <n v="0"/>
    <n v="0"/>
    <n v="1"/>
    <n v="0"/>
    <n v="20.8"/>
    <x v="1206"/>
    <n v="0"/>
    <n v="0"/>
    <n v="20.8"/>
    <n v="7"/>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7">
  <r>
    <n v="1"/>
    <x v="0"/>
    <s v="Beverages"/>
    <s v="10 boxes x 20 bags"/>
    <n v="10"/>
    <n v="21"/>
    <x v="0"/>
    <n v="18"/>
    <x v="0"/>
    <n v="12788.0999809563"/>
    <n v="7.7631580104169096E-2"/>
  </r>
  <r>
    <n v="2"/>
    <x v="1"/>
    <s v="Beverages"/>
    <s v="24 - 12 oz bottles"/>
    <n v="24"/>
    <n v="12"/>
    <x v="1"/>
    <n v="19"/>
    <x v="1"/>
    <n v="16355.959973822501"/>
    <n v="0.102272728712043"/>
  </r>
  <r>
    <n v="3"/>
    <x v="2"/>
    <s v="Condiments"/>
    <s v="12 - 550 ml bottles"/>
    <n v="12"/>
    <n v="1"/>
    <x v="2"/>
    <n v="10"/>
    <x v="2"/>
    <n v="3043.99999946355"/>
    <n v="1.66666669150193E-2"/>
  </r>
  <r>
    <n v="4"/>
    <x v="3"/>
    <s v="Condiments"/>
    <s v="48 - 6 oz jars"/>
    <n v="48"/>
    <n v="1"/>
    <x v="3"/>
    <n v="22"/>
    <x v="3"/>
    <n v="8567.8999876409707"/>
    <n v="7.5000000931322502E-2"/>
  </r>
  <r>
    <n v="5"/>
    <x v="4"/>
    <s v="Condiments"/>
    <s v="36 boxes"/>
    <n v="36"/>
    <n v="1"/>
    <x v="4"/>
    <n v="21.35"/>
    <x v="4"/>
    <n v="5347.1999956216596"/>
    <n v="7.5000000745057999E-2"/>
  </r>
  <r>
    <n v="6"/>
    <x v="5"/>
    <s v="Condiments"/>
    <s v="12 - 8 oz jars"/>
    <n v="12"/>
    <n v="1"/>
    <x v="2"/>
    <n v="25"/>
    <x v="5"/>
    <n v="7136.9999987818301"/>
    <n v="3.0833333420256698E-2"/>
  </r>
  <r>
    <n v="7"/>
    <x v="6"/>
    <s v="Produce"/>
    <s v="12 - 1 lb pkgs."/>
    <n v="12"/>
    <n v="1"/>
    <x v="2"/>
    <n v="30"/>
    <x v="6"/>
    <n v="22044.299987822698"/>
    <n v="2.7586207564534799E-2"/>
  </r>
  <r>
    <n v="8"/>
    <x v="7"/>
    <s v="Condiments"/>
    <s v="12 - 12 oz jars"/>
    <n v="12"/>
    <n v="1"/>
    <x v="2"/>
    <n v="40"/>
    <x v="7"/>
    <n v="12771.9999891519"/>
    <n v="6.5384616645482799E-2"/>
  </r>
  <r>
    <n v="9"/>
    <x v="8"/>
    <s v="Meat/Poultry"/>
    <s v="18 - 500 g pkgs."/>
    <n v="18"/>
    <n v="1"/>
    <x v="5"/>
    <n v="97"/>
    <x v="8"/>
    <n v="7226.4999884366898"/>
    <n v="0.10000000149011599"/>
  </r>
  <r>
    <n v="10"/>
    <x v="9"/>
    <s v="Seafood"/>
    <s v="12 - 200 ml jars"/>
    <n v="12"/>
    <n v="1"/>
    <x v="2"/>
    <n v="31"/>
    <x v="9"/>
    <n v="20867.339966019899"/>
    <n v="4.3939394819917099E-2"/>
  </r>
  <r>
    <n v="11"/>
    <x v="10"/>
    <s v="Dairy Products"/>
    <s v="1 kg pkg."/>
    <n v="1"/>
    <n v="1"/>
    <x v="6"/>
    <n v="21"/>
    <x v="10"/>
    <n v="12901.769987989899"/>
    <n v="5.65789479174112E-2"/>
  </r>
  <r>
    <n v="12"/>
    <x v="11"/>
    <s v="Dairy Products"/>
    <s v="10 - 500 g pkgs."/>
    <n v="10"/>
    <n v="1"/>
    <x v="7"/>
    <n v="38"/>
    <x v="11"/>
    <n v="12257.659983703399"/>
    <n v="6.4285715509738203E-2"/>
  </r>
  <r>
    <n v="13"/>
    <x v="12"/>
    <s v="Seafood"/>
    <s v="2 kg box"/>
    <n v="2"/>
    <n v="1"/>
    <x v="8"/>
    <n v="6"/>
    <x v="12"/>
    <n v="4960.43999135792"/>
    <n v="4.2500001005828299E-2"/>
  </r>
  <r>
    <n v="14"/>
    <x v="13"/>
    <s v="Produce"/>
    <s v="40 - 100 g pkgs."/>
    <n v="40"/>
    <n v="1"/>
    <x v="9"/>
    <n v="23.25"/>
    <x v="13"/>
    <n v="7991.4899937621303"/>
    <n v="6.7272728224369596E-2"/>
  </r>
  <r>
    <n v="15"/>
    <x v="14"/>
    <s v="Condiments"/>
    <s v="24 - 250 ml bottles"/>
    <n v="24"/>
    <n v="1"/>
    <x v="10"/>
    <n v="15.5"/>
    <x v="14"/>
    <n v="1784.8249995727001"/>
    <n v="1.66666669150193E-2"/>
  </r>
  <r>
    <n v="16"/>
    <x v="15"/>
    <s v="Confections"/>
    <s v="32 - 500 g boxes"/>
    <n v="32"/>
    <n v="1"/>
    <x v="11"/>
    <n v="17.45"/>
    <x v="15"/>
    <n v="17215.775470547302"/>
    <n v="6.69767455912606E-2"/>
  </r>
  <r>
    <n v="17"/>
    <x v="16"/>
    <s v="Meat/Poultry"/>
    <s v="20 - 1 kg tins"/>
    <n v="20"/>
    <n v="1"/>
    <x v="12"/>
    <n v="39"/>
    <x v="16"/>
    <n v="32698.379980891899"/>
    <n v="6.2162162585032897E-2"/>
  </r>
  <r>
    <n v="18"/>
    <x v="17"/>
    <s v="Seafood"/>
    <s v="16 kg pkg."/>
    <n v="16"/>
    <n v="1"/>
    <x v="13"/>
    <n v="62.5"/>
    <x v="17"/>
    <n v="29171.874963399001"/>
    <n v="7.9629630540256097E-2"/>
  </r>
  <r>
    <n v="19"/>
    <x v="18"/>
    <s v="Confections"/>
    <s v="10 boxes x 12 pieces"/>
    <n v="10"/>
    <n v="12"/>
    <x v="14"/>
    <n v="9.1999999999999993"/>
    <x v="18"/>
    <n v="5862.6199964612697"/>
    <n v="5.5405406029643202E-2"/>
  </r>
  <r>
    <n v="20"/>
    <x v="19"/>
    <s v="Confections"/>
    <s v="30 gift boxes"/>
    <n v="30"/>
    <n v="1"/>
    <x v="15"/>
    <n v="81"/>
    <x v="19"/>
    <n v="22563.359987036802"/>
    <n v="4.6250000363215797E-2"/>
  </r>
  <r>
    <n v="21"/>
    <x v="20"/>
    <s v="Confections"/>
    <s v="24 pkgs. x 4 pieces"/>
    <n v="24"/>
    <n v="4"/>
    <x v="16"/>
    <n v="10"/>
    <x v="20"/>
    <n v="9103.9999909102899"/>
    <n v="5.6410257346354999E-2"/>
  </r>
  <r>
    <n v="22"/>
    <x v="21"/>
    <s v="Grains/Cereals"/>
    <s v="24 - 500 g pkgs."/>
    <n v="24"/>
    <n v="1"/>
    <x v="10"/>
    <n v="21"/>
    <x v="21"/>
    <n v="7122.35999992489"/>
    <n v="2.1428571481789799E-2"/>
  </r>
  <r>
    <n v="23"/>
    <x v="22"/>
    <s v="Grains/Cereals"/>
    <s v="12 - 250 g pkgs."/>
    <n v="12"/>
    <n v="1"/>
    <x v="2"/>
    <n v="9"/>
    <x v="22"/>
    <n v="4601.69999436736"/>
    <n v="3.7500000558793503E-2"/>
  </r>
  <r>
    <n v="24"/>
    <x v="23"/>
    <s v="Beverages"/>
    <s v="12 - 355 ml cans"/>
    <n v="12"/>
    <n v="1"/>
    <x v="2"/>
    <n v="4.5"/>
    <x v="23"/>
    <n v="4504.36499684304"/>
    <n v="5.6862745872315199E-2"/>
  </r>
  <r>
    <n v="25"/>
    <x v="24"/>
    <s v="Confections"/>
    <s v="20 - 450 g glasses"/>
    <n v="20"/>
    <n v="1"/>
    <x v="12"/>
    <n v="14"/>
    <x v="24"/>
    <n v="3704.3999965265298"/>
    <n v="8.6111111980345503E-2"/>
  </r>
  <r>
    <n v="26"/>
    <x v="25"/>
    <s v="Confections"/>
    <s v="100 - 250 g bags"/>
    <n v="100"/>
    <n v="1"/>
    <x v="17"/>
    <n v="31.23"/>
    <x v="25"/>
    <n v="19849.144466497401"/>
    <n v="5.1562501117586999E-2"/>
  </r>
  <r>
    <n v="27"/>
    <x v="26"/>
    <s v="Confections"/>
    <s v="100 - 100 g pieces"/>
    <n v="100"/>
    <n v="1"/>
    <x v="17"/>
    <n v="43.9"/>
    <x v="26"/>
    <n v="15099.875"/>
    <n v="2.77777777777777E-2"/>
  </r>
  <r>
    <n v="28"/>
    <x v="27"/>
    <s v="Produce"/>
    <s v="25 - 825 g cans"/>
    <n v="25"/>
    <n v="1"/>
    <x v="18"/>
    <n v="45.6"/>
    <x v="27"/>
    <n v="25696.639981058201"/>
    <n v="3.7878788556113298E-2"/>
  </r>
  <r>
    <n v="29"/>
    <x v="28"/>
    <s v="Meat/Poultry"/>
    <s v="50 bags x 30 sausgs."/>
    <n v="50"/>
    <n v="31"/>
    <x v="19"/>
    <n v="123.79"/>
    <x v="28"/>
    <n v="80368.671974514"/>
    <n v="6.4062500372529002E-2"/>
  </r>
  <r>
    <n v="30"/>
    <x v="29"/>
    <s v="Seafood"/>
    <s v="10 - 200 g glasses"/>
    <n v="10"/>
    <n v="1"/>
    <x v="7"/>
    <n v="25.89"/>
    <x v="29"/>
    <n v="13424.1974937865"/>
    <n v="8.1250000395812094E-2"/>
  </r>
  <r>
    <n v="31"/>
    <x v="30"/>
    <s v="Dairy Products"/>
    <s v="12 - 100 g pkgs"/>
    <n v="12"/>
    <n v="1"/>
    <x v="2"/>
    <n v="12.5"/>
    <x v="30"/>
    <n v="14920.8749793935"/>
    <n v="6.2745098974190505E-2"/>
  </r>
  <r>
    <n v="32"/>
    <x v="31"/>
    <s v="Dairy Products"/>
    <s v="24 - 200 g pkgs."/>
    <n v="24"/>
    <n v="1"/>
    <x v="10"/>
    <n v="32"/>
    <x v="31"/>
    <n v="8404.1599857091896"/>
    <n v="7.3333334674437797E-2"/>
  </r>
  <r>
    <n v="33"/>
    <x v="32"/>
    <s v="Dairy Products"/>
    <s v="500 g"/>
    <n v="1"/>
    <n v="1"/>
    <x v="6"/>
    <n v="2.5"/>
    <x v="32"/>
    <n v="1648.1249991375901"/>
    <n v="4.3750000884756397E-2"/>
  </r>
  <r>
    <n v="34"/>
    <x v="33"/>
    <s v="Beverages"/>
    <s v="24 - 12 oz bottles"/>
    <n v="24"/>
    <n v="12"/>
    <x v="1"/>
    <n v="14"/>
    <x v="33"/>
    <n v="6350.39999251067"/>
    <n v="5.0000000745057997E-2"/>
  </r>
  <r>
    <n v="35"/>
    <x v="34"/>
    <s v="Beverages"/>
    <s v="24 - 12 oz bottles"/>
    <n v="24"/>
    <n v="1"/>
    <x v="10"/>
    <n v="18"/>
    <x v="34"/>
    <n v="13643.9999832093"/>
    <n v="4.7222223029368397E-2"/>
  </r>
  <r>
    <n v="36"/>
    <x v="35"/>
    <s v="Seafood"/>
    <s v="24 - 250 g  jars"/>
    <n v="24"/>
    <n v="1"/>
    <x v="10"/>
    <n v="19"/>
    <x v="35"/>
    <n v="13458.459991064599"/>
    <n v="7.9032258761505894E-2"/>
  </r>
  <r>
    <n v="37"/>
    <x v="36"/>
    <s v="Seafood"/>
    <s v="12 - 500 g pkgs."/>
    <n v="12"/>
    <n v="1"/>
    <x v="2"/>
    <n v="26"/>
    <x v="36"/>
    <n v="2688.39999465346"/>
    <n v="5.0000000745057997E-2"/>
  </r>
  <r>
    <n v="38"/>
    <x v="37"/>
    <s v="Beverages"/>
    <s v="12 - 75 cl bottles"/>
    <n v="12"/>
    <n v="75"/>
    <x v="20"/>
    <n v="263.5"/>
    <x v="37"/>
    <n v="141396.734903448"/>
    <n v="4.5833333861082702E-2"/>
  </r>
  <r>
    <n v="39"/>
    <x v="38"/>
    <s v="Beverages"/>
    <s v="750 cc per bottle"/>
    <n v="750"/>
    <n v="1"/>
    <x v="21"/>
    <n v="18"/>
    <x v="38"/>
    <n v="12294.5399852961"/>
    <n v="6.6666667908430094E-2"/>
  </r>
  <r>
    <n v="40"/>
    <x v="39"/>
    <s v="Seafood"/>
    <s v="24 - 4 oz tins"/>
    <n v="24"/>
    <n v="1"/>
    <x v="10"/>
    <n v="18.399999999999999"/>
    <x v="39"/>
    <n v="17910.629981672701"/>
    <n v="5.1219512958352101E-2"/>
  </r>
  <r>
    <n v="41"/>
    <x v="40"/>
    <s v="Seafood"/>
    <s v="12 - 12 oz cans"/>
    <n v="12"/>
    <n v="1"/>
    <x v="2"/>
    <n v="9.65"/>
    <x v="40"/>
    <n v="8680.3449947750196"/>
    <n v="4.0425532438019399E-2"/>
  </r>
  <r>
    <n v="42"/>
    <x v="41"/>
    <s v="Grains/Cereals"/>
    <s v="32 - 1 kg pkgs."/>
    <n v="32"/>
    <n v="1"/>
    <x v="11"/>
    <n v="14"/>
    <x v="41"/>
    <n v="8574.9999880880096"/>
    <n v="5.5000000943740197E-2"/>
  </r>
  <r>
    <n v="43"/>
    <x v="42"/>
    <s v="Beverages"/>
    <s v="16 - 500 g tins"/>
    <n v="16"/>
    <n v="1"/>
    <x v="13"/>
    <n v="46"/>
    <x v="22"/>
    <n v="23526.699973952698"/>
    <n v="5.0000000878104099E-2"/>
  </r>
  <r>
    <n v="44"/>
    <x v="43"/>
    <s v="Condiments"/>
    <s v="20 - 2 kg bags"/>
    <n v="20"/>
    <n v="1"/>
    <x v="12"/>
    <n v="19.45"/>
    <x v="42"/>
    <n v="9915.9449908241604"/>
    <n v="6.0416667877385997E-2"/>
  </r>
  <r>
    <n v="45"/>
    <x v="44"/>
    <s v="Seafood"/>
    <s v="1k pkg."/>
    <n v="1"/>
    <n v="1"/>
    <x v="6"/>
    <n v="9.5"/>
    <x v="43"/>
    <n v="4338.1749890502497"/>
    <n v="7.50000016497714E-2"/>
  </r>
  <r>
    <n v="46"/>
    <x v="45"/>
    <s v="Seafood"/>
    <s v="4 - 450 g glasses"/>
    <n v="4"/>
    <n v="1"/>
    <x v="22"/>
    <n v="12"/>
    <x v="44"/>
    <n v="5882.9999949127396"/>
    <n v="6.3703704625368104E-2"/>
  </r>
  <r>
    <n v="47"/>
    <x v="46"/>
    <s v="Confections"/>
    <s v="10 - 4 oz boxes"/>
    <n v="10"/>
    <n v="1"/>
    <x v="7"/>
    <n v="9.5"/>
    <x v="45"/>
    <n v="3958.0799989156399"/>
    <n v="7.3809524377187005E-2"/>
  </r>
  <r>
    <n v="48"/>
    <x v="47"/>
    <s v="Confections"/>
    <s v="10 pkgs."/>
    <n v="10"/>
    <n v="1"/>
    <x v="7"/>
    <n v="12.75"/>
    <x v="46"/>
    <n v="1368.7124936543401"/>
    <n v="0.10833333681027001"/>
  </r>
  <r>
    <n v="49"/>
    <x v="48"/>
    <s v="Confections"/>
    <s v="24 - 50 g pkgs."/>
    <n v="24"/>
    <n v="1"/>
    <x v="10"/>
    <n v="20"/>
    <x v="47"/>
    <n v="9244.5999931543993"/>
    <n v="3.0952381945791699E-2"/>
  </r>
  <r>
    <n v="50"/>
    <x v="49"/>
    <s v="Confections"/>
    <s v="12 - 100 g bars"/>
    <n v="12"/>
    <n v="1"/>
    <x v="2"/>
    <n v="16.25"/>
    <x v="48"/>
    <n v="3437.6874989224598"/>
    <n v="2.5000000372528999E-2"/>
  </r>
  <r>
    <n v="51"/>
    <x v="50"/>
    <s v="Produce"/>
    <s v="50 - 300 g pkgs."/>
    <n v="50"/>
    <n v="1"/>
    <x v="23"/>
    <n v="53"/>
    <x v="49"/>
    <n v="41819.649953996297"/>
    <n v="5.1282052046213299E-2"/>
  </r>
  <r>
    <n v="52"/>
    <x v="51"/>
    <s v="Grains/Cereals"/>
    <s v="16 - 2 kg boxes"/>
    <n v="16"/>
    <n v="1"/>
    <x v="13"/>
    <n v="7"/>
    <x v="50"/>
    <n v="3232.94999785646"/>
    <n v="4.1379311089885601E-2"/>
  </r>
  <r>
    <n v="53"/>
    <x v="52"/>
    <s v="Meat/Poultry"/>
    <s v="48 pieces"/>
    <n v="48"/>
    <n v="1"/>
    <x v="3"/>
    <n v="32.799999999999997"/>
    <x v="51"/>
    <n v="20574.169984587999"/>
    <n v="3.83333340287208E-2"/>
  </r>
  <r>
    <n v="54"/>
    <x v="53"/>
    <s v="Meat/Poultry"/>
    <s v="16 pies"/>
    <n v="16"/>
    <n v="1"/>
    <x v="13"/>
    <n v="7.45"/>
    <x v="32"/>
    <n v="4728.2374943185596"/>
    <n v="7.2222223194936902E-2"/>
  </r>
  <r>
    <n v="55"/>
    <x v="54"/>
    <s v="Meat/Poultry"/>
    <s v="24 boxes x 2 pies"/>
    <n v="24"/>
    <n v="2"/>
    <x v="3"/>
    <n v="24"/>
    <x v="52"/>
    <n v="17426.399969297599"/>
    <n v="7.7272728424180606E-2"/>
  </r>
  <r>
    <n v="56"/>
    <x v="55"/>
    <s v="Grains/Cereals"/>
    <s v="24 - 250 g pkgs."/>
    <n v="24"/>
    <n v="1"/>
    <x v="10"/>
    <n v="38"/>
    <x v="53"/>
    <n v="42593.059960685598"/>
    <n v="6.2000000998377797E-2"/>
  </r>
  <r>
    <n v="57"/>
    <x v="56"/>
    <s v="Grains/Cereals"/>
    <s v="24 - 250 g pkgs."/>
    <n v="24"/>
    <n v="1"/>
    <x v="10"/>
    <n v="19.5"/>
    <x v="54"/>
    <n v="7661.5499988377096"/>
    <n v="2.8260869824367998E-2"/>
  </r>
  <r>
    <n v="58"/>
    <x v="57"/>
    <s v="Seafood"/>
    <s v="24 pieces"/>
    <n v="24"/>
    <n v="1"/>
    <x v="10"/>
    <n v="13.25"/>
    <x v="55"/>
    <n v="5881.6749898120697"/>
    <n v="0.100000001283155"/>
  </r>
  <r>
    <n v="59"/>
    <x v="58"/>
    <s v="Dairy Products"/>
    <s v="5 kg pkg."/>
    <n v="5"/>
    <n v="1"/>
    <x v="24"/>
    <n v="55"/>
    <x v="56"/>
    <n v="71155.699909429997"/>
    <n v="4.7222223201835598E-2"/>
  </r>
  <r>
    <n v="60"/>
    <x v="59"/>
    <s v="Dairy Products"/>
    <s v="15 - 300 g rounds"/>
    <n v="15"/>
    <n v="1"/>
    <x v="25"/>
    <n v="34"/>
    <x v="57"/>
    <n v="46825.479953019298"/>
    <n v="6.3921569536129597E-2"/>
  </r>
  <r>
    <n v="61"/>
    <x v="60"/>
    <s v="Condiments"/>
    <s v="24 - 500 ml bottles"/>
    <n v="24"/>
    <n v="1"/>
    <x v="10"/>
    <n v="28.5"/>
    <x v="58"/>
    <n v="14352.599963817"/>
    <n v="7.0833334699273096E-2"/>
  </r>
  <r>
    <n v="62"/>
    <x v="61"/>
    <s v="Confections"/>
    <s v="48 pies"/>
    <n v="48"/>
    <n v="1"/>
    <x v="3"/>
    <n v="49.3"/>
    <x v="59"/>
    <n v="47234.969954013803"/>
    <n v="5.41666673962026E-2"/>
  </r>
  <r>
    <n v="63"/>
    <x v="62"/>
    <s v="Condiments"/>
    <s v="15 - 625 g jars"/>
    <n v="15"/>
    <n v="1"/>
    <x v="25"/>
    <n v="43.9"/>
    <x v="60"/>
    <n v="16701.094979286099"/>
    <n v="4.1176471201812503E-2"/>
  </r>
  <r>
    <n v="64"/>
    <x v="63"/>
    <s v="Grains/Cereals"/>
    <s v="20 bags x 4 pieces"/>
    <n v="20"/>
    <n v="4"/>
    <x v="26"/>
    <n v="33.25"/>
    <x v="61"/>
    <n v="21957.967488128601"/>
    <n v="4.1000000449518299E-2"/>
  </r>
  <r>
    <n v="65"/>
    <x v="64"/>
    <s v="Condiments"/>
    <s v="32 - 8 oz bottles"/>
    <n v="32"/>
    <n v="1"/>
    <x v="11"/>
    <n v="21.05"/>
    <x v="62"/>
    <n v="13869.8899857249"/>
    <n v="4.8437501071020898E-2"/>
  </r>
  <r>
    <n v="66"/>
    <x v="65"/>
    <s v="Condiments"/>
    <s v="24 - 8 oz jars"/>
    <n v="24"/>
    <n v="1"/>
    <x v="10"/>
    <n v="17"/>
    <x v="63"/>
    <n v="3382.9999949336002"/>
    <n v="3.1250000931322498E-2"/>
  </r>
  <r>
    <n v="67"/>
    <x v="66"/>
    <s v="Beverages"/>
    <s v="24 - 12 oz bottles"/>
    <n v="24"/>
    <n v="1"/>
    <x v="10"/>
    <n v="14"/>
    <x v="64"/>
    <n v="2396.79999566078"/>
    <n v="6.0000000894069601E-2"/>
  </r>
  <r>
    <n v="68"/>
    <x v="67"/>
    <s v="Confections"/>
    <s v="10 boxes x 8 pieces"/>
    <n v="10"/>
    <n v="8"/>
    <x v="26"/>
    <n v="12.5"/>
    <x v="65"/>
    <n v="8713.9999961852991"/>
    <n v="5.8823529959601502E-2"/>
  </r>
  <r>
    <n v="69"/>
    <x v="68"/>
    <s v="Dairy Products"/>
    <s v="10 kg pkg."/>
    <n v="10"/>
    <n v="1"/>
    <x v="7"/>
    <n v="36"/>
    <x v="66"/>
    <n v="21942.3599741488"/>
    <n v="7.4193549372496101E-2"/>
  </r>
  <r>
    <n v="70"/>
    <x v="69"/>
    <s v="Beverages"/>
    <s v="24 - 355 ml bottles"/>
    <n v="24"/>
    <n v="1"/>
    <x v="10"/>
    <n v="15"/>
    <x v="67"/>
    <n v="10672.6499884687"/>
    <n v="6.2820513565570807E-2"/>
  </r>
  <r>
    <n v="71"/>
    <x v="70"/>
    <s v="Dairy Products"/>
    <s v="10 - 500 g pkgs."/>
    <n v="10"/>
    <n v="1"/>
    <x v="7"/>
    <n v="21.5"/>
    <x v="1"/>
    <n v="19551.024983853102"/>
    <n v="4.2857143407066603E-2"/>
  </r>
  <r>
    <n v="72"/>
    <x v="71"/>
    <s v="Dairy Products"/>
    <s v="24 - 200 g pkgs."/>
    <n v="24"/>
    <n v="1"/>
    <x v="10"/>
    <n v="34.799999999999997"/>
    <x v="68"/>
    <n v="24900.129985374198"/>
    <n v="2.36842109772719E-2"/>
  </r>
  <r>
    <n v="73"/>
    <x v="72"/>
    <s v="Seafood"/>
    <s v="24 - 150 g jars"/>
    <n v="24"/>
    <n v="1"/>
    <x v="10"/>
    <n v="15"/>
    <x v="69"/>
    <n v="3997.1999941952499"/>
    <n v="4.7142858350915501E-2"/>
  </r>
  <r>
    <n v="74"/>
    <x v="73"/>
    <s v="Produce"/>
    <s v="5 kg pkg."/>
    <n v="5"/>
    <n v="1"/>
    <x v="24"/>
    <n v="10"/>
    <x v="31"/>
    <n v="2432.4999990463202"/>
    <n v="5.0000000458497201E-2"/>
  </r>
  <r>
    <n v="75"/>
    <x v="74"/>
    <s v="Beverages"/>
    <s v="24 - 0.5 l bottles"/>
    <n v="24"/>
    <n v="1"/>
    <x v="10"/>
    <n v="7.75"/>
    <x v="70"/>
    <n v="8177.4899923272396"/>
    <n v="5.2173913901914698E-2"/>
  </r>
  <r>
    <n v="76"/>
    <x v="75"/>
    <s v="Beverages"/>
    <s v="500 ml"/>
    <n v="1"/>
    <n v="1"/>
    <x v="6"/>
    <n v="18"/>
    <x v="40"/>
    <n v="15760.439977222601"/>
    <n v="5.2564103729449703E-2"/>
  </r>
  <r>
    <n v="77"/>
    <x v="76"/>
    <s v="Condiments"/>
    <s v="12 boxes"/>
    <n v="12"/>
    <n v="1"/>
    <x v="2"/>
    <n v="13"/>
    <x v="71"/>
    <n v="9171.6299937255608"/>
    <n v="5.1315790238349E-2"/>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
  <r>
    <n v="1994"/>
    <x v="0"/>
    <x v="0"/>
    <n v="2"/>
    <s v="Chang"/>
    <x v="0"/>
    <n v="105"/>
    <n v="1443.9999977350201"/>
  </r>
  <r>
    <n v="1994"/>
    <x v="0"/>
    <x v="0"/>
    <n v="59"/>
    <s v="Raclette Courdavault"/>
    <x v="1"/>
    <n v="100"/>
    <n v="3937.9999816417599"/>
  </r>
  <r>
    <n v="1994"/>
    <x v="0"/>
    <x v="0"/>
    <n v="16"/>
    <s v="Pavlova"/>
    <x v="2"/>
    <n v="95"/>
    <n v="1112"/>
  </r>
  <r>
    <n v="1994"/>
    <x v="0"/>
    <x v="0"/>
    <n v="33"/>
    <s v="Geitost"/>
    <x v="1"/>
    <n v="85"/>
    <n v="161.49999987333999"/>
  </r>
  <r>
    <n v="1994"/>
    <x v="0"/>
    <x v="0"/>
    <n v="5"/>
    <s v="Chef Anton's Gumbo Mix"/>
    <x v="3"/>
    <n v="77"/>
    <n v="1047.1999960988701"/>
  </r>
  <r>
    <n v="1994"/>
    <x v="0"/>
    <x v="0"/>
    <n v="51"/>
    <s v="Manjimup Dried Apples"/>
    <x v="4"/>
    <n v="75"/>
    <n v="2957.3999911546698"/>
  </r>
  <r>
    <n v="1994"/>
    <x v="0"/>
    <x v="0"/>
    <n v="57"/>
    <s v="Ravioli Angelo"/>
    <x v="5"/>
    <n v="65"/>
    <n v="1002.29999982565"/>
  </r>
  <r>
    <n v="1994"/>
    <x v="0"/>
    <x v="0"/>
    <n v="30"/>
    <s v="Nord-Ost Matjeshering"/>
    <x v="6"/>
    <n v="60"/>
    <n v="931.5"/>
  </r>
  <r>
    <n v="1994"/>
    <x v="0"/>
    <x v="0"/>
    <n v="74"/>
    <s v="Longlife Tofu"/>
    <x v="4"/>
    <n v="57"/>
    <n v="384"/>
  </r>
  <r>
    <n v="1994"/>
    <x v="0"/>
    <x v="0"/>
    <n v="41"/>
    <s v="Jack's New England Clam Chowder"/>
    <x v="6"/>
    <n v="51"/>
    <n v="333.02499885261"/>
  </r>
  <r>
    <n v="1994"/>
    <x v="0"/>
    <x v="0"/>
    <n v="40"/>
    <s v="Boston Crab Meat"/>
    <x v="6"/>
    <n v="50"/>
    <n v="735"/>
  </r>
  <r>
    <n v="1994"/>
    <x v="0"/>
    <x v="0"/>
    <n v="39"/>
    <s v="Chartreuse verte"/>
    <x v="0"/>
    <n v="48"/>
    <n v="691.19999999999902"/>
  </r>
  <r>
    <n v="1994"/>
    <x v="0"/>
    <x v="0"/>
    <n v="24"/>
    <s v="GuaranÃ¡ FantÃ¡stica"/>
    <x v="0"/>
    <n v="43"/>
    <n v="146.69999967813399"/>
  </r>
  <r>
    <n v="1994"/>
    <x v="0"/>
    <x v="0"/>
    <n v="70"/>
    <s v="Outback Lager"/>
    <x v="0"/>
    <n v="41"/>
    <n v="429"/>
  </r>
  <r>
    <n v="1994"/>
    <x v="0"/>
    <x v="0"/>
    <n v="20"/>
    <s v="Sir Rodney's Marmalade"/>
    <x v="2"/>
    <n v="40"/>
    <n v="2462.3999980688"/>
  </r>
  <r>
    <n v="1994"/>
    <x v="0"/>
    <x v="0"/>
    <n v="49"/>
    <s v="Maxilaku"/>
    <x v="2"/>
    <n v="40"/>
    <n v="640"/>
  </r>
  <r>
    <n v="1994"/>
    <x v="0"/>
    <x v="0"/>
    <n v="60"/>
    <s v="Camembert Pierrot"/>
    <x v="1"/>
    <n v="40"/>
    <n v="1088"/>
  </r>
  <r>
    <n v="1994"/>
    <x v="0"/>
    <x v="0"/>
    <n v="65"/>
    <s v="Louisiana Fiery Hot Pepper Sauce"/>
    <x v="3"/>
    <n v="35"/>
    <n v="550.19999849796295"/>
  </r>
  <r>
    <n v="1994"/>
    <x v="0"/>
    <x v="0"/>
    <n v="17"/>
    <s v="Alice Mutton"/>
    <x v="7"/>
    <n v="30"/>
    <n v="936"/>
  </r>
  <r>
    <n v="1994"/>
    <x v="0"/>
    <x v="0"/>
    <n v="21"/>
    <s v="Sir Rodney's Scones"/>
    <x v="2"/>
    <n v="30"/>
    <n v="240"/>
  </r>
  <r>
    <n v="1994"/>
    <x v="0"/>
    <x v="0"/>
    <n v="72"/>
    <s v="Mozzarella di Giovanni"/>
    <x v="1"/>
    <n v="29"/>
    <n v="813.39999958574697"/>
  </r>
  <r>
    <n v="1994"/>
    <x v="0"/>
    <x v="0"/>
    <n v="77"/>
    <s v="Original Frankfurter grÃ¼ne SoÃŸe"/>
    <x v="3"/>
    <n v="27"/>
    <n v="280.8"/>
  </r>
  <r>
    <n v="1994"/>
    <x v="0"/>
    <x v="0"/>
    <n v="27"/>
    <s v="Schoggi Schokolade"/>
    <x v="2"/>
    <n v="25"/>
    <n v="877.5"/>
  </r>
  <r>
    <n v="1994"/>
    <x v="0"/>
    <x v="0"/>
    <n v="36"/>
    <s v="Inlagd Sill"/>
    <x v="6"/>
    <n v="25"/>
    <n v="380"/>
  </r>
  <r>
    <n v="1994"/>
    <x v="0"/>
    <x v="0"/>
    <n v="55"/>
    <s v="PÃ¢tÃ© chinois"/>
    <x v="7"/>
    <n v="21"/>
    <n v="342.71999759673997"/>
  </r>
  <r>
    <n v="1994"/>
    <x v="0"/>
    <x v="0"/>
    <n v="31"/>
    <s v="Gorgonzola Telino"/>
    <x v="1"/>
    <n v="20"/>
    <n v="200"/>
  </r>
  <r>
    <n v="1994"/>
    <x v="0"/>
    <x v="0"/>
    <n v="35"/>
    <s v="Steeleye Stout"/>
    <x v="0"/>
    <n v="20"/>
    <n v="288"/>
  </r>
  <r>
    <n v="1994"/>
    <x v="0"/>
    <x v="0"/>
    <n v="7"/>
    <s v="Uncle Bob's Organic Dried Pears"/>
    <x v="4"/>
    <n v="15"/>
    <n v="360"/>
  </r>
  <r>
    <n v="1994"/>
    <x v="0"/>
    <x v="0"/>
    <n v="53"/>
    <s v="Perth Pasties"/>
    <x v="7"/>
    <n v="15"/>
    <n v="393"/>
  </r>
  <r>
    <n v="1994"/>
    <x v="0"/>
    <x v="0"/>
    <n v="62"/>
    <s v="Tarte au sucre"/>
    <x v="2"/>
    <n v="15"/>
    <n v="443.25"/>
  </r>
  <r>
    <n v="1994"/>
    <x v="0"/>
    <x v="0"/>
    <n v="76"/>
    <s v="LakkalikÃ¶Ã¶ri"/>
    <x v="0"/>
    <n v="15"/>
    <n v="183.59999871253899"/>
  </r>
  <r>
    <n v="1994"/>
    <x v="0"/>
    <x v="0"/>
    <n v="11"/>
    <s v="Queso Cabrales"/>
    <x v="1"/>
    <n v="12"/>
    <n v="168"/>
  </r>
  <r>
    <n v="1994"/>
    <x v="0"/>
    <x v="0"/>
    <n v="12"/>
    <s v="Queso Manchego La Pastora"/>
    <x v="1"/>
    <n v="12"/>
    <n v="346.559999728202"/>
  </r>
  <r>
    <n v="1994"/>
    <x v="0"/>
    <x v="0"/>
    <n v="29"/>
    <s v="ThÃ¼ringer Rostbratwurst"/>
    <x v="7"/>
    <n v="10"/>
    <n v="990"/>
  </r>
  <r>
    <n v="1994"/>
    <x v="0"/>
    <x v="0"/>
    <n v="42"/>
    <s v="Singaporean Hokkien Fried Mee"/>
    <x v="5"/>
    <n v="10"/>
    <n v="98"/>
  </r>
  <r>
    <n v="1994"/>
    <x v="0"/>
    <x v="0"/>
    <n v="14"/>
    <s v="Tofu"/>
    <x v="4"/>
    <n v="9"/>
    <n v="167.4"/>
  </r>
  <r>
    <n v="1994"/>
    <x v="0"/>
    <x v="0"/>
    <n v="22"/>
    <s v="Gustaf's KnÃ¤ckebrÃ¶d"/>
    <x v="5"/>
    <n v="6"/>
    <n v="95.759999924898096"/>
  </r>
  <r>
    <n v="1994"/>
    <x v="0"/>
    <x v="0"/>
    <n v="32"/>
    <s v="Mascarpone Fabioli"/>
    <x v="1"/>
    <n v="6"/>
    <n v="122.87999954223601"/>
  </r>
  <r>
    <n v="1994"/>
    <x v="0"/>
    <x v="0"/>
    <n v="56"/>
    <s v="Gnocchi di nonna Alice"/>
    <x v="5"/>
    <n v="2"/>
    <n v="60.8"/>
  </r>
  <r>
    <n v="1994"/>
    <x v="0"/>
    <x v="0"/>
    <n v="37"/>
    <s v="Gravad lax"/>
    <x v="6"/>
    <n v="1"/>
    <n v="20.8"/>
  </r>
  <r>
    <n v="1994"/>
    <x v="1"/>
    <x v="1"/>
    <n v="35"/>
    <s v="Steeleye Stout"/>
    <x v="0"/>
    <n v="104"/>
    <n v="1497.6"/>
  </r>
  <r>
    <n v="1994"/>
    <x v="1"/>
    <x v="1"/>
    <n v="40"/>
    <s v="Boston Crab Meat"/>
    <x v="6"/>
    <n v="100"/>
    <n v="1308.29999759048"/>
  </r>
  <r>
    <n v="1994"/>
    <x v="1"/>
    <x v="1"/>
    <n v="60"/>
    <s v="Camembert Pierrot"/>
    <x v="1"/>
    <n v="76"/>
    <n v="1931.2"/>
  </r>
  <r>
    <n v="1994"/>
    <x v="1"/>
    <x v="1"/>
    <n v="1"/>
    <s v="Chai"/>
    <x v="0"/>
    <n v="63"/>
    <n v="777.59999806880899"/>
  </r>
  <r>
    <n v="1994"/>
    <x v="1"/>
    <x v="1"/>
    <n v="44"/>
    <s v="Gula Malacca"/>
    <x v="3"/>
    <n v="61"/>
    <n v="908.29999944567601"/>
  </r>
  <r>
    <n v="1994"/>
    <x v="1"/>
    <x v="1"/>
    <n v="31"/>
    <s v="Gorgonzola Telino"/>
    <x v="1"/>
    <n v="55"/>
    <n v="542.49999988824095"/>
  </r>
  <r>
    <n v="1994"/>
    <x v="1"/>
    <x v="1"/>
    <n v="62"/>
    <s v="Tarte au sucre"/>
    <x v="2"/>
    <n v="52"/>
    <n v="2048.8000000000002"/>
  </r>
  <r>
    <n v="1994"/>
    <x v="1"/>
    <x v="1"/>
    <n v="33"/>
    <s v="Geitost"/>
    <x v="1"/>
    <n v="44"/>
    <n v="88"/>
  </r>
  <r>
    <n v="1994"/>
    <x v="1"/>
    <x v="1"/>
    <n v="75"/>
    <s v="RhÃ¶nbrÃ¤u Klosterbier"/>
    <x v="0"/>
    <n v="42"/>
    <n v="260.39999999999998"/>
  </r>
  <r>
    <n v="1994"/>
    <x v="1"/>
    <x v="1"/>
    <n v="16"/>
    <s v="Pavlova"/>
    <x v="2"/>
    <n v="40"/>
    <n v="472.59999668598101"/>
  </r>
  <r>
    <n v="1994"/>
    <x v="1"/>
    <x v="1"/>
    <n v="24"/>
    <s v="GuaranÃ¡ FantÃ¡stica"/>
    <x v="0"/>
    <n v="40"/>
    <n v="141.83999996781299"/>
  </r>
  <r>
    <n v="1994"/>
    <x v="1"/>
    <x v="1"/>
    <n v="43"/>
    <s v="Ipoh Coffee"/>
    <x v="0"/>
    <n v="40"/>
    <n v="1472"/>
  </r>
  <r>
    <n v="1994"/>
    <x v="1"/>
    <x v="1"/>
    <n v="10"/>
    <s v="Ikura"/>
    <x v="6"/>
    <n v="39"/>
    <n v="937.43999955654101"/>
  </r>
  <r>
    <n v="1994"/>
    <x v="1"/>
    <x v="1"/>
    <n v="53"/>
    <s v="Perth Pasties"/>
    <x v="7"/>
    <n v="36"/>
    <n v="754.55999718904502"/>
  </r>
  <r>
    <n v="1994"/>
    <x v="1"/>
    <x v="1"/>
    <n v="72"/>
    <s v="Mozzarella di Giovanni"/>
    <x v="1"/>
    <n v="34"/>
    <n v="945.2"/>
  </r>
  <r>
    <n v="1994"/>
    <x v="1"/>
    <x v="1"/>
    <n v="76"/>
    <s v="LakkalikÃ¶Ã¶ri"/>
    <x v="0"/>
    <n v="33"/>
    <n v="451.43999964594798"/>
  </r>
  <r>
    <n v="1994"/>
    <x v="1"/>
    <x v="1"/>
    <n v="3"/>
    <s v="Aniseed Syrup"/>
    <x v="3"/>
    <n v="30"/>
    <n v="240"/>
  </r>
  <r>
    <n v="1994"/>
    <x v="1"/>
    <x v="1"/>
    <n v="13"/>
    <s v="Konbu"/>
    <x v="6"/>
    <n v="30"/>
    <n v="134.399999856948"/>
  </r>
  <r>
    <n v="1994"/>
    <x v="1"/>
    <x v="1"/>
    <n v="17"/>
    <s v="Alice Mutton"/>
    <x v="7"/>
    <n v="30"/>
    <n v="819"/>
  </r>
  <r>
    <n v="1994"/>
    <x v="1"/>
    <x v="1"/>
    <n v="36"/>
    <s v="Inlagd Sill"/>
    <x v="6"/>
    <n v="30"/>
    <n v="456"/>
  </r>
  <r>
    <n v="1994"/>
    <x v="1"/>
    <x v="1"/>
    <n v="20"/>
    <s v="Sir Rodney's Marmalade"/>
    <x v="2"/>
    <n v="26"/>
    <n v="1684.8"/>
  </r>
  <r>
    <n v="1994"/>
    <x v="1"/>
    <x v="1"/>
    <n v="73"/>
    <s v="RÃ¶d Kaviar"/>
    <x v="6"/>
    <n v="25"/>
    <n v="300"/>
  </r>
  <r>
    <n v="1994"/>
    <x v="1"/>
    <x v="1"/>
    <n v="59"/>
    <s v="Raclette Courdavault"/>
    <x v="1"/>
    <n v="21"/>
    <n v="910.79999980330399"/>
  </r>
  <r>
    <n v="1994"/>
    <x v="1"/>
    <x v="1"/>
    <n v="5"/>
    <s v="Chef Anton's Gumbo Mix"/>
    <x v="3"/>
    <n v="20"/>
    <n v="340"/>
  </r>
  <r>
    <n v="1994"/>
    <x v="1"/>
    <x v="1"/>
    <n v="15"/>
    <s v="Genen Shouyu"/>
    <x v="3"/>
    <n v="20"/>
    <n v="248"/>
  </r>
  <r>
    <n v="1994"/>
    <x v="1"/>
    <x v="1"/>
    <n v="28"/>
    <s v="RÃ¶ssle Sauerkraut"/>
    <x v="4"/>
    <n v="20"/>
    <n v="728"/>
  </r>
  <r>
    <n v="1994"/>
    <x v="1"/>
    <x v="1"/>
    <n v="34"/>
    <s v="Sasquatch Ale"/>
    <x v="0"/>
    <n v="20"/>
    <n v="224"/>
  </r>
  <r>
    <n v="1994"/>
    <x v="1"/>
    <x v="1"/>
    <n v="55"/>
    <s v="PÃ¢tÃ© chinois"/>
    <x v="7"/>
    <n v="20"/>
    <n v="384"/>
  </r>
  <r>
    <n v="1994"/>
    <x v="1"/>
    <x v="1"/>
    <n v="71"/>
    <s v="FlÃ¸temysost"/>
    <x v="1"/>
    <n v="20"/>
    <n v="344"/>
  </r>
  <r>
    <n v="1994"/>
    <x v="1"/>
    <x v="1"/>
    <n v="19"/>
    <s v="Teatime Chocolate Biscuits"/>
    <x v="2"/>
    <n v="19"/>
    <n v="138.69999999999999"/>
  </r>
  <r>
    <n v="1994"/>
    <x v="1"/>
    <x v="1"/>
    <n v="27"/>
    <s v="Schoggi Schokolade"/>
    <x v="2"/>
    <n v="15"/>
    <n v="394.875"/>
  </r>
  <r>
    <n v="1994"/>
    <x v="1"/>
    <x v="1"/>
    <n v="29"/>
    <s v="ThÃ¼ringer Rostbratwurst"/>
    <x v="7"/>
    <n v="15"/>
    <n v="1485"/>
  </r>
  <r>
    <n v="1994"/>
    <x v="1"/>
    <x v="1"/>
    <n v="46"/>
    <s v="Spegesild"/>
    <x v="6"/>
    <n v="15"/>
    <n v="122.399999141693"/>
  </r>
  <r>
    <n v="1994"/>
    <x v="1"/>
    <x v="1"/>
    <n v="49"/>
    <s v="Maxilaku"/>
    <x v="2"/>
    <n v="15"/>
    <n v="240"/>
  </r>
  <r>
    <n v="1994"/>
    <x v="1"/>
    <x v="1"/>
    <n v="63"/>
    <s v="Vegie-spread"/>
    <x v="3"/>
    <n v="13"/>
    <n v="456.3"/>
  </r>
  <r>
    <n v="1994"/>
    <x v="1"/>
    <x v="1"/>
    <n v="18"/>
    <s v="Carnarvon Tigers"/>
    <x v="6"/>
    <n v="12"/>
    <n v="600"/>
  </r>
  <r>
    <n v="1994"/>
    <x v="1"/>
    <x v="1"/>
    <n v="54"/>
    <s v="TourtiÃ¨re"/>
    <x v="7"/>
    <n v="10"/>
    <n v="53.099999912083099"/>
  </r>
  <r>
    <n v="1994"/>
    <x v="1"/>
    <x v="1"/>
    <n v="77"/>
    <s v="Original Frankfurter grÃ¼ne SoÃŸe"/>
    <x v="3"/>
    <n v="10"/>
    <n v="104"/>
  </r>
  <r>
    <n v="1994"/>
    <x v="1"/>
    <x v="1"/>
    <n v="64"/>
    <s v="Wimmers gute SemmelknÃ¶del"/>
    <x v="5"/>
    <n v="9"/>
    <n v="239.4"/>
  </r>
  <r>
    <n v="1994"/>
    <x v="1"/>
    <x v="1"/>
    <n v="30"/>
    <s v="Nord-Ost Matjeshering"/>
    <x v="6"/>
    <n v="6"/>
    <n v="124.2"/>
  </r>
  <r>
    <n v="1994"/>
    <x v="1"/>
    <x v="1"/>
    <n v="67"/>
    <s v="Laughing Lumberjack Lager"/>
    <x v="0"/>
    <n v="5"/>
    <n v="42"/>
  </r>
  <r>
    <n v="1994"/>
    <x v="1"/>
    <x v="1"/>
    <n v="68"/>
    <s v="Scottish Longbreads"/>
    <x v="2"/>
    <n v="3"/>
    <n v="26.999999955296499"/>
  </r>
  <r>
    <n v="1994"/>
    <x v="1"/>
    <x v="1"/>
    <n v="51"/>
    <s v="Manjimup Dried Apples"/>
    <x v="4"/>
    <n v="2"/>
    <n v="76.319999873638096"/>
  </r>
  <r>
    <n v="1994"/>
    <x v="1"/>
    <x v="1"/>
    <n v="57"/>
    <s v="Ravioli Angelo"/>
    <x v="5"/>
    <n v="2"/>
    <n v="31.2"/>
  </r>
  <r>
    <n v="1994"/>
    <x v="2"/>
    <x v="1"/>
    <n v="62"/>
    <s v="Tarte au sucre"/>
    <x v="2"/>
    <n v="125"/>
    <n v="4826.4999985322302"/>
  </r>
  <r>
    <n v="1994"/>
    <x v="2"/>
    <x v="1"/>
    <n v="39"/>
    <s v="Chartreuse verte"/>
    <x v="0"/>
    <n v="90"/>
    <n v="1252.7999993562601"/>
  </r>
  <r>
    <n v="1994"/>
    <x v="2"/>
    <x v="1"/>
    <n v="43"/>
    <s v="Ipoh Coffee"/>
    <x v="0"/>
    <n v="56"/>
    <n v="2060.8000000000002"/>
  </r>
  <r>
    <n v="1994"/>
    <x v="2"/>
    <x v="1"/>
    <n v="70"/>
    <s v="Outback Lager"/>
    <x v="0"/>
    <n v="55"/>
    <n v="660"/>
  </r>
  <r>
    <n v="1994"/>
    <x v="2"/>
    <x v="1"/>
    <n v="36"/>
    <s v="Inlagd Sill"/>
    <x v="6"/>
    <n v="52"/>
    <n v="638.4"/>
  </r>
  <r>
    <n v="1994"/>
    <x v="2"/>
    <x v="1"/>
    <n v="40"/>
    <s v="Boston Crab Meat"/>
    <x v="6"/>
    <n v="50"/>
    <n v="676.19999912381104"/>
  </r>
  <r>
    <n v="1994"/>
    <x v="2"/>
    <x v="1"/>
    <n v="2"/>
    <s v="Chang"/>
    <x v="0"/>
    <n v="40"/>
    <n v="608"/>
  </r>
  <r>
    <n v="1994"/>
    <x v="2"/>
    <x v="1"/>
    <n v="16"/>
    <s v="Pavlova"/>
    <x v="2"/>
    <n v="40"/>
    <n v="556"/>
  </r>
  <r>
    <n v="1994"/>
    <x v="2"/>
    <x v="1"/>
    <n v="17"/>
    <s v="Alice Mutton"/>
    <x v="7"/>
    <n v="40"/>
    <n v="1248"/>
  </r>
  <r>
    <n v="1994"/>
    <x v="2"/>
    <x v="1"/>
    <n v="32"/>
    <s v="Mascarpone Fabioli"/>
    <x v="1"/>
    <n v="40"/>
    <n v="921.59999847412098"/>
  </r>
  <r>
    <n v="1994"/>
    <x v="2"/>
    <x v="1"/>
    <n v="59"/>
    <s v="Raclette Courdavault"/>
    <x v="1"/>
    <n v="40"/>
    <n v="1430"/>
  </r>
  <r>
    <n v="1994"/>
    <x v="2"/>
    <x v="1"/>
    <n v="68"/>
    <s v="Scottish Longbreads"/>
    <x v="2"/>
    <n v="38"/>
    <n v="364.99999977648201"/>
  </r>
  <r>
    <n v="1994"/>
    <x v="2"/>
    <x v="1"/>
    <n v="28"/>
    <s v="RÃ¶ssle Sauerkraut"/>
    <x v="4"/>
    <n v="32"/>
    <n v="1164.8"/>
  </r>
  <r>
    <n v="1994"/>
    <x v="2"/>
    <x v="1"/>
    <n v="6"/>
    <s v="Grandma's Boysenberry Spread"/>
    <x v="3"/>
    <n v="30"/>
    <n v="600"/>
  </r>
  <r>
    <n v="1994"/>
    <x v="2"/>
    <x v="1"/>
    <n v="49"/>
    <s v="Maxilaku"/>
    <x v="2"/>
    <n v="30"/>
    <n v="480"/>
  </r>
  <r>
    <n v="1994"/>
    <x v="2"/>
    <x v="1"/>
    <n v="53"/>
    <s v="Perth Pasties"/>
    <x v="7"/>
    <n v="30"/>
    <n v="786"/>
  </r>
  <r>
    <n v="1994"/>
    <x v="2"/>
    <x v="1"/>
    <n v="58"/>
    <s v="Escargots de Bourgogne"/>
    <x v="6"/>
    <n v="30"/>
    <n v="286.19999952614302"/>
  </r>
  <r>
    <n v="1994"/>
    <x v="2"/>
    <x v="1"/>
    <n v="65"/>
    <s v="Louisiana Fiery Hot Pepper Sauce"/>
    <x v="3"/>
    <n v="30"/>
    <n v="453.59999924898102"/>
  </r>
  <r>
    <n v="1994"/>
    <x v="2"/>
    <x v="1"/>
    <n v="66"/>
    <s v="Louisiana Hot Spiced Okra"/>
    <x v="3"/>
    <n v="30"/>
    <n v="408"/>
  </r>
  <r>
    <n v="1994"/>
    <x v="2"/>
    <x v="1"/>
    <n v="18"/>
    <s v="Carnarvon Tigers"/>
    <x v="6"/>
    <n v="25"/>
    <n v="1124.9999981373501"/>
  </r>
  <r>
    <n v="1994"/>
    <x v="2"/>
    <x v="1"/>
    <n v="29"/>
    <s v="ThÃ¼ringer Rostbratwurst"/>
    <x v="7"/>
    <n v="25"/>
    <n v="2227.4999963119599"/>
  </r>
  <r>
    <n v="1994"/>
    <x v="2"/>
    <x v="1"/>
    <n v="56"/>
    <s v="Gnocchi di nonna Alice"/>
    <x v="5"/>
    <n v="24"/>
    <n v="729.6"/>
  </r>
  <r>
    <n v="1994"/>
    <x v="2"/>
    <x v="1"/>
    <n v="69"/>
    <s v="Gudbrandsdalsost"/>
    <x v="1"/>
    <n v="23"/>
    <n v="662.4"/>
  </r>
  <r>
    <n v="1994"/>
    <x v="2"/>
    <x v="1"/>
    <n v="1"/>
    <s v="Chai"/>
    <x v="0"/>
    <n v="20"/>
    <n v="288"/>
  </r>
  <r>
    <n v="1994"/>
    <x v="2"/>
    <x v="1"/>
    <n v="4"/>
    <s v="Chef Anton's Cajun Seasoning"/>
    <x v="3"/>
    <n v="20"/>
    <n v="352"/>
  </r>
  <r>
    <n v="1994"/>
    <x v="2"/>
    <x v="1"/>
    <n v="72"/>
    <s v="Mozzarella di Giovanni"/>
    <x v="1"/>
    <n v="20"/>
    <n v="556"/>
  </r>
  <r>
    <n v="1994"/>
    <x v="2"/>
    <x v="1"/>
    <n v="19"/>
    <s v="Teatime Chocolate Biscuits"/>
    <x v="2"/>
    <n v="15"/>
    <n v="109.5"/>
  </r>
  <r>
    <n v="1994"/>
    <x v="2"/>
    <x v="1"/>
    <n v="34"/>
    <s v="Sasquatch Ale"/>
    <x v="0"/>
    <n v="14"/>
    <n v="156.80000000000001"/>
  </r>
  <r>
    <n v="1994"/>
    <x v="2"/>
    <x v="1"/>
    <n v="11"/>
    <s v="Queso Cabrales"/>
    <x v="1"/>
    <n v="12"/>
    <n v="201.6"/>
  </r>
  <r>
    <n v="1994"/>
    <x v="2"/>
    <x v="1"/>
    <n v="30"/>
    <s v="Nord-Ost Matjeshering"/>
    <x v="6"/>
    <n v="10"/>
    <n v="207"/>
  </r>
  <r>
    <n v="1994"/>
    <x v="2"/>
    <x v="1"/>
    <n v="41"/>
    <s v="Jack's New England Clam Chowder"/>
    <x v="6"/>
    <n v="10"/>
    <n v="77"/>
  </r>
  <r>
    <n v="1994"/>
    <x v="2"/>
    <x v="1"/>
    <n v="75"/>
    <s v="RhÃ¶nbrÃ¤u Klosterbier"/>
    <x v="0"/>
    <n v="10"/>
    <n v="62"/>
  </r>
  <r>
    <n v="1994"/>
    <x v="2"/>
    <x v="1"/>
    <n v="42"/>
    <s v="Singaporean Hokkien Fried Mee"/>
    <x v="5"/>
    <n v="8"/>
    <n v="89.6"/>
  </r>
  <r>
    <n v="1994"/>
    <x v="2"/>
    <x v="1"/>
    <n v="54"/>
    <s v="TourtiÃ¨re"/>
    <x v="7"/>
    <n v="5"/>
    <n v="29.5"/>
  </r>
  <r>
    <n v="1994"/>
    <x v="2"/>
    <x v="1"/>
    <n v="71"/>
    <s v="FlÃ¸temysost"/>
    <x v="1"/>
    <n v="5"/>
    <n v="86"/>
  </r>
  <r>
    <n v="1994"/>
    <x v="3"/>
    <x v="1"/>
    <n v="17"/>
    <s v="Alice Mutton"/>
    <x v="7"/>
    <n v="98"/>
    <n v="2948.3999983727899"/>
  </r>
  <r>
    <n v="1994"/>
    <x v="3"/>
    <x v="1"/>
    <n v="72"/>
    <s v="Mozzarella di Giovanni"/>
    <x v="1"/>
    <n v="90"/>
    <n v="2397.7499958574699"/>
  </r>
  <r>
    <n v="1994"/>
    <x v="3"/>
    <x v="1"/>
    <n v="31"/>
    <s v="Gorgonzola Telino"/>
    <x v="1"/>
    <n v="85"/>
    <n v="687.99999758601098"/>
  </r>
  <r>
    <n v="1994"/>
    <x v="3"/>
    <x v="1"/>
    <n v="35"/>
    <s v="Steeleye Stout"/>
    <x v="0"/>
    <n v="80"/>
    <n v="1000.79999399185"/>
  </r>
  <r>
    <n v="1994"/>
    <x v="3"/>
    <x v="1"/>
    <n v="63"/>
    <s v="Vegie-spread"/>
    <x v="3"/>
    <n v="80"/>
    <n v="2386.7999832630098"/>
  </r>
  <r>
    <n v="1994"/>
    <x v="3"/>
    <x v="1"/>
    <n v="26"/>
    <s v="GumbÃ¤r GummibÃ¤rchen"/>
    <x v="2"/>
    <n v="74"/>
    <n v="1655.84999257922"/>
  </r>
  <r>
    <n v="1994"/>
    <x v="3"/>
    <x v="1"/>
    <n v="71"/>
    <s v="FlÃ¸temysost"/>
    <x v="1"/>
    <n v="70"/>
    <n v="1135.1999989748001"/>
  </r>
  <r>
    <n v="1994"/>
    <x v="3"/>
    <x v="1"/>
    <n v="18"/>
    <s v="Carnarvon Tigers"/>
    <x v="6"/>
    <n v="60"/>
    <n v="2549.9999932944702"/>
  </r>
  <r>
    <n v="1994"/>
    <x v="3"/>
    <x v="1"/>
    <n v="36"/>
    <s v="Inlagd Sill"/>
    <x v="6"/>
    <n v="60"/>
    <n v="790.399998188018"/>
  </r>
  <r>
    <n v="1994"/>
    <x v="3"/>
    <x v="1"/>
    <n v="30"/>
    <s v="Nord-Ost Matjeshering"/>
    <x v="6"/>
    <n v="58"/>
    <n v="1047.4199977174401"/>
  </r>
  <r>
    <n v="1994"/>
    <x v="3"/>
    <x v="1"/>
    <n v="59"/>
    <s v="Raclette Courdavault"/>
    <x v="1"/>
    <n v="58"/>
    <n v="2228.5999871492299"/>
  </r>
  <r>
    <n v="1994"/>
    <x v="3"/>
    <x v="1"/>
    <n v="2"/>
    <s v="Chang"/>
    <x v="0"/>
    <n v="56"/>
    <n v="680.95999746322605"/>
  </r>
  <r>
    <n v="1994"/>
    <x v="3"/>
    <x v="1"/>
    <n v="4"/>
    <s v="Chef Anton's Cajun Seasoning"/>
    <x v="3"/>
    <n v="52"/>
    <n v="883.51999952793096"/>
  </r>
  <r>
    <n v="1994"/>
    <x v="3"/>
    <x v="1"/>
    <n v="11"/>
    <s v="Queso Cabrales"/>
    <x v="1"/>
    <n v="50"/>
    <n v="671.99999749660401"/>
  </r>
  <r>
    <n v="1994"/>
    <x v="3"/>
    <x v="1"/>
    <n v="75"/>
    <s v="RhÃ¶nbrÃ¤u Klosterbier"/>
    <x v="0"/>
    <n v="50"/>
    <n v="310"/>
  </r>
  <r>
    <n v="1994"/>
    <x v="3"/>
    <x v="1"/>
    <n v="51"/>
    <s v="Manjimup Dried Apples"/>
    <x v="4"/>
    <n v="48"/>
    <n v="1628.1599939346299"/>
  </r>
  <r>
    <n v="1994"/>
    <x v="3"/>
    <x v="1"/>
    <n v="23"/>
    <s v="TunnbrÃ¶d"/>
    <x v="5"/>
    <n v="40"/>
    <n v="288"/>
  </r>
  <r>
    <n v="1994"/>
    <x v="3"/>
    <x v="1"/>
    <n v="43"/>
    <s v="Ipoh Coffee"/>
    <x v="0"/>
    <n v="40"/>
    <n v="1398.39999890327"/>
  </r>
  <r>
    <n v="1994"/>
    <x v="3"/>
    <x v="1"/>
    <n v="55"/>
    <s v="PÃ¢tÃ© chinois"/>
    <x v="7"/>
    <n v="40"/>
    <n v="614.39999771118096"/>
  </r>
  <r>
    <n v="1994"/>
    <x v="3"/>
    <x v="1"/>
    <n v="65"/>
    <s v="Louisiana Fiery Hot Pepper Sauce"/>
    <x v="3"/>
    <n v="40"/>
    <n v="672"/>
  </r>
  <r>
    <n v="1994"/>
    <x v="3"/>
    <x v="1"/>
    <n v="76"/>
    <s v="LakkalikÃ¶Ã¶ri"/>
    <x v="0"/>
    <n v="36"/>
    <n v="518.4"/>
  </r>
  <r>
    <n v="1994"/>
    <x v="3"/>
    <x v="1"/>
    <n v="41"/>
    <s v="Jack's New England Clam Chowder"/>
    <x v="6"/>
    <n v="32"/>
    <n v="241.779999931156"/>
  </r>
  <r>
    <n v="1994"/>
    <x v="3"/>
    <x v="1"/>
    <n v="46"/>
    <s v="Spegesild"/>
    <x v="6"/>
    <n v="30"/>
    <n v="288"/>
  </r>
  <r>
    <n v="1994"/>
    <x v="3"/>
    <x v="1"/>
    <n v="58"/>
    <s v="Escargots de Bourgogne"/>
    <x v="6"/>
    <n v="30"/>
    <n v="254.39999905228601"/>
  </r>
  <r>
    <n v="1994"/>
    <x v="3"/>
    <x v="1"/>
    <n v="37"/>
    <s v="Gravad lax"/>
    <x v="6"/>
    <n v="28"/>
    <n v="582.4"/>
  </r>
  <r>
    <n v="1994"/>
    <x v="3"/>
    <x v="1"/>
    <n v="52"/>
    <s v="Filo Mix"/>
    <x v="5"/>
    <n v="28"/>
    <n v="156.80000000000001"/>
  </r>
  <r>
    <n v="1994"/>
    <x v="3"/>
    <x v="1"/>
    <n v="62"/>
    <s v="Tarte au sucre"/>
    <x v="2"/>
    <n v="28"/>
    <n v="1103.2"/>
  </r>
  <r>
    <n v="1994"/>
    <x v="3"/>
    <x v="1"/>
    <n v="16"/>
    <s v="Pavlova"/>
    <x v="2"/>
    <n v="21"/>
    <n v="248.11499826014"/>
  </r>
  <r>
    <n v="1994"/>
    <x v="3"/>
    <x v="1"/>
    <n v="38"/>
    <s v="CÃ´te de Blaye"/>
    <x v="0"/>
    <n v="20"/>
    <n v="4005.1999968588302"/>
  </r>
  <r>
    <n v="1994"/>
    <x v="3"/>
    <x v="1"/>
    <n v="68"/>
    <s v="Scottish Longbreads"/>
    <x v="2"/>
    <n v="20"/>
    <n v="200"/>
  </r>
  <r>
    <n v="1994"/>
    <x v="3"/>
    <x v="1"/>
    <n v="14"/>
    <s v="Tofu"/>
    <x v="4"/>
    <n v="19"/>
    <n v="353.4"/>
  </r>
  <r>
    <n v="1994"/>
    <x v="3"/>
    <x v="1"/>
    <n v="47"/>
    <s v="Zaanse koeken"/>
    <x v="2"/>
    <n v="16"/>
    <n v="97.279999637603694"/>
  </r>
  <r>
    <n v="1994"/>
    <x v="3"/>
    <x v="1"/>
    <n v="57"/>
    <s v="Ravioli Angelo"/>
    <x v="5"/>
    <n v="16"/>
    <n v="249.6"/>
  </r>
  <r>
    <n v="1994"/>
    <x v="3"/>
    <x v="1"/>
    <n v="54"/>
    <s v="TourtiÃ¨re"/>
    <x v="7"/>
    <n v="15"/>
    <n v="88.5"/>
  </r>
  <r>
    <n v="1994"/>
    <x v="3"/>
    <x v="1"/>
    <n v="28"/>
    <s v="RÃ¶ssle Sauerkraut"/>
    <x v="4"/>
    <n v="14"/>
    <n v="509.6"/>
  </r>
  <r>
    <n v="1994"/>
    <x v="3"/>
    <x v="1"/>
    <n v="13"/>
    <s v="Konbu"/>
    <x v="6"/>
    <n v="12"/>
    <n v="57.6"/>
  </r>
  <r>
    <n v="1994"/>
    <x v="3"/>
    <x v="1"/>
    <n v="56"/>
    <s v="Gnocchi di nonna Alice"/>
    <x v="5"/>
    <n v="12"/>
    <n v="346.559999728202"/>
  </r>
  <r>
    <n v="1994"/>
    <x v="3"/>
    <x v="1"/>
    <n v="19"/>
    <s v="Teatime Chocolate Biscuits"/>
    <x v="2"/>
    <n v="10"/>
    <n v="69.349999945610705"/>
  </r>
  <r>
    <n v="1994"/>
    <x v="3"/>
    <x v="1"/>
    <n v="21"/>
    <s v="Sir Rodney's Scones"/>
    <x v="2"/>
    <n v="10"/>
    <n v="71.999999880790696"/>
  </r>
  <r>
    <n v="1994"/>
    <x v="3"/>
    <x v="1"/>
    <n v="42"/>
    <s v="Singaporean Hokkien Fried Mee"/>
    <x v="5"/>
    <n v="10"/>
    <n v="89.599999666213904"/>
  </r>
  <r>
    <n v="1994"/>
    <x v="3"/>
    <x v="1"/>
    <n v="33"/>
    <s v="Geitost"/>
    <x v="1"/>
    <n v="8"/>
    <n v="16"/>
  </r>
  <r>
    <n v="1994"/>
    <x v="3"/>
    <x v="1"/>
    <n v="6"/>
    <s v="Grandma's Boysenberry Spread"/>
    <x v="3"/>
    <n v="6"/>
    <n v="120"/>
  </r>
  <r>
    <n v="1994"/>
    <x v="3"/>
    <x v="1"/>
    <n v="32"/>
    <s v="Mascarpone Fabioli"/>
    <x v="1"/>
    <n v="6"/>
    <n v="122.87999954223601"/>
  </r>
  <r>
    <n v="1994"/>
    <x v="3"/>
    <x v="1"/>
    <n v="15"/>
    <s v="Genen Shouyu"/>
    <x v="3"/>
    <n v="5"/>
    <n v="62"/>
  </r>
  <r>
    <n v="1994"/>
    <x v="3"/>
    <x v="1"/>
    <n v="25"/>
    <s v="NuNuCa NuÃŸ-Nougat-Creme"/>
    <x v="2"/>
    <n v="4"/>
    <n v="44.8"/>
  </r>
  <r>
    <n v="1994"/>
    <x v="3"/>
    <x v="1"/>
    <n v="39"/>
    <s v="Chartreuse verte"/>
    <x v="0"/>
    <n v="4"/>
    <n v="57.6"/>
  </r>
  <r>
    <n v="1994"/>
    <x v="4"/>
    <x v="2"/>
    <n v="60"/>
    <s v="Camembert Pierrot"/>
    <x v="1"/>
    <n v="143"/>
    <n v="3587.6799955010401"/>
  </r>
  <r>
    <n v="1994"/>
    <x v="4"/>
    <x v="2"/>
    <n v="8"/>
    <s v="Northwoods Cranberry Sauce"/>
    <x v="3"/>
    <n v="140"/>
    <n v="3920"/>
  </r>
  <r>
    <n v="1994"/>
    <x v="4"/>
    <x v="2"/>
    <n v="31"/>
    <s v="Gorgonzola Telino"/>
    <x v="1"/>
    <n v="120"/>
    <n v="1164.99999947845"/>
  </r>
  <r>
    <n v="1994"/>
    <x v="4"/>
    <x v="2"/>
    <n v="54"/>
    <s v="TourtiÃ¨re"/>
    <x v="7"/>
    <n v="114"/>
    <n v="654.89999929666499"/>
  </r>
  <r>
    <n v="1994"/>
    <x v="4"/>
    <x v="2"/>
    <n v="39"/>
    <s v="Chartreuse verte"/>
    <x v="0"/>
    <n v="104"/>
    <n v="1311.8399945497499"/>
  </r>
  <r>
    <n v="1994"/>
    <x v="4"/>
    <x v="2"/>
    <n v="64"/>
    <s v="Wimmers gute SemmelknÃ¶del"/>
    <x v="5"/>
    <n v="85"/>
    <n v="2167.8999986127001"/>
  </r>
  <r>
    <n v="1994"/>
    <x v="4"/>
    <x v="2"/>
    <n v="19"/>
    <s v="Teatime Chocolate Biscuits"/>
    <x v="2"/>
    <n v="80"/>
    <n v="584"/>
  </r>
  <r>
    <n v="1994"/>
    <x v="4"/>
    <x v="2"/>
    <n v="38"/>
    <s v="CÃ´te de Blaye"/>
    <x v="0"/>
    <n v="80"/>
    <n v="14545.1999654471"/>
  </r>
  <r>
    <n v="1994"/>
    <x v="4"/>
    <x v="2"/>
    <n v="44"/>
    <s v="Gula Malacca"/>
    <x v="3"/>
    <n v="77"/>
    <n v="1133.82499911077"/>
  </r>
  <r>
    <n v="1994"/>
    <x v="4"/>
    <x v="2"/>
    <n v="69"/>
    <s v="Gudbrandsdalsost"/>
    <x v="1"/>
    <n v="68"/>
    <n v="1906.5599992275199"/>
  </r>
  <r>
    <n v="1994"/>
    <x v="4"/>
    <x v="2"/>
    <n v="25"/>
    <s v="NuNuCa NuÃŸ-Nougat-Creme"/>
    <x v="2"/>
    <n v="60"/>
    <n v="672"/>
  </r>
  <r>
    <n v="1994"/>
    <x v="4"/>
    <x v="2"/>
    <n v="16"/>
    <s v="Pavlova"/>
    <x v="2"/>
    <n v="56"/>
    <n v="739.47999942004606"/>
  </r>
  <r>
    <n v="1994"/>
    <x v="4"/>
    <x v="2"/>
    <n v="57"/>
    <s v="Ravioli Angelo"/>
    <x v="5"/>
    <n v="50"/>
    <n v="780"/>
  </r>
  <r>
    <n v="1994"/>
    <x v="4"/>
    <x v="2"/>
    <n v="34"/>
    <s v="Sasquatch Ale"/>
    <x v="0"/>
    <n v="46"/>
    <n v="509.59999991655297"/>
  </r>
  <r>
    <n v="1994"/>
    <x v="4"/>
    <x v="2"/>
    <n v="24"/>
    <s v="GuaranÃ¡ FantÃ¡stica"/>
    <x v="0"/>
    <n v="45"/>
    <n v="160.199999973177"/>
  </r>
  <r>
    <n v="1994"/>
    <x v="4"/>
    <x v="2"/>
    <n v="28"/>
    <s v="RÃ¶ssle Sauerkraut"/>
    <x v="4"/>
    <n v="43"/>
    <n v="1517.87999929487"/>
  </r>
  <r>
    <n v="1994"/>
    <x v="4"/>
    <x v="2"/>
    <n v="29"/>
    <s v="ThÃ¼ringer Rostbratwurst"/>
    <x v="7"/>
    <n v="39"/>
    <n v="3861"/>
  </r>
  <r>
    <n v="1994"/>
    <x v="4"/>
    <x v="2"/>
    <n v="11"/>
    <s v="Queso Cabrales"/>
    <x v="1"/>
    <n v="36"/>
    <n v="564.47999939918498"/>
  </r>
  <r>
    <n v="1994"/>
    <x v="4"/>
    <x v="2"/>
    <n v="17"/>
    <s v="Alice Mutton"/>
    <x v="7"/>
    <n v="36"/>
    <n v="1010.8799983263"/>
  </r>
  <r>
    <n v="1994"/>
    <x v="4"/>
    <x v="2"/>
    <n v="4"/>
    <s v="Chef Anton's Cajun Seasoning"/>
    <x v="3"/>
    <n v="35"/>
    <n v="616"/>
  </r>
  <r>
    <n v="1994"/>
    <x v="4"/>
    <x v="2"/>
    <n v="49"/>
    <s v="Maxilaku"/>
    <x v="2"/>
    <n v="35"/>
    <n v="560"/>
  </r>
  <r>
    <n v="1994"/>
    <x v="4"/>
    <x v="2"/>
    <n v="10"/>
    <s v="Ikura"/>
    <x v="6"/>
    <n v="30"/>
    <n v="595.19999778270699"/>
  </r>
  <r>
    <n v="1994"/>
    <x v="4"/>
    <x v="2"/>
    <n v="65"/>
    <s v="Louisiana Fiery Hot Pepper Sauce"/>
    <x v="3"/>
    <n v="30"/>
    <n v="495.59999987483002"/>
  </r>
  <r>
    <n v="1994"/>
    <x v="4"/>
    <x v="2"/>
    <n v="1"/>
    <s v="Chai"/>
    <x v="0"/>
    <n v="27"/>
    <n v="356.399998712539"/>
  </r>
  <r>
    <n v="1994"/>
    <x v="4"/>
    <x v="2"/>
    <n v="76"/>
    <s v="LakkalikÃ¶Ã¶ri"/>
    <x v="0"/>
    <n v="27"/>
    <n v="388.8"/>
  </r>
  <r>
    <n v="1994"/>
    <x v="4"/>
    <x v="2"/>
    <n v="23"/>
    <s v="TunnbrÃ¶d"/>
    <x v="5"/>
    <n v="25"/>
    <n v="180"/>
  </r>
  <r>
    <n v="1994"/>
    <x v="4"/>
    <x v="2"/>
    <n v="36"/>
    <s v="Inlagd Sill"/>
    <x v="6"/>
    <n v="20"/>
    <n v="288.79999977350201"/>
  </r>
  <r>
    <n v="1994"/>
    <x v="4"/>
    <x v="2"/>
    <n v="51"/>
    <s v="Manjimup Dried Apples"/>
    <x v="4"/>
    <n v="20"/>
    <n v="848"/>
  </r>
  <r>
    <n v="1994"/>
    <x v="4"/>
    <x v="2"/>
    <n v="56"/>
    <s v="Gnocchi di nonna Alice"/>
    <x v="5"/>
    <n v="20"/>
    <n v="608"/>
  </r>
  <r>
    <n v="1994"/>
    <x v="4"/>
    <x v="2"/>
    <n v="75"/>
    <s v="RhÃ¶nbrÃ¤u Klosterbier"/>
    <x v="0"/>
    <n v="18"/>
    <n v="106.01999977827001"/>
  </r>
  <r>
    <n v="1994"/>
    <x v="4"/>
    <x v="2"/>
    <n v="26"/>
    <s v="GumbÃ¤r GummibÃ¤rchen"/>
    <x v="2"/>
    <n v="16"/>
    <n v="398.4"/>
  </r>
  <r>
    <n v="1994"/>
    <x v="4"/>
    <x v="2"/>
    <n v="50"/>
    <s v="Valkoinen suklaa"/>
    <x v="2"/>
    <n v="15"/>
    <n v="175.49999970942699"/>
  </r>
  <r>
    <n v="1994"/>
    <x v="4"/>
    <x v="2"/>
    <n v="41"/>
    <s v="Jack's New England Clam Chowder"/>
    <x v="6"/>
    <n v="13"/>
    <n v="100.1"/>
  </r>
  <r>
    <n v="1994"/>
    <x v="4"/>
    <x v="2"/>
    <n v="55"/>
    <s v="PÃ¢tÃ© chinois"/>
    <x v="7"/>
    <n v="12"/>
    <n v="230.4"/>
  </r>
  <r>
    <n v="1994"/>
    <x v="4"/>
    <x v="2"/>
    <n v="77"/>
    <s v="Original Frankfurter grÃ¼ne SoÃŸe"/>
    <x v="3"/>
    <n v="12"/>
    <n v="124.8"/>
  </r>
  <r>
    <n v="1994"/>
    <x v="4"/>
    <x v="2"/>
    <n v="42"/>
    <s v="Singaporean Hokkien Fried Mee"/>
    <x v="5"/>
    <n v="9"/>
    <n v="100.8"/>
  </r>
  <r>
    <n v="1994"/>
    <x v="4"/>
    <x v="2"/>
    <n v="21"/>
    <s v="Sir Rodney's Scones"/>
    <x v="2"/>
    <n v="5"/>
    <n v="35.999999940395298"/>
  </r>
  <r>
    <n v="1994"/>
    <x v="4"/>
    <x v="2"/>
    <n v="71"/>
    <s v="FlÃ¸temysost"/>
    <x v="1"/>
    <n v="5"/>
    <n v="86"/>
  </r>
  <r>
    <n v="1994"/>
    <x v="4"/>
    <x v="2"/>
    <n v="40"/>
    <s v="Boston Crab Meat"/>
    <x v="6"/>
    <n v="4"/>
    <n v="58.8"/>
  </r>
  <r>
    <n v="1994"/>
    <x v="4"/>
    <x v="2"/>
    <n v="68"/>
    <s v="Scottish Longbreads"/>
    <x v="2"/>
    <n v="4"/>
    <n v="37.999999970197599"/>
  </r>
  <r>
    <n v="1995"/>
    <x v="5"/>
    <x v="2"/>
    <n v="31"/>
    <s v="Gorgonzola Telino"/>
    <x v="1"/>
    <n v="164"/>
    <n v="1558.999998793"/>
  </r>
  <r>
    <n v="1995"/>
    <x v="5"/>
    <x v="2"/>
    <n v="71"/>
    <s v="FlÃ¸temysost"/>
    <x v="1"/>
    <n v="161"/>
    <n v="2597.1999974370001"/>
  </r>
  <r>
    <n v="1995"/>
    <x v="5"/>
    <x v="2"/>
    <n v="55"/>
    <s v="PÃ¢tÃ© chinois"/>
    <x v="7"/>
    <n v="135"/>
    <n v="2361.5999965667702"/>
  </r>
  <r>
    <n v="1995"/>
    <x v="5"/>
    <x v="2"/>
    <n v="53"/>
    <s v="Perth Pasties"/>
    <x v="7"/>
    <n v="130"/>
    <n v="3170.1999964862998"/>
  </r>
  <r>
    <n v="1995"/>
    <x v="5"/>
    <x v="2"/>
    <n v="60"/>
    <s v="Camembert Pierrot"/>
    <x v="1"/>
    <n v="111"/>
    <n v="2418.0799981355599"/>
  </r>
  <r>
    <n v="1995"/>
    <x v="5"/>
    <x v="2"/>
    <n v="58"/>
    <s v="Escargots de Bourgogne"/>
    <x v="6"/>
    <n v="95"/>
    <n v="837.39999747276295"/>
  </r>
  <r>
    <n v="1995"/>
    <x v="5"/>
    <x v="2"/>
    <n v="72"/>
    <s v="Mozzarella di Giovanni"/>
    <x v="1"/>
    <n v="87"/>
    <n v="2059.97999900579"/>
  </r>
  <r>
    <n v="1995"/>
    <x v="5"/>
    <x v="2"/>
    <n v="74"/>
    <s v="Longlife Tofu"/>
    <x v="4"/>
    <n v="84"/>
    <n v="647.999999046325"/>
  </r>
  <r>
    <n v="1995"/>
    <x v="5"/>
    <x v="2"/>
    <n v="46"/>
    <s v="Spegesild"/>
    <x v="6"/>
    <n v="73"/>
    <n v="673.91999959945599"/>
  </r>
  <r>
    <n v="1995"/>
    <x v="5"/>
    <x v="2"/>
    <n v="26"/>
    <s v="GumbÃ¤r GummibÃ¤rchen"/>
    <x v="2"/>
    <n v="70"/>
    <n v="1307.25"/>
  </r>
  <r>
    <n v="1995"/>
    <x v="5"/>
    <x v="2"/>
    <n v="35"/>
    <s v="Steeleye Stout"/>
    <x v="0"/>
    <n v="70"/>
    <n v="950.399999141693"/>
  </r>
  <r>
    <n v="1995"/>
    <x v="5"/>
    <x v="2"/>
    <n v="68"/>
    <s v="Scottish Longbreads"/>
    <x v="2"/>
    <n v="68"/>
    <n v="663.99999976158097"/>
  </r>
  <r>
    <n v="1995"/>
    <x v="5"/>
    <x v="2"/>
    <n v="33"/>
    <s v="Geitost"/>
    <x v="1"/>
    <n v="60"/>
    <n v="120"/>
  </r>
  <r>
    <n v="1995"/>
    <x v="5"/>
    <x v="2"/>
    <n v="70"/>
    <s v="Outback Lager"/>
    <x v="0"/>
    <n v="60"/>
    <n v="720"/>
  </r>
  <r>
    <n v="1995"/>
    <x v="5"/>
    <x v="2"/>
    <n v="69"/>
    <s v="Gudbrandsdalsost"/>
    <x v="1"/>
    <n v="58"/>
    <n v="1670.4"/>
  </r>
  <r>
    <n v="1995"/>
    <x v="5"/>
    <x v="2"/>
    <n v="14"/>
    <s v="Tofu"/>
    <x v="4"/>
    <n v="57"/>
    <n v="864.9"/>
  </r>
  <r>
    <n v="1995"/>
    <x v="5"/>
    <x v="2"/>
    <n v="13"/>
    <s v="Konbu"/>
    <x v="6"/>
    <n v="48"/>
    <n v="230.4"/>
  </r>
  <r>
    <n v="1995"/>
    <x v="5"/>
    <x v="2"/>
    <n v="20"/>
    <s v="Sir Rodney's Marmalade"/>
    <x v="2"/>
    <n v="40"/>
    <n v="2397.6"/>
  </r>
  <r>
    <n v="1995"/>
    <x v="5"/>
    <x v="2"/>
    <n v="23"/>
    <s v="TunnbrÃ¶d"/>
    <x v="5"/>
    <n v="40"/>
    <n v="288"/>
  </r>
  <r>
    <n v="1995"/>
    <x v="5"/>
    <x v="2"/>
    <n v="38"/>
    <s v="CÃ´te de Blaye"/>
    <x v="0"/>
    <n v="40"/>
    <n v="6324"/>
  </r>
  <r>
    <n v="1995"/>
    <x v="5"/>
    <x v="2"/>
    <n v="56"/>
    <s v="Gnocchi di nonna Alice"/>
    <x v="5"/>
    <n v="38"/>
    <n v="1018.4"/>
  </r>
  <r>
    <n v="1995"/>
    <x v="5"/>
    <x v="2"/>
    <n v="76"/>
    <s v="LakkalikÃ¶Ã¶ri"/>
    <x v="0"/>
    <n v="35"/>
    <n v="504"/>
  </r>
  <r>
    <n v="1995"/>
    <x v="5"/>
    <x v="2"/>
    <n v="29"/>
    <s v="ThÃ¼ringer Rostbratwurst"/>
    <x v="7"/>
    <n v="34"/>
    <n v="3366"/>
  </r>
  <r>
    <n v="1995"/>
    <x v="5"/>
    <x v="2"/>
    <n v="5"/>
    <s v="Chef Anton's Gumbo Mix"/>
    <x v="3"/>
    <n v="32"/>
    <n v="544"/>
  </r>
  <r>
    <n v="1995"/>
    <x v="5"/>
    <x v="2"/>
    <n v="24"/>
    <s v="GuaranÃ¡ FantÃ¡stica"/>
    <x v="0"/>
    <n v="30"/>
    <n v="108"/>
  </r>
  <r>
    <n v="1995"/>
    <x v="5"/>
    <x v="2"/>
    <n v="62"/>
    <s v="Tarte au sucre"/>
    <x v="2"/>
    <n v="30"/>
    <n v="1182"/>
  </r>
  <r>
    <n v="1995"/>
    <x v="5"/>
    <x v="2"/>
    <n v="64"/>
    <s v="Wimmers gute SemmelknÃ¶del"/>
    <x v="5"/>
    <n v="30"/>
    <n v="798"/>
  </r>
  <r>
    <n v="1995"/>
    <x v="5"/>
    <x v="2"/>
    <n v="28"/>
    <s v="RÃ¶ssle Sauerkraut"/>
    <x v="4"/>
    <n v="26"/>
    <n v="837.19999566078104"/>
  </r>
  <r>
    <n v="1995"/>
    <x v="5"/>
    <x v="2"/>
    <n v="2"/>
    <s v="Chang"/>
    <x v="0"/>
    <n v="25"/>
    <n v="285"/>
  </r>
  <r>
    <n v="1995"/>
    <x v="5"/>
    <x v="2"/>
    <n v="39"/>
    <s v="Chartreuse verte"/>
    <x v="0"/>
    <n v="20"/>
    <n v="244.799998283386"/>
  </r>
  <r>
    <n v="1995"/>
    <x v="5"/>
    <x v="2"/>
    <n v="52"/>
    <s v="Filo Mix"/>
    <x v="5"/>
    <n v="20"/>
    <n v="89.599999666213904"/>
  </r>
  <r>
    <n v="1995"/>
    <x v="5"/>
    <x v="2"/>
    <n v="65"/>
    <s v="Louisiana Fiery Hot Pepper Sauce"/>
    <x v="3"/>
    <n v="20"/>
    <n v="302.39999949932098"/>
  </r>
  <r>
    <n v="1995"/>
    <x v="5"/>
    <x v="2"/>
    <n v="30"/>
    <s v="Nord-Ost Matjeshering"/>
    <x v="6"/>
    <n v="18"/>
    <n v="335.33999944478199"/>
  </r>
  <r>
    <n v="1995"/>
    <x v="5"/>
    <x v="2"/>
    <n v="51"/>
    <s v="Manjimup Dried Apples"/>
    <x v="4"/>
    <n v="18"/>
    <n v="648.71999545097299"/>
  </r>
  <r>
    <n v="1995"/>
    <x v="5"/>
    <x v="2"/>
    <n v="10"/>
    <s v="Ikura"/>
    <x v="6"/>
    <n v="16"/>
    <n v="396.8"/>
  </r>
  <r>
    <n v="1995"/>
    <x v="5"/>
    <x v="2"/>
    <n v="63"/>
    <s v="Vegie-spread"/>
    <x v="3"/>
    <n v="16"/>
    <n v="505.43999916314999"/>
  </r>
  <r>
    <n v="1995"/>
    <x v="5"/>
    <x v="2"/>
    <n v="1"/>
    <s v="Chai"/>
    <x v="0"/>
    <n v="15"/>
    <n v="183.59999871253899"/>
  </r>
  <r>
    <n v="1995"/>
    <x v="5"/>
    <x v="2"/>
    <n v="45"/>
    <s v="RÃ¸gede sild"/>
    <x v="6"/>
    <n v="15"/>
    <n v="91.199999660253496"/>
  </r>
  <r>
    <n v="1995"/>
    <x v="5"/>
    <x v="2"/>
    <n v="50"/>
    <s v="Valkoinen suklaa"/>
    <x v="2"/>
    <n v="15"/>
    <n v="195"/>
  </r>
  <r>
    <n v="1995"/>
    <x v="5"/>
    <x v="2"/>
    <n v="77"/>
    <s v="Original Frankfurter grÃ¼ne SoÃŸe"/>
    <x v="3"/>
    <n v="14"/>
    <n v="145.6"/>
  </r>
  <r>
    <n v="1995"/>
    <x v="5"/>
    <x v="2"/>
    <n v="59"/>
    <s v="Raclette Courdavault"/>
    <x v="1"/>
    <n v="12"/>
    <n v="528"/>
  </r>
  <r>
    <n v="1995"/>
    <x v="5"/>
    <x v="2"/>
    <n v="7"/>
    <s v="Uncle Bob's Organic Dried Pears"/>
    <x v="4"/>
    <n v="10"/>
    <n v="191.99999928474401"/>
  </r>
  <r>
    <n v="1995"/>
    <x v="5"/>
    <x v="2"/>
    <n v="21"/>
    <s v="Sir Rodney's Scones"/>
    <x v="2"/>
    <n v="10"/>
    <n v="67.999999523162799"/>
  </r>
  <r>
    <n v="1995"/>
    <x v="5"/>
    <x v="2"/>
    <n v="34"/>
    <s v="Sasquatch Ale"/>
    <x v="0"/>
    <n v="10"/>
    <n v="112"/>
  </r>
  <r>
    <n v="1995"/>
    <x v="5"/>
    <x v="2"/>
    <n v="54"/>
    <s v="TourtiÃ¨re"/>
    <x v="7"/>
    <n v="10"/>
    <n v="59"/>
  </r>
  <r>
    <n v="1995"/>
    <x v="5"/>
    <x v="2"/>
    <n v="18"/>
    <s v="Carnarvon Tigers"/>
    <x v="6"/>
    <n v="9"/>
    <n v="450"/>
  </r>
  <r>
    <n v="1995"/>
    <x v="5"/>
    <x v="2"/>
    <n v="41"/>
    <s v="Jack's New England Clam Chowder"/>
    <x v="6"/>
    <n v="8"/>
    <n v="55.439999908208797"/>
  </r>
  <r>
    <n v="1995"/>
    <x v="5"/>
    <x v="2"/>
    <n v="25"/>
    <s v="NuNuCa NuÃŸ-Nougat-Creme"/>
    <x v="2"/>
    <n v="7"/>
    <n v="58.8"/>
  </r>
  <r>
    <n v="1995"/>
    <x v="5"/>
    <x v="2"/>
    <n v="36"/>
    <s v="Inlagd Sill"/>
    <x v="6"/>
    <n v="6"/>
    <n v="72.959999728202803"/>
  </r>
  <r>
    <n v="1995"/>
    <x v="6"/>
    <x v="2"/>
    <n v="33"/>
    <s v="Geitost"/>
    <x v="1"/>
    <n v="119"/>
    <n v="238"/>
  </r>
  <r>
    <n v="1995"/>
    <x v="6"/>
    <x v="2"/>
    <n v="38"/>
    <s v="CÃ´te de Blaye"/>
    <x v="0"/>
    <n v="99"/>
    <n v="18803.359969216501"/>
  </r>
  <r>
    <n v="1995"/>
    <x v="6"/>
    <x v="2"/>
    <n v="35"/>
    <s v="Steeleye Stout"/>
    <x v="0"/>
    <n v="95"/>
    <n v="1195.19999742507"/>
  </r>
  <r>
    <n v="1995"/>
    <x v="6"/>
    <x v="2"/>
    <n v="56"/>
    <s v="Gnocchi di nonna Alice"/>
    <x v="5"/>
    <n v="75"/>
    <n v="2280"/>
  </r>
  <r>
    <n v="1995"/>
    <x v="6"/>
    <x v="2"/>
    <n v="62"/>
    <s v="Tarte au sucre"/>
    <x v="2"/>
    <n v="75"/>
    <n v="2955"/>
  </r>
  <r>
    <n v="1995"/>
    <x v="6"/>
    <x v="2"/>
    <n v="71"/>
    <s v="FlÃ¸temysost"/>
    <x v="1"/>
    <n v="75"/>
    <n v="1290"/>
  </r>
  <r>
    <n v="1995"/>
    <x v="6"/>
    <x v="2"/>
    <n v="48"/>
    <s v="Chocolade"/>
    <x v="2"/>
    <n v="70"/>
    <n v="606.89999574422802"/>
  </r>
  <r>
    <n v="1995"/>
    <x v="6"/>
    <x v="2"/>
    <n v="14"/>
    <s v="Tofu"/>
    <x v="4"/>
    <n v="67"/>
    <n v="1208.99999944567"/>
  </r>
  <r>
    <n v="1995"/>
    <x v="6"/>
    <x v="2"/>
    <n v="68"/>
    <s v="Scottish Longbreads"/>
    <x v="2"/>
    <n v="66"/>
    <n v="509.99999910592999"/>
  </r>
  <r>
    <n v="1995"/>
    <x v="6"/>
    <x v="2"/>
    <n v="63"/>
    <s v="Vegie-spread"/>
    <x v="3"/>
    <n v="65"/>
    <n v="2281.5"/>
  </r>
  <r>
    <n v="1995"/>
    <x v="6"/>
    <x v="2"/>
    <n v="26"/>
    <s v="GumbÃ¤r GummibÃ¤rchen"/>
    <x v="2"/>
    <n v="62"/>
    <n v="1506.44999944344"/>
  </r>
  <r>
    <n v="1995"/>
    <x v="6"/>
    <x v="2"/>
    <n v="2"/>
    <s v="Chang"/>
    <x v="0"/>
    <n v="60"/>
    <n v="912"/>
  </r>
  <r>
    <n v="1995"/>
    <x v="6"/>
    <x v="2"/>
    <n v="23"/>
    <s v="TunnbrÃ¶d"/>
    <x v="5"/>
    <n v="60"/>
    <n v="432"/>
  </r>
  <r>
    <n v="1995"/>
    <x v="6"/>
    <x v="2"/>
    <n v="49"/>
    <s v="Maxilaku"/>
    <x v="2"/>
    <n v="60"/>
    <n v="935.99999964237202"/>
  </r>
  <r>
    <n v="1995"/>
    <x v="6"/>
    <x v="2"/>
    <n v="60"/>
    <s v="Camembert Pierrot"/>
    <x v="1"/>
    <n v="60"/>
    <n v="1550.39999878406"/>
  </r>
  <r>
    <n v="1995"/>
    <x v="6"/>
    <x v="2"/>
    <n v="47"/>
    <s v="Zaanse koeken"/>
    <x v="2"/>
    <n v="55"/>
    <n v="418"/>
  </r>
  <r>
    <n v="1995"/>
    <x v="6"/>
    <x v="2"/>
    <n v="3"/>
    <s v="Aniseed Syrup"/>
    <x v="3"/>
    <n v="50"/>
    <n v="400"/>
  </r>
  <r>
    <n v="1995"/>
    <x v="6"/>
    <x v="2"/>
    <n v="59"/>
    <s v="Raclette Courdavault"/>
    <x v="1"/>
    <n v="45"/>
    <n v="1900.7999988198201"/>
  </r>
  <r>
    <n v="1995"/>
    <x v="6"/>
    <x v="2"/>
    <n v="77"/>
    <s v="Original Frankfurter grÃ¼ne SoÃŸe"/>
    <x v="3"/>
    <n v="45"/>
    <n v="452.39999938011101"/>
  </r>
  <r>
    <n v="1995"/>
    <x v="6"/>
    <x v="2"/>
    <n v="19"/>
    <s v="Teatime Chocolate Biscuits"/>
    <x v="2"/>
    <n v="42"/>
    <n v="295.64999972805299"/>
  </r>
  <r>
    <n v="1995"/>
    <x v="6"/>
    <x v="2"/>
    <n v="21"/>
    <s v="Sir Rodney's Scones"/>
    <x v="2"/>
    <n v="42"/>
    <n v="311.99999964237202"/>
  </r>
  <r>
    <n v="1995"/>
    <x v="6"/>
    <x v="2"/>
    <n v="28"/>
    <s v="RÃ¶ssle Sauerkraut"/>
    <x v="4"/>
    <n v="42"/>
    <n v="1375.91999772191"/>
  </r>
  <r>
    <n v="1995"/>
    <x v="6"/>
    <x v="2"/>
    <n v="42"/>
    <s v="Singaporean Hokkien Fried Mee"/>
    <x v="5"/>
    <n v="40"/>
    <n v="425.59999966621399"/>
  </r>
  <r>
    <n v="1995"/>
    <x v="6"/>
    <x v="2"/>
    <n v="44"/>
    <s v="Gula Malacca"/>
    <x v="3"/>
    <n v="40"/>
    <n v="495.99999815225601"/>
  </r>
  <r>
    <n v="1995"/>
    <x v="6"/>
    <x v="2"/>
    <n v="69"/>
    <s v="Gudbrandsdalsost"/>
    <x v="1"/>
    <n v="35"/>
    <n v="979.19999957084599"/>
  </r>
  <r>
    <n v="1995"/>
    <x v="6"/>
    <x v="2"/>
    <n v="1"/>
    <s v="Chai"/>
    <x v="0"/>
    <n v="34"/>
    <n v="489.6"/>
  </r>
  <r>
    <n v="1995"/>
    <x v="6"/>
    <x v="2"/>
    <n v="76"/>
    <s v="LakkalikÃ¶Ã¶ri"/>
    <x v="0"/>
    <n v="34"/>
    <n v="417.6"/>
  </r>
  <r>
    <n v="1995"/>
    <x v="6"/>
    <x v="2"/>
    <n v="11"/>
    <s v="Queso Cabrales"/>
    <x v="1"/>
    <n v="30"/>
    <n v="504"/>
  </r>
  <r>
    <n v="1995"/>
    <x v="6"/>
    <x v="2"/>
    <n v="41"/>
    <s v="Jack's New England Clam Chowder"/>
    <x v="6"/>
    <n v="25"/>
    <n v="153.99999942630501"/>
  </r>
  <r>
    <n v="1995"/>
    <x v="6"/>
    <x v="2"/>
    <n v="53"/>
    <s v="Perth Pasties"/>
    <x v="7"/>
    <n v="25"/>
    <n v="596.04999765753701"/>
  </r>
  <r>
    <n v="1995"/>
    <x v="6"/>
    <x v="2"/>
    <n v="46"/>
    <s v="Spegesild"/>
    <x v="6"/>
    <n v="22"/>
    <n v="206.4"/>
  </r>
  <r>
    <n v="1995"/>
    <x v="6"/>
    <x v="2"/>
    <n v="16"/>
    <s v="Pavlova"/>
    <x v="2"/>
    <n v="21"/>
    <n v="248.11499826014"/>
  </r>
  <r>
    <n v="1995"/>
    <x v="6"/>
    <x v="2"/>
    <n v="29"/>
    <s v="ThÃ¼ringer Rostbratwurst"/>
    <x v="7"/>
    <n v="21"/>
    <n v="2079"/>
  </r>
  <r>
    <n v="1995"/>
    <x v="6"/>
    <x v="2"/>
    <n v="9"/>
    <s v="Mishi Kobe Niku"/>
    <x v="7"/>
    <n v="20"/>
    <n v="1396.79999768733"/>
  </r>
  <r>
    <n v="1995"/>
    <x v="6"/>
    <x v="2"/>
    <n v="57"/>
    <s v="Ravioli Angelo"/>
    <x v="5"/>
    <n v="20"/>
    <n v="312"/>
  </r>
  <r>
    <n v="1995"/>
    <x v="6"/>
    <x v="2"/>
    <n v="65"/>
    <s v="Louisiana Fiery Hot Pepper Sauce"/>
    <x v="3"/>
    <n v="20"/>
    <n v="336"/>
  </r>
  <r>
    <n v="1995"/>
    <x v="6"/>
    <x v="2"/>
    <n v="73"/>
    <s v="RÃ¶d Kaviar"/>
    <x v="6"/>
    <n v="20"/>
    <n v="215.99999964237199"/>
  </r>
  <r>
    <n v="1995"/>
    <x v="6"/>
    <x v="2"/>
    <n v="30"/>
    <s v="Nord-Ost Matjeshering"/>
    <x v="6"/>
    <n v="18"/>
    <n v="372.6"/>
  </r>
  <r>
    <n v="1995"/>
    <x v="6"/>
    <x v="2"/>
    <n v="61"/>
    <s v="Sirop d'Ã©rable"/>
    <x v="3"/>
    <n v="16"/>
    <n v="364.8"/>
  </r>
  <r>
    <n v="1995"/>
    <x v="6"/>
    <x v="2"/>
    <n v="74"/>
    <s v="Longlife Tofu"/>
    <x v="4"/>
    <n v="15"/>
    <n v="120"/>
  </r>
  <r>
    <n v="1995"/>
    <x v="6"/>
    <x v="2"/>
    <n v="31"/>
    <s v="Gorgonzola Telino"/>
    <x v="1"/>
    <n v="14"/>
    <n v="140"/>
  </r>
  <r>
    <n v="1995"/>
    <x v="6"/>
    <x v="2"/>
    <n v="37"/>
    <s v="Gravad lax"/>
    <x v="6"/>
    <n v="10"/>
    <n v="208"/>
  </r>
  <r>
    <n v="1995"/>
    <x v="6"/>
    <x v="2"/>
    <n v="55"/>
    <s v="PÃ¢tÃ© chinois"/>
    <x v="7"/>
    <n v="10"/>
    <n v="144"/>
  </r>
  <r>
    <n v="1995"/>
    <x v="6"/>
    <x v="2"/>
    <n v="70"/>
    <s v="Outback Lager"/>
    <x v="0"/>
    <n v="8"/>
    <n v="86.399999856948796"/>
  </r>
  <r>
    <n v="1995"/>
    <x v="6"/>
    <x v="2"/>
    <n v="64"/>
    <s v="Wimmers gute SemmelknÃ¶del"/>
    <x v="5"/>
    <n v="7"/>
    <n v="186.2"/>
  </r>
  <r>
    <n v="1995"/>
    <x v="6"/>
    <x v="2"/>
    <n v="54"/>
    <s v="TourtiÃ¨re"/>
    <x v="7"/>
    <n v="6"/>
    <n v="35.4"/>
  </r>
  <r>
    <n v="1995"/>
    <x v="6"/>
    <x v="2"/>
    <n v="36"/>
    <s v="Inlagd Sill"/>
    <x v="6"/>
    <n v="5"/>
    <n v="68.399999886751104"/>
  </r>
  <r>
    <n v="1995"/>
    <x v="6"/>
    <x v="2"/>
    <n v="13"/>
    <s v="Konbu"/>
    <x v="6"/>
    <n v="2"/>
    <n v="8.6399999856948799"/>
  </r>
  <r>
    <n v="1995"/>
    <x v="6"/>
    <x v="2"/>
    <n v="17"/>
    <s v="Alice Mutton"/>
    <x v="7"/>
    <n v="2"/>
    <n v="62.4"/>
  </r>
  <r>
    <n v="1995"/>
    <x v="6"/>
    <x v="2"/>
    <n v="40"/>
    <s v="Boston Crab Meat"/>
    <x v="6"/>
    <n v="2"/>
    <n v="26.459999956190501"/>
  </r>
  <r>
    <n v="1995"/>
    <x v="7"/>
    <x v="3"/>
    <n v="55"/>
    <s v="PÃ¢tÃ© chinois"/>
    <x v="7"/>
    <n v="180"/>
    <n v="2937.5999965667702"/>
  </r>
  <r>
    <n v="1995"/>
    <x v="7"/>
    <x v="3"/>
    <n v="54"/>
    <s v="TourtiÃ¨re"/>
    <x v="7"/>
    <n v="141"/>
    <n v="824.81999989449901"/>
  </r>
  <r>
    <n v="1995"/>
    <x v="7"/>
    <x v="3"/>
    <n v="21"/>
    <s v="Sir Rodney's Scones"/>
    <x v="2"/>
    <n v="130"/>
    <n v="911.99999809265103"/>
  </r>
  <r>
    <n v="1995"/>
    <x v="7"/>
    <x v="3"/>
    <n v="61"/>
    <s v="Sirop d'Ã©rable"/>
    <x v="3"/>
    <n v="115"/>
    <n v="2314.1999877691201"/>
  </r>
  <r>
    <n v="1995"/>
    <x v="7"/>
    <x v="3"/>
    <n v="56"/>
    <s v="Gnocchi di nonna Alice"/>
    <x v="5"/>
    <n v="113"/>
    <n v="3313.59999818801"/>
  </r>
  <r>
    <n v="1995"/>
    <x v="7"/>
    <x v="3"/>
    <n v="59"/>
    <s v="Raclette Courdavault"/>
    <x v="1"/>
    <n v="106"/>
    <n v="4047.9999908208802"/>
  </r>
  <r>
    <n v="1995"/>
    <x v="7"/>
    <x v="3"/>
    <n v="17"/>
    <s v="Alice Mutton"/>
    <x v="7"/>
    <n v="105"/>
    <n v="2605.1999958157498"/>
  </r>
  <r>
    <n v="1995"/>
    <x v="7"/>
    <x v="3"/>
    <n v="44"/>
    <s v="Gula Malacca"/>
    <x v="3"/>
    <n v="100"/>
    <n v="1472.49999884516"/>
  </r>
  <r>
    <n v="1995"/>
    <x v="7"/>
    <x v="3"/>
    <n v="16"/>
    <s v="Pavlova"/>
    <x v="2"/>
    <n v="85"/>
    <n v="1023.73499511182"/>
  </r>
  <r>
    <n v="1995"/>
    <x v="7"/>
    <x v="3"/>
    <n v="71"/>
    <s v="FlÃ¸temysost"/>
    <x v="1"/>
    <n v="82"/>
    <n v="1410.4"/>
  </r>
  <r>
    <n v="1995"/>
    <x v="7"/>
    <x v="3"/>
    <n v="64"/>
    <s v="Wimmers gute SemmelknÃ¶del"/>
    <x v="5"/>
    <n v="71"/>
    <n v="1715.69999742358"/>
  </r>
  <r>
    <n v="1995"/>
    <x v="7"/>
    <x v="3"/>
    <n v="40"/>
    <s v="Boston Crab Meat"/>
    <x v="6"/>
    <n v="70"/>
    <n v="845.25"/>
  </r>
  <r>
    <n v="1995"/>
    <x v="7"/>
    <x v="3"/>
    <n v="19"/>
    <s v="Teatime Chocolate Biscuits"/>
    <x v="2"/>
    <n v="67"/>
    <n v="458.43999954313"/>
  </r>
  <r>
    <n v="1995"/>
    <x v="7"/>
    <x v="3"/>
    <n v="53"/>
    <s v="Perth Pasties"/>
    <x v="7"/>
    <n v="65"/>
    <n v="1703"/>
  </r>
  <r>
    <n v="1995"/>
    <x v="7"/>
    <x v="3"/>
    <n v="65"/>
    <s v="Louisiana Fiery Hot Pepper Sauce"/>
    <x v="3"/>
    <n v="63"/>
    <n v="1011.3599992990401"/>
  </r>
  <r>
    <n v="1995"/>
    <x v="7"/>
    <x v="3"/>
    <n v="26"/>
    <s v="GumbÃ¤r GummibÃ¤rchen"/>
    <x v="2"/>
    <n v="61"/>
    <n v="1518.9"/>
  </r>
  <r>
    <n v="1995"/>
    <x v="7"/>
    <x v="3"/>
    <n v="66"/>
    <s v="Louisiana Hot Spiced Okra"/>
    <x v="3"/>
    <n v="60"/>
    <n v="816"/>
  </r>
  <r>
    <n v="1995"/>
    <x v="7"/>
    <x v="3"/>
    <n v="28"/>
    <s v="RÃ¶ssle Sauerkraut"/>
    <x v="4"/>
    <n v="57"/>
    <n v="2074.8000000000002"/>
  </r>
  <r>
    <n v="1995"/>
    <x v="7"/>
    <x v="3"/>
    <n v="2"/>
    <s v="Chang"/>
    <x v="0"/>
    <n v="55"/>
    <n v="733.39999592304196"/>
  </r>
  <r>
    <n v="1995"/>
    <x v="7"/>
    <x v="3"/>
    <n v="77"/>
    <s v="Original Frankfurter grÃ¼ne SoÃŸe"/>
    <x v="3"/>
    <n v="55"/>
    <n v="514.79999914765301"/>
  </r>
  <r>
    <n v="1995"/>
    <x v="7"/>
    <x v="3"/>
    <n v="27"/>
    <s v="Schoggi Schokolade"/>
    <x v="2"/>
    <n v="50"/>
    <n v="1755"/>
  </r>
  <r>
    <n v="1995"/>
    <x v="7"/>
    <x v="3"/>
    <n v="72"/>
    <s v="Mozzarella di Giovanni"/>
    <x v="1"/>
    <n v="50"/>
    <n v="1390"/>
  </r>
  <r>
    <n v="1995"/>
    <x v="7"/>
    <x v="3"/>
    <n v="11"/>
    <s v="Queso Cabrales"/>
    <x v="1"/>
    <n v="42"/>
    <n v="685.43999969959202"/>
  </r>
  <r>
    <n v="1995"/>
    <x v="7"/>
    <x v="3"/>
    <n v="50"/>
    <s v="Valkoinen suklaa"/>
    <x v="2"/>
    <n v="40"/>
    <n v="520"/>
  </r>
  <r>
    <n v="1995"/>
    <x v="7"/>
    <x v="3"/>
    <n v="46"/>
    <s v="Spegesild"/>
    <x v="6"/>
    <n v="35"/>
    <n v="307.19999957084599"/>
  </r>
  <r>
    <n v="1995"/>
    <x v="7"/>
    <x v="3"/>
    <n v="52"/>
    <s v="Filo Mix"/>
    <x v="5"/>
    <n v="35"/>
    <n v="187.59999987482999"/>
  </r>
  <r>
    <n v="1995"/>
    <x v="7"/>
    <x v="3"/>
    <n v="62"/>
    <s v="Tarte au sucre"/>
    <x v="2"/>
    <n v="35"/>
    <n v="1379"/>
  </r>
  <r>
    <n v="1995"/>
    <x v="7"/>
    <x v="3"/>
    <n v="63"/>
    <s v="Vegie-spread"/>
    <x v="3"/>
    <n v="35"/>
    <n v="921.375"/>
  </r>
  <r>
    <n v="1995"/>
    <x v="7"/>
    <x v="3"/>
    <n v="10"/>
    <s v="Ikura"/>
    <x v="6"/>
    <n v="34"/>
    <n v="743.99999852180395"/>
  </r>
  <r>
    <n v="1995"/>
    <x v="7"/>
    <x v="3"/>
    <n v="41"/>
    <s v="Jack's New England Clam Chowder"/>
    <x v="6"/>
    <n v="30"/>
    <n v="231"/>
  </r>
  <r>
    <n v="1995"/>
    <x v="7"/>
    <x v="3"/>
    <n v="47"/>
    <s v="Zaanse koeken"/>
    <x v="2"/>
    <n v="30"/>
    <n v="171"/>
  </r>
  <r>
    <n v="1995"/>
    <x v="7"/>
    <x v="3"/>
    <n v="74"/>
    <s v="Longlife Tofu"/>
    <x v="4"/>
    <n v="30"/>
    <n v="240"/>
  </r>
  <r>
    <n v="1995"/>
    <x v="7"/>
    <x v="3"/>
    <n v="30"/>
    <s v="Nord-Ost Matjeshering"/>
    <x v="6"/>
    <n v="28"/>
    <n v="434.7"/>
  </r>
  <r>
    <n v="1995"/>
    <x v="7"/>
    <x v="3"/>
    <n v="75"/>
    <s v="RhÃ¶nbrÃ¤u Klosterbier"/>
    <x v="0"/>
    <n v="28"/>
    <n v="152.51999977827001"/>
  </r>
  <r>
    <n v="1995"/>
    <x v="7"/>
    <x v="3"/>
    <n v="39"/>
    <s v="Chartreuse verte"/>
    <x v="0"/>
    <n v="26"/>
    <n v="374.4"/>
  </r>
  <r>
    <n v="1995"/>
    <x v="7"/>
    <x v="3"/>
    <n v="70"/>
    <s v="Outback Lager"/>
    <x v="0"/>
    <n v="25"/>
    <n v="269.99999955296499"/>
  </r>
  <r>
    <n v="1995"/>
    <x v="7"/>
    <x v="3"/>
    <n v="29"/>
    <s v="ThÃ¼ringer Rostbratwurst"/>
    <x v="7"/>
    <n v="24"/>
    <n v="2019.59998583793"/>
  </r>
  <r>
    <n v="1995"/>
    <x v="7"/>
    <x v="3"/>
    <n v="49"/>
    <s v="Maxilaku"/>
    <x v="2"/>
    <n v="21"/>
    <n v="285.59999799728303"/>
  </r>
  <r>
    <n v="1995"/>
    <x v="7"/>
    <x v="3"/>
    <n v="68"/>
    <s v="Scottish Longbreads"/>
    <x v="2"/>
    <n v="21"/>
    <n v="157.5"/>
  </r>
  <r>
    <n v="1995"/>
    <x v="7"/>
    <x v="3"/>
    <n v="24"/>
    <s v="GuaranÃ¡ FantÃ¡stica"/>
    <x v="0"/>
    <n v="20"/>
    <n v="64.799999892711597"/>
  </r>
  <r>
    <n v="1995"/>
    <x v="7"/>
    <x v="3"/>
    <n v="33"/>
    <s v="Geitost"/>
    <x v="1"/>
    <n v="20"/>
    <n v="31.9999998807907"/>
  </r>
  <r>
    <n v="1995"/>
    <x v="7"/>
    <x v="3"/>
    <n v="34"/>
    <s v="Sasquatch Ale"/>
    <x v="0"/>
    <n v="20"/>
    <n v="179.19999933242701"/>
  </r>
  <r>
    <n v="1995"/>
    <x v="7"/>
    <x v="3"/>
    <n v="43"/>
    <s v="Ipoh Coffee"/>
    <x v="0"/>
    <n v="20"/>
    <n v="736"/>
  </r>
  <r>
    <n v="1995"/>
    <x v="7"/>
    <x v="3"/>
    <n v="76"/>
    <s v="LakkalikÃ¶Ã¶ri"/>
    <x v="0"/>
    <n v="18"/>
    <n v="220.319998455047"/>
  </r>
  <r>
    <n v="1995"/>
    <x v="7"/>
    <x v="3"/>
    <n v="7"/>
    <s v="Uncle Bob's Organic Dried Pears"/>
    <x v="4"/>
    <n v="16"/>
    <n v="364.79999971389702"/>
  </r>
  <r>
    <n v="1995"/>
    <x v="7"/>
    <x v="3"/>
    <n v="12"/>
    <s v="Queso Manchego La Pastora"/>
    <x v="1"/>
    <n v="15"/>
    <n v="456"/>
  </r>
  <r>
    <n v="1995"/>
    <x v="7"/>
    <x v="3"/>
    <n v="48"/>
    <s v="Chocolade"/>
    <x v="2"/>
    <n v="15"/>
    <n v="137.69999977201201"/>
  </r>
  <r>
    <n v="1995"/>
    <x v="7"/>
    <x v="3"/>
    <n v="57"/>
    <s v="Ravioli Angelo"/>
    <x v="5"/>
    <n v="15"/>
    <n v="187.199999302625"/>
  </r>
  <r>
    <n v="1995"/>
    <x v="7"/>
    <x v="3"/>
    <n v="22"/>
    <s v="Gustaf's KnÃ¤ckebrÃ¶d"/>
    <x v="5"/>
    <n v="12"/>
    <n v="201.6"/>
  </r>
  <r>
    <n v="1995"/>
    <x v="7"/>
    <x v="3"/>
    <n v="35"/>
    <s v="Steeleye Stout"/>
    <x v="0"/>
    <n v="8"/>
    <n v="115.2"/>
  </r>
  <r>
    <n v="1995"/>
    <x v="7"/>
    <x v="3"/>
    <n v="31"/>
    <s v="Gorgonzola Telino"/>
    <x v="1"/>
    <n v="3"/>
    <n v="26.999999955296499"/>
  </r>
  <r>
    <n v="1995"/>
    <x v="8"/>
    <x v="3"/>
    <n v="24"/>
    <s v="GuaranÃ¡ FantÃ¡stica"/>
    <x v="0"/>
    <n v="133"/>
    <n v="464.39999978542301"/>
  </r>
  <r>
    <n v="1995"/>
    <x v="8"/>
    <x v="3"/>
    <n v="59"/>
    <s v="Raclette Courdavault"/>
    <x v="1"/>
    <n v="102"/>
    <n v="4488"/>
  </r>
  <r>
    <n v="1995"/>
    <x v="8"/>
    <x v="3"/>
    <n v="70"/>
    <s v="Outback Lager"/>
    <x v="0"/>
    <n v="72"/>
    <n v="791.99999892711605"/>
  </r>
  <r>
    <n v="1995"/>
    <x v="8"/>
    <x v="3"/>
    <n v="40"/>
    <s v="Boston Crab Meat"/>
    <x v="6"/>
    <n v="61"/>
    <n v="896.7"/>
  </r>
  <r>
    <n v="1995"/>
    <x v="8"/>
    <x v="3"/>
    <n v="2"/>
    <s v="Chang"/>
    <x v="0"/>
    <n v="60"/>
    <n v="790.39999592304196"/>
  </r>
  <r>
    <n v="1995"/>
    <x v="8"/>
    <x v="3"/>
    <n v="60"/>
    <s v="Camembert Pierrot"/>
    <x v="1"/>
    <n v="60"/>
    <n v="1632"/>
  </r>
  <r>
    <n v="1995"/>
    <x v="8"/>
    <x v="3"/>
    <n v="66"/>
    <s v="Louisiana Hot Spiced Okra"/>
    <x v="3"/>
    <n v="60"/>
    <n v="693.59999513626099"/>
  </r>
  <r>
    <n v="1995"/>
    <x v="8"/>
    <x v="3"/>
    <n v="16"/>
    <s v="Pavlova"/>
    <x v="2"/>
    <n v="53"/>
    <n v="663.72499710023396"/>
  </r>
  <r>
    <n v="1995"/>
    <x v="8"/>
    <x v="3"/>
    <n v="42"/>
    <s v="Singaporean Hokkien Fried Mee"/>
    <x v="5"/>
    <n v="50"/>
    <n v="560"/>
  </r>
  <r>
    <n v="1995"/>
    <x v="8"/>
    <x v="3"/>
    <n v="56"/>
    <s v="Gnocchi di nonna Alice"/>
    <x v="5"/>
    <n v="50"/>
    <n v="1337.59999728202"/>
  </r>
  <r>
    <n v="1995"/>
    <x v="8"/>
    <x v="3"/>
    <n v="51"/>
    <s v="Manjimup Dried Apples"/>
    <x v="4"/>
    <n v="46"/>
    <n v="1950.4"/>
  </r>
  <r>
    <n v="1995"/>
    <x v="8"/>
    <x v="3"/>
    <n v="76"/>
    <s v="LakkalikÃ¶Ã¶ri"/>
    <x v="0"/>
    <n v="42"/>
    <n v="514.07999639511104"/>
  </r>
  <r>
    <n v="1995"/>
    <x v="8"/>
    <x v="3"/>
    <n v="64"/>
    <s v="Wimmers gute SemmelknÃ¶del"/>
    <x v="5"/>
    <n v="38"/>
    <n v="1010.8"/>
  </r>
  <r>
    <n v="1995"/>
    <x v="8"/>
    <x v="3"/>
    <n v="23"/>
    <s v="TunnbrÃ¶d"/>
    <x v="5"/>
    <n v="36"/>
    <n v="259.2"/>
  </r>
  <r>
    <n v="1995"/>
    <x v="8"/>
    <x v="3"/>
    <n v="21"/>
    <s v="Sir Rodney's Scones"/>
    <x v="2"/>
    <n v="35"/>
    <n v="238"/>
  </r>
  <r>
    <n v="1995"/>
    <x v="8"/>
    <x v="3"/>
    <n v="31"/>
    <s v="Gorgonzola Telino"/>
    <x v="1"/>
    <n v="35"/>
    <n v="297.49999791383698"/>
  </r>
  <r>
    <n v="1995"/>
    <x v="8"/>
    <x v="3"/>
    <n v="34"/>
    <s v="Sasquatch Ale"/>
    <x v="0"/>
    <n v="35"/>
    <n v="372.39999970793701"/>
  </r>
  <r>
    <n v="1995"/>
    <x v="8"/>
    <x v="3"/>
    <n v="55"/>
    <s v="PÃ¢tÃ© chinois"/>
    <x v="7"/>
    <n v="32"/>
    <n v="554.87999911308202"/>
  </r>
  <r>
    <n v="1995"/>
    <x v="8"/>
    <x v="3"/>
    <n v="7"/>
    <s v="Uncle Bob's Organic Dried Pears"/>
    <x v="4"/>
    <n v="30"/>
    <n v="720"/>
  </r>
  <r>
    <n v="1995"/>
    <x v="8"/>
    <x v="3"/>
    <n v="11"/>
    <s v="Queso Cabrales"/>
    <x v="1"/>
    <n v="30"/>
    <n v="441"/>
  </r>
  <r>
    <n v="1995"/>
    <x v="8"/>
    <x v="3"/>
    <n v="18"/>
    <s v="Carnarvon Tigers"/>
    <x v="6"/>
    <n v="30"/>
    <n v="1500"/>
  </r>
  <r>
    <n v="1995"/>
    <x v="8"/>
    <x v="3"/>
    <n v="26"/>
    <s v="GumbÃ¤r GummibÃ¤rchen"/>
    <x v="2"/>
    <n v="30"/>
    <n v="747"/>
  </r>
  <r>
    <n v="1995"/>
    <x v="8"/>
    <x v="3"/>
    <n v="38"/>
    <s v="CÃ´te de Blaye"/>
    <x v="0"/>
    <n v="30"/>
    <n v="6324"/>
  </r>
  <r>
    <n v="1995"/>
    <x v="8"/>
    <x v="3"/>
    <n v="45"/>
    <s v="RÃ¸gede sild"/>
    <x v="6"/>
    <n v="30"/>
    <n v="205.19999966025301"/>
  </r>
  <r>
    <n v="1995"/>
    <x v="8"/>
    <x v="3"/>
    <n v="47"/>
    <s v="Zaanse koeken"/>
    <x v="2"/>
    <n v="30"/>
    <n v="228"/>
  </r>
  <r>
    <n v="1995"/>
    <x v="8"/>
    <x v="3"/>
    <n v="77"/>
    <s v="Original Frankfurter grÃ¼ne SoÃŸe"/>
    <x v="3"/>
    <n v="30"/>
    <n v="296.39999976754098"/>
  </r>
  <r>
    <n v="1995"/>
    <x v="8"/>
    <x v="3"/>
    <n v="53"/>
    <s v="Perth Pasties"/>
    <x v="7"/>
    <n v="28"/>
    <n v="733.6"/>
  </r>
  <r>
    <n v="1995"/>
    <x v="8"/>
    <x v="3"/>
    <n v="19"/>
    <s v="Teatime Chocolate Biscuits"/>
    <x v="2"/>
    <n v="26"/>
    <n v="189.8"/>
  </r>
  <r>
    <n v="1995"/>
    <x v="8"/>
    <x v="3"/>
    <n v="50"/>
    <s v="Valkoinen suklaa"/>
    <x v="2"/>
    <n v="25"/>
    <n v="325"/>
  </r>
  <r>
    <n v="1995"/>
    <x v="8"/>
    <x v="3"/>
    <n v="49"/>
    <s v="Maxilaku"/>
    <x v="2"/>
    <n v="24"/>
    <n v="384"/>
  </r>
  <r>
    <n v="1995"/>
    <x v="8"/>
    <x v="3"/>
    <n v="54"/>
    <s v="TourtiÃ¨re"/>
    <x v="7"/>
    <n v="24"/>
    <n v="106.19999999999899"/>
  </r>
  <r>
    <n v="1995"/>
    <x v="8"/>
    <x v="3"/>
    <n v="3"/>
    <s v="Aniseed Syrup"/>
    <x v="3"/>
    <n v="20"/>
    <n v="143.99999976158099"/>
  </r>
  <r>
    <n v="1995"/>
    <x v="8"/>
    <x v="3"/>
    <n v="10"/>
    <s v="Ikura"/>
    <x v="6"/>
    <n v="20"/>
    <n v="471.19999963045098"/>
  </r>
  <r>
    <n v="1995"/>
    <x v="8"/>
    <x v="3"/>
    <n v="39"/>
    <s v="Chartreuse verte"/>
    <x v="0"/>
    <n v="20"/>
    <n v="216"/>
  </r>
  <r>
    <n v="1995"/>
    <x v="8"/>
    <x v="3"/>
    <n v="73"/>
    <s v="RÃ¶d Kaviar"/>
    <x v="6"/>
    <n v="20"/>
    <n v="191.99999928474401"/>
  </r>
  <r>
    <n v="1995"/>
    <x v="8"/>
    <x v="3"/>
    <n v="28"/>
    <s v="RÃ¶ssle Sauerkraut"/>
    <x v="4"/>
    <n v="18"/>
    <n v="655.20000000000005"/>
  </r>
  <r>
    <n v="1995"/>
    <x v="8"/>
    <x v="3"/>
    <n v="29"/>
    <s v="ThÃ¼ringer Rostbratwurst"/>
    <x v="7"/>
    <n v="18"/>
    <n v="1603.7999973446099"/>
  </r>
  <r>
    <n v="1995"/>
    <x v="8"/>
    <x v="3"/>
    <n v="43"/>
    <s v="Ipoh Coffee"/>
    <x v="0"/>
    <n v="18"/>
    <n v="662.4"/>
  </r>
  <r>
    <n v="1995"/>
    <x v="8"/>
    <x v="3"/>
    <n v="4"/>
    <s v="Chef Anton's Cajun Seasoning"/>
    <x v="3"/>
    <n v="16"/>
    <n v="225.27999916076601"/>
  </r>
  <r>
    <n v="1995"/>
    <x v="8"/>
    <x v="3"/>
    <n v="74"/>
    <s v="Longlife Tofu"/>
    <x v="4"/>
    <n v="16"/>
    <n v="128"/>
  </r>
  <r>
    <n v="1995"/>
    <x v="8"/>
    <x v="3"/>
    <n v="1"/>
    <s v="Chai"/>
    <x v="0"/>
    <n v="15"/>
    <n v="216"/>
  </r>
  <r>
    <n v="1995"/>
    <x v="8"/>
    <x v="3"/>
    <n v="14"/>
    <s v="Tofu"/>
    <x v="4"/>
    <n v="12"/>
    <n v="223.2"/>
  </r>
  <r>
    <n v="1995"/>
    <x v="8"/>
    <x v="3"/>
    <n v="25"/>
    <s v="NuNuCa NuÃŸ-Nougat-Creme"/>
    <x v="2"/>
    <n v="12"/>
    <n v="134.4"/>
  </r>
  <r>
    <n v="1995"/>
    <x v="8"/>
    <x v="3"/>
    <n v="33"/>
    <s v="Geitost"/>
    <x v="1"/>
    <n v="12"/>
    <n v="24"/>
  </r>
  <r>
    <n v="1995"/>
    <x v="8"/>
    <x v="3"/>
    <n v="71"/>
    <s v="FlÃ¸temysost"/>
    <x v="1"/>
    <n v="12"/>
    <n v="206.4"/>
  </r>
  <r>
    <n v="1995"/>
    <x v="8"/>
    <x v="3"/>
    <n v="75"/>
    <s v="RhÃ¶nbrÃ¤u Klosterbier"/>
    <x v="0"/>
    <n v="10"/>
    <n v="62"/>
  </r>
  <r>
    <n v="1995"/>
    <x v="8"/>
    <x v="3"/>
    <n v="30"/>
    <s v="Nord-Ost Matjeshering"/>
    <x v="6"/>
    <n v="8"/>
    <n v="165.6"/>
  </r>
  <r>
    <n v="1995"/>
    <x v="8"/>
    <x v="3"/>
    <n v="46"/>
    <s v="Spegesild"/>
    <x v="6"/>
    <n v="5"/>
    <n v="48"/>
  </r>
  <r>
    <n v="1995"/>
    <x v="8"/>
    <x v="3"/>
    <n v="44"/>
    <s v="Gula Malacca"/>
    <x v="3"/>
    <n v="2"/>
    <n v="26.349999815225601"/>
  </r>
  <r>
    <n v="1995"/>
    <x v="8"/>
    <x v="3"/>
    <n v="13"/>
    <s v="Konbu"/>
    <x v="6"/>
    <n v="1"/>
    <n v="4.8"/>
  </r>
  <r>
    <n v="1995"/>
    <x v="9"/>
    <x v="3"/>
    <n v="56"/>
    <s v="Gnocchi di nonna Alice"/>
    <x v="5"/>
    <n v="154"/>
    <n v="5517.6"/>
  </r>
  <r>
    <n v="1995"/>
    <x v="9"/>
    <x v="3"/>
    <n v="75"/>
    <s v="RhÃ¶nbrÃ¤u Klosterbier"/>
    <x v="0"/>
    <n v="122"/>
    <n v="861.79999958425697"/>
  </r>
  <r>
    <n v="1995"/>
    <x v="9"/>
    <x v="3"/>
    <n v="27"/>
    <s v="Schoggi Schokolade"/>
    <x v="2"/>
    <n v="120"/>
    <n v="5268"/>
  </r>
  <r>
    <n v="1995"/>
    <x v="9"/>
    <x v="3"/>
    <n v="41"/>
    <s v="Jack's New England Clam Chowder"/>
    <x v="6"/>
    <n v="110"/>
    <n v="945.29999884963001"/>
  </r>
  <r>
    <n v="1995"/>
    <x v="9"/>
    <x v="3"/>
    <n v="60"/>
    <s v="Camembert Pierrot"/>
    <x v="1"/>
    <n v="106"/>
    <n v="3097.3999802917201"/>
  </r>
  <r>
    <n v="1995"/>
    <x v="9"/>
    <x v="3"/>
    <n v="25"/>
    <s v="NuNuCa NuÃŸ-Nougat-Creme"/>
    <x v="2"/>
    <n v="78"/>
    <n v="865.19999912381104"/>
  </r>
  <r>
    <n v="1995"/>
    <x v="9"/>
    <x v="3"/>
    <n v="65"/>
    <s v="Louisiana Fiery Hot Pepper Sauce"/>
    <x v="3"/>
    <n v="74"/>
    <n v="1468.7499996244901"/>
  </r>
  <r>
    <n v="1995"/>
    <x v="9"/>
    <x v="3"/>
    <n v="14"/>
    <s v="Tofu"/>
    <x v="4"/>
    <n v="70"/>
    <n v="1627.5"/>
  </r>
  <r>
    <n v="1995"/>
    <x v="9"/>
    <x v="3"/>
    <n v="42"/>
    <s v="Singaporean Hokkien Fried Mee"/>
    <x v="5"/>
    <n v="70"/>
    <n v="912.79999983310699"/>
  </r>
  <r>
    <n v="1995"/>
    <x v="9"/>
    <x v="3"/>
    <n v="28"/>
    <s v="RÃ¶ssle Sauerkraut"/>
    <x v="4"/>
    <n v="66"/>
    <n v="2991.3599997281999"/>
  </r>
  <r>
    <n v="1995"/>
    <x v="9"/>
    <x v="3"/>
    <n v="59"/>
    <s v="Raclette Courdavault"/>
    <x v="1"/>
    <n v="64"/>
    <n v="2860"/>
  </r>
  <r>
    <n v="1995"/>
    <x v="9"/>
    <x v="3"/>
    <n v="21"/>
    <s v="Sir Rodney's Scones"/>
    <x v="2"/>
    <n v="52"/>
    <n v="439.99999880790699"/>
  </r>
  <r>
    <n v="1995"/>
    <x v="9"/>
    <x v="3"/>
    <n v="4"/>
    <s v="Chef Anton's Cajun Seasoning"/>
    <x v="3"/>
    <n v="50"/>
    <n v="934.99999344348896"/>
  </r>
  <r>
    <n v="1995"/>
    <x v="9"/>
    <x v="3"/>
    <n v="7"/>
    <s v="Uncle Bob's Organic Dried Pears"/>
    <x v="4"/>
    <n v="50"/>
    <n v="1274.9999910593001"/>
  </r>
  <r>
    <n v="1995"/>
    <x v="9"/>
    <x v="3"/>
    <n v="16"/>
    <s v="Pavlova"/>
    <x v="2"/>
    <n v="50"/>
    <n v="872.5"/>
  </r>
  <r>
    <n v="1995"/>
    <x v="9"/>
    <x v="3"/>
    <n v="32"/>
    <s v="Mascarpone Fabioli"/>
    <x v="1"/>
    <n v="50"/>
    <n v="1279.99999523162"/>
  </r>
  <r>
    <n v="1995"/>
    <x v="9"/>
    <x v="3"/>
    <n v="1"/>
    <s v="Chai"/>
    <x v="0"/>
    <n v="40"/>
    <n v="575.99999785423199"/>
  </r>
  <r>
    <n v="1995"/>
    <x v="9"/>
    <x v="3"/>
    <n v="61"/>
    <s v="Sirop d'Ã©rable"/>
    <x v="3"/>
    <n v="40"/>
    <n v="1054.49999872595"/>
  </r>
  <r>
    <n v="1995"/>
    <x v="9"/>
    <x v="3"/>
    <n v="20"/>
    <s v="Sir Rodney's Marmalade"/>
    <x v="2"/>
    <n v="39"/>
    <n v="3159"/>
  </r>
  <r>
    <n v="1995"/>
    <x v="9"/>
    <x v="3"/>
    <n v="24"/>
    <s v="GuaranÃ¡ FantÃ¡stica"/>
    <x v="0"/>
    <n v="37"/>
    <n v="159.74999973177901"/>
  </r>
  <r>
    <n v="1995"/>
    <x v="9"/>
    <x v="3"/>
    <n v="77"/>
    <s v="Original Frankfurter grÃ¼ne SoÃŸe"/>
    <x v="3"/>
    <n v="37"/>
    <n v="373.87999956607803"/>
  </r>
  <r>
    <n v="1995"/>
    <x v="9"/>
    <x v="3"/>
    <n v="29"/>
    <s v="ThÃ¼ringer Rostbratwurst"/>
    <x v="7"/>
    <n v="36"/>
    <n v="4456.4399999999996"/>
  </r>
  <r>
    <n v="1995"/>
    <x v="9"/>
    <x v="3"/>
    <n v="68"/>
    <s v="Scottish Longbreads"/>
    <x v="2"/>
    <n v="36"/>
    <n v="375"/>
  </r>
  <r>
    <n v="1995"/>
    <x v="9"/>
    <x v="3"/>
    <n v="8"/>
    <s v="Northwoods Cranberry Sauce"/>
    <x v="3"/>
    <n v="34"/>
    <n v="1299.9999976158099"/>
  </r>
  <r>
    <n v="1995"/>
    <x v="9"/>
    <x v="3"/>
    <n v="40"/>
    <s v="Boston Crab Meat"/>
    <x v="6"/>
    <n v="30"/>
    <n v="459.999998629093"/>
  </r>
  <r>
    <n v="1995"/>
    <x v="9"/>
    <x v="3"/>
    <n v="67"/>
    <s v="Laughing Lumberjack Lager"/>
    <x v="0"/>
    <n v="30"/>
    <n v="420"/>
  </r>
  <r>
    <n v="1995"/>
    <x v="9"/>
    <x v="3"/>
    <n v="18"/>
    <s v="Carnarvon Tigers"/>
    <x v="6"/>
    <n v="25"/>
    <n v="1406.2499976716899"/>
  </r>
  <r>
    <n v="1995"/>
    <x v="9"/>
    <x v="3"/>
    <n v="49"/>
    <s v="Maxilaku"/>
    <x v="2"/>
    <n v="25"/>
    <n v="500"/>
  </r>
  <r>
    <n v="1995"/>
    <x v="9"/>
    <x v="3"/>
    <n v="72"/>
    <s v="Mozzarella di Giovanni"/>
    <x v="1"/>
    <n v="25"/>
    <n v="695"/>
  </r>
  <r>
    <n v="1995"/>
    <x v="9"/>
    <x v="3"/>
    <n v="44"/>
    <s v="Gula Malacca"/>
    <x v="3"/>
    <n v="24"/>
    <n v="372.67499861419202"/>
  </r>
  <r>
    <n v="1995"/>
    <x v="9"/>
    <x v="3"/>
    <n v="45"/>
    <s v="RÃ¸gede sild"/>
    <x v="6"/>
    <n v="21"/>
    <n v="199.5"/>
  </r>
  <r>
    <n v="1995"/>
    <x v="9"/>
    <x v="3"/>
    <n v="53"/>
    <s v="Perth Pasties"/>
    <x v="7"/>
    <n v="21"/>
    <n v="688.8"/>
  </r>
  <r>
    <n v="1995"/>
    <x v="9"/>
    <x v="3"/>
    <n v="30"/>
    <s v="Nord-Ost Matjeshering"/>
    <x v="6"/>
    <n v="20"/>
    <n v="414.239998456835"/>
  </r>
  <r>
    <n v="1995"/>
    <x v="9"/>
    <x v="3"/>
    <n v="31"/>
    <s v="Gorgonzola Telino"/>
    <x v="1"/>
    <n v="20"/>
    <n v="189.99999985098799"/>
  </r>
  <r>
    <n v="1995"/>
    <x v="9"/>
    <x v="3"/>
    <n v="54"/>
    <s v="TourtiÃ¨re"/>
    <x v="7"/>
    <n v="20"/>
    <n v="149"/>
  </r>
  <r>
    <n v="1995"/>
    <x v="9"/>
    <x v="3"/>
    <n v="70"/>
    <s v="Outback Lager"/>
    <x v="0"/>
    <n v="20"/>
    <n v="278.99999968707499"/>
  </r>
  <r>
    <n v="1995"/>
    <x v="9"/>
    <x v="3"/>
    <n v="9"/>
    <s v="Mishi Kobe Niku"/>
    <x v="7"/>
    <n v="16"/>
    <n v="1319.19999074935"/>
  </r>
  <r>
    <n v="1995"/>
    <x v="9"/>
    <x v="3"/>
    <n v="10"/>
    <s v="Ikura"/>
    <x v="6"/>
    <n v="16"/>
    <n v="471.19999963045098"/>
  </r>
  <r>
    <n v="1995"/>
    <x v="9"/>
    <x v="3"/>
    <n v="33"/>
    <s v="Geitost"/>
    <x v="1"/>
    <n v="16"/>
    <n v="33.9999997615814"/>
  </r>
  <r>
    <n v="1995"/>
    <x v="9"/>
    <x v="3"/>
    <n v="38"/>
    <s v="CÃ´te de Blaye"/>
    <x v="0"/>
    <n v="15"/>
    <n v="3952.5"/>
  </r>
  <r>
    <n v="1995"/>
    <x v="9"/>
    <x v="3"/>
    <n v="43"/>
    <s v="Ipoh Coffee"/>
    <x v="0"/>
    <n v="15"/>
    <n v="586.49999588727906"/>
  </r>
  <r>
    <n v="1995"/>
    <x v="9"/>
    <x v="3"/>
    <n v="48"/>
    <s v="Chocolade"/>
    <x v="2"/>
    <n v="15"/>
    <n v="162.562498860061"/>
  </r>
  <r>
    <n v="1995"/>
    <x v="9"/>
    <x v="3"/>
    <n v="2"/>
    <s v="Chang"/>
    <x v="0"/>
    <n v="12"/>
    <n v="228"/>
  </r>
  <r>
    <n v="1995"/>
    <x v="9"/>
    <x v="3"/>
    <n v="15"/>
    <s v="Genen Shouyu"/>
    <x v="3"/>
    <n v="12"/>
    <n v="176.699999861419"/>
  </r>
  <r>
    <n v="1995"/>
    <x v="9"/>
    <x v="3"/>
    <n v="13"/>
    <s v="Konbu"/>
    <x v="6"/>
    <n v="10"/>
    <n v="60"/>
  </r>
  <r>
    <n v="1995"/>
    <x v="9"/>
    <x v="3"/>
    <n v="23"/>
    <s v="TunnbrÃ¶d"/>
    <x v="5"/>
    <n v="10"/>
    <n v="72"/>
  </r>
  <r>
    <n v="1995"/>
    <x v="9"/>
    <x v="3"/>
    <n v="39"/>
    <s v="Chartreuse verte"/>
    <x v="0"/>
    <n v="10"/>
    <n v="180"/>
  </r>
  <r>
    <n v="1995"/>
    <x v="9"/>
    <x v="3"/>
    <n v="66"/>
    <s v="Louisiana Hot Spiced Okra"/>
    <x v="3"/>
    <n v="10"/>
    <n v="122.39999979734399"/>
  </r>
  <r>
    <n v="1995"/>
    <x v="9"/>
    <x v="3"/>
    <n v="69"/>
    <s v="Gudbrandsdalsost"/>
    <x v="1"/>
    <n v="10"/>
    <n v="259.19999957084599"/>
  </r>
  <r>
    <n v="1995"/>
    <x v="9"/>
    <x v="3"/>
    <n v="46"/>
    <s v="Spegesild"/>
    <x v="6"/>
    <n v="9"/>
    <n v="91.799999356269794"/>
  </r>
  <r>
    <n v="1995"/>
    <x v="9"/>
    <x v="3"/>
    <n v="47"/>
    <s v="Zaanse koeken"/>
    <x v="2"/>
    <n v="6"/>
    <n v="48.449999660253503"/>
  </r>
  <r>
    <n v="1995"/>
    <x v="9"/>
    <x v="3"/>
    <n v="52"/>
    <s v="Filo Mix"/>
    <x v="5"/>
    <n v="6"/>
    <n v="42"/>
  </r>
  <r>
    <n v="1995"/>
    <x v="9"/>
    <x v="3"/>
    <n v="35"/>
    <s v="Steeleye Stout"/>
    <x v="0"/>
    <n v="3"/>
    <n v="54"/>
  </r>
  <r>
    <n v="1995"/>
    <x v="9"/>
    <x v="3"/>
    <n v="62"/>
    <s v="Tarte au sucre"/>
    <x v="2"/>
    <n v="3"/>
    <n v="147.9"/>
  </r>
  <r>
    <n v="1995"/>
    <x v="10"/>
    <x v="0"/>
    <n v="31"/>
    <s v="Gorgonzola Telino"/>
    <x v="1"/>
    <n v="135"/>
    <n v="1584.37499590218"/>
  </r>
  <r>
    <n v="1995"/>
    <x v="10"/>
    <x v="0"/>
    <n v="36"/>
    <s v="Inlagd Sill"/>
    <x v="6"/>
    <n v="120"/>
    <n v="2222.9999991506302"/>
  </r>
  <r>
    <n v="1995"/>
    <x v="10"/>
    <x v="0"/>
    <n v="4"/>
    <s v="Chef Anton's Cajun Seasoning"/>
    <x v="3"/>
    <n v="100"/>
    <n v="2034.9999975413"/>
  </r>
  <r>
    <n v="1995"/>
    <x v="10"/>
    <x v="0"/>
    <n v="45"/>
    <s v="RÃ¸gede sild"/>
    <x v="6"/>
    <n v="100"/>
    <n v="807.49999433755795"/>
  </r>
  <r>
    <n v="1995"/>
    <x v="10"/>
    <x v="0"/>
    <n v="11"/>
    <s v="Queso Cabrales"/>
    <x v="1"/>
    <n v="93"/>
    <n v="1832.24999820068"/>
  </r>
  <r>
    <n v="1995"/>
    <x v="10"/>
    <x v="0"/>
    <n v="23"/>
    <s v="TunnbrÃ¶d"/>
    <x v="5"/>
    <n v="90"/>
    <n v="706.49999611079602"/>
  </r>
  <r>
    <n v="1995"/>
    <x v="10"/>
    <x v="0"/>
    <n v="43"/>
    <s v="Ipoh Coffee"/>
    <x v="0"/>
    <n v="85"/>
    <n v="3910"/>
  </r>
  <r>
    <n v="1995"/>
    <x v="10"/>
    <x v="0"/>
    <n v="16"/>
    <s v="Pavlova"/>
    <x v="2"/>
    <n v="84"/>
    <n v="1334.9249954495499"/>
  </r>
  <r>
    <n v="1995"/>
    <x v="10"/>
    <x v="0"/>
    <n v="17"/>
    <s v="Alice Mutton"/>
    <x v="7"/>
    <n v="73"/>
    <n v="2718.2999980822201"/>
  </r>
  <r>
    <n v="1995"/>
    <x v="10"/>
    <x v="0"/>
    <n v="3"/>
    <s v="Aniseed Syrup"/>
    <x v="3"/>
    <n v="60"/>
    <n v="600"/>
  </r>
  <r>
    <n v="1995"/>
    <x v="10"/>
    <x v="0"/>
    <n v="62"/>
    <s v="Tarte au sucre"/>
    <x v="2"/>
    <n v="60"/>
    <n v="2908.69999926537"/>
  </r>
  <r>
    <n v="1995"/>
    <x v="10"/>
    <x v="0"/>
    <n v="35"/>
    <s v="Steeleye Stout"/>
    <x v="0"/>
    <n v="56"/>
    <n v="953.99999785423199"/>
  </r>
  <r>
    <n v="1995"/>
    <x v="10"/>
    <x v="0"/>
    <n v="68"/>
    <s v="Scottish Longbreads"/>
    <x v="2"/>
    <n v="55"/>
    <n v="687.5"/>
  </r>
  <r>
    <n v="1995"/>
    <x v="10"/>
    <x v="0"/>
    <n v="72"/>
    <s v="Mozzarella di Giovanni"/>
    <x v="1"/>
    <n v="55"/>
    <n v="1914"/>
  </r>
  <r>
    <n v="1995"/>
    <x v="10"/>
    <x v="0"/>
    <n v="51"/>
    <s v="Manjimup Dried Apples"/>
    <x v="4"/>
    <n v="54"/>
    <n v="2480.3999848365702"/>
  </r>
  <r>
    <n v="1995"/>
    <x v="10"/>
    <x v="0"/>
    <n v="33"/>
    <s v="Geitost"/>
    <x v="1"/>
    <n v="53"/>
    <n v="128.49999994039501"/>
  </r>
  <r>
    <n v="1995"/>
    <x v="10"/>
    <x v="0"/>
    <n v="76"/>
    <s v="LakkalikÃ¶Ã¶ri"/>
    <x v="0"/>
    <n v="50"/>
    <n v="900"/>
  </r>
  <r>
    <n v="1995"/>
    <x v="10"/>
    <x v="0"/>
    <n v="54"/>
    <s v="TourtiÃ¨re"/>
    <x v="7"/>
    <n v="49"/>
    <n v="341.20999964475601"/>
  </r>
  <r>
    <n v="1995"/>
    <x v="10"/>
    <x v="0"/>
    <n v="12"/>
    <s v="Queso Manchego La Pastora"/>
    <x v="1"/>
    <n v="45"/>
    <n v="1396.49999320507"/>
  </r>
  <r>
    <n v="1995"/>
    <x v="10"/>
    <x v="0"/>
    <n v="26"/>
    <s v="GumbÃ¤r GummibÃ¤rchen"/>
    <x v="2"/>
    <n v="40"/>
    <n v="1249.2"/>
  </r>
  <r>
    <n v="1995"/>
    <x v="10"/>
    <x v="0"/>
    <n v="44"/>
    <s v="Gula Malacca"/>
    <x v="3"/>
    <n v="40"/>
    <n v="778"/>
  </r>
  <r>
    <n v="1995"/>
    <x v="10"/>
    <x v="0"/>
    <n v="65"/>
    <s v="Louisiana Fiery Hot Pepper Sauce"/>
    <x v="3"/>
    <n v="36"/>
    <n v="682.01999887079"/>
  </r>
  <r>
    <n v="1995"/>
    <x v="10"/>
    <x v="0"/>
    <n v="24"/>
    <s v="GuaranÃ¡ FantÃ¡stica"/>
    <x v="0"/>
    <n v="35"/>
    <n v="141.749999765306"/>
  </r>
  <r>
    <n v="1995"/>
    <x v="10"/>
    <x v="0"/>
    <n v="30"/>
    <s v="Nord-Ost Matjeshering"/>
    <x v="6"/>
    <n v="35"/>
    <n v="906.15"/>
  </r>
  <r>
    <n v="1995"/>
    <x v="10"/>
    <x v="0"/>
    <n v="40"/>
    <s v="Boston Crab Meat"/>
    <x v="6"/>
    <n v="35"/>
    <n v="561.19999876618294"/>
  </r>
  <r>
    <n v="1995"/>
    <x v="10"/>
    <x v="0"/>
    <n v="60"/>
    <s v="Camembert Pierrot"/>
    <x v="1"/>
    <n v="35"/>
    <n v="892.5"/>
  </r>
  <r>
    <n v="1995"/>
    <x v="10"/>
    <x v="0"/>
    <n v="38"/>
    <s v="CÃ´te de Blaye"/>
    <x v="0"/>
    <n v="34"/>
    <n v="8853.5999984294103"/>
  </r>
  <r>
    <n v="1995"/>
    <x v="10"/>
    <x v="0"/>
    <n v="73"/>
    <s v="RÃ¶d Kaviar"/>
    <x v="6"/>
    <n v="33"/>
    <n v="476.99999973177898"/>
  </r>
  <r>
    <n v="1995"/>
    <x v="10"/>
    <x v="0"/>
    <n v="56"/>
    <s v="Gnocchi di nonna Alice"/>
    <x v="5"/>
    <n v="30"/>
    <n v="968.99999320507004"/>
  </r>
  <r>
    <n v="1995"/>
    <x v="10"/>
    <x v="0"/>
    <n v="61"/>
    <s v="Sirop d'Ã©rable"/>
    <x v="3"/>
    <n v="30"/>
    <n v="826.499999575316"/>
  </r>
  <r>
    <n v="1995"/>
    <x v="10"/>
    <x v="0"/>
    <n v="75"/>
    <s v="RhÃ¶nbrÃ¤u Klosterbier"/>
    <x v="0"/>
    <n v="30"/>
    <n v="232.5"/>
  </r>
  <r>
    <n v="1995"/>
    <x v="10"/>
    <x v="0"/>
    <n v="69"/>
    <s v="Gudbrandsdalsost"/>
    <x v="1"/>
    <n v="28"/>
    <n v="1008"/>
  </r>
  <r>
    <n v="1995"/>
    <x v="10"/>
    <x v="0"/>
    <n v="22"/>
    <s v="Gustaf's KnÃ¤ckebrÃ¶d"/>
    <x v="5"/>
    <n v="24"/>
    <n v="504"/>
  </r>
  <r>
    <n v="1995"/>
    <x v="10"/>
    <x v="0"/>
    <n v="32"/>
    <s v="Mascarpone Fabioli"/>
    <x v="1"/>
    <n v="24"/>
    <n v="652.79999542236305"/>
  </r>
  <r>
    <n v="1995"/>
    <x v="10"/>
    <x v="0"/>
    <n v="66"/>
    <s v="Louisiana Hot Spiced Okra"/>
    <x v="3"/>
    <n v="24"/>
    <n v="408"/>
  </r>
  <r>
    <n v="1995"/>
    <x v="10"/>
    <x v="0"/>
    <n v="21"/>
    <s v="Sir Rodney's Scones"/>
    <x v="2"/>
    <n v="21"/>
    <n v="203.999999910593"/>
  </r>
  <r>
    <n v="1995"/>
    <x v="10"/>
    <x v="0"/>
    <n v="41"/>
    <s v="Jack's New England Clam Chowder"/>
    <x v="6"/>
    <n v="20"/>
    <n v="187.20999991372199"/>
  </r>
  <r>
    <n v="1995"/>
    <x v="10"/>
    <x v="0"/>
    <n v="58"/>
    <s v="Escargots de Bourgogne"/>
    <x v="6"/>
    <n v="20"/>
    <n v="265"/>
  </r>
  <r>
    <n v="1995"/>
    <x v="10"/>
    <x v="0"/>
    <n v="13"/>
    <s v="Konbu"/>
    <x v="6"/>
    <n v="18"/>
    <n v="108"/>
  </r>
  <r>
    <n v="1995"/>
    <x v="10"/>
    <x v="0"/>
    <n v="37"/>
    <s v="Gravad lax"/>
    <x v="6"/>
    <n v="18"/>
    <n v="421.19999930262497"/>
  </r>
  <r>
    <n v="1995"/>
    <x v="10"/>
    <x v="0"/>
    <n v="59"/>
    <s v="Raclette Courdavault"/>
    <x v="1"/>
    <n v="17"/>
    <n v="852.49999877065397"/>
  </r>
  <r>
    <n v="1995"/>
    <x v="10"/>
    <x v="0"/>
    <n v="20"/>
    <s v="Sir Rodney's Marmalade"/>
    <x v="2"/>
    <n v="15"/>
    <n v="1093.4999981895"/>
  </r>
  <r>
    <n v="1995"/>
    <x v="10"/>
    <x v="0"/>
    <n v="55"/>
    <s v="PÃ¢tÃ© chinois"/>
    <x v="7"/>
    <n v="14"/>
    <n v="336"/>
  </r>
  <r>
    <n v="1995"/>
    <x v="10"/>
    <x v="0"/>
    <n v="7"/>
    <s v="Uncle Bob's Organic Dried Pears"/>
    <x v="4"/>
    <n v="10"/>
    <n v="300"/>
  </r>
  <r>
    <n v="1995"/>
    <x v="10"/>
    <x v="0"/>
    <n v="19"/>
    <s v="Teatime Chocolate Biscuits"/>
    <x v="2"/>
    <n v="10"/>
    <n v="92"/>
  </r>
  <r>
    <n v="1995"/>
    <x v="10"/>
    <x v="0"/>
    <n v="34"/>
    <s v="Sasquatch Ale"/>
    <x v="0"/>
    <n v="10"/>
    <n v="105"/>
  </r>
  <r>
    <n v="1995"/>
    <x v="10"/>
    <x v="0"/>
    <n v="77"/>
    <s v="Original Frankfurter grÃ¼ne SoÃŸe"/>
    <x v="3"/>
    <n v="10"/>
    <n v="123.499999903142"/>
  </r>
  <r>
    <n v="1995"/>
    <x v="10"/>
    <x v="0"/>
    <n v="71"/>
    <s v="FlÃ¸temysost"/>
    <x v="1"/>
    <n v="9"/>
    <n v="174.14999971166199"/>
  </r>
  <r>
    <n v="1995"/>
    <x v="10"/>
    <x v="0"/>
    <n v="1"/>
    <s v="Chai"/>
    <x v="0"/>
    <n v="8"/>
    <n v="122.399999141693"/>
  </r>
  <r>
    <n v="1995"/>
    <x v="10"/>
    <x v="0"/>
    <n v="28"/>
    <s v="RÃ¶ssle Sauerkraut"/>
    <x v="4"/>
    <n v="7"/>
    <n v="319.2"/>
  </r>
  <r>
    <n v="1995"/>
    <x v="10"/>
    <x v="0"/>
    <n v="67"/>
    <s v="Laughing Lumberjack Lager"/>
    <x v="0"/>
    <n v="7"/>
    <n v="98"/>
  </r>
  <r>
    <n v="1995"/>
    <x v="10"/>
    <x v="0"/>
    <n v="70"/>
    <s v="Outback Lager"/>
    <x v="0"/>
    <n v="7"/>
    <n v="105"/>
  </r>
  <r>
    <n v="1995"/>
    <x v="10"/>
    <x v="0"/>
    <n v="49"/>
    <s v="Maxilaku"/>
    <x v="2"/>
    <n v="6"/>
    <n v="120"/>
  </r>
  <r>
    <n v="1995"/>
    <x v="10"/>
    <x v="0"/>
    <n v="57"/>
    <s v="Ravioli Angelo"/>
    <x v="5"/>
    <n v="5"/>
    <n v="87.749999854713593"/>
  </r>
  <r>
    <n v="1995"/>
    <x v="10"/>
    <x v="0"/>
    <n v="10"/>
    <s v="Ikura"/>
    <x v="6"/>
    <n v="2"/>
    <n v="62"/>
  </r>
  <r>
    <n v="1995"/>
    <x v="11"/>
    <x v="0"/>
    <n v="31"/>
    <s v="Gorgonzola Telino"/>
    <x v="1"/>
    <n v="171"/>
    <n v="1864.9999959394299"/>
  </r>
  <r>
    <n v="1995"/>
    <x v="11"/>
    <x v="0"/>
    <n v="75"/>
    <s v="RhÃ¶nbrÃ¤u Klosterbier"/>
    <x v="0"/>
    <n v="126"/>
    <n v="887.37499867193401"/>
  </r>
  <r>
    <n v="1995"/>
    <x v="11"/>
    <x v="0"/>
    <n v="52"/>
    <s v="Filo Mix"/>
    <x v="5"/>
    <n v="100"/>
    <n v="700"/>
  </r>
  <r>
    <n v="1995"/>
    <x v="11"/>
    <x v="0"/>
    <n v="56"/>
    <s v="Gnocchi di nonna Alice"/>
    <x v="5"/>
    <n v="100"/>
    <n v="3381.9999937713101"/>
  </r>
  <r>
    <n v="1995"/>
    <x v="11"/>
    <x v="0"/>
    <n v="51"/>
    <s v="Manjimup Dried Apples"/>
    <x v="4"/>
    <n v="93"/>
    <n v="4716.9999968409502"/>
  </r>
  <r>
    <n v="1995"/>
    <x v="11"/>
    <x v="0"/>
    <n v="76"/>
    <s v="LakkalikÃ¶Ã¶ri"/>
    <x v="0"/>
    <n v="64"/>
    <n v="1152"/>
  </r>
  <r>
    <n v="1995"/>
    <x v="11"/>
    <x v="0"/>
    <n v="14"/>
    <s v="Tofu"/>
    <x v="4"/>
    <n v="56"/>
    <n v="1106.69999613706"/>
  </r>
  <r>
    <n v="1995"/>
    <x v="11"/>
    <x v="0"/>
    <n v="64"/>
    <s v="Wimmers gute SemmelknÃ¶del"/>
    <x v="5"/>
    <n v="54"/>
    <n v="1735.64999910816"/>
  </r>
  <r>
    <n v="1995"/>
    <x v="11"/>
    <x v="0"/>
    <n v="72"/>
    <s v="Mozzarella di Giovanni"/>
    <x v="1"/>
    <n v="54"/>
    <n v="1879.2"/>
  </r>
  <r>
    <n v="1995"/>
    <x v="11"/>
    <x v="0"/>
    <n v="40"/>
    <s v="Boston Crab Meat"/>
    <x v="6"/>
    <n v="52"/>
    <n v="956.8"/>
  </r>
  <r>
    <n v="1995"/>
    <x v="11"/>
    <x v="0"/>
    <n v="59"/>
    <s v="Raclette Courdavault"/>
    <x v="1"/>
    <n v="52"/>
    <n v="2419.99999344348"/>
  </r>
  <r>
    <n v="1995"/>
    <x v="11"/>
    <x v="0"/>
    <n v="11"/>
    <s v="Queso Cabrales"/>
    <x v="1"/>
    <n v="50"/>
    <n v="923.99999538436498"/>
  </r>
  <r>
    <n v="1995"/>
    <x v="11"/>
    <x v="0"/>
    <n v="24"/>
    <s v="GuaranÃ¡ FantÃ¡stica"/>
    <x v="0"/>
    <n v="43"/>
    <n v="166.04999959096301"/>
  </r>
  <r>
    <n v="1995"/>
    <x v="11"/>
    <x v="0"/>
    <n v="53"/>
    <s v="Perth Pasties"/>
    <x v="7"/>
    <n v="43"/>
    <n v="1410.4"/>
  </r>
  <r>
    <n v="1995"/>
    <x v="11"/>
    <x v="0"/>
    <n v="55"/>
    <s v="PÃ¢tÃ© chinois"/>
    <x v="7"/>
    <n v="43"/>
    <n v="980.39999923109997"/>
  </r>
  <r>
    <n v="1995"/>
    <x v="11"/>
    <x v="0"/>
    <n v="34"/>
    <s v="Sasquatch Ale"/>
    <x v="0"/>
    <n v="40"/>
    <n v="560"/>
  </r>
  <r>
    <n v="1995"/>
    <x v="11"/>
    <x v="0"/>
    <n v="19"/>
    <s v="Teatime Chocolate Biscuits"/>
    <x v="2"/>
    <n v="35"/>
    <n v="257.59999904036499"/>
  </r>
  <r>
    <n v="1995"/>
    <x v="11"/>
    <x v="0"/>
    <n v="62"/>
    <s v="Tarte au sucre"/>
    <x v="2"/>
    <n v="35"/>
    <n v="1491.32499926537"/>
  </r>
  <r>
    <n v="1995"/>
    <x v="11"/>
    <x v="0"/>
    <n v="17"/>
    <s v="Alice Mutton"/>
    <x v="7"/>
    <n v="34"/>
    <n v="1294.7999995350799"/>
  </r>
  <r>
    <n v="1995"/>
    <x v="11"/>
    <x v="0"/>
    <n v="33"/>
    <s v="Geitost"/>
    <x v="1"/>
    <n v="34"/>
    <n v="79.999999925494194"/>
  </r>
  <r>
    <n v="1995"/>
    <x v="11"/>
    <x v="0"/>
    <n v="44"/>
    <s v="Gula Malacca"/>
    <x v="3"/>
    <n v="31"/>
    <n v="602.95000000000005"/>
  </r>
  <r>
    <n v="1995"/>
    <x v="11"/>
    <x v="0"/>
    <n v="65"/>
    <s v="Louisiana Fiery Hot Pepper Sauce"/>
    <x v="3"/>
    <n v="30"/>
    <n v="599.92499952949504"/>
  </r>
  <r>
    <n v="1995"/>
    <x v="11"/>
    <x v="0"/>
    <n v="42"/>
    <s v="Singaporean Hokkien Fried Mee"/>
    <x v="5"/>
    <n v="28"/>
    <n v="333.19999766349702"/>
  </r>
  <r>
    <n v="1995"/>
    <x v="11"/>
    <x v="0"/>
    <n v="36"/>
    <s v="Inlagd Sill"/>
    <x v="6"/>
    <n v="25"/>
    <n v="475"/>
  </r>
  <r>
    <n v="1995"/>
    <x v="11"/>
    <x v="0"/>
    <n v="47"/>
    <s v="Zaanse koeken"/>
    <x v="2"/>
    <n v="25"/>
    <n v="237.5"/>
  </r>
  <r>
    <n v="1995"/>
    <x v="11"/>
    <x v="0"/>
    <n v="60"/>
    <s v="Camembert Pierrot"/>
    <x v="1"/>
    <n v="24"/>
    <n v="693.59999513626099"/>
  </r>
  <r>
    <n v="1995"/>
    <x v="11"/>
    <x v="0"/>
    <n v="41"/>
    <s v="Jack's New England Clam Chowder"/>
    <x v="6"/>
    <n v="21"/>
    <n v="192.51749984901301"/>
  </r>
  <r>
    <n v="1995"/>
    <x v="11"/>
    <x v="0"/>
    <n v="30"/>
    <s v="Nord-Ost Matjeshering"/>
    <x v="6"/>
    <n v="20"/>
    <n v="517.79999999999995"/>
  </r>
  <r>
    <n v="1995"/>
    <x v="11"/>
    <x v="0"/>
    <n v="35"/>
    <s v="Steeleye Stout"/>
    <x v="0"/>
    <n v="20"/>
    <n v="360"/>
  </r>
  <r>
    <n v="1995"/>
    <x v="11"/>
    <x v="0"/>
    <n v="18"/>
    <s v="Carnarvon Tigers"/>
    <x v="6"/>
    <n v="18"/>
    <n v="956.24999329447701"/>
  </r>
  <r>
    <n v="1995"/>
    <x v="11"/>
    <x v="0"/>
    <n v="77"/>
    <s v="Original Frankfurter grÃ¼ne SoÃŸe"/>
    <x v="3"/>
    <n v="18"/>
    <n v="234"/>
  </r>
  <r>
    <n v="1995"/>
    <x v="11"/>
    <x v="0"/>
    <n v="16"/>
    <s v="Pavlova"/>
    <x v="2"/>
    <n v="12"/>
    <n v="188.459999687969"/>
  </r>
  <r>
    <n v="1995"/>
    <x v="11"/>
    <x v="0"/>
    <n v="1"/>
    <s v="Chai"/>
    <x v="0"/>
    <n v="10"/>
    <n v="180"/>
  </r>
  <r>
    <n v="1995"/>
    <x v="11"/>
    <x v="0"/>
    <n v="15"/>
    <s v="Genen Shouyu"/>
    <x v="3"/>
    <n v="10"/>
    <n v="155"/>
  </r>
  <r>
    <n v="1995"/>
    <x v="11"/>
    <x v="0"/>
    <n v="29"/>
    <s v="ThÃ¼ringer Rostbratwurst"/>
    <x v="7"/>
    <n v="10"/>
    <n v="1237.9000000000001"/>
  </r>
  <r>
    <n v="1995"/>
    <x v="11"/>
    <x v="0"/>
    <n v="32"/>
    <s v="Mascarpone Fabioli"/>
    <x v="1"/>
    <n v="10"/>
    <n v="287.99999952316199"/>
  </r>
  <r>
    <n v="1995"/>
    <x v="11"/>
    <x v="0"/>
    <n v="39"/>
    <s v="Chartreuse verte"/>
    <x v="0"/>
    <n v="10"/>
    <n v="180"/>
  </r>
  <r>
    <n v="1995"/>
    <x v="11"/>
    <x v="0"/>
    <n v="57"/>
    <s v="Ravioli Angelo"/>
    <x v="5"/>
    <n v="10"/>
    <n v="195"/>
  </r>
  <r>
    <n v="1995"/>
    <x v="11"/>
    <x v="0"/>
    <n v="69"/>
    <s v="Gudbrandsdalsost"/>
    <x v="1"/>
    <n v="10"/>
    <n v="305.99999785423199"/>
  </r>
  <r>
    <n v="1995"/>
    <x v="11"/>
    <x v="0"/>
    <n v="63"/>
    <s v="Vegie-spread"/>
    <x v="3"/>
    <n v="6"/>
    <n v="263.39999999999998"/>
  </r>
  <r>
    <n v="1995"/>
    <x v="11"/>
    <x v="0"/>
    <n v="10"/>
    <s v="Ikura"/>
    <x v="6"/>
    <n v="5"/>
    <n v="155"/>
  </r>
  <r>
    <n v="1995"/>
    <x v="11"/>
    <x v="0"/>
    <n v="73"/>
    <s v="RÃ¶d Kaviar"/>
    <x v="6"/>
    <n v="3"/>
    <n v="45"/>
  </r>
  <r>
    <n v="1995"/>
    <x v="0"/>
    <x v="0"/>
    <n v="60"/>
    <s v="Camembert Pierrot"/>
    <x v="1"/>
    <n v="125"/>
    <n v="4130.99999822676"/>
  </r>
  <r>
    <n v="1995"/>
    <x v="0"/>
    <x v="0"/>
    <n v="61"/>
    <s v="Sirop d'Ã©rable"/>
    <x v="3"/>
    <n v="120"/>
    <n v="2565"/>
  </r>
  <r>
    <n v="1995"/>
    <x v="0"/>
    <x v="0"/>
    <n v="17"/>
    <s v="Alice Mutton"/>
    <x v="7"/>
    <n v="100"/>
    <n v="3900"/>
  </r>
  <r>
    <n v="1995"/>
    <x v="0"/>
    <x v="0"/>
    <n v="42"/>
    <s v="Singaporean Hokkien Fried Mee"/>
    <x v="5"/>
    <n v="100"/>
    <n v="1119.9999958276701"/>
  </r>
  <r>
    <n v="1995"/>
    <x v="0"/>
    <x v="0"/>
    <n v="76"/>
    <s v="LakkalikÃ¶Ã¶ri"/>
    <x v="0"/>
    <n v="94"/>
    <n v="1659.5999995172001"/>
  </r>
  <r>
    <n v="1995"/>
    <x v="0"/>
    <x v="0"/>
    <n v="59"/>
    <s v="Raclette Courdavault"/>
    <x v="1"/>
    <n v="85"/>
    <n v="4372.4999893456697"/>
  </r>
  <r>
    <n v="1995"/>
    <x v="0"/>
    <x v="0"/>
    <n v="69"/>
    <s v="Gudbrandsdalsost"/>
    <x v="1"/>
    <n v="85"/>
    <n v="2330.9999978542301"/>
  </r>
  <r>
    <n v="1995"/>
    <x v="0"/>
    <x v="0"/>
    <n v="77"/>
    <s v="Original Frankfurter grÃ¼ne SoÃŸe"/>
    <x v="3"/>
    <n v="85"/>
    <n v="1049.7499994188499"/>
  </r>
  <r>
    <n v="1995"/>
    <x v="0"/>
    <x v="0"/>
    <n v="10"/>
    <s v="Ikura"/>
    <x v="6"/>
    <n v="80"/>
    <n v="2480"/>
  </r>
  <r>
    <n v="1995"/>
    <x v="0"/>
    <x v="0"/>
    <n v="36"/>
    <s v="Inlagd Sill"/>
    <x v="6"/>
    <n v="76"/>
    <n v="1344.25"/>
  </r>
  <r>
    <n v="1995"/>
    <x v="0"/>
    <x v="0"/>
    <n v="75"/>
    <s v="RhÃ¶nbrÃ¤u Klosterbier"/>
    <x v="0"/>
    <n v="70"/>
    <n v="495.999999307096"/>
  </r>
  <r>
    <n v="1995"/>
    <x v="0"/>
    <x v="0"/>
    <n v="13"/>
    <s v="Konbu"/>
    <x v="6"/>
    <n v="68"/>
    <n v="403.19999992847403"/>
  </r>
  <r>
    <n v="1995"/>
    <x v="0"/>
    <x v="0"/>
    <n v="7"/>
    <s v="Uncle Bob's Organic Dried Pears"/>
    <x v="4"/>
    <n v="55"/>
    <n v="1650"/>
  </r>
  <r>
    <n v="1995"/>
    <x v="0"/>
    <x v="0"/>
    <n v="35"/>
    <s v="Steeleye Stout"/>
    <x v="0"/>
    <n v="54"/>
    <n v="837"/>
  </r>
  <r>
    <n v="1995"/>
    <x v="0"/>
    <x v="0"/>
    <n v="54"/>
    <s v="TourtiÃ¨re"/>
    <x v="7"/>
    <n v="54"/>
    <n v="402.3"/>
  </r>
  <r>
    <n v="1995"/>
    <x v="0"/>
    <x v="0"/>
    <n v="27"/>
    <s v="Schoggi Schokolade"/>
    <x v="2"/>
    <n v="50"/>
    <n v="2195"/>
  </r>
  <r>
    <n v="1995"/>
    <x v="0"/>
    <x v="0"/>
    <n v="22"/>
    <s v="Gustaf's KnÃ¤ckebrÃ¶d"/>
    <x v="5"/>
    <n v="48"/>
    <n v="1008"/>
  </r>
  <r>
    <n v="1995"/>
    <x v="0"/>
    <x v="0"/>
    <n v="56"/>
    <s v="Gnocchi di nonna Alice"/>
    <x v="5"/>
    <n v="47"/>
    <n v="1747.99999943375"/>
  </r>
  <r>
    <n v="1995"/>
    <x v="0"/>
    <x v="0"/>
    <n v="49"/>
    <s v="Maxilaku"/>
    <x v="2"/>
    <n v="43"/>
    <n v="834.99999962747097"/>
  </r>
  <r>
    <n v="1995"/>
    <x v="0"/>
    <x v="0"/>
    <n v="40"/>
    <s v="Boston Crab Meat"/>
    <x v="6"/>
    <n v="42"/>
    <n v="772.8"/>
  </r>
  <r>
    <n v="1995"/>
    <x v="0"/>
    <x v="0"/>
    <n v="18"/>
    <s v="Carnarvon Tigers"/>
    <x v="6"/>
    <n v="40"/>
    <n v="1999.9999925494101"/>
  </r>
  <r>
    <n v="1995"/>
    <x v="0"/>
    <x v="0"/>
    <n v="71"/>
    <s v="FlÃ¸temysost"/>
    <x v="1"/>
    <n v="39"/>
    <n v="806.24999951943698"/>
  </r>
  <r>
    <n v="1995"/>
    <x v="0"/>
    <x v="0"/>
    <n v="24"/>
    <s v="GuaranÃ¡ FantÃ¡stica"/>
    <x v="0"/>
    <n v="35"/>
    <n v="125.999999530613"/>
  </r>
  <r>
    <n v="1995"/>
    <x v="0"/>
    <x v="0"/>
    <n v="16"/>
    <s v="Pavlova"/>
    <x v="2"/>
    <n v="30"/>
    <n v="497.32499960996199"/>
  </r>
  <r>
    <n v="1995"/>
    <x v="0"/>
    <x v="0"/>
    <n v="58"/>
    <s v="Escargots de Bourgogne"/>
    <x v="6"/>
    <n v="30"/>
    <n v="397.5"/>
  </r>
  <r>
    <n v="1995"/>
    <x v="0"/>
    <x v="0"/>
    <n v="73"/>
    <s v="RÃ¶d Kaviar"/>
    <x v="6"/>
    <n v="30"/>
    <n v="450"/>
  </r>
  <r>
    <n v="1995"/>
    <x v="0"/>
    <x v="0"/>
    <n v="1"/>
    <s v="Chai"/>
    <x v="0"/>
    <n v="29"/>
    <n v="522"/>
  </r>
  <r>
    <n v="1995"/>
    <x v="0"/>
    <x v="0"/>
    <n v="52"/>
    <s v="Filo Mix"/>
    <x v="5"/>
    <n v="28"/>
    <n v="191.79999983310699"/>
  </r>
  <r>
    <n v="1995"/>
    <x v="0"/>
    <x v="0"/>
    <n v="15"/>
    <s v="Genen Shouyu"/>
    <x v="3"/>
    <n v="25"/>
    <n v="368.12499971129"/>
  </r>
  <r>
    <n v="1995"/>
    <x v="0"/>
    <x v="0"/>
    <n v="55"/>
    <s v="PÃ¢tÃ© chinois"/>
    <x v="7"/>
    <n v="25"/>
    <n v="503.99999856948801"/>
  </r>
  <r>
    <n v="1995"/>
    <x v="0"/>
    <x v="0"/>
    <n v="63"/>
    <s v="Vegie-spread"/>
    <x v="3"/>
    <n v="24"/>
    <n v="842.87999686002695"/>
  </r>
  <r>
    <n v="1995"/>
    <x v="0"/>
    <x v="0"/>
    <n v="20"/>
    <s v="Sir Rodney's Marmalade"/>
    <x v="2"/>
    <n v="21"/>
    <n v="1360.79999493062"/>
  </r>
  <r>
    <n v="1995"/>
    <x v="0"/>
    <x v="0"/>
    <n v="4"/>
    <s v="Chef Anton's Cajun Seasoning"/>
    <x v="3"/>
    <n v="20"/>
    <n v="351.99999868869702"/>
  </r>
  <r>
    <n v="1995"/>
    <x v="0"/>
    <x v="0"/>
    <n v="57"/>
    <s v="Ravioli Angelo"/>
    <x v="5"/>
    <n v="20"/>
    <n v="390"/>
  </r>
  <r>
    <n v="1995"/>
    <x v="0"/>
    <x v="0"/>
    <n v="62"/>
    <s v="Tarte au sucre"/>
    <x v="2"/>
    <n v="20"/>
    <n v="887.39999853074505"/>
  </r>
  <r>
    <n v="1995"/>
    <x v="0"/>
    <x v="0"/>
    <n v="38"/>
    <s v="CÃ´te de Blaye"/>
    <x v="0"/>
    <n v="15"/>
    <n v="3754.8749970551498"/>
  </r>
  <r>
    <n v="1995"/>
    <x v="0"/>
    <x v="0"/>
    <n v="47"/>
    <s v="Zaanse koeken"/>
    <x v="2"/>
    <n v="15"/>
    <n v="142.5"/>
  </r>
  <r>
    <n v="1995"/>
    <x v="0"/>
    <x v="0"/>
    <n v="70"/>
    <s v="Outback Lager"/>
    <x v="0"/>
    <n v="15"/>
    <n v="213.749999832361"/>
  </r>
  <r>
    <n v="1995"/>
    <x v="0"/>
    <x v="0"/>
    <n v="3"/>
    <s v="Aniseed Syrup"/>
    <x v="3"/>
    <n v="14"/>
    <n v="140"/>
  </r>
  <r>
    <n v="1995"/>
    <x v="0"/>
    <x v="0"/>
    <n v="11"/>
    <s v="Queso Cabrales"/>
    <x v="1"/>
    <n v="14"/>
    <n v="294"/>
  </r>
  <r>
    <n v="1995"/>
    <x v="0"/>
    <x v="0"/>
    <n v="21"/>
    <s v="Sir Rodney's Scones"/>
    <x v="2"/>
    <n v="14"/>
    <n v="140"/>
  </r>
  <r>
    <n v="1995"/>
    <x v="0"/>
    <x v="0"/>
    <n v="33"/>
    <s v="Geitost"/>
    <x v="1"/>
    <n v="14"/>
    <n v="35"/>
  </r>
  <r>
    <n v="1995"/>
    <x v="0"/>
    <x v="0"/>
    <n v="65"/>
    <s v="Louisiana Fiery Hot Pepper Sauce"/>
    <x v="3"/>
    <n v="12"/>
    <n v="202.079999247193"/>
  </r>
  <r>
    <n v="1995"/>
    <x v="0"/>
    <x v="0"/>
    <n v="72"/>
    <s v="Mozzarella di Giovanni"/>
    <x v="1"/>
    <n v="12"/>
    <n v="417.6"/>
  </r>
  <r>
    <n v="1995"/>
    <x v="0"/>
    <x v="0"/>
    <n v="26"/>
    <s v="GumbÃ¤r GummibÃ¤rchen"/>
    <x v="2"/>
    <n v="11"/>
    <n v="335.722499883659"/>
  </r>
  <r>
    <n v="1995"/>
    <x v="0"/>
    <x v="0"/>
    <n v="2"/>
    <s v="Chang"/>
    <x v="0"/>
    <n v="10"/>
    <n v="190"/>
  </r>
  <r>
    <n v="1995"/>
    <x v="0"/>
    <x v="0"/>
    <n v="48"/>
    <s v="Chocolade"/>
    <x v="2"/>
    <n v="6"/>
    <n v="68.849999886006103"/>
  </r>
  <r>
    <n v="1995"/>
    <x v="0"/>
    <x v="0"/>
    <n v="39"/>
    <s v="Chartreuse verte"/>
    <x v="0"/>
    <n v="5"/>
    <n v="90"/>
  </r>
  <r>
    <n v="1995"/>
    <x v="1"/>
    <x v="1"/>
    <n v="2"/>
    <s v="Chang"/>
    <x v="0"/>
    <n v="100"/>
    <n v="1871.4999995753101"/>
  </r>
  <r>
    <n v="1995"/>
    <x v="1"/>
    <x v="1"/>
    <n v="21"/>
    <s v="Sir Rodney's Scones"/>
    <x v="2"/>
    <n v="97"/>
    <n v="884.99999873340096"/>
  </r>
  <r>
    <n v="1995"/>
    <x v="1"/>
    <x v="1"/>
    <n v="22"/>
    <s v="Gustaf's KnÃ¤ckebrÃ¶d"/>
    <x v="5"/>
    <n v="95"/>
    <n v="1995"/>
  </r>
  <r>
    <n v="1995"/>
    <x v="1"/>
    <x v="1"/>
    <n v="62"/>
    <s v="Tarte au sucre"/>
    <x v="2"/>
    <n v="95"/>
    <n v="4091.8999764919199"/>
  </r>
  <r>
    <n v="1995"/>
    <x v="1"/>
    <x v="1"/>
    <n v="18"/>
    <s v="Carnarvon Tigers"/>
    <x v="6"/>
    <n v="82"/>
    <n v="5099.9999996274701"/>
  </r>
  <r>
    <n v="1995"/>
    <x v="1"/>
    <x v="1"/>
    <n v="56"/>
    <s v="Gnocchi di nonna Alice"/>
    <x v="5"/>
    <n v="80"/>
    <n v="2925.9999983012599"/>
  </r>
  <r>
    <n v="1995"/>
    <x v="1"/>
    <x v="1"/>
    <n v="72"/>
    <s v="Mozzarella di Giovanni"/>
    <x v="1"/>
    <n v="75"/>
    <n v="2610"/>
  </r>
  <r>
    <n v="1995"/>
    <x v="1"/>
    <x v="1"/>
    <n v="6"/>
    <s v="Grandma's Boysenberry Spread"/>
    <x v="3"/>
    <n v="70"/>
    <n v="1750"/>
  </r>
  <r>
    <n v="1995"/>
    <x v="1"/>
    <x v="1"/>
    <n v="71"/>
    <s v="FlÃ¸temysost"/>
    <x v="1"/>
    <n v="65"/>
    <n v="1236.25"/>
  </r>
  <r>
    <n v="1995"/>
    <x v="1"/>
    <x v="1"/>
    <n v="40"/>
    <s v="Boston Crab Meat"/>
    <x v="6"/>
    <n v="60"/>
    <n v="1104"/>
  </r>
  <r>
    <n v="1995"/>
    <x v="1"/>
    <x v="1"/>
    <n v="19"/>
    <s v="Teatime Chocolate Biscuits"/>
    <x v="2"/>
    <n v="50"/>
    <n v="446.19999979436398"/>
  </r>
  <r>
    <n v="1995"/>
    <x v="1"/>
    <x v="1"/>
    <n v="28"/>
    <s v="RÃ¶ssle Sauerkraut"/>
    <x v="4"/>
    <n v="45"/>
    <n v="1881"/>
  </r>
  <r>
    <n v="1995"/>
    <x v="1"/>
    <x v="1"/>
    <n v="39"/>
    <s v="Chartreuse verte"/>
    <x v="0"/>
    <n v="41"/>
    <n v="643.5"/>
  </r>
  <r>
    <n v="1995"/>
    <x v="1"/>
    <x v="1"/>
    <n v="1"/>
    <s v="Chai"/>
    <x v="0"/>
    <n v="40"/>
    <n v="652.5"/>
  </r>
  <r>
    <n v="1995"/>
    <x v="1"/>
    <x v="1"/>
    <n v="53"/>
    <s v="Perth Pasties"/>
    <x v="7"/>
    <n v="37"/>
    <n v="1172.59999938905"/>
  </r>
  <r>
    <n v="1995"/>
    <x v="1"/>
    <x v="1"/>
    <n v="12"/>
    <s v="Queso Manchego La Pastora"/>
    <x v="1"/>
    <n v="36"/>
    <n v="1162.79999184608"/>
  </r>
  <r>
    <n v="1995"/>
    <x v="1"/>
    <x v="1"/>
    <n v="4"/>
    <s v="Chef Anton's Cajun Seasoning"/>
    <x v="3"/>
    <n v="35"/>
    <n v="747.999999672174"/>
  </r>
  <r>
    <n v="1995"/>
    <x v="1"/>
    <x v="1"/>
    <n v="7"/>
    <s v="Uncle Bob's Organic Dried Pears"/>
    <x v="4"/>
    <n v="35"/>
    <n v="1050"/>
  </r>
  <r>
    <n v="1995"/>
    <x v="1"/>
    <x v="1"/>
    <n v="26"/>
    <s v="GumbÃ¤r GummibÃ¤rchen"/>
    <x v="2"/>
    <n v="35"/>
    <n v="929.09249348491403"/>
  </r>
  <r>
    <n v="1995"/>
    <x v="1"/>
    <x v="1"/>
    <n v="70"/>
    <s v="Outback Lager"/>
    <x v="0"/>
    <n v="35"/>
    <n v="468.75"/>
  </r>
  <r>
    <n v="1995"/>
    <x v="1"/>
    <x v="1"/>
    <n v="73"/>
    <s v="RÃ¶d Kaviar"/>
    <x v="6"/>
    <n v="35"/>
    <n v="446.24999687075598"/>
  </r>
  <r>
    <n v="1995"/>
    <x v="1"/>
    <x v="1"/>
    <n v="76"/>
    <s v="LakkalikÃ¶Ã¶ri"/>
    <x v="0"/>
    <n v="35"/>
    <n v="630"/>
  </r>
  <r>
    <n v="1995"/>
    <x v="1"/>
    <x v="1"/>
    <n v="77"/>
    <s v="Original Frankfurter grÃ¼ne SoÃŸe"/>
    <x v="3"/>
    <n v="35"/>
    <n v="341.25"/>
  </r>
  <r>
    <n v="1995"/>
    <x v="1"/>
    <x v="1"/>
    <n v="68"/>
    <s v="Scottish Longbreads"/>
    <x v="2"/>
    <n v="33"/>
    <n v="367.49999932944701"/>
  </r>
  <r>
    <n v="1995"/>
    <x v="1"/>
    <x v="1"/>
    <n v="30"/>
    <s v="Nord-Ost Matjeshering"/>
    <x v="6"/>
    <n v="30"/>
    <n v="776.7"/>
  </r>
  <r>
    <n v="1995"/>
    <x v="1"/>
    <x v="1"/>
    <n v="35"/>
    <s v="Steeleye Stout"/>
    <x v="0"/>
    <n v="30"/>
    <n v="485.99999919533701"/>
  </r>
  <r>
    <n v="1995"/>
    <x v="1"/>
    <x v="1"/>
    <n v="54"/>
    <s v="TourtiÃ¨re"/>
    <x v="7"/>
    <n v="30"/>
    <n v="223.5"/>
  </r>
  <r>
    <n v="1995"/>
    <x v="1"/>
    <x v="1"/>
    <n v="60"/>
    <s v="Camembert Pierrot"/>
    <x v="1"/>
    <n v="30"/>
    <n v="1020"/>
  </r>
  <r>
    <n v="1995"/>
    <x v="1"/>
    <x v="1"/>
    <n v="29"/>
    <s v="ThÃ¼ringer Rostbratwurst"/>
    <x v="7"/>
    <n v="26"/>
    <n v="3218.54"/>
  </r>
  <r>
    <n v="1995"/>
    <x v="1"/>
    <x v="1"/>
    <n v="50"/>
    <s v="Valkoinen suklaa"/>
    <x v="2"/>
    <n v="25"/>
    <n v="385.93749969731999"/>
  </r>
  <r>
    <n v="1995"/>
    <x v="1"/>
    <x v="1"/>
    <n v="14"/>
    <s v="Tofu"/>
    <x v="4"/>
    <n v="24"/>
    <n v="558"/>
  </r>
  <r>
    <n v="1995"/>
    <x v="1"/>
    <x v="1"/>
    <n v="24"/>
    <s v="GuaranÃ¡ FantÃ¡stica"/>
    <x v="0"/>
    <n v="23"/>
    <n v="93.374999597668605"/>
  </r>
  <r>
    <n v="1995"/>
    <x v="1"/>
    <x v="1"/>
    <n v="46"/>
    <s v="Spegesild"/>
    <x v="6"/>
    <n v="23"/>
    <n v="244.79999962449"/>
  </r>
  <r>
    <n v="1995"/>
    <x v="1"/>
    <x v="1"/>
    <n v="65"/>
    <s v="Louisiana Fiery Hot Pepper Sauce"/>
    <x v="3"/>
    <n v="21"/>
    <n v="442.05"/>
  </r>
  <r>
    <n v="1995"/>
    <x v="1"/>
    <x v="1"/>
    <n v="33"/>
    <s v="Geitost"/>
    <x v="1"/>
    <n v="20"/>
    <n v="47.499999962747097"/>
  </r>
  <r>
    <n v="1995"/>
    <x v="1"/>
    <x v="1"/>
    <n v="43"/>
    <s v="Ipoh Coffee"/>
    <x v="0"/>
    <n v="20"/>
    <n v="920"/>
  </r>
  <r>
    <n v="1995"/>
    <x v="1"/>
    <x v="1"/>
    <n v="45"/>
    <s v="RÃ¸gede sild"/>
    <x v="6"/>
    <n v="20"/>
    <n v="190"/>
  </r>
  <r>
    <n v="1995"/>
    <x v="1"/>
    <x v="1"/>
    <n v="61"/>
    <s v="Sirop d'Ã©rable"/>
    <x v="3"/>
    <n v="20"/>
    <n v="455.999998301267"/>
  </r>
  <r>
    <n v="1995"/>
    <x v="1"/>
    <x v="1"/>
    <n v="69"/>
    <s v="Gudbrandsdalsost"/>
    <x v="1"/>
    <n v="20"/>
    <n v="540"/>
  </r>
  <r>
    <n v="1995"/>
    <x v="1"/>
    <x v="1"/>
    <n v="10"/>
    <s v="Ikura"/>
    <x v="6"/>
    <n v="18"/>
    <n v="418.5"/>
  </r>
  <r>
    <n v="1995"/>
    <x v="1"/>
    <x v="1"/>
    <n v="5"/>
    <s v="Chef Anton's Gumbo Mix"/>
    <x v="3"/>
    <n v="15"/>
    <n v="288.22499952278997"/>
  </r>
  <r>
    <n v="1995"/>
    <x v="1"/>
    <x v="1"/>
    <n v="36"/>
    <s v="Inlagd Sill"/>
    <x v="6"/>
    <n v="15"/>
    <n v="285"/>
  </r>
  <r>
    <n v="1995"/>
    <x v="1"/>
    <x v="1"/>
    <n v="51"/>
    <s v="Manjimup Dried Apples"/>
    <x v="4"/>
    <n v="15"/>
    <n v="795"/>
  </r>
  <r>
    <n v="1995"/>
    <x v="1"/>
    <x v="1"/>
    <n v="13"/>
    <s v="Konbu"/>
    <x v="6"/>
    <n v="13"/>
    <n v="66.2999995350837"/>
  </r>
  <r>
    <n v="1995"/>
    <x v="1"/>
    <x v="1"/>
    <n v="55"/>
    <s v="PÃ¢tÃ© chinois"/>
    <x v="7"/>
    <n v="12"/>
    <n v="273.59999978542299"/>
  </r>
  <r>
    <n v="1995"/>
    <x v="1"/>
    <x v="1"/>
    <n v="11"/>
    <s v="Queso Cabrales"/>
    <x v="1"/>
    <n v="10"/>
    <n v="210"/>
  </r>
  <r>
    <n v="1995"/>
    <x v="1"/>
    <x v="1"/>
    <n v="23"/>
    <s v="TunnbrÃ¶d"/>
    <x v="5"/>
    <n v="10"/>
    <n v="90"/>
  </r>
  <r>
    <n v="1995"/>
    <x v="1"/>
    <x v="1"/>
    <n v="44"/>
    <s v="Gula Malacca"/>
    <x v="3"/>
    <n v="10"/>
    <n v="194.5"/>
  </r>
  <r>
    <n v="1995"/>
    <x v="1"/>
    <x v="1"/>
    <n v="75"/>
    <s v="RhÃ¶nbrÃ¤u Klosterbier"/>
    <x v="0"/>
    <n v="10"/>
    <n v="71.299999907612801"/>
  </r>
  <r>
    <n v="1995"/>
    <x v="1"/>
    <x v="1"/>
    <n v="64"/>
    <s v="Wimmers gute SemmelknÃ¶del"/>
    <x v="5"/>
    <n v="9"/>
    <n v="299.25"/>
  </r>
  <r>
    <n v="1995"/>
    <x v="1"/>
    <x v="1"/>
    <n v="58"/>
    <s v="Escargots de Bourgogne"/>
    <x v="6"/>
    <n v="6"/>
    <n v="79.5"/>
  </r>
  <r>
    <n v="1995"/>
    <x v="1"/>
    <x v="1"/>
    <n v="42"/>
    <s v="Singaporean Hokkien Fried Mee"/>
    <x v="5"/>
    <n v="5"/>
    <n v="70"/>
  </r>
  <r>
    <n v="1995"/>
    <x v="1"/>
    <x v="1"/>
    <n v="52"/>
    <s v="Filo Mix"/>
    <x v="5"/>
    <n v="5"/>
    <n v="35"/>
  </r>
  <r>
    <n v="1995"/>
    <x v="2"/>
    <x v="1"/>
    <n v="41"/>
    <s v="Jack's New England Clam Chowder"/>
    <x v="6"/>
    <n v="168"/>
    <n v="1582.59999942481"/>
  </r>
  <r>
    <n v="1995"/>
    <x v="2"/>
    <x v="1"/>
    <n v="40"/>
    <s v="Boston Crab Meat"/>
    <x v="6"/>
    <n v="144"/>
    <n v="2535.5199983000698"/>
  </r>
  <r>
    <n v="1995"/>
    <x v="2"/>
    <x v="1"/>
    <n v="60"/>
    <s v="Camembert Pierrot"/>
    <x v="1"/>
    <n v="135"/>
    <n v="4428.4999975934597"/>
  </r>
  <r>
    <n v="1995"/>
    <x v="2"/>
    <x v="1"/>
    <n v="46"/>
    <s v="Spegesild"/>
    <x v="6"/>
    <n v="105"/>
    <n v="1260"/>
  </r>
  <r>
    <n v="1995"/>
    <x v="2"/>
    <x v="1"/>
    <n v="12"/>
    <s v="Queso Manchego La Pastora"/>
    <x v="1"/>
    <n v="100"/>
    <n v="3800"/>
  </r>
  <r>
    <n v="1995"/>
    <x v="2"/>
    <x v="1"/>
    <n v="42"/>
    <s v="Singaporean Hokkien Fried Mee"/>
    <x v="5"/>
    <n v="96"/>
    <n v="1182.9999996870699"/>
  </r>
  <r>
    <n v="1995"/>
    <x v="2"/>
    <x v="1"/>
    <n v="16"/>
    <s v="Pavlova"/>
    <x v="2"/>
    <n v="93"/>
    <n v="1352.37499921992"/>
  </r>
  <r>
    <n v="1995"/>
    <x v="2"/>
    <x v="1"/>
    <n v="58"/>
    <s v="Escargots de Bourgogne"/>
    <x v="6"/>
    <n v="79"/>
    <n v="916.89999806508399"/>
  </r>
  <r>
    <n v="1995"/>
    <x v="2"/>
    <x v="1"/>
    <n v="21"/>
    <s v="Sir Rodney's Scones"/>
    <x v="2"/>
    <n v="72"/>
    <n v="707.99999982118595"/>
  </r>
  <r>
    <n v="1995"/>
    <x v="2"/>
    <x v="1"/>
    <n v="47"/>
    <s v="Zaanse koeken"/>
    <x v="2"/>
    <n v="71"/>
    <n v="668.79999991506304"/>
  </r>
  <r>
    <n v="1995"/>
    <x v="2"/>
    <x v="1"/>
    <n v="77"/>
    <s v="Original Frankfurter grÃ¼ne SoÃŸe"/>
    <x v="3"/>
    <n v="70"/>
    <n v="864.49999932199705"/>
  </r>
  <r>
    <n v="1995"/>
    <x v="2"/>
    <x v="1"/>
    <n v="33"/>
    <s v="Geitost"/>
    <x v="1"/>
    <n v="68"/>
    <n v="166.99999988079"/>
  </r>
  <r>
    <n v="1995"/>
    <x v="2"/>
    <x v="1"/>
    <n v="56"/>
    <s v="Gnocchi di nonna Alice"/>
    <x v="5"/>
    <n v="57"/>
    <n v="2097.59999728202"/>
  </r>
  <r>
    <n v="1995"/>
    <x v="2"/>
    <x v="1"/>
    <n v="75"/>
    <s v="RhÃ¶nbrÃ¤u Klosterbier"/>
    <x v="0"/>
    <n v="55"/>
    <n v="426.25"/>
  </r>
  <r>
    <n v="1995"/>
    <x v="2"/>
    <x v="1"/>
    <n v="9"/>
    <s v="Mishi Kobe Niku"/>
    <x v="7"/>
    <n v="50"/>
    <n v="3637.5"/>
  </r>
  <r>
    <n v="1995"/>
    <x v="2"/>
    <x v="1"/>
    <n v="15"/>
    <s v="Genen Shouyu"/>
    <x v="3"/>
    <n v="50"/>
    <n v="775"/>
  </r>
  <r>
    <n v="1995"/>
    <x v="2"/>
    <x v="1"/>
    <n v="73"/>
    <s v="RÃ¶d Kaviar"/>
    <x v="6"/>
    <n v="50"/>
    <n v="750"/>
  </r>
  <r>
    <n v="1995"/>
    <x v="2"/>
    <x v="1"/>
    <n v="19"/>
    <s v="Teatime Chocolate Biscuits"/>
    <x v="2"/>
    <n v="49"/>
    <n v="395.599999588728"/>
  </r>
  <r>
    <n v="1995"/>
    <x v="2"/>
    <x v="1"/>
    <n v="44"/>
    <s v="Gula Malacca"/>
    <x v="3"/>
    <n v="49"/>
    <n v="898.58999918848201"/>
  </r>
  <r>
    <n v="1995"/>
    <x v="2"/>
    <x v="1"/>
    <n v="31"/>
    <s v="Gorgonzola Telino"/>
    <x v="1"/>
    <n v="48"/>
    <n v="514.99999966472296"/>
  </r>
  <r>
    <n v="1995"/>
    <x v="2"/>
    <x v="1"/>
    <n v="10"/>
    <s v="Ikura"/>
    <x v="6"/>
    <n v="46"/>
    <n v="1314.3999955654101"/>
  </r>
  <r>
    <n v="1995"/>
    <x v="2"/>
    <x v="1"/>
    <n v="29"/>
    <s v="ThÃ¼ringer Rostbratwurst"/>
    <x v="7"/>
    <n v="46"/>
    <n v="5694.34"/>
  </r>
  <r>
    <n v="1995"/>
    <x v="2"/>
    <x v="1"/>
    <n v="26"/>
    <s v="GumbÃ¤r GummibÃ¤rchen"/>
    <x v="2"/>
    <n v="45"/>
    <n v="1264.8149944156401"/>
  </r>
  <r>
    <n v="1995"/>
    <x v="2"/>
    <x v="1"/>
    <n v="69"/>
    <s v="Gudbrandsdalsost"/>
    <x v="1"/>
    <n v="45"/>
    <n v="1295.9999951720199"/>
  </r>
  <r>
    <n v="1995"/>
    <x v="2"/>
    <x v="1"/>
    <n v="64"/>
    <s v="Wimmers gute SemmelknÃ¶del"/>
    <x v="5"/>
    <n v="43"/>
    <n v="1379.8749992568"/>
  </r>
  <r>
    <n v="1995"/>
    <x v="2"/>
    <x v="1"/>
    <n v="51"/>
    <s v="Manjimup Dried Apples"/>
    <x v="4"/>
    <n v="40"/>
    <n v="2066.9999992102298"/>
  </r>
  <r>
    <n v="1995"/>
    <x v="2"/>
    <x v="1"/>
    <n v="70"/>
    <s v="Outback Lager"/>
    <x v="0"/>
    <n v="40"/>
    <n v="569.99999955296505"/>
  </r>
  <r>
    <n v="1995"/>
    <x v="2"/>
    <x v="1"/>
    <n v="23"/>
    <s v="TunnbrÃ¶d"/>
    <x v="5"/>
    <n v="37"/>
    <n v="333"/>
  </r>
  <r>
    <n v="1995"/>
    <x v="2"/>
    <x v="1"/>
    <n v="65"/>
    <s v="Louisiana Fiery Hot Pepper Sauce"/>
    <x v="3"/>
    <n v="37"/>
    <n v="731.48749811798302"/>
  </r>
  <r>
    <n v="1995"/>
    <x v="2"/>
    <x v="1"/>
    <n v="36"/>
    <s v="Inlagd Sill"/>
    <x v="6"/>
    <n v="36"/>
    <n v="655.5"/>
  </r>
  <r>
    <n v="1995"/>
    <x v="2"/>
    <x v="1"/>
    <n v="54"/>
    <s v="TourtiÃ¨re"/>
    <x v="7"/>
    <n v="36"/>
    <n v="263.72999993339101"/>
  </r>
  <r>
    <n v="1995"/>
    <x v="2"/>
    <x v="1"/>
    <n v="14"/>
    <s v="Tofu"/>
    <x v="4"/>
    <n v="33"/>
    <n v="760.27499989606395"/>
  </r>
  <r>
    <n v="1995"/>
    <x v="2"/>
    <x v="1"/>
    <n v="17"/>
    <s v="Alice Mutton"/>
    <x v="7"/>
    <n v="30"/>
    <n v="935.99999651312805"/>
  </r>
  <r>
    <n v="1995"/>
    <x v="2"/>
    <x v="1"/>
    <n v="71"/>
    <s v="FlÃ¸temysost"/>
    <x v="1"/>
    <n v="26"/>
    <n v="498.79999910294998"/>
  </r>
  <r>
    <n v="1995"/>
    <x v="2"/>
    <x v="1"/>
    <n v="67"/>
    <s v="Laughing Lumberjack Lager"/>
    <x v="0"/>
    <n v="25"/>
    <n v="350"/>
  </r>
  <r>
    <n v="1995"/>
    <x v="2"/>
    <x v="1"/>
    <n v="39"/>
    <s v="Chartreuse verte"/>
    <x v="0"/>
    <n v="23"/>
    <n v="367.19999930262497"/>
  </r>
  <r>
    <n v="1995"/>
    <x v="2"/>
    <x v="1"/>
    <n v="20"/>
    <s v="Sir Rodney's Marmalade"/>
    <x v="2"/>
    <n v="21"/>
    <n v="1701"/>
  </r>
  <r>
    <n v="1995"/>
    <x v="2"/>
    <x v="1"/>
    <n v="22"/>
    <s v="Gustaf's KnÃ¤ckebrÃ¶d"/>
    <x v="5"/>
    <n v="20"/>
    <n v="315"/>
  </r>
  <r>
    <n v="1995"/>
    <x v="2"/>
    <x v="1"/>
    <n v="38"/>
    <s v="CÃ´te de Blaye"/>
    <x v="0"/>
    <n v="15"/>
    <n v="3557.2499941103101"/>
  </r>
  <r>
    <n v="1995"/>
    <x v="2"/>
    <x v="1"/>
    <n v="59"/>
    <s v="Raclette Courdavault"/>
    <x v="1"/>
    <n v="13"/>
    <n v="715"/>
  </r>
  <r>
    <n v="1995"/>
    <x v="2"/>
    <x v="1"/>
    <n v="4"/>
    <s v="Chef Anton's Cajun Seasoning"/>
    <x v="3"/>
    <n v="12"/>
    <n v="237.599999606609"/>
  </r>
  <r>
    <n v="1995"/>
    <x v="2"/>
    <x v="1"/>
    <n v="53"/>
    <s v="Perth Pasties"/>
    <x v="7"/>
    <n v="10"/>
    <n v="328"/>
  </r>
  <r>
    <n v="1995"/>
    <x v="2"/>
    <x v="1"/>
    <n v="62"/>
    <s v="Tarte au sucre"/>
    <x v="2"/>
    <n v="10"/>
    <n v="493"/>
  </r>
  <r>
    <n v="1995"/>
    <x v="2"/>
    <x v="1"/>
    <n v="68"/>
    <s v="Scottish Longbreads"/>
    <x v="2"/>
    <n v="10"/>
    <n v="125"/>
  </r>
  <r>
    <n v="1995"/>
    <x v="2"/>
    <x v="1"/>
    <n v="76"/>
    <s v="LakkalikÃ¶Ã¶ri"/>
    <x v="0"/>
    <n v="10"/>
    <n v="180"/>
  </r>
  <r>
    <n v="1995"/>
    <x v="2"/>
    <x v="1"/>
    <n v="52"/>
    <s v="Filo Mix"/>
    <x v="5"/>
    <n v="9"/>
    <n v="63"/>
  </r>
  <r>
    <n v="1995"/>
    <x v="2"/>
    <x v="1"/>
    <n v="43"/>
    <s v="Ipoh Coffee"/>
    <x v="0"/>
    <n v="6"/>
    <n v="276"/>
  </r>
  <r>
    <n v="1995"/>
    <x v="2"/>
    <x v="1"/>
    <n v="55"/>
    <s v="PÃ¢tÃ© chinois"/>
    <x v="7"/>
    <n v="4"/>
    <n v="86.399999856948796"/>
  </r>
  <r>
    <n v="1995"/>
    <x v="2"/>
    <x v="1"/>
    <n v="66"/>
    <s v="Louisiana Hot Spiced Okra"/>
    <x v="3"/>
    <n v="4"/>
    <n v="68"/>
  </r>
  <r>
    <n v="1995"/>
    <x v="2"/>
    <x v="1"/>
    <n v="30"/>
    <s v="Nord-Ost Matjeshering"/>
    <x v="6"/>
    <n v="2"/>
    <n v="38.835000000000001"/>
  </r>
  <r>
    <n v="1995"/>
    <x v="3"/>
    <x v="1"/>
    <n v="53"/>
    <s v="Perth Pasties"/>
    <x v="7"/>
    <n v="123"/>
    <n v="4029.4799999266802"/>
  </r>
  <r>
    <n v="1995"/>
    <x v="3"/>
    <x v="1"/>
    <n v="71"/>
    <s v="FlÃ¸temysost"/>
    <x v="1"/>
    <n v="118"/>
    <n v="2214.4999935924998"/>
  </r>
  <r>
    <n v="1995"/>
    <x v="3"/>
    <x v="1"/>
    <n v="70"/>
    <s v="Outback Lager"/>
    <x v="0"/>
    <n v="116"/>
    <n v="1558.49999740719"/>
  </r>
  <r>
    <n v="1995"/>
    <x v="3"/>
    <x v="1"/>
    <n v="54"/>
    <s v="TourtiÃ¨re"/>
    <x v="7"/>
    <n v="115"/>
    <n v="715.19999733567204"/>
  </r>
  <r>
    <n v="1995"/>
    <x v="3"/>
    <x v="1"/>
    <n v="45"/>
    <s v="RÃ¸gede sild"/>
    <x v="6"/>
    <n v="110"/>
    <n v="1045"/>
  </r>
  <r>
    <n v="1995"/>
    <x v="3"/>
    <x v="1"/>
    <n v="59"/>
    <s v="Raclette Courdavault"/>
    <x v="1"/>
    <n v="110"/>
    <n v="5703.4999862313198"/>
  </r>
  <r>
    <n v="1995"/>
    <x v="3"/>
    <x v="1"/>
    <n v="7"/>
    <s v="Uncle Bob's Organic Dried Pears"/>
    <x v="4"/>
    <n v="90"/>
    <n v="2700"/>
  </r>
  <r>
    <n v="1995"/>
    <x v="3"/>
    <x v="1"/>
    <n v="68"/>
    <s v="Scottish Longbreads"/>
    <x v="2"/>
    <n v="85"/>
    <n v="962.49999850988297"/>
  </r>
  <r>
    <n v="1995"/>
    <x v="3"/>
    <x v="1"/>
    <n v="44"/>
    <s v="Gula Malacca"/>
    <x v="3"/>
    <n v="74"/>
    <n v="1390.6749992754301"/>
  </r>
  <r>
    <n v="1995"/>
    <x v="3"/>
    <x v="1"/>
    <n v="10"/>
    <s v="Ikura"/>
    <x v="6"/>
    <n v="73"/>
    <n v="2207.1999991685102"/>
  </r>
  <r>
    <n v="1995"/>
    <x v="3"/>
    <x v="1"/>
    <n v="1"/>
    <s v="Chai"/>
    <x v="0"/>
    <n v="70"/>
    <n v="1084.49999973177"/>
  </r>
  <r>
    <n v="1995"/>
    <x v="3"/>
    <x v="1"/>
    <n v="31"/>
    <s v="Gorgonzola Telino"/>
    <x v="1"/>
    <n v="70"/>
    <n v="875"/>
  </r>
  <r>
    <n v="1995"/>
    <x v="3"/>
    <x v="1"/>
    <n v="56"/>
    <s v="Gnocchi di nonna Alice"/>
    <x v="5"/>
    <n v="68"/>
    <n v="2223"/>
  </r>
  <r>
    <n v="1995"/>
    <x v="3"/>
    <x v="1"/>
    <n v="62"/>
    <s v="Tarte au sucre"/>
    <x v="2"/>
    <n v="68"/>
    <n v="3352.4"/>
  </r>
  <r>
    <n v="1995"/>
    <x v="3"/>
    <x v="1"/>
    <n v="47"/>
    <s v="Zaanse koeken"/>
    <x v="2"/>
    <n v="67"/>
    <n v="517.75"/>
  </r>
  <r>
    <n v="1995"/>
    <x v="3"/>
    <x v="1"/>
    <n v="65"/>
    <s v="Louisiana Fiery Hot Pepper Sauce"/>
    <x v="3"/>
    <n v="65"/>
    <n v="1299.83749898057"/>
  </r>
  <r>
    <n v="1995"/>
    <x v="3"/>
    <x v="1"/>
    <n v="43"/>
    <s v="Ipoh Coffee"/>
    <x v="0"/>
    <n v="64"/>
    <n v="2944"/>
  </r>
  <r>
    <n v="1995"/>
    <x v="3"/>
    <x v="1"/>
    <n v="28"/>
    <s v="RÃ¶ssle Sauerkraut"/>
    <x v="4"/>
    <n v="60"/>
    <n v="2462.39999592304"/>
  </r>
  <r>
    <n v="1995"/>
    <x v="3"/>
    <x v="1"/>
    <n v="17"/>
    <s v="Alice Mutton"/>
    <x v="7"/>
    <n v="55"/>
    <n v="1866.1499997675401"/>
  </r>
  <r>
    <n v="1995"/>
    <x v="3"/>
    <x v="1"/>
    <n v="24"/>
    <s v="GuaranÃ¡ FantÃ¡stica"/>
    <x v="0"/>
    <n v="55"/>
    <n v="247.5"/>
  </r>
  <r>
    <n v="1995"/>
    <x v="3"/>
    <x v="1"/>
    <n v="69"/>
    <s v="Gudbrandsdalsost"/>
    <x v="1"/>
    <n v="55"/>
    <n v="1772.99999289214"/>
  </r>
  <r>
    <n v="1995"/>
    <x v="3"/>
    <x v="1"/>
    <n v="29"/>
    <s v="ThÃ¼ringer Rostbratwurst"/>
    <x v="7"/>
    <n v="52"/>
    <n v="6362.80599889323"/>
  </r>
  <r>
    <n v="1995"/>
    <x v="3"/>
    <x v="1"/>
    <n v="8"/>
    <s v="Northwoods Cranberry Sauce"/>
    <x v="3"/>
    <n v="50"/>
    <n v="2000"/>
  </r>
  <r>
    <n v="1995"/>
    <x v="3"/>
    <x v="1"/>
    <n v="73"/>
    <s v="RÃ¶d Kaviar"/>
    <x v="6"/>
    <n v="50"/>
    <n v="716.24999865889504"/>
  </r>
  <r>
    <n v="1995"/>
    <x v="3"/>
    <x v="1"/>
    <n v="76"/>
    <s v="LakkalikÃ¶Ã¶ri"/>
    <x v="0"/>
    <n v="50"/>
    <n v="805.49999624490704"/>
  </r>
  <r>
    <n v="1995"/>
    <x v="3"/>
    <x v="1"/>
    <n v="26"/>
    <s v="GumbÃ¤r GummibÃ¤rchen"/>
    <x v="2"/>
    <n v="45"/>
    <n v="1405.35"/>
  </r>
  <r>
    <n v="1995"/>
    <x v="3"/>
    <x v="1"/>
    <n v="36"/>
    <s v="Inlagd Sill"/>
    <x v="6"/>
    <n v="45"/>
    <n v="855"/>
  </r>
  <r>
    <n v="1995"/>
    <x v="3"/>
    <x v="1"/>
    <n v="41"/>
    <s v="Jack's New England Clam Chowder"/>
    <x v="6"/>
    <n v="42"/>
    <n v="405.3"/>
  </r>
  <r>
    <n v="1995"/>
    <x v="3"/>
    <x v="1"/>
    <n v="46"/>
    <s v="Spegesild"/>
    <x v="6"/>
    <n v="42"/>
    <n v="504"/>
  </r>
  <r>
    <n v="1995"/>
    <x v="3"/>
    <x v="1"/>
    <n v="58"/>
    <s v="Escargots de Bourgogne"/>
    <x v="6"/>
    <n v="42"/>
    <n v="417.375"/>
  </r>
  <r>
    <n v="1995"/>
    <x v="3"/>
    <x v="1"/>
    <n v="75"/>
    <s v="RhÃ¶nbrÃ¤u Klosterbier"/>
    <x v="0"/>
    <n v="42"/>
    <n v="325.5"/>
  </r>
  <r>
    <n v="1995"/>
    <x v="3"/>
    <x v="1"/>
    <n v="12"/>
    <s v="Queso Manchego La Pastora"/>
    <x v="1"/>
    <n v="40"/>
    <n v="1520"/>
  </r>
  <r>
    <n v="1995"/>
    <x v="3"/>
    <x v="1"/>
    <n v="16"/>
    <s v="Pavlova"/>
    <x v="2"/>
    <n v="40"/>
    <n v="698"/>
  </r>
  <r>
    <n v="1995"/>
    <x v="3"/>
    <x v="1"/>
    <n v="57"/>
    <s v="Ravioli Angelo"/>
    <x v="5"/>
    <n v="40"/>
    <n v="780"/>
  </r>
  <r>
    <n v="1995"/>
    <x v="3"/>
    <x v="1"/>
    <n v="2"/>
    <s v="Chang"/>
    <x v="0"/>
    <n v="38"/>
    <n v="579.5"/>
  </r>
  <r>
    <n v="1995"/>
    <x v="3"/>
    <x v="1"/>
    <n v="21"/>
    <s v="Sir Rodney's Scones"/>
    <x v="2"/>
    <n v="37"/>
    <n v="353.99999976158102"/>
  </r>
  <r>
    <n v="1995"/>
    <x v="3"/>
    <x v="1"/>
    <n v="51"/>
    <s v="Manjimup Dried Apples"/>
    <x v="4"/>
    <n v="35"/>
    <n v="1855"/>
  </r>
  <r>
    <n v="1995"/>
    <x v="3"/>
    <x v="1"/>
    <n v="35"/>
    <s v="Steeleye Stout"/>
    <x v="0"/>
    <n v="30"/>
    <n v="499.5"/>
  </r>
  <r>
    <n v="1995"/>
    <x v="3"/>
    <x v="1"/>
    <n v="77"/>
    <s v="Original Frankfurter grÃ¼ne SoÃŸe"/>
    <x v="3"/>
    <n v="30"/>
    <n v="292.5"/>
  </r>
  <r>
    <n v="1995"/>
    <x v="3"/>
    <x v="1"/>
    <n v="34"/>
    <s v="Sasquatch Ale"/>
    <x v="0"/>
    <n v="26"/>
    <n v="330.39999949932098"/>
  </r>
  <r>
    <n v="1995"/>
    <x v="3"/>
    <x v="1"/>
    <n v="19"/>
    <s v="Teatime Chocolate Biscuits"/>
    <x v="2"/>
    <n v="24"/>
    <n v="204.7"/>
  </r>
  <r>
    <n v="1995"/>
    <x v="3"/>
    <x v="1"/>
    <n v="48"/>
    <s v="Chocolade"/>
    <x v="2"/>
    <n v="24"/>
    <n v="306"/>
  </r>
  <r>
    <n v="1995"/>
    <x v="3"/>
    <x v="1"/>
    <n v="55"/>
    <s v="PÃ¢tÃ© chinois"/>
    <x v="7"/>
    <n v="21"/>
    <n v="504"/>
  </r>
  <r>
    <n v="1995"/>
    <x v="3"/>
    <x v="1"/>
    <n v="63"/>
    <s v="Vegie-spread"/>
    <x v="3"/>
    <n v="20"/>
    <n v="878"/>
  </r>
  <r>
    <n v="1995"/>
    <x v="3"/>
    <x v="1"/>
    <n v="11"/>
    <s v="Queso Cabrales"/>
    <x v="1"/>
    <n v="15"/>
    <n v="315"/>
  </r>
  <r>
    <n v="1995"/>
    <x v="3"/>
    <x v="1"/>
    <n v="61"/>
    <s v="Sirop d'Ã©rable"/>
    <x v="3"/>
    <n v="15"/>
    <n v="427.5"/>
  </r>
  <r>
    <n v="1995"/>
    <x v="3"/>
    <x v="1"/>
    <n v="18"/>
    <s v="Carnarvon Tigers"/>
    <x v="6"/>
    <n v="12"/>
    <n v="562.5"/>
  </r>
  <r>
    <n v="1995"/>
    <x v="3"/>
    <x v="1"/>
    <n v="60"/>
    <s v="Camembert Pierrot"/>
    <x v="1"/>
    <n v="10"/>
    <n v="340"/>
  </r>
  <r>
    <n v="1995"/>
    <x v="3"/>
    <x v="1"/>
    <n v="3"/>
    <s v="Aniseed Syrup"/>
    <x v="3"/>
    <n v="6"/>
    <n v="60"/>
  </r>
  <r>
    <n v="1995"/>
    <x v="3"/>
    <x v="1"/>
    <n v="4"/>
    <s v="Chef Anton's Cajun Seasoning"/>
    <x v="3"/>
    <n v="6"/>
    <n v="132"/>
  </r>
  <r>
    <n v="1995"/>
    <x v="3"/>
    <x v="1"/>
    <n v="9"/>
    <s v="Mishi Kobe Niku"/>
    <x v="7"/>
    <n v="6"/>
    <n v="582"/>
  </r>
  <r>
    <n v="1995"/>
    <x v="3"/>
    <x v="1"/>
    <n v="5"/>
    <s v="Chef Anton's Gumbo Mix"/>
    <x v="3"/>
    <n v="4"/>
    <n v="85.4"/>
  </r>
  <r>
    <n v="1995"/>
    <x v="3"/>
    <x v="1"/>
    <n v="32"/>
    <s v="Mascarpone Fabioli"/>
    <x v="1"/>
    <n v="4"/>
    <n v="128"/>
  </r>
  <r>
    <n v="1995"/>
    <x v="3"/>
    <x v="1"/>
    <n v="30"/>
    <s v="Nord-Ost Matjeshering"/>
    <x v="6"/>
    <n v="3"/>
    <n v="58.252499999999998"/>
  </r>
  <r>
    <n v="1995"/>
    <x v="4"/>
    <x v="2"/>
    <n v="69"/>
    <s v="Gudbrandsdalsost"/>
    <x v="1"/>
    <n v="118"/>
    <n v="3878.9999978542301"/>
  </r>
  <r>
    <n v="1995"/>
    <x v="4"/>
    <x v="2"/>
    <n v="52"/>
    <s v="Filo Mix"/>
    <x v="5"/>
    <n v="107"/>
    <n v="749"/>
  </r>
  <r>
    <n v="1995"/>
    <x v="4"/>
    <x v="2"/>
    <n v="40"/>
    <s v="Boston Crab Meat"/>
    <x v="6"/>
    <n v="99"/>
    <n v="1637.5999972581801"/>
  </r>
  <r>
    <n v="1995"/>
    <x v="4"/>
    <x v="2"/>
    <n v="56"/>
    <s v="Gnocchi di nonna Alice"/>
    <x v="5"/>
    <n v="97"/>
    <n v="3275.5999981313898"/>
  </r>
  <r>
    <n v="1995"/>
    <x v="4"/>
    <x v="2"/>
    <n v="59"/>
    <s v="Raclette Courdavault"/>
    <x v="1"/>
    <n v="93"/>
    <n v="4881.2499913945703"/>
  </r>
  <r>
    <n v="1995"/>
    <x v="4"/>
    <x v="2"/>
    <n v="45"/>
    <s v="RÃ¸gede sild"/>
    <x v="6"/>
    <n v="84"/>
    <n v="664.99999660253502"/>
  </r>
  <r>
    <n v="1995"/>
    <x v="4"/>
    <x v="2"/>
    <n v="21"/>
    <s v="Sir Rodney's Scones"/>
    <x v="2"/>
    <n v="70"/>
    <n v="679.99999970197598"/>
  </r>
  <r>
    <n v="1995"/>
    <x v="4"/>
    <x v="2"/>
    <n v="60"/>
    <s v="Camembert Pierrot"/>
    <x v="1"/>
    <n v="65"/>
    <n v="2210"/>
  </r>
  <r>
    <n v="1995"/>
    <x v="4"/>
    <x v="2"/>
    <n v="30"/>
    <s v="Nord-Ost Matjeshering"/>
    <x v="6"/>
    <n v="60"/>
    <n v="1553.4"/>
  </r>
  <r>
    <n v="1995"/>
    <x v="4"/>
    <x v="2"/>
    <n v="50"/>
    <s v="Valkoinen suklaa"/>
    <x v="2"/>
    <n v="60"/>
    <n v="942.49999951571203"/>
  </r>
  <r>
    <n v="1995"/>
    <x v="4"/>
    <x v="2"/>
    <n v="41"/>
    <s v="Jack's New England Clam Chowder"/>
    <x v="6"/>
    <n v="59"/>
    <n v="569.35"/>
  </r>
  <r>
    <n v="1995"/>
    <x v="4"/>
    <x v="2"/>
    <n v="1"/>
    <s v="Chai"/>
    <x v="0"/>
    <n v="58"/>
    <n v="1044"/>
  </r>
  <r>
    <n v="1995"/>
    <x v="4"/>
    <x v="2"/>
    <n v="65"/>
    <s v="Louisiana Fiery Hot Pepper Sauce"/>
    <x v="3"/>
    <n v="50"/>
    <n v="1041.97499984316"/>
  </r>
  <r>
    <n v="1995"/>
    <x v="4"/>
    <x v="2"/>
    <n v="76"/>
    <s v="LakkalikÃ¶Ã¶ri"/>
    <x v="0"/>
    <n v="50"/>
    <n v="900"/>
  </r>
  <r>
    <n v="1995"/>
    <x v="4"/>
    <x v="2"/>
    <n v="18"/>
    <s v="Carnarvon Tigers"/>
    <x v="6"/>
    <n v="45"/>
    <n v="2549.9999960884402"/>
  </r>
  <r>
    <n v="1995"/>
    <x v="4"/>
    <x v="2"/>
    <n v="23"/>
    <s v="TunnbrÃ¶d"/>
    <x v="5"/>
    <n v="44"/>
    <n v="396"/>
  </r>
  <r>
    <n v="1995"/>
    <x v="4"/>
    <x v="2"/>
    <n v="72"/>
    <s v="Mozzarella di Giovanni"/>
    <x v="1"/>
    <n v="42"/>
    <n v="1461.6"/>
  </r>
  <r>
    <n v="1995"/>
    <x v="4"/>
    <x v="2"/>
    <n v="70"/>
    <s v="Outback Lager"/>
    <x v="0"/>
    <n v="40"/>
    <n v="600"/>
  </r>
  <r>
    <n v="1995"/>
    <x v="4"/>
    <x v="2"/>
    <n v="62"/>
    <s v="Tarte au sucre"/>
    <x v="2"/>
    <n v="39"/>
    <n v="1922.7"/>
  </r>
  <r>
    <n v="1995"/>
    <x v="4"/>
    <x v="2"/>
    <n v="35"/>
    <s v="Steeleye Stout"/>
    <x v="0"/>
    <n v="35"/>
    <n v="503.99999812245301"/>
  </r>
  <r>
    <n v="1995"/>
    <x v="4"/>
    <x v="2"/>
    <n v="26"/>
    <s v="GumbÃ¤r GummibÃ¤rchen"/>
    <x v="2"/>
    <n v="32"/>
    <n v="961.88399944156401"/>
  </r>
  <r>
    <n v="1995"/>
    <x v="4"/>
    <x v="2"/>
    <n v="6"/>
    <s v="Grandma's Boysenberry Spread"/>
    <x v="3"/>
    <n v="30"/>
    <n v="750"/>
  </r>
  <r>
    <n v="1995"/>
    <x v="4"/>
    <x v="2"/>
    <n v="34"/>
    <s v="Sasquatch Ale"/>
    <x v="0"/>
    <n v="30"/>
    <n v="420"/>
  </r>
  <r>
    <n v="1995"/>
    <x v="4"/>
    <x v="2"/>
    <n v="47"/>
    <s v="Zaanse koeken"/>
    <x v="2"/>
    <n v="30"/>
    <n v="213.75"/>
  </r>
  <r>
    <n v="1995"/>
    <x v="4"/>
    <x v="2"/>
    <n v="51"/>
    <s v="Manjimup Dried Apples"/>
    <x v="4"/>
    <n v="30"/>
    <n v="1510.49999881535"/>
  </r>
  <r>
    <n v="1995"/>
    <x v="4"/>
    <x v="2"/>
    <n v="42"/>
    <s v="Singaporean Hokkien Fried Mee"/>
    <x v="5"/>
    <n v="28"/>
    <n v="392"/>
  </r>
  <r>
    <n v="1995"/>
    <x v="4"/>
    <x v="2"/>
    <n v="46"/>
    <s v="Spegesild"/>
    <x v="6"/>
    <n v="28"/>
    <n v="319.19999974965998"/>
  </r>
  <r>
    <n v="1995"/>
    <x v="4"/>
    <x v="2"/>
    <n v="36"/>
    <s v="Inlagd Sill"/>
    <x v="6"/>
    <n v="26"/>
    <n v="417.99999886751101"/>
  </r>
  <r>
    <n v="1995"/>
    <x v="4"/>
    <x v="2"/>
    <n v="4"/>
    <s v="Chef Anton's Cajun Seasoning"/>
    <x v="3"/>
    <n v="25"/>
    <n v="550"/>
  </r>
  <r>
    <n v="1995"/>
    <x v="4"/>
    <x v="2"/>
    <n v="28"/>
    <s v="RÃ¶ssle Sauerkraut"/>
    <x v="4"/>
    <n v="25"/>
    <n v="1094.3999993205"/>
  </r>
  <r>
    <n v="1995"/>
    <x v="4"/>
    <x v="2"/>
    <n v="64"/>
    <s v="Wimmers gute SemmelknÃ¶del"/>
    <x v="5"/>
    <n v="24"/>
    <n v="798"/>
  </r>
  <r>
    <n v="1995"/>
    <x v="4"/>
    <x v="2"/>
    <n v="14"/>
    <s v="Tofu"/>
    <x v="4"/>
    <n v="21"/>
    <n v="470.812499307096"/>
  </r>
  <r>
    <n v="1995"/>
    <x v="4"/>
    <x v="2"/>
    <n v="3"/>
    <s v="Aniseed Syrup"/>
    <x v="3"/>
    <n v="20"/>
    <n v="200"/>
  </r>
  <r>
    <n v="1995"/>
    <x v="4"/>
    <x v="2"/>
    <n v="17"/>
    <s v="Alice Mutton"/>
    <x v="7"/>
    <n v="20"/>
    <n v="740.99999941885403"/>
  </r>
  <r>
    <n v="1995"/>
    <x v="4"/>
    <x v="2"/>
    <n v="61"/>
    <s v="Sirop d'Ã©rable"/>
    <x v="3"/>
    <n v="20"/>
    <n v="512.99999915063302"/>
  </r>
  <r>
    <n v="1995"/>
    <x v="4"/>
    <x v="2"/>
    <n v="75"/>
    <s v="RhÃ¶nbrÃ¤u Klosterbier"/>
    <x v="0"/>
    <n v="20"/>
    <n v="155"/>
  </r>
  <r>
    <n v="1995"/>
    <x v="4"/>
    <x v="2"/>
    <n v="16"/>
    <s v="Pavlova"/>
    <x v="2"/>
    <n v="18"/>
    <n v="301.01249980498102"/>
  </r>
  <r>
    <n v="1995"/>
    <x v="4"/>
    <x v="2"/>
    <n v="55"/>
    <s v="PÃ¢tÃ© chinois"/>
    <x v="7"/>
    <n v="18"/>
    <n v="432"/>
  </r>
  <r>
    <n v="1995"/>
    <x v="4"/>
    <x v="2"/>
    <n v="44"/>
    <s v="Gula Malacca"/>
    <x v="3"/>
    <n v="16"/>
    <n v="311.2"/>
  </r>
  <r>
    <n v="1995"/>
    <x v="4"/>
    <x v="2"/>
    <n v="2"/>
    <s v="Chang"/>
    <x v="0"/>
    <n v="15"/>
    <n v="227.99999915063299"/>
  </r>
  <r>
    <n v="1995"/>
    <x v="4"/>
    <x v="2"/>
    <n v="73"/>
    <s v="RÃ¶d Kaviar"/>
    <x v="6"/>
    <n v="15"/>
    <n v="225"/>
  </r>
  <r>
    <n v="1995"/>
    <x v="4"/>
    <x v="2"/>
    <n v="57"/>
    <s v="Ravioli Angelo"/>
    <x v="5"/>
    <n v="14"/>
    <n v="204.75"/>
  </r>
  <r>
    <n v="1995"/>
    <x v="4"/>
    <x v="2"/>
    <n v="31"/>
    <s v="Gorgonzola Telino"/>
    <x v="1"/>
    <n v="11"/>
    <n v="135.62499997206001"/>
  </r>
  <r>
    <n v="1995"/>
    <x v="4"/>
    <x v="2"/>
    <n v="13"/>
    <s v="Konbu"/>
    <x v="6"/>
    <n v="10"/>
    <n v="60"/>
  </r>
  <r>
    <n v="1995"/>
    <x v="4"/>
    <x v="2"/>
    <n v="32"/>
    <s v="Mascarpone Fabioli"/>
    <x v="1"/>
    <n v="10"/>
    <n v="320"/>
  </r>
  <r>
    <n v="1995"/>
    <x v="4"/>
    <x v="2"/>
    <n v="63"/>
    <s v="Vegie-spread"/>
    <x v="3"/>
    <n v="9"/>
    <n v="395.1"/>
  </r>
  <r>
    <n v="1995"/>
    <x v="4"/>
    <x v="2"/>
    <n v="68"/>
    <s v="Scottish Longbreads"/>
    <x v="2"/>
    <n v="6"/>
    <n v="59.999999776482497"/>
  </r>
  <r>
    <n v="1995"/>
    <x v="4"/>
    <x v="2"/>
    <n v="11"/>
    <s v="Queso Cabrales"/>
    <x v="1"/>
    <n v="5"/>
    <n v="105"/>
  </r>
  <r>
    <n v="1995"/>
    <x v="4"/>
    <x v="2"/>
    <n v="74"/>
    <s v="Longlife Tofu"/>
    <x v="4"/>
    <n v="5"/>
    <n v="50"/>
  </r>
  <r>
    <n v="1995"/>
    <x v="4"/>
    <x v="2"/>
    <n v="77"/>
    <s v="Original Frankfurter grÃ¼ne SoÃŸe"/>
    <x v="3"/>
    <n v="2"/>
    <n v="23.399999961256899"/>
  </r>
  <r>
    <n v="1996"/>
    <x v="5"/>
    <x v="2"/>
    <n v="51"/>
    <s v="Manjimup Dried Apples"/>
    <x v="4"/>
    <n v="188"/>
    <n v="9195.4999944716692"/>
  </r>
  <r>
    <n v="1996"/>
    <x v="5"/>
    <x v="2"/>
    <n v="31"/>
    <s v="Gorgonzola Telino"/>
    <x v="1"/>
    <n v="149"/>
    <n v="1671.2499972432799"/>
  </r>
  <r>
    <n v="1996"/>
    <x v="5"/>
    <x v="2"/>
    <n v="39"/>
    <s v="Chartreuse verte"/>
    <x v="0"/>
    <n v="148"/>
    <n v="2424.5999962985502"/>
  </r>
  <r>
    <n v="1996"/>
    <x v="5"/>
    <x v="2"/>
    <n v="75"/>
    <s v="RhÃ¶nbrÃ¤u Klosterbier"/>
    <x v="0"/>
    <n v="117"/>
    <n v="815.29999863728801"/>
  </r>
  <r>
    <n v="1996"/>
    <x v="5"/>
    <x v="2"/>
    <n v="17"/>
    <s v="Alice Mutton"/>
    <x v="7"/>
    <n v="108"/>
    <n v="3480.75"/>
  </r>
  <r>
    <n v="1996"/>
    <x v="5"/>
    <x v="2"/>
    <n v="56"/>
    <s v="Gnocchi di nonna Alice"/>
    <x v="5"/>
    <n v="100"/>
    <n v="3533.99999320507"/>
  </r>
  <r>
    <n v="1996"/>
    <x v="5"/>
    <x v="2"/>
    <n v="2"/>
    <s v="Chang"/>
    <x v="0"/>
    <n v="85"/>
    <n v="1505.74999978765"/>
  </r>
  <r>
    <n v="1996"/>
    <x v="5"/>
    <x v="2"/>
    <n v="11"/>
    <s v="Queso Cabrales"/>
    <x v="1"/>
    <n v="85"/>
    <n v="1601.2499984353699"/>
  </r>
  <r>
    <n v="1996"/>
    <x v="5"/>
    <x v="2"/>
    <n v="16"/>
    <s v="Pavlova"/>
    <x v="2"/>
    <n v="85"/>
    <n v="1483.25"/>
  </r>
  <r>
    <n v="1996"/>
    <x v="5"/>
    <x v="2"/>
    <n v="65"/>
    <s v="Louisiana Fiery Hot Pepper Sauce"/>
    <x v="3"/>
    <n v="82"/>
    <n v="1557.69999749064"/>
  </r>
  <r>
    <n v="1996"/>
    <x v="5"/>
    <x v="2"/>
    <n v="19"/>
    <s v="Teatime Chocolate Biscuits"/>
    <x v="2"/>
    <n v="74"/>
    <n v="646.759999492764"/>
  </r>
  <r>
    <n v="1996"/>
    <x v="5"/>
    <x v="2"/>
    <n v="41"/>
    <s v="Jack's New England Clam Chowder"/>
    <x v="6"/>
    <n v="74"/>
    <n v="689.97499964050905"/>
  </r>
  <r>
    <n v="1996"/>
    <x v="5"/>
    <x v="2"/>
    <n v="68"/>
    <s v="Scottish Longbreads"/>
    <x v="2"/>
    <n v="73"/>
    <n v="912.5"/>
  </r>
  <r>
    <n v="1996"/>
    <x v="5"/>
    <x v="2"/>
    <n v="29"/>
    <s v="ThÃ¼ringer Rostbratwurst"/>
    <x v="7"/>
    <n v="72"/>
    <n v="8083.4869968641497"/>
  </r>
  <r>
    <n v="1996"/>
    <x v="5"/>
    <x v="2"/>
    <n v="59"/>
    <s v="Raclette Courdavault"/>
    <x v="1"/>
    <n v="65"/>
    <n v="3533.7499993853198"/>
  </r>
  <r>
    <n v="1996"/>
    <x v="5"/>
    <x v="2"/>
    <n v="25"/>
    <s v="NuNuCa NuÃŸ-Nougat-Creme"/>
    <x v="2"/>
    <n v="62"/>
    <n v="692.99999984353701"/>
  </r>
  <r>
    <n v="1996"/>
    <x v="5"/>
    <x v="2"/>
    <n v="55"/>
    <s v="PÃ¢tÃ© chinois"/>
    <x v="7"/>
    <n v="60"/>
    <n v="1080"/>
  </r>
  <r>
    <n v="1996"/>
    <x v="5"/>
    <x v="2"/>
    <n v="10"/>
    <s v="Ikura"/>
    <x v="6"/>
    <n v="52"/>
    <n v="1612"/>
  </r>
  <r>
    <n v="1996"/>
    <x v="5"/>
    <x v="2"/>
    <n v="66"/>
    <s v="Louisiana Hot Spiced Okra"/>
    <x v="3"/>
    <n v="50"/>
    <n v="850"/>
  </r>
  <r>
    <n v="1996"/>
    <x v="5"/>
    <x v="2"/>
    <n v="74"/>
    <s v="Longlife Tofu"/>
    <x v="4"/>
    <n v="50"/>
    <n v="462.5"/>
  </r>
  <r>
    <n v="1996"/>
    <x v="5"/>
    <x v="2"/>
    <n v="62"/>
    <s v="Tarte au sucre"/>
    <x v="2"/>
    <n v="42"/>
    <n v="2008.9749999999999"/>
  </r>
  <r>
    <n v="1996"/>
    <x v="5"/>
    <x v="2"/>
    <n v="21"/>
    <s v="Sir Rodney's Scones"/>
    <x v="2"/>
    <n v="40"/>
    <n v="400"/>
  </r>
  <r>
    <n v="1996"/>
    <x v="5"/>
    <x v="2"/>
    <n v="24"/>
    <s v="GuaranÃ¡ FantÃ¡stica"/>
    <x v="0"/>
    <n v="40"/>
    <n v="166.499999463558"/>
  </r>
  <r>
    <n v="1996"/>
    <x v="5"/>
    <x v="2"/>
    <n v="27"/>
    <s v="Schoggi Schokolade"/>
    <x v="2"/>
    <n v="40"/>
    <n v="1756"/>
  </r>
  <r>
    <n v="1996"/>
    <x v="5"/>
    <x v="2"/>
    <n v="30"/>
    <s v="Nord-Ost Matjeshering"/>
    <x v="6"/>
    <n v="40"/>
    <n v="796.11749884262599"/>
  </r>
  <r>
    <n v="1996"/>
    <x v="5"/>
    <x v="2"/>
    <n v="72"/>
    <s v="Mozzarella di Giovanni"/>
    <x v="1"/>
    <n v="40"/>
    <n v="1235.3999937772701"/>
  </r>
  <r>
    <n v="1996"/>
    <x v="5"/>
    <x v="2"/>
    <n v="7"/>
    <s v="Uncle Bob's Organic Dried Pears"/>
    <x v="4"/>
    <n v="38"/>
    <n v="1126.49999946355"/>
  </r>
  <r>
    <n v="1996"/>
    <x v="5"/>
    <x v="2"/>
    <n v="64"/>
    <s v="Wimmers gute SemmelknÃ¶del"/>
    <x v="5"/>
    <n v="35"/>
    <n v="930.99999653175405"/>
  </r>
  <r>
    <n v="1996"/>
    <x v="5"/>
    <x v="2"/>
    <n v="70"/>
    <s v="Outback Lager"/>
    <x v="0"/>
    <n v="35"/>
    <n v="525"/>
  </r>
  <r>
    <n v="1996"/>
    <x v="5"/>
    <x v="2"/>
    <n v="42"/>
    <s v="Singaporean Hokkien Fried Mee"/>
    <x v="5"/>
    <n v="34"/>
    <n v="411.59999904036499"/>
  </r>
  <r>
    <n v="1996"/>
    <x v="5"/>
    <x v="2"/>
    <n v="8"/>
    <s v="Northwoods Cranberry Sauce"/>
    <x v="3"/>
    <n v="30"/>
    <n v="959.99999642372097"/>
  </r>
  <r>
    <n v="1996"/>
    <x v="5"/>
    <x v="2"/>
    <n v="18"/>
    <s v="Carnarvon Tigers"/>
    <x v="6"/>
    <n v="30"/>
    <n v="1875"/>
  </r>
  <r>
    <n v="1996"/>
    <x v="5"/>
    <x v="2"/>
    <n v="36"/>
    <s v="Inlagd Sill"/>
    <x v="6"/>
    <n v="30"/>
    <n v="570"/>
  </r>
  <r>
    <n v="1996"/>
    <x v="5"/>
    <x v="2"/>
    <n v="43"/>
    <s v="Ipoh Coffee"/>
    <x v="0"/>
    <n v="30"/>
    <n v="1035"/>
  </r>
  <r>
    <n v="1996"/>
    <x v="5"/>
    <x v="2"/>
    <n v="47"/>
    <s v="Zaanse koeken"/>
    <x v="2"/>
    <n v="30"/>
    <n v="285"/>
  </r>
  <r>
    <n v="1996"/>
    <x v="5"/>
    <x v="2"/>
    <n v="63"/>
    <s v="Vegie-spread"/>
    <x v="3"/>
    <n v="30"/>
    <n v="1317"/>
  </r>
  <r>
    <n v="1996"/>
    <x v="5"/>
    <x v="2"/>
    <n v="71"/>
    <s v="FlÃ¸temysost"/>
    <x v="1"/>
    <n v="28"/>
    <n v="602"/>
  </r>
  <r>
    <n v="1996"/>
    <x v="5"/>
    <x v="2"/>
    <n v="45"/>
    <s v="RÃ¸gede sild"/>
    <x v="6"/>
    <n v="27"/>
    <n v="243.67499980889201"/>
  </r>
  <r>
    <n v="1996"/>
    <x v="5"/>
    <x v="2"/>
    <n v="28"/>
    <s v="RÃ¶ssle Sauerkraut"/>
    <x v="4"/>
    <n v="24"/>
    <n v="1094.4000000000001"/>
  </r>
  <r>
    <n v="1996"/>
    <x v="5"/>
    <x v="2"/>
    <n v="69"/>
    <s v="Gudbrandsdalsost"/>
    <x v="1"/>
    <n v="24"/>
    <n v="691.199997425079"/>
  </r>
  <r>
    <n v="1996"/>
    <x v="5"/>
    <x v="2"/>
    <n v="52"/>
    <s v="Filo Mix"/>
    <x v="5"/>
    <n v="23"/>
    <n v="155.74999992176799"/>
  </r>
  <r>
    <n v="1996"/>
    <x v="5"/>
    <x v="2"/>
    <n v="26"/>
    <s v="GumbÃ¤r GummibÃ¤rchen"/>
    <x v="2"/>
    <n v="21"/>
    <n v="524.66399804547405"/>
  </r>
  <r>
    <n v="1996"/>
    <x v="5"/>
    <x v="2"/>
    <n v="3"/>
    <s v="Aniseed Syrup"/>
    <x v="3"/>
    <n v="20"/>
    <n v="179.99999970197601"/>
  </r>
  <r>
    <n v="1996"/>
    <x v="5"/>
    <x v="2"/>
    <n v="13"/>
    <s v="Konbu"/>
    <x v="6"/>
    <n v="20"/>
    <n v="101.99999928474401"/>
  </r>
  <r>
    <n v="1996"/>
    <x v="5"/>
    <x v="2"/>
    <n v="61"/>
    <s v="Sirop d'Ã©rable"/>
    <x v="3"/>
    <n v="20"/>
    <n v="570"/>
  </r>
  <r>
    <n v="1996"/>
    <x v="5"/>
    <x v="2"/>
    <n v="54"/>
    <s v="TourtiÃ¨re"/>
    <x v="7"/>
    <n v="19"/>
    <n v="122.924999722465"/>
  </r>
  <r>
    <n v="1996"/>
    <x v="5"/>
    <x v="2"/>
    <n v="14"/>
    <s v="Tofu"/>
    <x v="4"/>
    <n v="15"/>
    <n v="278.99999896064401"/>
  </r>
  <r>
    <n v="1996"/>
    <x v="5"/>
    <x v="2"/>
    <n v="35"/>
    <s v="Steeleye Stout"/>
    <x v="0"/>
    <n v="15"/>
    <n v="270"/>
  </r>
  <r>
    <n v="1996"/>
    <x v="5"/>
    <x v="2"/>
    <n v="38"/>
    <s v="CÃ´te de Blaye"/>
    <x v="0"/>
    <n v="15"/>
    <n v="3952.5"/>
  </r>
  <r>
    <n v="1996"/>
    <x v="5"/>
    <x v="2"/>
    <n v="60"/>
    <s v="Camembert Pierrot"/>
    <x v="1"/>
    <n v="15"/>
    <n v="510"/>
  </r>
  <r>
    <n v="1996"/>
    <x v="5"/>
    <x v="2"/>
    <n v="77"/>
    <s v="Original Frankfurter grÃ¼ne SoÃŸe"/>
    <x v="3"/>
    <n v="15"/>
    <n v="195"/>
  </r>
  <r>
    <n v="1996"/>
    <x v="5"/>
    <x v="2"/>
    <n v="22"/>
    <s v="Gustaf's KnÃ¤ckebrÃ¶d"/>
    <x v="5"/>
    <n v="10"/>
    <n v="210"/>
  </r>
  <r>
    <n v="1996"/>
    <x v="5"/>
    <x v="2"/>
    <n v="34"/>
    <s v="Sasquatch Ale"/>
    <x v="0"/>
    <n v="10"/>
    <n v="140"/>
  </r>
  <r>
    <n v="1996"/>
    <x v="5"/>
    <x v="2"/>
    <n v="44"/>
    <s v="Gula Malacca"/>
    <x v="3"/>
    <n v="10"/>
    <n v="194.5"/>
  </r>
  <r>
    <n v="1996"/>
    <x v="5"/>
    <x v="2"/>
    <n v="49"/>
    <s v="Maxilaku"/>
    <x v="2"/>
    <n v="4"/>
    <n v="67.999999523162799"/>
  </r>
  <r>
    <n v="1996"/>
    <x v="5"/>
    <x v="2"/>
    <n v="67"/>
    <s v="Laughing Lumberjack Lager"/>
    <x v="0"/>
    <n v="3"/>
    <n v="42"/>
  </r>
  <r>
    <n v="1996"/>
    <x v="5"/>
    <x v="2"/>
    <n v="40"/>
    <s v="Boston Crab Meat"/>
    <x v="6"/>
    <n v="1"/>
    <n v="18.399999999999999"/>
  </r>
  <r>
    <n v="1996"/>
    <x v="6"/>
    <x v="2"/>
    <n v="60"/>
    <s v="Camembert Pierrot"/>
    <x v="1"/>
    <n v="156"/>
    <n v="4997.9999954402401"/>
  </r>
  <r>
    <n v="1996"/>
    <x v="6"/>
    <x v="2"/>
    <n v="59"/>
    <s v="Raclette Courdavault"/>
    <x v="1"/>
    <n v="147"/>
    <n v="7749.4999950006604"/>
  </r>
  <r>
    <n v="1996"/>
    <x v="6"/>
    <x v="2"/>
    <n v="10"/>
    <s v="Ikura"/>
    <x v="6"/>
    <n v="131"/>
    <n v="3595.9999815225601"/>
  </r>
  <r>
    <n v="1996"/>
    <x v="6"/>
    <x v="2"/>
    <n v="40"/>
    <s v="Boston Crab Meat"/>
    <x v="6"/>
    <n v="115"/>
    <n v="1950.3999934196399"/>
  </r>
  <r>
    <n v="1996"/>
    <x v="6"/>
    <x v="2"/>
    <n v="64"/>
    <s v="Wimmers gute SemmelknÃ¶del"/>
    <x v="5"/>
    <n v="111"/>
    <n v="3441.375"/>
  </r>
  <r>
    <n v="1996"/>
    <x v="6"/>
    <x v="2"/>
    <n v="26"/>
    <s v="GumbÃ¤r GummibÃ¤rchen"/>
    <x v="2"/>
    <n v="105"/>
    <n v="2734.1864892035701"/>
  </r>
  <r>
    <n v="1996"/>
    <x v="6"/>
    <x v="2"/>
    <n v="56"/>
    <s v="Gnocchi di nonna Alice"/>
    <x v="5"/>
    <n v="104"/>
    <n v="3837.9999954700402"/>
  </r>
  <r>
    <n v="1996"/>
    <x v="6"/>
    <x v="2"/>
    <n v="62"/>
    <s v="Tarte au sucre"/>
    <x v="2"/>
    <n v="98"/>
    <n v="4597.2249919190999"/>
  </r>
  <r>
    <n v="1996"/>
    <x v="6"/>
    <x v="2"/>
    <n v="70"/>
    <s v="Outback Lager"/>
    <x v="0"/>
    <n v="96"/>
    <n v="1372.4999973177901"/>
  </r>
  <r>
    <n v="1996"/>
    <x v="6"/>
    <x v="2"/>
    <n v="13"/>
    <s v="Konbu"/>
    <x v="6"/>
    <n v="91"/>
    <n v="483.89999762177399"/>
  </r>
  <r>
    <n v="1996"/>
    <x v="6"/>
    <x v="2"/>
    <n v="76"/>
    <s v="LakkalikÃ¶Ã¶ri"/>
    <x v="0"/>
    <n v="91"/>
    <n v="1408.4999946355799"/>
  </r>
  <r>
    <n v="1996"/>
    <x v="6"/>
    <x v="2"/>
    <n v="58"/>
    <s v="Escargots de Bourgogne"/>
    <x v="6"/>
    <n v="90"/>
    <n v="1073.2499982230299"/>
  </r>
  <r>
    <n v="1996"/>
    <x v="6"/>
    <x v="2"/>
    <n v="23"/>
    <s v="TunnbrÃ¶d"/>
    <x v="5"/>
    <n v="88"/>
    <n v="728.99999906122605"/>
  </r>
  <r>
    <n v="1996"/>
    <x v="6"/>
    <x v="2"/>
    <n v="22"/>
    <s v="Gustaf's KnÃ¤ckebrÃ¶d"/>
    <x v="5"/>
    <n v="87"/>
    <n v="1827"/>
  </r>
  <r>
    <n v="1996"/>
    <x v="6"/>
    <x v="2"/>
    <n v="1"/>
    <s v="Chai"/>
    <x v="0"/>
    <n v="84"/>
    <n v="1205.9999957084599"/>
  </r>
  <r>
    <n v="1996"/>
    <x v="6"/>
    <x v="2"/>
    <n v="3"/>
    <s v="Aniseed Syrup"/>
    <x v="3"/>
    <n v="79"/>
    <n v="790"/>
  </r>
  <r>
    <n v="1996"/>
    <x v="6"/>
    <x v="2"/>
    <n v="31"/>
    <s v="Gorgonzola Telino"/>
    <x v="1"/>
    <n v="74"/>
    <n v="893.74999953433803"/>
  </r>
  <r>
    <n v="1996"/>
    <x v="6"/>
    <x v="2"/>
    <n v="38"/>
    <s v="CÃ´te de Blaye"/>
    <x v="0"/>
    <n v="70"/>
    <n v="18049.749994110301"/>
  </r>
  <r>
    <n v="1996"/>
    <x v="6"/>
    <x v="2"/>
    <n v="57"/>
    <s v="Ravioli Angelo"/>
    <x v="5"/>
    <n v="64"/>
    <n v="1238.24999985471"/>
  </r>
  <r>
    <n v="1996"/>
    <x v="6"/>
    <x v="2"/>
    <n v="2"/>
    <s v="Chang"/>
    <x v="0"/>
    <n v="62"/>
    <n v="1127.6499992497199"/>
  </r>
  <r>
    <n v="1996"/>
    <x v="6"/>
    <x v="2"/>
    <n v="42"/>
    <s v="Singaporean Hokkien Fried Mee"/>
    <x v="5"/>
    <n v="62"/>
    <n v="809.19999912381104"/>
  </r>
  <r>
    <n v="1996"/>
    <x v="6"/>
    <x v="2"/>
    <n v="37"/>
    <s v="Gravad lax"/>
    <x v="6"/>
    <n v="60"/>
    <n v="1247.99999535083"/>
  </r>
  <r>
    <n v="1996"/>
    <x v="6"/>
    <x v="2"/>
    <n v="35"/>
    <s v="Steeleye Stout"/>
    <x v="0"/>
    <n v="59"/>
    <n v="1016.99999932944"/>
  </r>
  <r>
    <n v="1996"/>
    <x v="6"/>
    <x v="2"/>
    <n v="39"/>
    <s v="Chartreuse verte"/>
    <x v="0"/>
    <n v="59"/>
    <n v="1025.99999946355"/>
  </r>
  <r>
    <n v="1996"/>
    <x v="6"/>
    <x v="2"/>
    <n v="71"/>
    <s v="FlÃ¸temysost"/>
    <x v="1"/>
    <n v="55"/>
    <n v="945.99999647587504"/>
  </r>
  <r>
    <n v="1996"/>
    <x v="6"/>
    <x v="2"/>
    <n v="72"/>
    <s v="Mozzarella di Giovanni"/>
    <x v="1"/>
    <n v="55"/>
    <n v="1722.59999714791"/>
  </r>
  <r>
    <n v="1996"/>
    <x v="6"/>
    <x v="2"/>
    <n v="41"/>
    <s v="Jack's New England Clam Chowder"/>
    <x v="6"/>
    <n v="52"/>
    <n v="501.8"/>
  </r>
  <r>
    <n v="1996"/>
    <x v="6"/>
    <x v="2"/>
    <n v="77"/>
    <s v="Original Frankfurter grÃ¼ne SoÃŸe"/>
    <x v="3"/>
    <n v="52"/>
    <n v="651.29999963194098"/>
  </r>
  <r>
    <n v="1996"/>
    <x v="6"/>
    <x v="2"/>
    <n v="25"/>
    <s v="NuNuCa NuÃŸ-Nougat-Creme"/>
    <x v="2"/>
    <n v="51"/>
    <n v="620.199997559189"/>
  </r>
  <r>
    <n v="1996"/>
    <x v="6"/>
    <x v="2"/>
    <n v="16"/>
    <s v="Pavlova"/>
    <x v="2"/>
    <n v="50"/>
    <n v="872.5"/>
  </r>
  <r>
    <n v="1996"/>
    <x v="6"/>
    <x v="2"/>
    <n v="36"/>
    <s v="Inlagd Sill"/>
    <x v="6"/>
    <n v="50"/>
    <n v="712.5"/>
  </r>
  <r>
    <n v="1996"/>
    <x v="6"/>
    <x v="2"/>
    <n v="68"/>
    <s v="Scottish Longbreads"/>
    <x v="2"/>
    <n v="44"/>
    <n v="550"/>
  </r>
  <r>
    <n v="1996"/>
    <x v="6"/>
    <x v="2"/>
    <n v="43"/>
    <s v="Ipoh Coffee"/>
    <x v="0"/>
    <n v="41"/>
    <n v="1747.99999451637"/>
  </r>
  <r>
    <n v="1996"/>
    <x v="6"/>
    <x v="2"/>
    <n v="24"/>
    <s v="GuaranÃ¡ FantÃ¡stica"/>
    <x v="0"/>
    <n v="40"/>
    <n v="135"/>
  </r>
  <r>
    <n v="1996"/>
    <x v="6"/>
    <x v="2"/>
    <n v="47"/>
    <s v="Zaanse koeken"/>
    <x v="2"/>
    <n v="40"/>
    <n v="285"/>
  </r>
  <r>
    <n v="1996"/>
    <x v="6"/>
    <x v="2"/>
    <n v="45"/>
    <s v="RÃ¸gede sild"/>
    <x v="6"/>
    <n v="36"/>
    <n v="273.59999898076001"/>
  </r>
  <r>
    <n v="1996"/>
    <x v="6"/>
    <x v="2"/>
    <n v="11"/>
    <s v="Queso Cabrales"/>
    <x v="1"/>
    <n v="35"/>
    <n v="692.999999374151"/>
  </r>
  <r>
    <n v="1996"/>
    <x v="6"/>
    <x v="2"/>
    <n v="18"/>
    <s v="Carnarvon Tigers"/>
    <x v="6"/>
    <n v="35"/>
    <n v="1796.875"/>
  </r>
  <r>
    <n v="1996"/>
    <x v="6"/>
    <x v="2"/>
    <n v="46"/>
    <s v="Spegesild"/>
    <x v="6"/>
    <n v="35"/>
    <n v="420"/>
  </r>
  <r>
    <n v="1996"/>
    <x v="6"/>
    <x v="2"/>
    <n v="54"/>
    <s v="TourtiÃ¨re"/>
    <x v="7"/>
    <n v="35"/>
    <n v="195.5625"/>
  </r>
  <r>
    <n v="1996"/>
    <x v="6"/>
    <x v="2"/>
    <n v="5"/>
    <s v="Chef Anton's Gumbo Mix"/>
    <x v="3"/>
    <n v="30"/>
    <n v="640.5"/>
  </r>
  <r>
    <n v="1996"/>
    <x v="6"/>
    <x v="2"/>
    <n v="61"/>
    <s v="Sirop d'Ã©rable"/>
    <x v="3"/>
    <n v="30"/>
    <n v="726.74999490380196"/>
  </r>
  <r>
    <n v="1996"/>
    <x v="6"/>
    <x v="2"/>
    <n v="19"/>
    <s v="Teatime Chocolate Biscuits"/>
    <x v="2"/>
    <n v="29"/>
    <n v="244.71999967098199"/>
  </r>
  <r>
    <n v="1996"/>
    <x v="6"/>
    <x v="2"/>
    <n v="53"/>
    <s v="Perth Pasties"/>
    <x v="7"/>
    <n v="29"/>
    <n v="921.67999956011704"/>
  </r>
  <r>
    <n v="1996"/>
    <x v="6"/>
    <x v="2"/>
    <n v="7"/>
    <s v="Uncle Bob's Organic Dried Pears"/>
    <x v="4"/>
    <n v="25"/>
    <n v="689.99999910592999"/>
  </r>
  <r>
    <n v="1996"/>
    <x v="6"/>
    <x v="2"/>
    <n v="4"/>
    <s v="Chef Anton's Cajun Seasoning"/>
    <x v="3"/>
    <n v="21"/>
    <n v="462"/>
  </r>
  <r>
    <n v="1996"/>
    <x v="6"/>
    <x v="2"/>
    <n v="8"/>
    <s v="Northwoods Cranberry Sauce"/>
    <x v="3"/>
    <n v="20"/>
    <n v="800"/>
  </r>
  <r>
    <n v="1996"/>
    <x v="6"/>
    <x v="2"/>
    <n v="30"/>
    <s v="Nord-Ost Matjeshering"/>
    <x v="6"/>
    <n v="20"/>
    <n v="491.909999614208"/>
  </r>
  <r>
    <n v="1996"/>
    <x v="6"/>
    <x v="2"/>
    <n v="32"/>
    <s v="Mascarpone Fabioli"/>
    <x v="1"/>
    <n v="20"/>
    <n v="640"/>
  </r>
  <r>
    <n v="1996"/>
    <x v="6"/>
    <x v="2"/>
    <n v="33"/>
    <s v="Geitost"/>
    <x v="1"/>
    <n v="20"/>
    <n v="48.499999940395298"/>
  </r>
  <r>
    <n v="1996"/>
    <x v="6"/>
    <x v="2"/>
    <n v="52"/>
    <s v="Filo Mix"/>
    <x v="5"/>
    <n v="20"/>
    <n v="140"/>
  </r>
  <r>
    <n v="1996"/>
    <x v="6"/>
    <x v="2"/>
    <n v="74"/>
    <s v="Longlife Tofu"/>
    <x v="4"/>
    <n v="20"/>
    <n v="200"/>
  </r>
  <r>
    <n v="1996"/>
    <x v="6"/>
    <x v="2"/>
    <n v="75"/>
    <s v="RhÃ¶nbrÃ¤u Klosterbier"/>
    <x v="0"/>
    <n v="20"/>
    <n v="155"/>
  </r>
  <r>
    <n v="1996"/>
    <x v="6"/>
    <x v="2"/>
    <n v="29"/>
    <s v="ThÃ¼ringer Rostbratwurst"/>
    <x v="7"/>
    <n v="18"/>
    <n v="1869.22899926215"/>
  </r>
  <r>
    <n v="1996"/>
    <x v="6"/>
    <x v="2"/>
    <n v="44"/>
    <s v="Gula Malacca"/>
    <x v="3"/>
    <n v="16"/>
    <n v="248.959999072551"/>
  </r>
  <r>
    <n v="1996"/>
    <x v="6"/>
    <x v="2"/>
    <n v="65"/>
    <s v="Louisiana Fiery Hot Pepper Sauce"/>
    <x v="3"/>
    <n v="15"/>
    <n v="268.387498117983"/>
  </r>
  <r>
    <n v="1996"/>
    <x v="6"/>
    <x v="2"/>
    <n v="51"/>
    <s v="Manjimup Dried Apples"/>
    <x v="4"/>
    <n v="13"/>
    <n v="636"/>
  </r>
  <r>
    <n v="1996"/>
    <x v="6"/>
    <x v="2"/>
    <n v="27"/>
    <s v="Schoggi Schokolade"/>
    <x v="2"/>
    <n v="10"/>
    <n v="439"/>
  </r>
  <r>
    <n v="1996"/>
    <x v="6"/>
    <x v="2"/>
    <n v="48"/>
    <s v="Chocolade"/>
    <x v="2"/>
    <n v="8"/>
    <n v="86.699999392032595"/>
  </r>
  <r>
    <n v="1996"/>
    <x v="6"/>
    <x v="2"/>
    <n v="6"/>
    <s v="Grandma's Boysenberry Spread"/>
    <x v="3"/>
    <n v="6"/>
    <n v="150"/>
  </r>
  <r>
    <n v="1996"/>
    <x v="6"/>
    <x v="2"/>
    <n v="17"/>
    <s v="Alice Mutton"/>
    <x v="7"/>
    <n v="6"/>
    <n v="234"/>
  </r>
  <r>
    <n v="1996"/>
    <x v="6"/>
    <x v="2"/>
    <n v="20"/>
    <s v="Sir Rodney's Marmalade"/>
    <x v="2"/>
    <n v="5"/>
    <n v="405"/>
  </r>
  <r>
    <n v="1996"/>
    <x v="6"/>
    <x v="2"/>
    <n v="9"/>
    <s v="Mishi Kobe Niku"/>
    <x v="7"/>
    <n v="3"/>
    <n v="291"/>
  </r>
  <r>
    <n v="1996"/>
    <x v="7"/>
    <x v="3"/>
    <n v="29"/>
    <s v="ThÃ¼ringer Rostbratwurst"/>
    <x v="7"/>
    <n v="164"/>
    <n v="18444.71"/>
  </r>
  <r>
    <n v="1996"/>
    <x v="7"/>
    <x v="3"/>
    <n v="24"/>
    <s v="GuaranÃ¡ FantÃ¡stica"/>
    <x v="0"/>
    <n v="146"/>
    <n v="650.25"/>
  </r>
  <r>
    <n v="1996"/>
    <x v="7"/>
    <x v="3"/>
    <n v="75"/>
    <s v="RhÃ¶nbrÃ¤u Klosterbier"/>
    <x v="0"/>
    <n v="134"/>
    <n v="991.999999307096"/>
  </r>
  <r>
    <n v="1996"/>
    <x v="7"/>
    <x v="3"/>
    <n v="39"/>
    <s v="Chartreuse verte"/>
    <x v="0"/>
    <n v="133"/>
    <n v="2300.3999980688"/>
  </r>
  <r>
    <n v="1996"/>
    <x v="7"/>
    <x v="3"/>
    <n v="30"/>
    <s v="Nord-Ost Matjeshering"/>
    <x v="6"/>
    <n v="126"/>
    <n v="2983.8224997106499"/>
  </r>
  <r>
    <n v="1996"/>
    <x v="7"/>
    <x v="3"/>
    <n v="11"/>
    <s v="Queso Cabrales"/>
    <x v="1"/>
    <n v="115"/>
    <n v="2205"/>
  </r>
  <r>
    <n v="1996"/>
    <x v="7"/>
    <x v="3"/>
    <n v="33"/>
    <s v="Geitost"/>
    <x v="1"/>
    <n v="105"/>
    <n v="237.5"/>
  </r>
  <r>
    <n v="1996"/>
    <x v="7"/>
    <x v="3"/>
    <n v="40"/>
    <s v="Boston Crab Meat"/>
    <x v="6"/>
    <n v="103"/>
    <n v="1895.2"/>
  </r>
  <r>
    <n v="1996"/>
    <x v="7"/>
    <x v="3"/>
    <n v="21"/>
    <s v="Sir Rodney's Scones"/>
    <x v="2"/>
    <n v="100"/>
    <n v="979.99999970197598"/>
  </r>
  <r>
    <n v="1996"/>
    <x v="7"/>
    <x v="3"/>
    <n v="38"/>
    <s v="CÃ´te de Blaye"/>
    <x v="0"/>
    <n v="100"/>
    <n v="25559.499988220599"/>
  </r>
  <r>
    <n v="1996"/>
    <x v="7"/>
    <x v="3"/>
    <n v="60"/>
    <s v="Camembert Pierrot"/>
    <x v="1"/>
    <n v="100"/>
    <n v="3400"/>
  </r>
  <r>
    <n v="1996"/>
    <x v="7"/>
    <x v="3"/>
    <n v="17"/>
    <s v="Alice Mutton"/>
    <x v="7"/>
    <n v="95"/>
    <n v="3673.7999995350801"/>
  </r>
  <r>
    <n v="1996"/>
    <x v="7"/>
    <x v="3"/>
    <n v="1"/>
    <s v="Chai"/>
    <x v="0"/>
    <n v="90"/>
    <n v="1547.9999975860101"/>
  </r>
  <r>
    <n v="1996"/>
    <x v="7"/>
    <x v="3"/>
    <n v="49"/>
    <s v="Maxilaku"/>
    <x v="2"/>
    <n v="87"/>
    <n v="1595.9999963641101"/>
  </r>
  <r>
    <n v="1996"/>
    <x v="7"/>
    <x v="3"/>
    <n v="70"/>
    <s v="Outback Lager"/>
    <x v="0"/>
    <n v="83"/>
    <n v="1083.7499977648199"/>
  </r>
  <r>
    <n v="1996"/>
    <x v="7"/>
    <x v="3"/>
    <n v="10"/>
    <s v="Ikura"/>
    <x v="6"/>
    <n v="80"/>
    <n v="2480"/>
  </r>
  <r>
    <n v="1996"/>
    <x v="7"/>
    <x v="3"/>
    <n v="23"/>
    <s v="TunnbrÃ¶d"/>
    <x v="5"/>
    <n v="80"/>
    <n v="665.99999919533695"/>
  </r>
  <r>
    <n v="1996"/>
    <x v="7"/>
    <x v="3"/>
    <n v="13"/>
    <s v="Konbu"/>
    <x v="6"/>
    <n v="73"/>
    <n v="429.59999987483002"/>
  </r>
  <r>
    <n v="1996"/>
    <x v="7"/>
    <x v="3"/>
    <n v="77"/>
    <s v="Original Frankfurter grÃ¼ne SoÃŸe"/>
    <x v="3"/>
    <n v="65"/>
    <n v="845"/>
  </r>
  <r>
    <n v="1996"/>
    <x v="7"/>
    <x v="3"/>
    <n v="62"/>
    <s v="Tarte au sucre"/>
    <x v="2"/>
    <n v="64"/>
    <n v="3061.5299975022599"/>
  </r>
  <r>
    <n v="1996"/>
    <x v="7"/>
    <x v="3"/>
    <n v="65"/>
    <s v="Louisiana Fiery Hot Pepper Sauce"/>
    <x v="3"/>
    <n v="64"/>
    <n v="1312.46749948244"/>
  </r>
  <r>
    <n v="1996"/>
    <x v="7"/>
    <x v="3"/>
    <n v="16"/>
    <s v="Pavlova"/>
    <x v="2"/>
    <n v="63"/>
    <n v="958.00499984398402"/>
  </r>
  <r>
    <n v="1996"/>
    <x v="7"/>
    <x v="3"/>
    <n v="2"/>
    <s v="Chang"/>
    <x v="0"/>
    <n v="61"/>
    <n v="1059.25"/>
  </r>
  <r>
    <n v="1996"/>
    <x v="7"/>
    <x v="3"/>
    <n v="68"/>
    <s v="Scottish Longbreads"/>
    <x v="2"/>
    <n v="58"/>
    <n v="725"/>
  </r>
  <r>
    <n v="1996"/>
    <x v="7"/>
    <x v="3"/>
    <n v="71"/>
    <s v="FlÃ¸temysost"/>
    <x v="1"/>
    <n v="55"/>
    <n v="1182.5"/>
  </r>
  <r>
    <n v="1996"/>
    <x v="7"/>
    <x v="3"/>
    <n v="6"/>
    <s v="Grandma's Boysenberry Spread"/>
    <x v="3"/>
    <n v="50"/>
    <n v="1187.4999990686699"/>
  </r>
  <r>
    <n v="1996"/>
    <x v="7"/>
    <x v="3"/>
    <n v="61"/>
    <s v="Sirop d'Ã©rable"/>
    <x v="3"/>
    <n v="50"/>
    <n v="1253.9999974519001"/>
  </r>
  <r>
    <n v="1996"/>
    <x v="7"/>
    <x v="3"/>
    <n v="69"/>
    <s v="Gudbrandsdalsost"/>
    <x v="1"/>
    <n v="50"/>
    <n v="1709.99999865889"/>
  </r>
  <r>
    <n v="1996"/>
    <x v="7"/>
    <x v="3"/>
    <n v="41"/>
    <s v="Jack's New England Clam Chowder"/>
    <x v="6"/>
    <n v="49"/>
    <n v="472.85"/>
  </r>
  <r>
    <n v="1996"/>
    <x v="7"/>
    <x v="3"/>
    <n v="18"/>
    <s v="Carnarvon Tigers"/>
    <x v="6"/>
    <n v="45"/>
    <n v="2812.5"/>
  </r>
  <r>
    <n v="1996"/>
    <x v="7"/>
    <x v="3"/>
    <n v="54"/>
    <s v="TourtiÃ¨re"/>
    <x v="7"/>
    <n v="42"/>
    <n v="277.13999857902502"/>
  </r>
  <r>
    <n v="1996"/>
    <x v="7"/>
    <x v="3"/>
    <n v="58"/>
    <s v="Escargots de Bourgogne"/>
    <x v="6"/>
    <n v="42"/>
    <n v="532.64999905228603"/>
  </r>
  <r>
    <n v="1996"/>
    <x v="7"/>
    <x v="3"/>
    <n v="55"/>
    <s v="PÃ¢tÃ© chinois"/>
    <x v="7"/>
    <n v="40"/>
    <n v="839.99999552965096"/>
  </r>
  <r>
    <n v="1996"/>
    <x v="7"/>
    <x v="3"/>
    <n v="59"/>
    <s v="Raclette Courdavault"/>
    <x v="1"/>
    <n v="40"/>
    <n v="2089.99999836087"/>
  </r>
  <r>
    <n v="1996"/>
    <x v="7"/>
    <x v="3"/>
    <n v="19"/>
    <s v="Teatime Chocolate Biscuits"/>
    <x v="2"/>
    <n v="37"/>
    <n v="340.4"/>
  </r>
  <r>
    <n v="1996"/>
    <x v="7"/>
    <x v="3"/>
    <n v="35"/>
    <s v="Steeleye Stout"/>
    <x v="0"/>
    <n v="37"/>
    <n v="666"/>
  </r>
  <r>
    <n v="1996"/>
    <x v="7"/>
    <x v="3"/>
    <n v="56"/>
    <s v="Gnocchi di nonna Alice"/>
    <x v="5"/>
    <n v="37"/>
    <n v="1366.09999940544"/>
  </r>
  <r>
    <n v="1996"/>
    <x v="7"/>
    <x v="3"/>
    <n v="31"/>
    <s v="Gorgonzola Telino"/>
    <x v="1"/>
    <n v="35"/>
    <n v="437.5"/>
  </r>
  <r>
    <n v="1996"/>
    <x v="7"/>
    <x v="3"/>
    <n v="64"/>
    <s v="Wimmers gute SemmelknÃ¶del"/>
    <x v="5"/>
    <n v="35"/>
    <n v="1138.8124996284"/>
  </r>
  <r>
    <n v="1996"/>
    <x v="7"/>
    <x v="3"/>
    <n v="7"/>
    <s v="Uncle Bob's Organic Dried Pears"/>
    <x v="4"/>
    <n v="32"/>
    <n v="929.99999955296505"/>
  </r>
  <r>
    <n v="1996"/>
    <x v="7"/>
    <x v="3"/>
    <n v="4"/>
    <s v="Chef Anton's Cajun Seasoning"/>
    <x v="3"/>
    <n v="30"/>
    <n v="495"/>
  </r>
  <r>
    <n v="1996"/>
    <x v="7"/>
    <x v="3"/>
    <n v="8"/>
    <s v="Northwoods Cranberry Sauce"/>
    <x v="3"/>
    <n v="30"/>
    <n v="1200"/>
  </r>
  <r>
    <n v="1996"/>
    <x v="7"/>
    <x v="3"/>
    <n v="67"/>
    <s v="Laughing Lumberjack Lager"/>
    <x v="0"/>
    <n v="30"/>
    <n v="420"/>
  </r>
  <r>
    <n v="1996"/>
    <x v="7"/>
    <x v="3"/>
    <n v="42"/>
    <s v="Singaporean Hokkien Fried Mee"/>
    <x v="5"/>
    <n v="25"/>
    <n v="350"/>
  </r>
  <r>
    <n v="1996"/>
    <x v="7"/>
    <x v="3"/>
    <n v="52"/>
    <s v="Filo Mix"/>
    <x v="5"/>
    <n v="22"/>
    <n v="149.099999926984"/>
  </r>
  <r>
    <n v="1996"/>
    <x v="7"/>
    <x v="3"/>
    <n v="46"/>
    <s v="Spegesild"/>
    <x v="6"/>
    <n v="21"/>
    <n v="252"/>
  </r>
  <r>
    <n v="1996"/>
    <x v="7"/>
    <x v="3"/>
    <n v="47"/>
    <s v="Zaanse koeken"/>
    <x v="2"/>
    <n v="21"/>
    <n v="179.54999970272101"/>
  </r>
  <r>
    <n v="1996"/>
    <x v="7"/>
    <x v="3"/>
    <n v="20"/>
    <s v="Sir Rodney's Marmalade"/>
    <x v="2"/>
    <n v="20"/>
    <n v="1538.999998793"/>
  </r>
  <r>
    <n v="1996"/>
    <x v="7"/>
    <x v="3"/>
    <n v="26"/>
    <s v="GumbÃ¤r GummibÃ¤rchen"/>
    <x v="2"/>
    <n v="20"/>
    <n v="624.6"/>
  </r>
  <r>
    <n v="1996"/>
    <x v="7"/>
    <x v="3"/>
    <n v="36"/>
    <s v="Inlagd Sill"/>
    <x v="6"/>
    <n v="20"/>
    <n v="380"/>
  </r>
  <r>
    <n v="1996"/>
    <x v="7"/>
    <x v="3"/>
    <n v="57"/>
    <s v="Ravioli Angelo"/>
    <x v="5"/>
    <n v="20"/>
    <n v="390"/>
  </r>
  <r>
    <n v="1996"/>
    <x v="7"/>
    <x v="3"/>
    <n v="45"/>
    <s v="RÃ¸gede sild"/>
    <x v="6"/>
    <n v="15"/>
    <n v="142.5"/>
  </r>
  <r>
    <n v="1996"/>
    <x v="7"/>
    <x v="3"/>
    <n v="34"/>
    <s v="Sasquatch Ale"/>
    <x v="0"/>
    <n v="10"/>
    <n v="140"/>
  </r>
  <r>
    <n v="1996"/>
    <x v="7"/>
    <x v="3"/>
    <n v="73"/>
    <s v="RÃ¶d Kaviar"/>
    <x v="6"/>
    <n v="10"/>
    <n v="150"/>
  </r>
  <r>
    <n v="1996"/>
    <x v="7"/>
    <x v="3"/>
    <n v="76"/>
    <s v="LakkalikÃ¶Ã¶ri"/>
    <x v="0"/>
    <n v="10"/>
    <n v="180"/>
  </r>
  <r>
    <n v="1996"/>
    <x v="7"/>
    <x v="3"/>
    <n v="32"/>
    <s v="Mascarpone Fabioli"/>
    <x v="1"/>
    <n v="6"/>
    <n v="192"/>
  </r>
  <r>
    <n v="1996"/>
    <x v="7"/>
    <x v="3"/>
    <n v="25"/>
    <s v="NuNuCa NuÃŸ-Nougat-Creme"/>
    <x v="2"/>
    <n v="5"/>
    <n v="70"/>
  </r>
  <r>
    <n v="1996"/>
    <x v="7"/>
    <x v="3"/>
    <n v="28"/>
    <s v="RÃ¶ssle Sauerkraut"/>
    <x v="4"/>
    <n v="3"/>
    <n v="136.80000000000001"/>
  </r>
  <r>
    <n v="1996"/>
    <x v="7"/>
    <x v="3"/>
    <n v="53"/>
    <s v="Perth Pasties"/>
    <x v="7"/>
    <n v="3"/>
    <n v="98.4"/>
  </r>
  <r>
    <n v="1996"/>
    <x v="7"/>
    <x v="3"/>
    <n v="51"/>
    <s v="Manjimup Dried Apples"/>
    <x v="4"/>
    <n v="2"/>
    <n v="106"/>
  </r>
  <r>
    <n v="1996"/>
    <x v="8"/>
    <x v="3"/>
    <n v="13"/>
    <s v="Konbu"/>
    <x v="6"/>
    <n v="288"/>
    <n v="1584.59999549388"/>
  </r>
  <r>
    <n v="1996"/>
    <x v="8"/>
    <x v="3"/>
    <n v="7"/>
    <s v="Uncle Bob's Organic Dried Pears"/>
    <x v="4"/>
    <n v="217"/>
    <n v="6510"/>
  </r>
  <r>
    <n v="1996"/>
    <x v="8"/>
    <x v="3"/>
    <n v="75"/>
    <s v="RhÃ¶nbrÃ¤u Klosterbier"/>
    <x v="0"/>
    <n v="217"/>
    <n v="1543.0249973554101"/>
  </r>
  <r>
    <n v="1996"/>
    <x v="8"/>
    <x v="3"/>
    <n v="24"/>
    <s v="GuaranÃ¡ FantÃ¡stica"/>
    <x v="0"/>
    <n v="200"/>
    <n v="888.75"/>
  </r>
  <r>
    <n v="1996"/>
    <x v="8"/>
    <x v="3"/>
    <n v="16"/>
    <s v="Pavlova"/>
    <x v="2"/>
    <n v="173"/>
    <n v="2830.38999537155"/>
  </r>
  <r>
    <n v="1996"/>
    <x v="8"/>
    <x v="3"/>
    <n v="62"/>
    <s v="Tarte au sucre"/>
    <x v="2"/>
    <n v="156"/>
    <n v="6966.0899925067997"/>
  </r>
  <r>
    <n v="1996"/>
    <x v="8"/>
    <x v="3"/>
    <n v="31"/>
    <s v="Gorgonzola Telino"/>
    <x v="1"/>
    <n v="153"/>
    <n v="1696.8749976716899"/>
  </r>
  <r>
    <n v="1996"/>
    <x v="8"/>
    <x v="3"/>
    <n v="21"/>
    <s v="Sir Rodney's Scones"/>
    <x v="2"/>
    <n v="148"/>
    <n v="1419.9999976158099"/>
  </r>
  <r>
    <n v="1996"/>
    <x v="8"/>
    <x v="3"/>
    <n v="76"/>
    <s v="LakkalikÃ¶Ã¶ri"/>
    <x v="0"/>
    <n v="139"/>
    <n v="2502"/>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
  <r>
    <n v="10248"/>
    <n v="5"/>
    <s v="Cooperativa de Quesos 'Las Cabras'"/>
    <x v="0"/>
    <s v="France"/>
    <s v="Queso Cabrales"/>
    <x v="0"/>
    <n v="12"/>
    <n v="12"/>
    <s v="International"/>
    <x v="0"/>
  </r>
  <r>
    <n v="10249"/>
    <n v="6"/>
    <s v="Mayumi's"/>
    <x v="1"/>
    <s v="Germany"/>
    <s v="Tofu"/>
    <x v="1"/>
    <n v="9"/>
    <n v="5"/>
    <s v="International"/>
    <x v="1"/>
  </r>
  <r>
    <n v="10250"/>
    <n v="2"/>
    <s v="New Orleans Cajun Delights"/>
    <x v="2"/>
    <s v="Brazil"/>
    <s v="Louisiana Fiery Hot Pepper Sauce"/>
    <x v="2"/>
    <n v="15"/>
    <n v="4"/>
    <s v="International"/>
    <x v="1"/>
  </r>
  <r>
    <n v="10251"/>
    <n v="2"/>
    <s v="New Orleans Cajun Delights"/>
    <x v="2"/>
    <s v="France"/>
    <s v="Louisiana Fiery Hot Pepper Sauce"/>
    <x v="2"/>
    <n v="20"/>
    <n v="7"/>
    <s v="International"/>
    <x v="1"/>
  </r>
  <r>
    <n v="10251"/>
    <n v="9"/>
    <s v="PB KnÃ¤ckebrÃ¶d AB"/>
    <x v="3"/>
    <s v="France"/>
    <s v="Gustaf's KnÃ¤ckebrÃ¶d"/>
    <x v="3"/>
    <n v="6"/>
    <n v="7"/>
    <s v="International"/>
    <x v="1"/>
  </r>
  <r>
    <n v="10252"/>
    <n v="8"/>
    <s v="Specialty Biscuits, Ltd."/>
    <x v="4"/>
    <s v="Belgium"/>
    <s v="Sir Rodney's Marmalade"/>
    <x v="4"/>
    <n v="40"/>
    <n v="2"/>
    <s v="International"/>
    <x v="1"/>
  </r>
  <r>
    <n v="10253"/>
    <n v="14"/>
    <s v="Formaggi Fortini s.r.l."/>
    <x v="5"/>
    <s v="Brazil"/>
    <s v="Gorgonzola Telino"/>
    <x v="0"/>
    <n v="20"/>
    <n v="6"/>
    <s v="International"/>
    <x v="1"/>
  </r>
  <r>
    <n v="10254"/>
    <n v="4"/>
    <s v="Tokyo Traders"/>
    <x v="1"/>
    <s v="Switzerland"/>
    <s v="Longlife Tofu"/>
    <x v="1"/>
    <n v="21"/>
    <n v="12"/>
    <s v="International"/>
    <x v="0"/>
  </r>
  <r>
    <n v="10254"/>
    <n v="10"/>
    <s v="Refrescos Americanas LTDA"/>
    <x v="6"/>
    <s v="Switzerland"/>
    <s v="GuaranÃ¡ FantÃ¡stica"/>
    <x v="5"/>
    <n v="15"/>
    <n v="12"/>
    <s v="International"/>
    <x v="0"/>
  </r>
  <r>
    <n v="10255"/>
    <n v="1"/>
    <s v="Exotic Liquids"/>
    <x v="4"/>
    <s v="Switzerland"/>
    <s v="Chang"/>
    <x v="5"/>
    <n v="20"/>
    <n v="3"/>
    <s v="International"/>
    <x v="1"/>
  </r>
  <r>
    <n v="10255"/>
    <n v="7"/>
    <s v="Pavlova, Ltd."/>
    <x v="7"/>
    <s v="Switzerland"/>
    <s v="Pavlova"/>
    <x v="4"/>
    <n v="35"/>
    <n v="3"/>
    <s v="International"/>
    <x v="1"/>
  </r>
  <r>
    <n v="10256"/>
    <n v="12"/>
    <s v="Plutzer LebensmittelgroÃŸmÃ¤rkte AG"/>
    <x v="8"/>
    <s v="Brazil"/>
    <s v="Original Frankfurter grÃ¼ne SoÃŸe"/>
    <x v="2"/>
    <n v="12"/>
    <n v="2"/>
    <s v="International"/>
    <x v="1"/>
  </r>
  <r>
    <n v="10257"/>
    <n v="11"/>
    <s v="Heli SÃ¼ÃŸwaren GmbH &amp; Co. KG"/>
    <x v="8"/>
    <s v="Venezuela"/>
    <s v="Schoggi Schokolade"/>
    <x v="4"/>
    <n v="25"/>
    <n v="6"/>
    <s v="International"/>
    <x v="1"/>
  </r>
  <r>
    <n v="10257"/>
    <n v="12"/>
    <s v="Plutzer LebensmittelgroÃŸmÃ¤rkte AG"/>
    <x v="8"/>
    <s v="Venezuela"/>
    <s v="Original Frankfurter grÃ¼ne SoÃŸe"/>
    <x v="2"/>
    <n v="15"/>
    <n v="6"/>
    <s v="International"/>
    <x v="1"/>
  </r>
  <r>
    <n v="10258"/>
    <n v="1"/>
    <s v="Exotic Liquids"/>
    <x v="4"/>
    <s v="Austria"/>
    <s v="Chang"/>
    <x v="5"/>
    <n v="50"/>
    <n v="6"/>
    <s v="International"/>
    <x v="1"/>
  </r>
  <r>
    <n v="10258"/>
    <n v="2"/>
    <s v="New Orleans Cajun Delights"/>
    <x v="2"/>
    <s v="Austria"/>
    <s v="Chef Anton's Gumbo Mix"/>
    <x v="2"/>
    <n v="65"/>
    <n v="6"/>
    <s v="International"/>
    <x v="1"/>
  </r>
  <r>
    <n v="10259"/>
    <n v="8"/>
    <s v="Specialty Biscuits, Ltd."/>
    <x v="4"/>
    <s v="Mexico"/>
    <s v="Sir Rodney's Scones"/>
    <x v="4"/>
    <n v="10"/>
    <n v="7"/>
    <s v="International"/>
    <x v="1"/>
  </r>
  <r>
    <n v="10260"/>
    <n v="7"/>
    <s v="Pavlova, Ltd."/>
    <x v="7"/>
    <s v="Germany"/>
    <s v="Outback Lager"/>
    <x v="5"/>
    <n v="21"/>
    <n v="10"/>
    <s v="International"/>
    <x v="0"/>
  </r>
  <r>
    <n v="10261"/>
    <n v="8"/>
    <s v="Specialty Biscuits, Ltd."/>
    <x v="4"/>
    <s v="Brazil"/>
    <s v="Sir Rodney's Scones"/>
    <x v="4"/>
    <n v="20"/>
    <n v="11"/>
    <s v="International"/>
    <x v="0"/>
  </r>
  <r>
    <n v="10262"/>
    <n v="2"/>
    <s v="New Orleans Cajun Delights"/>
    <x v="2"/>
    <s v="USA"/>
    <s v="Chef Anton's Gumbo Mix"/>
    <x v="2"/>
    <n v="12"/>
    <n v="3"/>
    <s v="Domestic"/>
    <x v="1"/>
  </r>
  <r>
    <n v="10262"/>
    <n v="3"/>
    <s v="Grandma Kelly's Homestead"/>
    <x v="2"/>
    <s v="USA"/>
    <s v="Uncle Bob's Organic Dried Pears"/>
    <x v="1"/>
    <n v="15"/>
    <n v="3"/>
    <s v="Domestic"/>
    <x v="1"/>
  </r>
  <r>
    <n v="10263"/>
    <n v="4"/>
    <s v="Tokyo Traders"/>
    <x v="1"/>
    <s v="Austria"/>
    <s v="Longlife Tofu"/>
    <x v="1"/>
    <n v="36"/>
    <n v="8"/>
    <s v="International"/>
    <x v="1"/>
  </r>
  <r>
    <n v="10263"/>
    <n v="7"/>
    <s v="Pavlova, Ltd."/>
    <x v="7"/>
    <s v="Austria"/>
    <s v="Pavlova"/>
    <x v="4"/>
    <n v="60"/>
    <n v="8"/>
    <s v="International"/>
    <x v="1"/>
  </r>
  <r>
    <n v="10263"/>
    <n v="10"/>
    <s v="Refrescos Americanas LTDA"/>
    <x v="6"/>
    <s v="Austria"/>
    <s v="GuaranÃ¡ FantÃ¡stica"/>
    <x v="5"/>
    <n v="28"/>
    <n v="8"/>
    <s v="International"/>
    <x v="1"/>
  </r>
  <r>
    <n v="10263"/>
    <n v="13"/>
    <s v="Nord-Ost-Fisch Handelsgesellschaft mbH"/>
    <x v="8"/>
    <s v="Austria"/>
    <s v="Nord-Ost Matjeshering"/>
    <x v="6"/>
    <n v="60"/>
    <n v="8"/>
    <s v="International"/>
    <x v="1"/>
  </r>
  <r>
    <n v="10264"/>
    <n v="1"/>
    <s v="Exotic Liquids"/>
    <x v="4"/>
    <s v="Sweden"/>
    <s v="Chang"/>
    <x v="5"/>
    <n v="35"/>
    <n v="30"/>
    <s v="International"/>
    <x v="0"/>
  </r>
  <r>
    <n v="10265"/>
    <n v="7"/>
    <s v="Pavlova, Ltd."/>
    <x v="7"/>
    <s v="France"/>
    <s v="Alice Mutton"/>
    <x v="7"/>
    <n v="30"/>
    <n v="18"/>
    <s v="International"/>
    <x v="0"/>
  </r>
  <r>
    <n v="10265"/>
    <n v="7"/>
    <s v="Pavlova, Ltd."/>
    <x v="7"/>
    <s v="France"/>
    <s v="Outback Lager"/>
    <x v="5"/>
    <n v="20"/>
    <n v="18"/>
    <s v="International"/>
    <x v="0"/>
  </r>
  <r>
    <n v="10266"/>
    <n v="5"/>
    <s v="Cooperativa de Quesos 'Las Cabras'"/>
    <x v="0"/>
    <s v="Finland"/>
    <s v="Queso Manchego La Pastora"/>
    <x v="0"/>
    <n v="12"/>
    <n v="5"/>
    <s v="International"/>
    <x v="1"/>
  </r>
  <r>
    <n v="10268"/>
    <n v="12"/>
    <s v="Plutzer LebensmittelgroÃŸmÃ¤rkte AG"/>
    <x v="8"/>
    <s v="Venezuela"/>
    <s v="ThÃ¼ringer Rostbratwurst"/>
    <x v="7"/>
    <n v="10"/>
    <n v="3"/>
    <s v="International"/>
    <x v="1"/>
  </r>
  <r>
    <n v="10272"/>
    <n v="8"/>
    <s v="Specialty Biscuits, Ltd."/>
    <x v="4"/>
    <s v="USA"/>
    <s v="Sir Rodney's Marmalade"/>
    <x v="4"/>
    <n v="6"/>
    <n v="4"/>
    <s v="International"/>
    <x v="1"/>
  </r>
  <r>
    <n v="10272"/>
    <n v="14"/>
    <s v="Formaggi Fortini s.r.l."/>
    <x v="5"/>
    <s v="USA"/>
    <s v="Gorgonzola Telino"/>
    <x v="0"/>
    <n v="40"/>
    <n v="4"/>
    <s v="International"/>
    <x v="1"/>
  </r>
  <r>
    <n v="10273"/>
    <n v="4"/>
    <s v="Tokyo Traders"/>
    <x v="1"/>
    <s v="Germany"/>
    <s v="Ikura"/>
    <x v="6"/>
    <n v="24"/>
    <n v="7"/>
    <s v="International"/>
    <x v="1"/>
  </r>
  <r>
    <n v="10273"/>
    <n v="14"/>
    <s v="Formaggi Fortini s.r.l."/>
    <x v="5"/>
    <s v="Germany"/>
    <s v="Gorgonzola Telino"/>
    <x v="0"/>
    <n v="15"/>
    <n v="7"/>
    <s v="International"/>
    <x v="1"/>
  </r>
  <r>
    <n v="10275"/>
    <n v="10"/>
    <s v="Refrescos Americanas LTDA"/>
    <x v="6"/>
    <s v="Italy"/>
    <s v="GuaranÃ¡ FantÃ¡stica"/>
    <x v="5"/>
    <n v="12"/>
    <n v="2"/>
    <s v="International"/>
    <x v="1"/>
  </r>
  <r>
    <n v="10276"/>
    <n v="4"/>
    <s v="Tokyo Traders"/>
    <x v="1"/>
    <s v="Mexico"/>
    <s v="Ikura"/>
    <x v="6"/>
    <n v="15"/>
    <n v="6"/>
    <s v="International"/>
    <x v="1"/>
  </r>
  <r>
    <n v="10276"/>
    <n v="6"/>
    <s v="Mayumi's"/>
    <x v="1"/>
    <s v="Mexico"/>
    <s v="Konbu"/>
    <x v="6"/>
    <n v="10"/>
    <n v="6"/>
    <s v="International"/>
    <x v="1"/>
  </r>
  <r>
    <n v="10277"/>
    <n v="12"/>
    <s v="Plutzer LebensmittelgroÃŸmÃ¤rkte AG"/>
    <x v="8"/>
    <s v="Germany"/>
    <s v="RÃ¶ssle Sauerkraut"/>
    <x v="1"/>
    <n v="20"/>
    <n v="4"/>
    <s v="Domestic"/>
    <x v="1"/>
  </r>
  <r>
    <n v="10278"/>
    <n v="7"/>
    <s v="Pavlova, Ltd."/>
    <x v="7"/>
    <s v="Sweden"/>
    <s v="Vegie-spread"/>
    <x v="2"/>
    <n v="8"/>
    <n v="4"/>
    <s v="International"/>
    <x v="1"/>
  </r>
  <r>
    <n v="10279"/>
    <n v="7"/>
    <s v="Pavlova, Ltd."/>
    <x v="7"/>
    <s v="Germany"/>
    <s v="Alice Mutton"/>
    <x v="7"/>
    <n v="15"/>
    <n v="3"/>
    <s v="International"/>
    <x v="1"/>
  </r>
  <r>
    <n v="10280"/>
    <n v="10"/>
    <s v="Refrescos Americanas LTDA"/>
    <x v="6"/>
    <s v="Sweden"/>
    <s v="GuaranÃ¡ FantÃ¡stica"/>
    <x v="5"/>
    <n v="12"/>
    <n v="29"/>
    <s v="International"/>
    <x v="0"/>
  </r>
  <r>
    <n v="10280"/>
    <n v="12"/>
    <s v="Plutzer LebensmittelgroÃŸmÃ¤rkte AG"/>
    <x v="8"/>
    <s v="Sweden"/>
    <s v="RhÃ¶nbrÃ¤u Klosterbier"/>
    <x v="5"/>
    <n v="30"/>
    <n v="29"/>
    <s v="International"/>
    <x v="0"/>
  </r>
  <r>
    <n v="10281"/>
    <n v="8"/>
    <s v="Specialty Biscuits, Ltd."/>
    <x v="4"/>
    <s v="Spain"/>
    <s v="Teatime Chocolate Biscuits"/>
    <x v="4"/>
    <n v="1"/>
    <n v="7"/>
    <s v="International"/>
    <x v="1"/>
  </r>
  <r>
    <n v="10281"/>
    <n v="10"/>
    <s v="Refrescos Americanas LTDA"/>
    <x v="6"/>
    <s v="Spain"/>
    <s v="GuaranÃ¡ FantÃ¡stica"/>
    <x v="5"/>
    <n v="6"/>
    <n v="7"/>
    <s v="International"/>
    <x v="1"/>
  </r>
  <r>
    <n v="10282"/>
    <n v="13"/>
    <s v="Nord-Ost-Fisch Handelsgesellschaft mbH"/>
    <x v="8"/>
    <s v="Spain"/>
    <s v="Nord-Ost Matjeshering"/>
    <x v="6"/>
    <n v="6"/>
    <n v="6"/>
    <s v="International"/>
    <x v="1"/>
  </r>
  <r>
    <n v="10283"/>
    <n v="6"/>
    <s v="Mayumi's"/>
    <x v="1"/>
    <s v="Venezuela"/>
    <s v="Genen Shouyu"/>
    <x v="2"/>
    <n v="20"/>
    <n v="7"/>
    <s v="International"/>
    <x v="1"/>
  </r>
  <r>
    <n v="10283"/>
    <n v="8"/>
    <s v="Specialty Biscuits, Ltd."/>
    <x v="4"/>
    <s v="Venezuela"/>
    <s v="Teatime Chocolate Biscuits"/>
    <x v="4"/>
    <n v="18"/>
    <n v="7"/>
    <s v="International"/>
    <x v="1"/>
  </r>
  <r>
    <n v="10284"/>
    <n v="11"/>
    <s v="Heli SÃ¼ÃŸwaren GmbH &amp; Co. KG"/>
    <x v="8"/>
    <s v="Germany"/>
    <s v="Schoggi Schokolade"/>
    <x v="4"/>
    <n v="15"/>
    <n v="8"/>
    <s v="Domestic"/>
    <x v="0"/>
  </r>
  <r>
    <n v="10285"/>
    <n v="1"/>
    <s v="Exotic Liquids"/>
    <x v="4"/>
    <s v="Germany"/>
    <s v="Chai"/>
    <x v="5"/>
    <n v="45"/>
    <n v="6"/>
    <s v="International"/>
    <x v="1"/>
  </r>
  <r>
    <n v="10287"/>
    <n v="7"/>
    <s v="Pavlova, Ltd."/>
    <x v="7"/>
    <s v="Brazil"/>
    <s v="Pavlova"/>
    <x v="4"/>
    <n v="40"/>
    <n v="6"/>
    <s v="International"/>
    <x v="1"/>
  </r>
  <r>
    <n v="10288"/>
    <n v="8"/>
    <s v="Specialty Biscuits, Ltd."/>
    <x v="4"/>
    <s v="Italy"/>
    <s v="Scottish Longbreads"/>
    <x v="4"/>
    <n v="3"/>
    <n v="11"/>
    <s v="International"/>
    <x v="0"/>
  </r>
  <r>
    <n v="10289"/>
    <n v="1"/>
    <s v="Exotic Liquids"/>
    <x v="4"/>
    <s v="UK"/>
    <s v="Aniseed Syrup"/>
    <x v="2"/>
    <n v="30"/>
    <n v="2"/>
    <s v="Domestic"/>
    <x v="1"/>
  </r>
  <r>
    <n v="10289"/>
    <n v="12"/>
    <s v="Plutzer LebensmittelgroÃŸmÃ¤rkte AG"/>
    <x v="8"/>
    <s v="UK"/>
    <s v="Wimmers gute SemmelknÃ¶del"/>
    <x v="3"/>
    <n v="9"/>
    <n v="2"/>
    <s v="International"/>
    <x v="1"/>
  </r>
  <r>
    <n v="10290"/>
    <n v="2"/>
    <s v="New Orleans Cajun Delights"/>
    <x v="2"/>
    <s v="Brazil"/>
    <s v="Chef Anton's Gumbo Mix"/>
    <x v="2"/>
    <n v="20"/>
    <n v="7"/>
    <s v="International"/>
    <x v="1"/>
  </r>
  <r>
    <n v="10290"/>
    <n v="12"/>
    <s v="Plutzer LebensmittelgroÃŸmÃ¤rkte AG"/>
    <x v="8"/>
    <s v="Brazil"/>
    <s v="ThÃ¼ringer Rostbratwurst"/>
    <x v="7"/>
    <n v="15"/>
    <n v="7"/>
    <s v="International"/>
    <x v="1"/>
  </r>
  <r>
    <n v="10290"/>
    <n v="12"/>
    <s v="Plutzer LebensmittelgroÃŸmÃ¤rkte AG"/>
    <x v="8"/>
    <s v="Brazil"/>
    <s v="Original Frankfurter grÃ¼ne SoÃŸe"/>
    <x v="2"/>
    <n v="10"/>
    <n v="7"/>
    <s v="International"/>
    <x v="1"/>
  </r>
  <r>
    <n v="10291"/>
    <n v="6"/>
    <s v="Mayumi's"/>
    <x v="1"/>
    <s v="Brazil"/>
    <s v="Konbu"/>
    <x v="6"/>
    <n v="20"/>
    <n v="8"/>
    <s v="International"/>
    <x v="1"/>
  </r>
  <r>
    <n v="10292"/>
    <n v="8"/>
    <s v="Specialty Biscuits, Ltd."/>
    <x v="4"/>
    <s v="Brazil"/>
    <s v="Sir Rodney's Marmalade"/>
    <x v="4"/>
    <n v="20"/>
    <n v="5"/>
    <s v="International"/>
    <x v="1"/>
  </r>
  <r>
    <n v="10293"/>
    <n v="7"/>
    <s v="Pavlova, Ltd."/>
    <x v="7"/>
    <s v="Mexico"/>
    <s v="Carnarvon Tigers"/>
    <x v="6"/>
    <n v="12"/>
    <n v="13"/>
    <s v="International"/>
    <x v="0"/>
  </r>
  <r>
    <n v="10293"/>
    <n v="7"/>
    <s v="Pavlova, Ltd."/>
    <x v="7"/>
    <s v="Mexico"/>
    <s v="Vegie-spread"/>
    <x v="2"/>
    <n v="5"/>
    <n v="13"/>
    <s v="International"/>
    <x v="0"/>
  </r>
  <r>
    <n v="10293"/>
    <n v="10"/>
    <s v="Refrescos Americanas LTDA"/>
    <x v="6"/>
    <s v="Mexico"/>
    <s v="GuaranÃ¡ FantÃ¡stica"/>
    <x v="5"/>
    <n v="10"/>
    <n v="13"/>
    <s v="International"/>
    <x v="0"/>
  </r>
  <r>
    <n v="10293"/>
    <n v="12"/>
    <s v="Plutzer LebensmittelgroÃŸmÃ¤rkte AG"/>
    <x v="8"/>
    <s v="Mexico"/>
    <s v="RhÃ¶nbrÃ¤u Klosterbier"/>
    <x v="5"/>
    <n v="6"/>
    <n v="13"/>
    <s v="International"/>
    <x v="0"/>
  </r>
  <r>
    <n v="10294"/>
    <n v="1"/>
    <s v="Exotic Liquids"/>
    <x v="4"/>
    <s v="USA"/>
    <s v="Chai"/>
    <x v="5"/>
    <n v="18"/>
    <n v="6"/>
    <s v="International"/>
    <x v="1"/>
  </r>
  <r>
    <n v="10294"/>
    <n v="7"/>
    <s v="Pavlova, Ltd."/>
    <x v="7"/>
    <s v="USA"/>
    <s v="Alice Mutton"/>
    <x v="7"/>
    <n v="15"/>
    <n v="6"/>
    <s v="International"/>
    <x v="1"/>
  </r>
  <r>
    <n v="10294"/>
    <n v="12"/>
    <s v="Plutzer LebensmittelgroÃŸmÃ¤rkte AG"/>
    <x v="8"/>
    <s v="USA"/>
    <s v="RhÃ¶nbrÃ¤u Klosterbier"/>
    <x v="5"/>
    <n v="6"/>
    <n v="6"/>
    <s v="International"/>
    <x v="1"/>
  </r>
  <r>
    <n v="10296"/>
    <n v="5"/>
    <s v="Cooperativa de Quesos 'Las Cabras'"/>
    <x v="0"/>
    <s v="Venezuela"/>
    <s v="Queso Cabrales"/>
    <x v="0"/>
    <n v="12"/>
    <n v="8"/>
    <s v="International"/>
    <x v="1"/>
  </r>
  <r>
    <n v="10296"/>
    <n v="7"/>
    <s v="Pavlova, Ltd."/>
    <x v="7"/>
    <s v="Venezuela"/>
    <s v="Pavlova"/>
    <x v="4"/>
    <n v="30"/>
    <n v="8"/>
    <s v="International"/>
    <x v="1"/>
  </r>
  <r>
    <n v="10298"/>
    <n v="1"/>
    <s v="Exotic Liquids"/>
    <x v="4"/>
    <s v="Ireland"/>
    <s v="Chang"/>
    <x v="5"/>
    <n v="40"/>
    <n v="6"/>
    <s v="International"/>
    <x v="1"/>
  </r>
  <r>
    <n v="10299"/>
    <n v="7"/>
    <s v="Pavlova, Ltd."/>
    <x v="7"/>
    <s v="Brazil"/>
    <s v="Outback Lager"/>
    <x v="5"/>
    <n v="20"/>
    <n v="7"/>
    <s v="International"/>
    <x v="1"/>
  </r>
  <r>
    <n v="10299"/>
    <n v="8"/>
    <s v="Specialty Biscuits, Ltd."/>
    <x v="4"/>
    <s v="Brazil"/>
    <s v="Teatime Chocolate Biscuits"/>
    <x v="4"/>
    <n v="15"/>
    <n v="7"/>
    <s v="International"/>
    <x v="1"/>
  </r>
  <r>
    <n v="10300"/>
    <n v="2"/>
    <s v="New Orleans Cajun Delights"/>
    <x v="2"/>
    <s v="Italy"/>
    <s v="Louisiana Hot Spiced Okra"/>
    <x v="2"/>
    <n v="30"/>
    <n v="9"/>
    <s v="International"/>
    <x v="0"/>
  </r>
  <r>
    <n v="10300"/>
    <n v="8"/>
    <s v="Specialty Biscuits, Ltd."/>
    <x v="4"/>
    <s v="Italy"/>
    <s v="Scottish Longbreads"/>
    <x v="4"/>
    <n v="20"/>
    <n v="9"/>
    <s v="International"/>
    <x v="0"/>
  </r>
  <r>
    <n v="10302"/>
    <n v="7"/>
    <s v="Pavlova, Ltd."/>
    <x v="7"/>
    <s v="Belgium"/>
    <s v="Alice Mutton"/>
    <x v="7"/>
    <n v="40"/>
    <n v="29"/>
    <s v="International"/>
    <x v="0"/>
  </r>
  <r>
    <n v="10302"/>
    <n v="12"/>
    <s v="Plutzer LebensmittelgroÃŸmÃ¤rkte AG"/>
    <x v="8"/>
    <s v="Belgium"/>
    <s v="RÃ¶ssle Sauerkraut"/>
    <x v="1"/>
    <n v="28"/>
    <n v="29"/>
    <s v="International"/>
    <x v="0"/>
  </r>
  <r>
    <n v="10303"/>
    <n v="2"/>
    <s v="New Orleans Cajun Delights"/>
    <x v="2"/>
    <s v="Spain"/>
    <s v="Louisiana Fiery Hot Pepper Sauce"/>
    <x v="2"/>
    <n v="30"/>
    <n v="7"/>
    <s v="International"/>
    <x v="1"/>
  </r>
  <r>
    <n v="10303"/>
    <n v="8"/>
    <s v="Specialty Biscuits, Ltd."/>
    <x v="4"/>
    <s v="Spain"/>
    <s v="Scottish Longbreads"/>
    <x v="4"/>
    <n v="15"/>
    <n v="7"/>
    <s v="International"/>
    <x v="1"/>
  </r>
  <r>
    <n v="10305"/>
    <n v="7"/>
    <s v="Pavlova, Ltd."/>
    <x v="7"/>
    <s v="USA"/>
    <s v="Carnarvon Tigers"/>
    <x v="6"/>
    <n v="25"/>
    <n v="26"/>
    <s v="International"/>
    <x v="0"/>
  </r>
  <r>
    <n v="10305"/>
    <n v="12"/>
    <s v="Plutzer LebensmittelgroÃŸmÃ¤rkte AG"/>
    <x v="8"/>
    <s v="USA"/>
    <s v="ThÃ¼ringer Rostbratwurst"/>
    <x v="7"/>
    <n v="25"/>
    <n v="26"/>
    <s v="International"/>
    <x v="0"/>
  </r>
  <r>
    <n v="10306"/>
    <n v="13"/>
    <s v="Nord-Ost-Fisch Handelsgesellschaft mbH"/>
    <x v="8"/>
    <s v="Spain"/>
    <s v="Nord-Ost Matjeshering"/>
    <x v="6"/>
    <n v="10"/>
    <n v="7"/>
    <s v="International"/>
    <x v="1"/>
  </r>
  <r>
    <n v="10307"/>
    <n v="8"/>
    <s v="Specialty Biscuits, Ltd."/>
    <x v="4"/>
    <s v="USA"/>
    <s v="Scottish Longbreads"/>
    <x v="4"/>
    <n v="3"/>
    <n v="8"/>
    <s v="International"/>
    <x v="1"/>
  </r>
  <r>
    <n v="10308"/>
    <n v="7"/>
    <s v="Pavlova, Ltd."/>
    <x v="7"/>
    <s v="Mexico"/>
    <s v="Outback Lager"/>
    <x v="5"/>
    <n v="5"/>
    <n v="6"/>
    <s v="International"/>
    <x v="1"/>
  </r>
  <r>
    <n v="10309"/>
    <n v="2"/>
    <s v="New Orleans Cajun Delights"/>
    <x v="2"/>
    <s v="Ireland"/>
    <s v="Chef Anton's Cajun Seasoning"/>
    <x v="2"/>
    <n v="20"/>
    <n v="34"/>
    <s v="International"/>
    <x v="0"/>
  </r>
  <r>
    <n v="10309"/>
    <n v="3"/>
    <s v="Grandma Kelly's Homestead"/>
    <x v="2"/>
    <s v="Ireland"/>
    <s v="Grandma's Boysenberry Spread"/>
    <x v="2"/>
    <n v="30"/>
    <n v="34"/>
    <s v="International"/>
    <x v="0"/>
  </r>
  <r>
    <n v="10310"/>
    <n v="7"/>
    <s v="Pavlova, Ltd."/>
    <x v="7"/>
    <s v="USA"/>
    <s v="Pavlova"/>
    <x v="4"/>
    <n v="10"/>
    <n v="7"/>
    <s v="International"/>
    <x v="1"/>
  </r>
  <r>
    <n v="10312"/>
    <n v="12"/>
    <s v="Plutzer LebensmittelgroÃŸmÃ¤rkte AG"/>
    <x v="8"/>
    <s v="Germany"/>
    <s v="RÃ¶ssle Sauerkraut"/>
    <x v="1"/>
    <n v="4"/>
    <n v="10"/>
    <s v="Domestic"/>
    <x v="0"/>
  </r>
  <r>
    <n v="10312"/>
    <n v="12"/>
    <s v="Plutzer LebensmittelgroÃŸmÃ¤rkte AG"/>
    <x v="8"/>
    <s v="Germany"/>
    <s v="RhÃ¶nbrÃ¤u Klosterbier"/>
    <x v="5"/>
    <n v="10"/>
    <n v="10"/>
    <s v="Domestic"/>
    <x v="0"/>
  </r>
  <r>
    <n v="10315"/>
    <n v="7"/>
    <s v="Pavlova, Ltd."/>
    <x v="7"/>
    <s v="UK"/>
    <s v="Outback Lager"/>
    <x v="5"/>
    <n v="30"/>
    <n v="7"/>
    <s v="International"/>
    <x v="1"/>
  </r>
  <r>
    <n v="10317"/>
    <n v="1"/>
    <s v="Exotic Liquids"/>
    <x v="4"/>
    <s v="USA"/>
    <s v="Chai"/>
    <x v="5"/>
    <n v="20"/>
    <n v="10"/>
    <s v="International"/>
    <x v="0"/>
  </r>
  <r>
    <n v="10319"/>
    <n v="7"/>
    <s v="Pavlova, Ltd."/>
    <x v="7"/>
    <s v="Mexico"/>
    <s v="Alice Mutton"/>
    <x v="7"/>
    <n v="8"/>
    <n v="9"/>
    <s v="International"/>
    <x v="0"/>
  </r>
  <r>
    <n v="10319"/>
    <n v="12"/>
    <s v="Plutzer LebensmittelgroÃŸmÃ¤rkte AG"/>
    <x v="8"/>
    <s v="Mexico"/>
    <s v="RÃ¶ssle Sauerkraut"/>
    <x v="1"/>
    <n v="14"/>
    <n v="9"/>
    <s v="International"/>
    <x v="0"/>
  </r>
  <r>
    <n v="10323"/>
    <n v="6"/>
    <s v="Mayumi's"/>
    <x v="1"/>
    <s v="Germany"/>
    <s v="Genen Shouyu"/>
    <x v="2"/>
    <n v="5"/>
    <n v="7"/>
    <s v="International"/>
    <x v="1"/>
  </r>
  <r>
    <n v="10323"/>
    <n v="11"/>
    <s v="Heli SÃ¼ÃŸwaren GmbH &amp; Co. KG"/>
    <x v="8"/>
    <s v="Germany"/>
    <s v="NuNuCa NuÃŸ-Nougat-Creme"/>
    <x v="4"/>
    <n v="4"/>
    <n v="7"/>
    <s v="Domestic"/>
    <x v="0"/>
  </r>
  <r>
    <n v="10324"/>
    <n v="7"/>
    <s v="Pavlova, Ltd."/>
    <x v="7"/>
    <s v="USA"/>
    <s v="Pavlova"/>
    <x v="4"/>
    <n v="21"/>
    <n v="2"/>
    <s v="International"/>
    <x v="1"/>
  </r>
  <r>
    <n v="10324"/>
    <n v="7"/>
    <s v="Pavlova, Ltd."/>
    <x v="7"/>
    <s v="USA"/>
    <s v="Vegie-spread"/>
    <x v="2"/>
    <n v="80"/>
    <n v="2"/>
    <s v="International"/>
    <x v="1"/>
  </r>
  <r>
    <n v="10325"/>
    <n v="3"/>
    <s v="Grandma Kelly's Homestead"/>
    <x v="2"/>
    <s v="Germany"/>
    <s v="Grandma's Boysenberry Spread"/>
    <x v="2"/>
    <n v="6"/>
    <n v="5"/>
    <s v="International"/>
    <x v="1"/>
  </r>
  <r>
    <n v="10325"/>
    <n v="6"/>
    <s v="Mayumi's"/>
    <x v="1"/>
    <s v="Germany"/>
    <s v="Konbu"/>
    <x v="6"/>
    <n v="12"/>
    <n v="5"/>
    <s v="International"/>
    <x v="1"/>
  </r>
  <r>
    <n v="10325"/>
    <n v="6"/>
    <s v="Mayumi's"/>
    <x v="1"/>
    <s v="Germany"/>
    <s v="Tofu"/>
    <x v="1"/>
    <n v="9"/>
    <n v="5"/>
    <s v="International"/>
    <x v="1"/>
  </r>
  <r>
    <n v="10325"/>
    <n v="14"/>
    <s v="Formaggi Fortini s.r.l."/>
    <x v="5"/>
    <s v="Germany"/>
    <s v="Gorgonzola Telino"/>
    <x v="0"/>
    <n v="4"/>
    <n v="5"/>
    <s v="International"/>
    <x v="1"/>
  </r>
  <r>
    <n v="10326"/>
    <n v="2"/>
    <s v="New Orleans Cajun Delights"/>
    <x v="2"/>
    <s v="Spain"/>
    <s v="Chef Anton's Cajun Seasoning"/>
    <x v="2"/>
    <n v="24"/>
    <n v="4"/>
    <s v="International"/>
    <x v="1"/>
  </r>
  <r>
    <n v="10326"/>
    <n v="12"/>
    <s v="Plutzer LebensmittelgroÃŸmÃ¤rkte AG"/>
    <x v="8"/>
    <s v="Spain"/>
    <s v="RhÃ¶nbrÃ¤u Klosterbier"/>
    <x v="5"/>
    <n v="50"/>
    <n v="4"/>
    <s v="International"/>
    <x v="1"/>
  </r>
  <r>
    <n v="10327"/>
    <n v="1"/>
    <s v="Exotic Liquids"/>
    <x v="4"/>
    <s v="Sweden"/>
    <s v="Chang"/>
    <x v="5"/>
    <n v="25"/>
    <n v="3"/>
    <s v="International"/>
    <x v="1"/>
  </r>
  <r>
    <n v="10327"/>
    <n v="5"/>
    <s v="Cooperativa de Quesos 'Las Cabras'"/>
    <x v="0"/>
    <s v="Sweden"/>
    <s v="Queso Cabrales"/>
    <x v="0"/>
    <n v="50"/>
    <n v="3"/>
    <s v="International"/>
    <x v="1"/>
  </r>
  <r>
    <n v="10327"/>
    <n v="13"/>
    <s v="Nord-Ost-Fisch Handelsgesellschaft mbH"/>
    <x v="8"/>
    <s v="Sweden"/>
    <s v="Nord-Ost Matjeshering"/>
    <x v="6"/>
    <n v="35"/>
    <n v="3"/>
    <s v="International"/>
    <x v="1"/>
  </r>
  <r>
    <n v="10328"/>
    <n v="2"/>
    <s v="New Orleans Cajun Delights"/>
    <x v="2"/>
    <s v="Portugal"/>
    <s v="Louisiana Fiery Hot Pepper Sauce"/>
    <x v="2"/>
    <n v="40"/>
    <n v="3"/>
    <s v="International"/>
    <x v="1"/>
  </r>
  <r>
    <n v="10328"/>
    <n v="8"/>
    <s v="Specialty Biscuits, Ltd."/>
    <x v="4"/>
    <s v="Portugal"/>
    <s v="Scottish Longbreads"/>
    <x v="4"/>
    <n v="10"/>
    <n v="3"/>
    <s v="International"/>
    <x v="1"/>
  </r>
  <r>
    <n v="10329"/>
    <n v="8"/>
    <s v="Specialty Biscuits, Ltd."/>
    <x v="4"/>
    <s v="USA"/>
    <s v="Teatime Chocolate Biscuits"/>
    <x v="4"/>
    <n v="10"/>
    <n v="8"/>
    <s v="International"/>
    <x v="1"/>
  </r>
  <r>
    <n v="10329"/>
    <n v="13"/>
    <s v="Nord-Ost-Fisch Handelsgesellschaft mbH"/>
    <x v="8"/>
    <s v="USA"/>
    <s v="Nord-Ost Matjeshering"/>
    <x v="6"/>
    <n v="8"/>
    <n v="8"/>
    <s v="International"/>
    <x v="1"/>
  </r>
  <r>
    <n v="10330"/>
    <n v="11"/>
    <s v="Heli SÃ¼ÃŸwaren GmbH &amp; Co. KG"/>
    <x v="8"/>
    <s v="Venezuela"/>
    <s v="GumbÃ¤r GummibÃ¤rchen"/>
    <x v="4"/>
    <n v="50"/>
    <n v="12"/>
    <s v="International"/>
    <x v="0"/>
  </r>
  <r>
    <n v="10332"/>
    <n v="7"/>
    <s v="Pavlova, Ltd."/>
    <x v="7"/>
    <s v="Canada"/>
    <s v="Carnarvon Tigers"/>
    <x v="6"/>
    <n v="40"/>
    <n v="4"/>
    <s v="International"/>
    <x v="1"/>
  </r>
  <r>
    <n v="10333"/>
    <n v="6"/>
    <s v="Mayumi's"/>
    <x v="1"/>
    <s v="Finland"/>
    <s v="Tofu"/>
    <x v="1"/>
    <n v="10"/>
    <n v="7"/>
    <s v="International"/>
    <x v="1"/>
  </r>
  <r>
    <n v="10333"/>
    <n v="8"/>
    <s v="Specialty Biscuits, Ltd."/>
    <x v="4"/>
    <s v="Finland"/>
    <s v="Sir Rodney's Scones"/>
    <x v="4"/>
    <n v="10"/>
    <n v="7"/>
    <s v="International"/>
    <x v="1"/>
  </r>
  <r>
    <n v="10334"/>
    <n v="8"/>
    <s v="Specialty Biscuits, Ltd."/>
    <x v="4"/>
    <s v="France"/>
    <s v="Scottish Longbreads"/>
    <x v="4"/>
    <n v="10"/>
    <n v="7"/>
    <s v="International"/>
    <x v="1"/>
  </r>
  <r>
    <n v="10335"/>
    <n v="1"/>
    <s v="Exotic Liquids"/>
    <x v="4"/>
    <s v="Ireland"/>
    <s v="Chang"/>
    <x v="5"/>
    <n v="7"/>
    <n v="2"/>
    <s v="International"/>
    <x v="1"/>
  </r>
  <r>
    <n v="10335"/>
    <n v="14"/>
    <s v="Formaggi Fortini s.r.l."/>
    <x v="5"/>
    <s v="Ireland"/>
    <s v="Gorgonzola Telino"/>
    <x v="0"/>
    <n v="25"/>
    <n v="2"/>
    <s v="International"/>
    <x v="1"/>
  </r>
  <r>
    <n v="10336"/>
    <n v="2"/>
    <s v="New Orleans Cajun Delights"/>
    <x v="2"/>
    <s v="Portugal"/>
    <s v="Chef Anton's Cajun Seasoning"/>
    <x v="2"/>
    <n v="18"/>
    <n v="2"/>
    <s v="International"/>
    <x v="1"/>
  </r>
  <r>
    <n v="10337"/>
    <n v="9"/>
    <s v="PB KnÃ¤ckebrÃ¶d AB"/>
    <x v="3"/>
    <s v="Germany"/>
    <s v="TunnbrÃ¶d"/>
    <x v="3"/>
    <n v="40"/>
    <n v="5"/>
    <s v="International"/>
    <x v="1"/>
  </r>
  <r>
    <n v="10337"/>
    <n v="11"/>
    <s v="Heli SÃ¼ÃŸwaren GmbH &amp; Co. KG"/>
    <x v="8"/>
    <s v="Germany"/>
    <s v="GumbÃ¤r GummibÃ¤rchen"/>
    <x v="4"/>
    <n v="24"/>
    <n v="5"/>
    <s v="Domestic"/>
    <x v="1"/>
  </r>
  <r>
    <n v="10338"/>
    <n v="7"/>
    <s v="Pavlova, Ltd."/>
    <x v="7"/>
    <s v="USA"/>
    <s v="Alice Mutton"/>
    <x v="7"/>
    <n v="20"/>
    <n v="4"/>
    <s v="International"/>
    <x v="1"/>
  </r>
  <r>
    <n v="10338"/>
    <n v="13"/>
    <s v="Nord-Ost-Fisch Handelsgesellschaft mbH"/>
    <x v="8"/>
    <s v="USA"/>
    <s v="Nord-Ost Matjeshering"/>
    <x v="6"/>
    <n v="15"/>
    <n v="4"/>
    <s v="International"/>
    <x v="1"/>
  </r>
  <r>
    <n v="10339"/>
    <n v="2"/>
    <s v="New Orleans Cajun Delights"/>
    <x v="2"/>
    <s v="Canada"/>
    <s v="Chef Anton's Cajun Seasoning"/>
    <x v="2"/>
    <n v="10"/>
    <n v="7"/>
    <s v="International"/>
    <x v="1"/>
  </r>
  <r>
    <n v="10339"/>
    <n v="7"/>
    <s v="Pavlova, Ltd."/>
    <x v="7"/>
    <s v="Canada"/>
    <s v="Alice Mutton"/>
    <x v="7"/>
    <n v="70"/>
    <n v="7"/>
    <s v="International"/>
    <x v="1"/>
  </r>
  <r>
    <n v="10340"/>
    <n v="7"/>
    <s v="Pavlova, Ltd."/>
    <x v="7"/>
    <s v="France"/>
    <s v="Carnarvon Tigers"/>
    <x v="6"/>
    <n v="20"/>
    <n v="10"/>
    <s v="International"/>
    <x v="0"/>
  </r>
  <r>
    <n v="10342"/>
    <n v="1"/>
    <s v="Exotic Liquids"/>
    <x v="4"/>
    <s v="Germany"/>
    <s v="Chang"/>
    <x v="5"/>
    <n v="24"/>
    <n v="5"/>
    <s v="International"/>
    <x v="1"/>
  </r>
  <r>
    <n v="10342"/>
    <n v="14"/>
    <s v="Formaggi Fortini s.r.l."/>
    <x v="5"/>
    <s v="Germany"/>
    <s v="Gorgonzola Telino"/>
    <x v="0"/>
    <n v="56"/>
    <n v="5"/>
    <s v="International"/>
    <x v="1"/>
  </r>
  <r>
    <n v="10343"/>
    <n v="8"/>
    <s v="Specialty Biscuits, Ltd."/>
    <x v="4"/>
    <s v="Germany"/>
    <s v="Scottish Longbreads"/>
    <x v="4"/>
    <n v="4"/>
    <n v="6"/>
    <s v="International"/>
    <x v="1"/>
  </r>
  <r>
    <n v="10343"/>
    <n v="12"/>
    <s v="Plutzer LebensmittelgroÃŸmÃ¤rkte AG"/>
    <x v="8"/>
    <s v="Germany"/>
    <s v="Wimmers gute SemmelknÃ¶del"/>
    <x v="3"/>
    <n v="50"/>
    <n v="6"/>
    <s v="Domestic"/>
    <x v="0"/>
  </r>
  <r>
    <n v="10344"/>
    <n v="2"/>
    <s v="New Orleans Cajun Delights"/>
    <x v="2"/>
    <s v="USA"/>
    <s v="Chef Anton's Cajun Seasoning"/>
    <x v="2"/>
    <n v="35"/>
    <n v="4"/>
    <s v="Domestic"/>
    <x v="1"/>
  </r>
  <r>
    <n v="10344"/>
    <n v="3"/>
    <s v="Grandma Kelly's Homestead"/>
    <x v="2"/>
    <s v="USA"/>
    <s v="Northwoods Cranberry Sauce"/>
    <x v="2"/>
    <n v="70"/>
    <n v="4"/>
    <s v="Domestic"/>
    <x v="1"/>
  </r>
  <r>
    <n v="10345"/>
    <n v="3"/>
    <s v="Grandma Kelly's Homestead"/>
    <x v="2"/>
    <s v="Germany"/>
    <s v="Northwoods Cranberry Sauce"/>
    <x v="2"/>
    <n v="70"/>
    <n v="7"/>
    <s v="International"/>
    <x v="1"/>
  </r>
  <r>
    <n v="10345"/>
    <n v="8"/>
    <s v="Specialty Biscuits, Ltd."/>
    <x v="4"/>
    <s v="Germany"/>
    <s v="Teatime Chocolate Biscuits"/>
    <x v="4"/>
    <n v="80"/>
    <n v="7"/>
    <s v="International"/>
    <x v="1"/>
  </r>
  <r>
    <n v="10346"/>
    <n v="7"/>
    <s v="Pavlova, Ltd."/>
    <x v="7"/>
    <s v="USA"/>
    <s v="Alice Mutton"/>
    <x v="7"/>
    <n v="36"/>
    <n v="3"/>
    <s v="International"/>
    <x v="1"/>
  </r>
  <r>
    <n v="10347"/>
    <n v="11"/>
    <s v="Heli SÃ¼ÃŸwaren GmbH &amp; Co. KG"/>
    <x v="8"/>
    <s v="Brazil"/>
    <s v="NuNuCa NuÃŸ-Nougat-Creme"/>
    <x v="4"/>
    <n v="10"/>
    <n v="2"/>
    <s v="International"/>
    <x v="1"/>
  </r>
  <r>
    <n v="10347"/>
    <n v="12"/>
    <s v="Plutzer LebensmittelgroÃŸmÃ¤rkte AG"/>
    <x v="8"/>
    <s v="Brazil"/>
    <s v="RhÃ¶nbrÃ¤u Klosterbier"/>
    <x v="5"/>
    <n v="6"/>
    <n v="2"/>
    <s v="International"/>
    <x v="1"/>
  </r>
  <r>
    <n v="10348"/>
    <n v="1"/>
    <s v="Exotic Liquids"/>
    <x v="4"/>
    <s v="Germany"/>
    <s v="Chai"/>
    <x v="5"/>
    <n v="15"/>
    <n v="8"/>
    <s v="International"/>
    <x v="1"/>
  </r>
  <r>
    <n v="10348"/>
    <n v="9"/>
    <s v="PB KnÃ¤ckebrÃ¶d AB"/>
    <x v="3"/>
    <s v="Germany"/>
    <s v="TunnbrÃ¶d"/>
    <x v="3"/>
    <n v="25"/>
    <n v="8"/>
    <s v="International"/>
    <x v="1"/>
  </r>
  <r>
    <n v="10351"/>
    <n v="2"/>
    <s v="New Orleans Cajun Delights"/>
    <x v="2"/>
    <s v="Austria"/>
    <s v="Louisiana Fiery Hot Pepper Sauce"/>
    <x v="2"/>
    <n v="10"/>
    <n v="9"/>
    <s v="International"/>
    <x v="0"/>
  </r>
  <r>
    <n v="10352"/>
    <n v="10"/>
    <s v="Refrescos Americanas LTDA"/>
    <x v="6"/>
    <s v="Portugal"/>
    <s v="GuaranÃ¡ FantÃ¡stica"/>
    <x v="5"/>
    <n v="10"/>
    <n v="6"/>
    <s v="International"/>
    <x v="1"/>
  </r>
  <r>
    <n v="10353"/>
    <n v="5"/>
    <s v="Cooperativa de Quesos 'Las Cabras'"/>
    <x v="0"/>
    <s v="Austria"/>
    <s v="Queso Cabrales"/>
    <x v="0"/>
    <n v="12"/>
    <n v="12"/>
    <s v="International"/>
    <x v="0"/>
  </r>
  <r>
    <n v="10354"/>
    <n v="1"/>
    <s v="Exotic Liquids"/>
    <x v="4"/>
    <s v="Mexico"/>
    <s v="Chai"/>
    <x v="5"/>
    <n v="12"/>
    <n v="6"/>
    <s v="International"/>
    <x v="1"/>
  </r>
  <r>
    <n v="10354"/>
    <n v="12"/>
    <s v="Plutzer LebensmittelgroÃŸmÃ¤rkte AG"/>
    <x v="8"/>
    <s v="Mexico"/>
    <s v="ThÃ¼ringer Rostbratwurst"/>
    <x v="7"/>
    <n v="4"/>
    <n v="6"/>
    <s v="International"/>
    <x v="1"/>
  </r>
  <r>
    <n v="10355"/>
    <n v="10"/>
    <s v="Refrescos Americanas LTDA"/>
    <x v="6"/>
    <s v="UK"/>
    <s v="GuaranÃ¡ FantÃ¡stica"/>
    <x v="5"/>
    <n v="25"/>
    <n v="5"/>
    <s v="International"/>
    <x v="1"/>
  </r>
  <r>
    <n v="10356"/>
    <n v="14"/>
    <s v="Formaggi Fortini s.r.l."/>
    <x v="5"/>
    <s v="Germany"/>
    <s v="Gorgonzola Telino"/>
    <x v="0"/>
    <n v="30"/>
    <n v="9"/>
    <s v="International"/>
    <x v="0"/>
  </r>
  <r>
    <n v="10357"/>
    <n v="4"/>
    <s v="Tokyo Traders"/>
    <x v="1"/>
    <s v="Venezuela"/>
    <s v="Ikura"/>
    <x v="6"/>
    <n v="30"/>
    <n v="13"/>
    <s v="International"/>
    <x v="0"/>
  </r>
  <r>
    <n v="10357"/>
    <n v="11"/>
    <s v="Heli SÃ¼ÃŸwaren GmbH &amp; Co. KG"/>
    <x v="8"/>
    <s v="Venezuela"/>
    <s v="GumbÃ¤r GummibÃ¤rchen"/>
    <x v="4"/>
    <n v="16"/>
    <n v="13"/>
    <s v="International"/>
    <x v="0"/>
  </r>
  <r>
    <n v="10358"/>
    <n v="10"/>
    <s v="Refrescos Americanas LTDA"/>
    <x v="6"/>
    <s v="France"/>
    <s v="GuaranÃ¡ FantÃ¡stica"/>
    <x v="5"/>
    <n v="10"/>
    <n v="7"/>
    <s v="International"/>
    <x v="1"/>
  </r>
  <r>
    <n v="10359"/>
    <n v="7"/>
    <s v="Pavlova, Ltd."/>
    <x v="7"/>
    <s v="UK"/>
    <s v="Pavlova"/>
    <x v="4"/>
    <n v="56"/>
    <n v="5"/>
    <s v="International"/>
    <x v="1"/>
  </r>
  <r>
    <n v="10359"/>
    <n v="14"/>
    <s v="Formaggi Fortini s.r.l."/>
    <x v="5"/>
    <s v="UK"/>
    <s v="Gorgonzola Telino"/>
    <x v="0"/>
    <n v="70"/>
    <n v="5"/>
    <s v="International"/>
    <x v="1"/>
  </r>
  <r>
    <n v="10360"/>
    <n v="12"/>
    <s v="Plutzer LebensmittelgroÃŸmÃ¤rkte AG"/>
    <x v="8"/>
    <s v="France"/>
    <s v="RÃ¶ssle Sauerkraut"/>
    <x v="1"/>
    <n v="30"/>
    <n v="10"/>
    <s v="International"/>
    <x v="0"/>
  </r>
  <r>
    <n v="10360"/>
    <n v="12"/>
    <s v="Plutzer LebensmittelgroÃŸmÃ¤rkte AG"/>
    <x v="8"/>
    <s v="France"/>
    <s v="ThÃ¼ringer Rostbratwurst"/>
    <x v="7"/>
    <n v="35"/>
    <n v="10"/>
    <s v="International"/>
    <x v="0"/>
  </r>
  <r>
    <n v="10362"/>
    <n v="11"/>
    <s v="Heli SÃ¼ÃŸwaren GmbH &amp; Co. KG"/>
    <x v="8"/>
    <s v="France"/>
    <s v="NuNuCa NuÃŸ-Nougat-Creme"/>
    <x v="4"/>
    <n v="50"/>
    <n v="3"/>
    <s v="International"/>
    <x v="1"/>
  </r>
  <r>
    <n v="10363"/>
    <n v="12"/>
    <s v="Plutzer LebensmittelgroÃŸmÃ¤rkte AG"/>
    <x v="8"/>
    <s v="Germany"/>
    <s v="RhÃ¶nbrÃ¤u Klosterbier"/>
    <x v="5"/>
    <n v="12"/>
    <n v="8"/>
    <s v="Domestic"/>
    <x v="0"/>
  </r>
  <r>
    <n v="10363"/>
    <n v="14"/>
    <s v="Formaggi Fortini s.r.l."/>
    <x v="5"/>
    <s v="Germany"/>
    <s v="Gorgonzola Telino"/>
    <x v="0"/>
    <n v="20"/>
    <n v="8"/>
    <s v="International"/>
    <x v="1"/>
  </r>
  <r>
    <n v="10365"/>
    <n v="5"/>
    <s v="Cooperativa de Quesos 'Las Cabras'"/>
    <x v="0"/>
    <s v="Mexico"/>
    <s v="Queso Cabrales"/>
    <x v="0"/>
    <n v="24"/>
    <n v="5"/>
    <s v="International"/>
    <x v="1"/>
  </r>
  <r>
    <n v="10366"/>
    <n v="2"/>
    <s v="New Orleans Cajun Delights"/>
    <x v="2"/>
    <s v="Spain"/>
    <s v="Louisiana Fiery Hot Pepper Sauce"/>
    <x v="2"/>
    <n v="5"/>
    <n v="32"/>
    <s v="International"/>
    <x v="0"/>
  </r>
  <r>
    <n v="10366"/>
    <n v="12"/>
    <s v="Plutzer LebensmittelgroÃŸmÃ¤rkte AG"/>
    <x v="8"/>
    <s v="Spain"/>
    <s v="Original Frankfurter grÃ¼ne SoÃŸe"/>
    <x v="2"/>
    <n v="5"/>
    <n v="32"/>
    <s v="International"/>
    <x v="0"/>
  </r>
  <r>
    <n v="10367"/>
    <n v="2"/>
    <s v="New Orleans Cajun Delights"/>
    <x v="2"/>
    <s v="Denmark"/>
    <s v="Louisiana Fiery Hot Pepper Sauce"/>
    <x v="2"/>
    <n v="15"/>
    <n v="4"/>
    <s v="International"/>
    <x v="1"/>
  </r>
  <r>
    <n v="10367"/>
    <n v="12"/>
    <s v="Plutzer LebensmittelgroÃŸmÃ¤rkte AG"/>
    <x v="8"/>
    <s v="Denmark"/>
    <s v="Original Frankfurter grÃ¼ne SoÃŸe"/>
    <x v="2"/>
    <n v="7"/>
    <n v="4"/>
    <s v="International"/>
    <x v="1"/>
  </r>
  <r>
    <n v="10368"/>
    <n v="8"/>
    <s v="Specialty Biscuits, Ltd."/>
    <x v="4"/>
    <s v="Austria"/>
    <s v="Sir Rodney's Scones"/>
    <x v="4"/>
    <n v="5"/>
    <n v="3"/>
    <s v="International"/>
    <x v="1"/>
  </r>
  <r>
    <n v="10368"/>
    <n v="12"/>
    <s v="Plutzer LebensmittelgroÃŸmÃ¤rkte AG"/>
    <x v="8"/>
    <s v="Austria"/>
    <s v="RÃ¶ssle Sauerkraut"/>
    <x v="1"/>
    <n v="13"/>
    <n v="3"/>
    <s v="International"/>
    <x v="1"/>
  </r>
  <r>
    <n v="10368"/>
    <n v="12"/>
    <s v="Plutzer LebensmittelgroÃŸmÃ¤rkte AG"/>
    <x v="8"/>
    <s v="Austria"/>
    <s v="Wimmers gute SemmelknÃ¶del"/>
    <x v="3"/>
    <n v="35"/>
    <n v="3"/>
    <s v="International"/>
    <x v="1"/>
  </r>
  <r>
    <n v="10369"/>
    <n v="12"/>
    <s v="Plutzer LebensmittelgroÃŸmÃ¤rkte AG"/>
    <x v="8"/>
    <s v="USA"/>
    <s v="ThÃ¼ringer Rostbratwurst"/>
    <x v="7"/>
    <n v="20"/>
    <n v="7"/>
    <s v="International"/>
    <x v="1"/>
  </r>
  <r>
    <n v="10370"/>
    <n v="1"/>
    <s v="Exotic Liquids"/>
    <x v="4"/>
    <s v="Switzerland"/>
    <s v="Chai"/>
    <x v="5"/>
    <n v="15"/>
    <n v="24"/>
    <s v="International"/>
    <x v="0"/>
  </r>
  <r>
    <n v="10370"/>
    <n v="4"/>
    <s v="Tokyo Traders"/>
    <x v="1"/>
    <s v="Switzerland"/>
    <s v="Longlife Tofu"/>
    <x v="1"/>
    <n v="20"/>
    <n v="24"/>
    <s v="International"/>
    <x v="0"/>
  </r>
  <r>
    <n v="10370"/>
    <n v="12"/>
    <s v="Plutzer LebensmittelgroÃŸmÃ¤rkte AG"/>
    <x v="8"/>
    <s v="Switzerland"/>
    <s v="Wimmers gute SemmelknÃ¶del"/>
    <x v="3"/>
    <n v="30"/>
    <n v="24"/>
    <s v="International"/>
    <x v="0"/>
  </r>
  <r>
    <n v="10372"/>
    <n v="8"/>
    <s v="Specialty Biscuits, Ltd."/>
    <x v="4"/>
    <s v="Brazil"/>
    <s v="Sir Rodney's Marmalade"/>
    <x v="4"/>
    <n v="12"/>
    <n v="5"/>
    <s v="International"/>
    <x v="1"/>
  </r>
  <r>
    <n v="10375"/>
    <n v="6"/>
    <s v="Mayumi's"/>
    <x v="1"/>
    <s v="USA"/>
    <s v="Tofu"/>
    <x v="1"/>
    <n v="15"/>
    <n v="3"/>
    <s v="International"/>
    <x v="1"/>
  </r>
  <r>
    <n v="10377"/>
    <n v="12"/>
    <s v="Plutzer LebensmittelgroÃŸmÃ¤rkte AG"/>
    <x v="8"/>
    <s v="UK"/>
    <s v="RÃ¶ssle Sauerkraut"/>
    <x v="1"/>
    <n v="20"/>
    <n v="4"/>
    <s v="International"/>
    <x v="1"/>
  </r>
  <r>
    <n v="10379"/>
    <n v="2"/>
    <s v="New Orleans Cajun Delights"/>
    <x v="2"/>
    <s v="Brazil"/>
    <s v="Louisiana Fiery Hot Pepper Sauce"/>
    <x v="2"/>
    <n v="20"/>
    <n v="2"/>
    <s v="International"/>
    <x v="1"/>
  </r>
  <r>
    <n v="10379"/>
    <n v="7"/>
    <s v="Pavlova, Ltd."/>
    <x v="7"/>
    <s v="Brazil"/>
    <s v="Vegie-spread"/>
    <x v="2"/>
    <n v="16"/>
    <n v="2"/>
    <s v="International"/>
    <x v="1"/>
  </r>
  <r>
    <n v="10380"/>
    <n v="7"/>
    <s v="Pavlova, Ltd."/>
    <x v="7"/>
    <s v="Ireland"/>
    <s v="Outback Lager"/>
    <x v="5"/>
    <n v="30"/>
    <n v="35"/>
    <s v="International"/>
    <x v="0"/>
  </r>
  <r>
    <n v="10380"/>
    <n v="13"/>
    <s v="Nord-Ost-Fisch Handelsgesellschaft mbH"/>
    <x v="8"/>
    <s v="Ireland"/>
    <s v="Nord-Ost Matjeshering"/>
    <x v="6"/>
    <n v="18"/>
    <n v="35"/>
    <s v="International"/>
    <x v="0"/>
  </r>
  <r>
    <n v="10381"/>
    <n v="4"/>
    <s v="Tokyo Traders"/>
    <x v="1"/>
    <s v="Venezuela"/>
    <s v="Longlife Tofu"/>
    <x v="1"/>
    <n v="14"/>
    <n v="1"/>
    <s v="International"/>
    <x v="1"/>
  </r>
  <r>
    <n v="10382"/>
    <n v="2"/>
    <s v="New Orleans Cajun Delights"/>
    <x v="2"/>
    <s v="Austria"/>
    <s v="Chef Anton's Gumbo Mix"/>
    <x v="2"/>
    <n v="32"/>
    <n v="3"/>
    <s v="International"/>
    <x v="1"/>
  </r>
  <r>
    <n v="10382"/>
    <n v="4"/>
    <s v="Tokyo Traders"/>
    <x v="1"/>
    <s v="Austria"/>
    <s v="Longlife Tofu"/>
    <x v="1"/>
    <n v="50"/>
    <n v="3"/>
    <s v="International"/>
    <x v="1"/>
  </r>
  <r>
    <n v="10382"/>
    <n v="7"/>
    <s v="Pavlova, Ltd."/>
    <x v="7"/>
    <s v="Austria"/>
    <s v="Carnarvon Tigers"/>
    <x v="6"/>
    <n v="9"/>
    <n v="3"/>
    <s v="International"/>
    <x v="1"/>
  </r>
  <r>
    <n v="10382"/>
    <n v="12"/>
    <s v="Plutzer LebensmittelgroÃŸmÃ¤rkte AG"/>
    <x v="8"/>
    <s v="Austria"/>
    <s v="ThÃ¼ringer Rostbratwurst"/>
    <x v="7"/>
    <n v="14"/>
    <n v="3"/>
    <s v="International"/>
    <x v="1"/>
  </r>
  <r>
    <n v="10383"/>
    <n v="6"/>
    <s v="Mayumi's"/>
    <x v="1"/>
    <s v="UK"/>
    <s v="Konbu"/>
    <x v="6"/>
    <n v="20"/>
    <n v="2"/>
    <s v="International"/>
    <x v="1"/>
  </r>
  <r>
    <n v="10384"/>
    <n v="8"/>
    <s v="Specialty Biscuits, Ltd."/>
    <x v="4"/>
    <s v="Sweden"/>
    <s v="Sir Rodney's Marmalade"/>
    <x v="4"/>
    <n v="28"/>
    <n v="4"/>
    <s v="International"/>
    <x v="1"/>
  </r>
  <r>
    <n v="10385"/>
    <n v="3"/>
    <s v="Grandma Kelly's Homestead"/>
    <x v="2"/>
    <s v="USA"/>
    <s v="Uncle Bob's Organic Dried Pears"/>
    <x v="1"/>
    <n v="10"/>
    <n v="6"/>
    <s v="Domestic"/>
    <x v="0"/>
  </r>
  <r>
    <n v="10385"/>
    <n v="8"/>
    <s v="Specialty Biscuits, Ltd."/>
    <x v="4"/>
    <s v="USA"/>
    <s v="Scottish Longbreads"/>
    <x v="4"/>
    <n v="8"/>
    <n v="6"/>
    <s v="International"/>
    <x v="1"/>
  </r>
  <r>
    <n v="10386"/>
    <n v="10"/>
    <s v="Refrescos Americanas LTDA"/>
    <x v="6"/>
    <s v="Brazil"/>
    <s v="GuaranÃ¡ FantÃ¡stica"/>
    <x v="5"/>
    <n v="15"/>
    <n v="7"/>
    <s v="Domestic"/>
    <x v="0"/>
  </r>
  <r>
    <n v="10387"/>
    <n v="10"/>
    <s v="Refrescos Americanas LTDA"/>
    <x v="6"/>
    <s v="Norway"/>
    <s v="GuaranÃ¡ FantÃ¡stica"/>
    <x v="5"/>
    <n v="15"/>
    <n v="2"/>
    <s v="International"/>
    <x v="1"/>
  </r>
  <r>
    <n v="10387"/>
    <n v="12"/>
    <s v="Plutzer LebensmittelgroÃŸmÃ¤rkte AG"/>
    <x v="8"/>
    <s v="Norway"/>
    <s v="RÃ¶ssle Sauerkraut"/>
    <x v="1"/>
    <n v="6"/>
    <n v="2"/>
    <s v="International"/>
    <x v="1"/>
  </r>
  <r>
    <n v="10389"/>
    <n v="4"/>
    <s v="Tokyo Traders"/>
    <x v="1"/>
    <s v="Canada"/>
    <s v="Ikura"/>
    <x v="6"/>
    <n v="16"/>
    <n v="4"/>
    <s v="International"/>
    <x v="1"/>
  </r>
  <r>
    <n v="10389"/>
    <n v="7"/>
    <s v="Pavlova, Ltd."/>
    <x v="7"/>
    <s v="Canada"/>
    <s v="Outback Lager"/>
    <x v="5"/>
    <n v="30"/>
    <n v="4"/>
    <s v="International"/>
    <x v="1"/>
  </r>
  <r>
    <n v="10391"/>
    <n v="6"/>
    <s v="Mayumi's"/>
    <x v="1"/>
    <s v="Germany"/>
    <s v="Konbu"/>
    <x v="6"/>
    <n v="18"/>
    <n v="8"/>
    <s v="International"/>
    <x v="1"/>
  </r>
  <r>
    <n v="10393"/>
    <n v="1"/>
    <s v="Exotic Liquids"/>
    <x v="4"/>
    <s v="USA"/>
    <s v="Chang"/>
    <x v="5"/>
    <n v="25"/>
    <n v="9"/>
    <s v="International"/>
    <x v="0"/>
  </r>
  <r>
    <n v="10393"/>
    <n v="6"/>
    <s v="Mayumi's"/>
    <x v="1"/>
    <s v="USA"/>
    <s v="Tofu"/>
    <x v="1"/>
    <n v="42"/>
    <n v="9"/>
    <s v="International"/>
    <x v="0"/>
  </r>
  <r>
    <n v="10393"/>
    <n v="11"/>
    <s v="Heli SÃ¼ÃŸwaren GmbH &amp; Co. KG"/>
    <x v="8"/>
    <s v="USA"/>
    <s v="NuNuCa NuÃŸ-Nougat-Creme"/>
    <x v="4"/>
    <n v="7"/>
    <n v="9"/>
    <s v="International"/>
    <x v="0"/>
  </r>
  <r>
    <n v="10393"/>
    <n v="11"/>
    <s v="Heli SÃ¼ÃŸwaren GmbH &amp; Co. KG"/>
    <x v="8"/>
    <s v="USA"/>
    <s v="GumbÃ¤r GummibÃ¤rchen"/>
    <x v="4"/>
    <n v="70"/>
    <n v="9"/>
    <s v="International"/>
    <x v="0"/>
  </r>
  <r>
    <n v="10394"/>
    <n v="6"/>
    <s v="Mayumi's"/>
    <x v="1"/>
    <s v="USA"/>
    <s v="Konbu"/>
    <x v="6"/>
    <n v="10"/>
    <n v="9"/>
    <s v="International"/>
    <x v="0"/>
  </r>
  <r>
    <n v="10396"/>
    <n v="9"/>
    <s v="PB KnÃ¤ckebrÃ¶d AB"/>
    <x v="3"/>
    <s v="Germany"/>
    <s v="TunnbrÃ¶d"/>
    <x v="3"/>
    <n v="40"/>
    <n v="10"/>
    <s v="International"/>
    <x v="0"/>
  </r>
  <r>
    <n v="10397"/>
    <n v="8"/>
    <s v="Specialty Biscuits, Ltd."/>
    <x v="4"/>
    <s v="Portugal"/>
    <s v="Sir Rodney's Scones"/>
    <x v="4"/>
    <n v="10"/>
    <n v="6"/>
    <s v="International"/>
    <x v="1"/>
  </r>
  <r>
    <n v="10399"/>
    <n v="8"/>
    <s v="Specialty Biscuits, Ltd."/>
    <x v="4"/>
    <s v="Denmark"/>
    <s v="Scottish Longbreads"/>
    <x v="4"/>
    <n v="60"/>
    <n v="8"/>
    <s v="International"/>
    <x v="1"/>
  </r>
  <r>
    <n v="10399"/>
    <n v="12"/>
    <s v="Plutzer LebensmittelgroÃŸmÃ¤rkte AG"/>
    <x v="8"/>
    <s v="Denmark"/>
    <s v="Original Frankfurter grÃ¼ne SoÃŸe"/>
    <x v="2"/>
    <n v="14"/>
    <n v="8"/>
    <s v="International"/>
    <x v="1"/>
  </r>
  <r>
    <n v="10400"/>
    <n v="12"/>
    <s v="Plutzer LebensmittelgroÃŸmÃ¤rkte AG"/>
    <x v="8"/>
    <s v="UK"/>
    <s v="ThÃ¼ringer Rostbratwurst"/>
    <x v="7"/>
    <n v="21"/>
    <n v="15"/>
    <s v="International"/>
    <x v="0"/>
  </r>
  <r>
    <n v="10401"/>
    <n v="2"/>
    <s v="New Orleans Cajun Delights"/>
    <x v="2"/>
    <s v="USA"/>
    <s v="Louisiana Fiery Hot Pepper Sauce"/>
    <x v="2"/>
    <n v="20"/>
    <n v="9"/>
    <s v="Domestic"/>
    <x v="0"/>
  </r>
  <r>
    <n v="10401"/>
    <n v="13"/>
    <s v="Nord-Ost-Fisch Handelsgesellschaft mbH"/>
    <x v="8"/>
    <s v="USA"/>
    <s v="Nord-Ost Matjeshering"/>
    <x v="6"/>
    <n v="18"/>
    <n v="9"/>
    <s v="International"/>
    <x v="0"/>
  </r>
  <r>
    <n v="10402"/>
    <n v="7"/>
    <s v="Pavlova, Ltd."/>
    <x v="7"/>
    <s v="Austria"/>
    <s v="Vegie-spread"/>
    <x v="2"/>
    <n v="65"/>
    <n v="8"/>
    <s v="International"/>
    <x v="1"/>
  </r>
  <r>
    <n v="10402"/>
    <n v="9"/>
    <s v="PB KnÃ¤ckebrÃ¶d AB"/>
    <x v="3"/>
    <s v="Austria"/>
    <s v="TunnbrÃ¶d"/>
    <x v="3"/>
    <n v="60"/>
    <n v="8"/>
    <s v="International"/>
    <x v="1"/>
  </r>
  <r>
    <n v="10403"/>
    <n v="7"/>
    <s v="Pavlova, Ltd."/>
    <x v="7"/>
    <s v="Austria"/>
    <s v="Pavlova"/>
    <x v="4"/>
    <n v="21"/>
    <n v="6"/>
    <s v="International"/>
    <x v="1"/>
  </r>
  <r>
    <n v="10404"/>
    <n v="11"/>
    <s v="Heli SÃ¼ÃŸwaren GmbH &amp; Co. KG"/>
    <x v="8"/>
    <s v="Italy"/>
    <s v="GumbÃ¤r GummibÃ¤rchen"/>
    <x v="4"/>
    <n v="30"/>
    <n v="5"/>
    <s v="International"/>
    <x v="1"/>
  </r>
  <r>
    <n v="10405"/>
    <n v="1"/>
    <s v="Exotic Liquids"/>
    <x v="4"/>
    <s v="Venezuela"/>
    <s v="Aniseed Syrup"/>
    <x v="2"/>
    <n v="50"/>
    <n v="16"/>
    <s v="International"/>
    <x v="0"/>
  </r>
  <r>
    <n v="10406"/>
    <n v="1"/>
    <s v="Exotic Liquids"/>
    <x v="4"/>
    <s v="Brazil"/>
    <s v="Chai"/>
    <x v="5"/>
    <n v="10"/>
    <n v="6"/>
    <s v="International"/>
    <x v="1"/>
  </r>
  <r>
    <n v="10406"/>
    <n v="8"/>
    <s v="Specialty Biscuits, Ltd."/>
    <x v="4"/>
    <s v="Brazil"/>
    <s v="Sir Rodney's Scones"/>
    <x v="4"/>
    <n v="30"/>
    <n v="6"/>
    <s v="International"/>
    <x v="1"/>
  </r>
  <r>
    <n v="10406"/>
    <n v="12"/>
    <s v="Plutzer LebensmittelgroÃŸmÃ¤rkte AG"/>
    <x v="8"/>
    <s v="Brazil"/>
    <s v="RÃ¶ssle Sauerkraut"/>
    <x v="1"/>
    <n v="42"/>
    <n v="6"/>
    <s v="International"/>
    <x v="1"/>
  </r>
  <r>
    <n v="10407"/>
    <n v="5"/>
    <s v="Cooperativa de Quesos 'Las Cabras'"/>
    <x v="0"/>
    <s v="Germany"/>
    <s v="Queso Cabrales"/>
    <x v="0"/>
    <n v="30"/>
    <n v="23"/>
    <s v="International"/>
    <x v="0"/>
  </r>
  <r>
    <n v="10409"/>
    <n v="6"/>
    <s v="Mayumi's"/>
    <x v="1"/>
    <s v="Argentina"/>
    <s v="Tofu"/>
    <x v="1"/>
    <n v="12"/>
    <n v="5"/>
    <s v="International"/>
    <x v="1"/>
  </r>
  <r>
    <n v="10409"/>
    <n v="8"/>
    <s v="Specialty Biscuits, Ltd."/>
    <x v="4"/>
    <s v="Argentina"/>
    <s v="Sir Rodney's Scones"/>
    <x v="4"/>
    <n v="12"/>
    <n v="5"/>
    <s v="International"/>
    <x v="1"/>
  </r>
  <r>
    <n v="10412"/>
    <n v="6"/>
    <s v="Mayumi's"/>
    <x v="1"/>
    <s v="Finland"/>
    <s v="Tofu"/>
    <x v="1"/>
    <n v="20"/>
    <n v="2"/>
    <s v="International"/>
    <x v="1"/>
  </r>
  <r>
    <n v="10413"/>
    <n v="1"/>
    <s v="Exotic Liquids"/>
    <x v="4"/>
    <s v="France"/>
    <s v="Chai"/>
    <x v="5"/>
    <n v="24"/>
    <n v="2"/>
    <s v="International"/>
    <x v="1"/>
  </r>
  <r>
    <n v="10414"/>
    <n v="8"/>
    <s v="Specialty Biscuits, Ltd."/>
    <x v="4"/>
    <s v="Brazil"/>
    <s v="Teatime Chocolate Biscuits"/>
    <x v="4"/>
    <n v="18"/>
    <n v="3"/>
    <s v="International"/>
    <x v="1"/>
  </r>
  <r>
    <n v="10415"/>
    <n v="7"/>
    <s v="Pavlova, Ltd."/>
    <x v="7"/>
    <s v="USA"/>
    <s v="Alice Mutton"/>
    <x v="7"/>
    <n v="2"/>
    <n v="9"/>
    <s v="International"/>
    <x v="0"/>
  </r>
  <r>
    <n v="10416"/>
    <n v="8"/>
    <s v="Specialty Biscuits, Ltd."/>
    <x v="4"/>
    <s v="Finland"/>
    <s v="Teatime Chocolate Biscuits"/>
    <x v="4"/>
    <n v="20"/>
    <n v="11"/>
    <s v="International"/>
    <x v="0"/>
  </r>
  <r>
    <n v="10417"/>
    <n v="8"/>
    <s v="Specialty Biscuits, Ltd."/>
    <x v="4"/>
    <s v="Denmark"/>
    <s v="Scottish Longbreads"/>
    <x v="4"/>
    <n v="36"/>
    <n v="12"/>
    <s v="International"/>
    <x v="0"/>
  </r>
  <r>
    <n v="10417"/>
    <n v="12"/>
    <s v="Plutzer LebensmittelgroÃŸmÃ¤rkte AG"/>
    <x v="8"/>
    <s v="Denmark"/>
    <s v="Original Frankfurter grÃ¼ne SoÃŸe"/>
    <x v="2"/>
    <n v="35"/>
    <n v="12"/>
    <s v="International"/>
    <x v="0"/>
  </r>
  <r>
    <n v="10418"/>
    <n v="1"/>
    <s v="Exotic Liquids"/>
    <x v="4"/>
    <s v="Germany"/>
    <s v="Chang"/>
    <x v="5"/>
    <n v="60"/>
    <n v="7"/>
    <s v="International"/>
    <x v="1"/>
  </r>
  <r>
    <n v="10418"/>
    <n v="4"/>
    <s v="Tokyo Traders"/>
    <x v="1"/>
    <s v="Germany"/>
    <s v="Longlife Tofu"/>
    <x v="1"/>
    <n v="15"/>
    <n v="7"/>
    <s v="International"/>
    <x v="1"/>
  </r>
  <r>
    <n v="10420"/>
    <n v="4"/>
    <s v="Tokyo Traders"/>
    <x v="1"/>
    <s v="Brazil"/>
    <s v="Mishi Kobe Niku"/>
    <x v="7"/>
    <n v="20"/>
    <n v="6"/>
    <s v="International"/>
    <x v="1"/>
  </r>
  <r>
    <n v="10420"/>
    <n v="6"/>
    <s v="Mayumi's"/>
    <x v="1"/>
    <s v="Brazil"/>
    <s v="Konbu"/>
    <x v="6"/>
    <n v="2"/>
    <n v="6"/>
    <s v="International"/>
    <x v="1"/>
  </r>
  <r>
    <n v="10420"/>
    <n v="7"/>
    <s v="Pavlova, Ltd."/>
    <x v="7"/>
    <s v="Brazil"/>
    <s v="Outback Lager"/>
    <x v="5"/>
    <n v="8"/>
    <n v="6"/>
    <s v="International"/>
    <x v="1"/>
  </r>
  <r>
    <n v="10421"/>
    <n v="8"/>
    <s v="Specialty Biscuits, Ltd."/>
    <x v="4"/>
    <s v="Brazil"/>
    <s v="Teatime Chocolate Biscuits"/>
    <x v="4"/>
    <n v="4"/>
    <n v="6"/>
    <s v="International"/>
    <x v="1"/>
  </r>
  <r>
    <n v="10421"/>
    <n v="11"/>
    <s v="Heli SÃ¼ÃŸwaren GmbH &amp; Co. KG"/>
    <x v="8"/>
    <s v="Brazil"/>
    <s v="GumbÃ¤r GummibÃ¤rchen"/>
    <x v="4"/>
    <n v="30"/>
    <n v="6"/>
    <s v="International"/>
    <x v="1"/>
  </r>
  <r>
    <n v="10421"/>
    <n v="12"/>
    <s v="Plutzer LebensmittelgroÃŸmÃ¤rkte AG"/>
    <x v="8"/>
    <s v="Brazil"/>
    <s v="Original Frankfurter grÃ¼ne SoÃŸe"/>
    <x v="2"/>
    <n v="10"/>
    <n v="6"/>
    <s v="International"/>
    <x v="1"/>
  </r>
  <r>
    <n v="10422"/>
    <n v="11"/>
    <s v="Heli SÃ¼ÃŸwaren GmbH &amp; Co. KG"/>
    <x v="8"/>
    <s v="Italy"/>
    <s v="GumbÃ¤r GummibÃ¤rchen"/>
    <x v="4"/>
    <n v="2"/>
    <n v="9"/>
    <s v="International"/>
    <x v="0"/>
  </r>
  <r>
    <n v="10424"/>
    <n v="8"/>
    <s v="Specialty Biscuits, Ltd."/>
    <x v="4"/>
    <s v="Canada"/>
    <s v="Scottish Longbreads"/>
    <x v="4"/>
    <n v="30"/>
    <n v="4"/>
    <s v="International"/>
    <x v="1"/>
  </r>
  <r>
    <n v="10426"/>
    <n v="12"/>
    <s v="Plutzer LebensmittelgroÃŸmÃ¤rkte AG"/>
    <x v="8"/>
    <s v="Spain"/>
    <s v="Wimmers gute SemmelknÃ¶del"/>
    <x v="3"/>
    <n v="7"/>
    <n v="10"/>
    <s v="International"/>
    <x v="0"/>
  </r>
  <r>
    <n v="10427"/>
    <n v="6"/>
    <s v="Mayumi's"/>
    <x v="1"/>
    <s v="Austria"/>
    <s v="Tofu"/>
    <x v="1"/>
    <n v="35"/>
    <n v="35"/>
    <s v="International"/>
    <x v="0"/>
  </r>
  <r>
    <n v="10429"/>
    <n v="7"/>
    <s v="Pavlova, Ltd."/>
    <x v="7"/>
    <s v="Ireland"/>
    <s v="Vegie-spread"/>
    <x v="2"/>
    <n v="35"/>
    <n v="9"/>
    <s v="International"/>
    <x v="0"/>
  </r>
  <r>
    <n v="10430"/>
    <n v="7"/>
    <s v="Pavlova, Ltd."/>
    <x v="7"/>
    <s v="Austria"/>
    <s v="Alice Mutton"/>
    <x v="7"/>
    <n v="45"/>
    <n v="4"/>
    <s v="International"/>
    <x v="1"/>
  </r>
  <r>
    <n v="10430"/>
    <n v="8"/>
    <s v="Specialty Biscuits, Ltd."/>
    <x v="4"/>
    <s v="Austria"/>
    <s v="Sir Rodney's Scones"/>
    <x v="4"/>
    <n v="50"/>
    <n v="4"/>
    <s v="International"/>
    <x v="1"/>
  </r>
  <r>
    <n v="10431"/>
    <n v="7"/>
    <s v="Pavlova, Ltd."/>
    <x v="7"/>
    <s v="Canada"/>
    <s v="Alice Mutton"/>
    <x v="7"/>
    <n v="50"/>
    <n v="8"/>
    <s v="International"/>
    <x v="1"/>
  </r>
  <r>
    <n v="10432"/>
    <n v="11"/>
    <s v="Heli SÃ¼ÃŸwaren GmbH &amp; Co. KG"/>
    <x v="8"/>
    <s v="USA"/>
    <s v="GumbÃ¤r GummibÃ¤rchen"/>
    <x v="4"/>
    <n v="10"/>
    <n v="7"/>
    <s v="International"/>
    <x v="1"/>
  </r>
  <r>
    <n v="10434"/>
    <n v="5"/>
    <s v="Cooperativa de Quesos 'Las Cabras'"/>
    <x v="0"/>
    <s v="Sweden"/>
    <s v="Queso Cabrales"/>
    <x v="0"/>
    <n v="6"/>
    <n v="10"/>
    <s v="International"/>
    <x v="0"/>
  </r>
  <r>
    <n v="10435"/>
    <n v="1"/>
    <s v="Exotic Liquids"/>
    <x v="4"/>
    <s v="UK"/>
    <s v="Chang"/>
    <x v="5"/>
    <n v="10"/>
    <n v="3"/>
    <s v="Domestic"/>
    <x v="1"/>
  </r>
  <r>
    <n v="10435"/>
    <n v="9"/>
    <s v="PB KnÃ¤ckebrÃ¶d AB"/>
    <x v="3"/>
    <s v="UK"/>
    <s v="Gustaf's KnÃ¤ckebrÃ¶d"/>
    <x v="3"/>
    <n v="12"/>
    <n v="3"/>
    <s v="International"/>
    <x v="1"/>
  </r>
  <r>
    <n v="10436"/>
    <n v="12"/>
    <s v="Plutzer LebensmittelgroÃŸmÃ¤rkte AG"/>
    <x v="8"/>
    <s v="France"/>
    <s v="Wimmers gute SemmelknÃ¶del"/>
    <x v="3"/>
    <n v="30"/>
    <n v="6"/>
    <s v="International"/>
    <x v="1"/>
  </r>
  <r>
    <n v="10436"/>
    <n v="12"/>
    <s v="Plutzer LebensmittelgroÃŸmÃ¤rkte AG"/>
    <x v="8"/>
    <s v="France"/>
    <s v="RhÃ¶nbrÃ¤u Klosterbier"/>
    <x v="5"/>
    <n v="24"/>
    <n v="6"/>
    <s v="International"/>
    <x v="1"/>
  </r>
  <r>
    <n v="10438"/>
    <n v="8"/>
    <s v="Specialty Biscuits, Ltd."/>
    <x v="4"/>
    <s v="Germany"/>
    <s v="Teatime Chocolate Biscuits"/>
    <x v="4"/>
    <n v="15"/>
    <n v="8"/>
    <s v="International"/>
    <x v="1"/>
  </r>
  <r>
    <n v="10439"/>
    <n v="4"/>
    <s v="Tokyo Traders"/>
    <x v="1"/>
    <s v="Canada"/>
    <s v="Longlife Tofu"/>
    <x v="1"/>
    <n v="30"/>
    <n v="3"/>
    <s v="International"/>
    <x v="1"/>
  </r>
  <r>
    <n v="10439"/>
    <n v="5"/>
    <s v="Cooperativa de Quesos 'Las Cabras'"/>
    <x v="0"/>
    <s v="Canada"/>
    <s v="Queso Manchego La Pastora"/>
    <x v="0"/>
    <n v="15"/>
    <n v="3"/>
    <s v="International"/>
    <x v="1"/>
  </r>
  <r>
    <n v="10439"/>
    <n v="7"/>
    <s v="Pavlova, Ltd."/>
    <x v="7"/>
    <s v="Canada"/>
    <s v="Pavlova"/>
    <x v="4"/>
    <n v="16"/>
    <n v="3"/>
    <s v="International"/>
    <x v="1"/>
  </r>
  <r>
    <n v="10439"/>
    <n v="12"/>
    <s v="Plutzer LebensmittelgroÃŸmÃ¤rkte AG"/>
    <x v="8"/>
    <s v="Canada"/>
    <s v="Wimmers gute SemmelknÃ¶del"/>
    <x v="3"/>
    <n v="6"/>
    <n v="3"/>
    <s v="International"/>
    <x v="1"/>
  </r>
  <r>
    <n v="10440"/>
    <n v="1"/>
    <s v="Exotic Liquids"/>
    <x v="4"/>
    <s v="USA"/>
    <s v="Chang"/>
    <x v="5"/>
    <n v="45"/>
    <n v="18"/>
    <s v="International"/>
    <x v="0"/>
  </r>
  <r>
    <n v="10440"/>
    <n v="7"/>
    <s v="Pavlova, Ltd."/>
    <x v="7"/>
    <s v="USA"/>
    <s v="Pavlova"/>
    <x v="4"/>
    <n v="49"/>
    <n v="18"/>
    <s v="International"/>
    <x v="0"/>
  </r>
  <r>
    <n v="10440"/>
    <n v="12"/>
    <s v="Plutzer LebensmittelgroÃŸmÃ¤rkte AG"/>
    <x v="8"/>
    <s v="USA"/>
    <s v="ThÃ¼ringer Rostbratwurst"/>
    <x v="7"/>
    <n v="24"/>
    <n v="18"/>
    <s v="International"/>
    <x v="0"/>
  </r>
  <r>
    <n v="10441"/>
    <n v="11"/>
    <s v="Heli SÃ¼ÃŸwaren GmbH &amp; Co. KG"/>
    <x v="8"/>
    <s v="USA"/>
    <s v="Schoggi Schokolade"/>
    <x v="4"/>
    <n v="50"/>
    <n v="32"/>
    <s v="International"/>
    <x v="0"/>
  </r>
  <r>
    <n v="10442"/>
    <n v="2"/>
    <s v="New Orleans Cajun Delights"/>
    <x v="2"/>
    <s v="Austria"/>
    <s v="Louisiana Hot Spiced Okra"/>
    <x v="2"/>
    <n v="60"/>
    <n v="7"/>
    <s v="International"/>
    <x v="1"/>
  </r>
  <r>
    <n v="10442"/>
    <n v="5"/>
    <s v="Cooperativa de Quesos 'Las Cabras'"/>
    <x v="0"/>
    <s v="Austria"/>
    <s v="Queso Cabrales"/>
    <x v="0"/>
    <n v="30"/>
    <n v="7"/>
    <s v="International"/>
    <x v="1"/>
  </r>
  <r>
    <n v="10443"/>
    <n v="5"/>
    <s v="Cooperativa de Quesos 'Las Cabras'"/>
    <x v="0"/>
    <s v="Italy"/>
    <s v="Queso Cabrales"/>
    <x v="0"/>
    <n v="6"/>
    <n v="2"/>
    <s v="International"/>
    <x v="1"/>
  </r>
  <r>
    <n v="10443"/>
    <n v="12"/>
    <s v="Plutzer LebensmittelgroÃŸmÃ¤rkte AG"/>
    <x v="8"/>
    <s v="Italy"/>
    <s v="RÃ¶ssle Sauerkraut"/>
    <x v="1"/>
    <n v="12"/>
    <n v="2"/>
    <s v="International"/>
    <x v="1"/>
  </r>
  <r>
    <n v="10444"/>
    <n v="7"/>
    <s v="Pavlova, Ltd."/>
    <x v="7"/>
    <s v="Sweden"/>
    <s v="Alice Mutton"/>
    <x v="7"/>
    <n v="10"/>
    <n v="9"/>
    <s v="International"/>
    <x v="0"/>
  </r>
  <r>
    <n v="10444"/>
    <n v="11"/>
    <s v="Heli SÃ¼ÃŸwaren GmbH &amp; Co. KG"/>
    <x v="8"/>
    <s v="Sweden"/>
    <s v="GumbÃ¤r GummibÃ¤rchen"/>
    <x v="4"/>
    <n v="15"/>
    <n v="9"/>
    <s v="International"/>
    <x v="0"/>
  </r>
  <r>
    <n v="10446"/>
    <n v="8"/>
    <s v="Specialty Biscuits, Ltd."/>
    <x v="4"/>
    <s v="Germany"/>
    <s v="Teatime Chocolate Biscuits"/>
    <x v="4"/>
    <n v="12"/>
    <n v="5"/>
    <s v="International"/>
    <x v="1"/>
  </r>
  <r>
    <n v="10446"/>
    <n v="10"/>
    <s v="Refrescos Americanas LTDA"/>
    <x v="6"/>
    <s v="Germany"/>
    <s v="GuaranÃ¡ FantÃ¡stica"/>
    <x v="5"/>
    <n v="20"/>
    <n v="5"/>
    <s v="International"/>
    <x v="1"/>
  </r>
  <r>
    <n v="10447"/>
    <n v="2"/>
    <s v="New Orleans Cajun Delights"/>
    <x v="2"/>
    <s v="Brazil"/>
    <s v="Louisiana Fiery Hot Pepper Sauce"/>
    <x v="2"/>
    <n v="35"/>
    <n v="21"/>
    <s v="International"/>
    <x v="0"/>
  </r>
  <r>
    <n v="10447"/>
    <n v="8"/>
    <s v="Specialty Biscuits, Ltd."/>
    <x v="4"/>
    <s v="Brazil"/>
    <s v="Teatime Chocolate Biscuits"/>
    <x v="4"/>
    <n v="40"/>
    <n v="21"/>
    <s v="International"/>
    <x v="0"/>
  </r>
  <r>
    <n v="10448"/>
    <n v="11"/>
    <s v="Heli SÃ¼ÃŸwaren GmbH &amp; Co. KG"/>
    <x v="8"/>
    <s v="Argentina"/>
    <s v="GumbÃ¤r GummibÃ¤rchen"/>
    <x v="4"/>
    <n v="6"/>
    <n v="7"/>
    <s v="International"/>
    <x v="1"/>
  </r>
  <r>
    <n v="10449"/>
    <n v="4"/>
    <s v="Tokyo Traders"/>
    <x v="1"/>
    <s v="France"/>
    <s v="Ikura"/>
    <x v="6"/>
    <n v="14"/>
    <n v="9"/>
    <s v="International"/>
    <x v="0"/>
  </r>
  <r>
    <n v="10450"/>
    <n v="4"/>
    <s v="Tokyo Traders"/>
    <x v="1"/>
    <s v="France"/>
    <s v="Ikura"/>
    <x v="6"/>
    <n v="20"/>
    <n v="20"/>
    <s v="International"/>
    <x v="0"/>
  </r>
  <r>
    <n v="10451"/>
    <n v="2"/>
    <s v="New Orleans Cajun Delights"/>
    <x v="2"/>
    <s v="Germany"/>
    <s v="Louisiana Fiery Hot Pepper Sauce"/>
    <x v="2"/>
    <n v="28"/>
    <n v="21"/>
    <s v="International"/>
    <x v="0"/>
  </r>
  <r>
    <n v="10451"/>
    <n v="12"/>
    <s v="Plutzer LebensmittelgroÃŸmÃ¤rkte AG"/>
    <x v="8"/>
    <s v="Germany"/>
    <s v="Wimmers gute SemmelknÃ¶del"/>
    <x v="3"/>
    <n v="35"/>
    <n v="21"/>
    <s v="Domestic"/>
    <x v="0"/>
  </r>
  <r>
    <n v="10451"/>
    <n v="12"/>
    <s v="Plutzer LebensmittelgroÃŸmÃ¤rkte AG"/>
    <x v="8"/>
    <s v="Germany"/>
    <s v="Original Frankfurter grÃ¼ne SoÃŸe"/>
    <x v="2"/>
    <n v="55"/>
    <n v="21"/>
    <s v="Domestic"/>
    <x v="0"/>
  </r>
  <r>
    <n v="10452"/>
    <n v="12"/>
    <s v="Plutzer LebensmittelgroÃŸmÃ¤rkte AG"/>
    <x v="8"/>
    <s v="USA"/>
    <s v="RÃ¶ssle Sauerkraut"/>
    <x v="1"/>
    <n v="15"/>
    <n v="6"/>
    <s v="International"/>
    <x v="1"/>
  </r>
  <r>
    <n v="10453"/>
    <n v="7"/>
    <s v="Pavlova, Ltd."/>
    <x v="7"/>
    <s v="UK"/>
    <s v="Outback Lager"/>
    <x v="5"/>
    <n v="25"/>
    <n v="5"/>
    <s v="International"/>
    <x v="1"/>
  </r>
  <r>
    <n v="10454"/>
    <n v="7"/>
    <s v="Pavlova, Ltd."/>
    <x v="7"/>
    <s v="France"/>
    <s v="Pavlova"/>
    <x v="4"/>
    <n v="20"/>
    <n v="4"/>
    <s v="International"/>
    <x v="1"/>
  </r>
  <r>
    <n v="10456"/>
    <n v="8"/>
    <s v="Specialty Biscuits, Ltd."/>
    <x v="4"/>
    <s v="Germany"/>
    <s v="Sir Rodney's Scones"/>
    <x v="4"/>
    <n v="40"/>
    <n v="3"/>
    <s v="International"/>
    <x v="1"/>
  </r>
  <r>
    <n v="10458"/>
    <n v="11"/>
    <s v="Heli SÃ¼ÃŸwaren GmbH &amp; Co. KG"/>
    <x v="8"/>
    <s v="Belgium"/>
    <s v="GumbÃ¤r GummibÃ¤rchen"/>
    <x v="4"/>
    <n v="30"/>
    <n v="6"/>
    <s v="International"/>
    <x v="1"/>
  </r>
  <r>
    <n v="10458"/>
    <n v="12"/>
    <s v="Plutzer LebensmittelgroÃŸmÃ¤rkte AG"/>
    <x v="8"/>
    <s v="Belgium"/>
    <s v="RÃ¶ssle Sauerkraut"/>
    <x v="1"/>
    <n v="30"/>
    <n v="6"/>
    <s v="International"/>
    <x v="1"/>
  </r>
  <r>
    <n v="10459"/>
    <n v="3"/>
    <s v="Grandma Kelly's Homestead"/>
    <x v="2"/>
    <s v="France"/>
    <s v="Uncle Bob's Organic Dried Pears"/>
    <x v="1"/>
    <n v="16"/>
    <n v="1"/>
    <s v="International"/>
    <x v="1"/>
  </r>
  <r>
    <n v="10460"/>
    <n v="8"/>
    <s v="Specialty Biscuits, Ltd."/>
    <x v="4"/>
    <s v="Sweden"/>
    <s v="Scottish Longbreads"/>
    <x v="4"/>
    <n v="21"/>
    <n v="3"/>
    <s v="International"/>
    <x v="1"/>
  </r>
  <r>
    <n v="10460"/>
    <n v="12"/>
    <s v="Plutzer LebensmittelgroÃŸmÃ¤rkte AG"/>
    <x v="8"/>
    <s v="Sweden"/>
    <s v="RhÃ¶nbrÃ¤u Klosterbier"/>
    <x v="5"/>
    <n v="4"/>
    <n v="3"/>
    <s v="International"/>
    <x v="1"/>
  </r>
  <r>
    <n v="10461"/>
    <n v="8"/>
    <s v="Specialty Biscuits, Ltd."/>
    <x v="4"/>
    <s v="Venezuela"/>
    <s v="Sir Rodney's Scones"/>
    <x v="4"/>
    <n v="40"/>
    <n v="5"/>
    <s v="International"/>
    <x v="1"/>
  </r>
  <r>
    <n v="10461"/>
    <n v="13"/>
    <s v="Nord-Ost-Fisch Handelsgesellschaft mbH"/>
    <x v="8"/>
    <s v="Venezuela"/>
    <s v="Nord-Ost Matjeshering"/>
    <x v="6"/>
    <n v="28"/>
    <n v="5"/>
    <s v="International"/>
    <x v="1"/>
  </r>
  <r>
    <n v="10462"/>
    <n v="6"/>
    <s v="Mayumi's"/>
    <x v="1"/>
    <s v="UK"/>
    <s v="Konbu"/>
    <x v="6"/>
    <n v="1"/>
    <n v="15"/>
    <s v="International"/>
    <x v="0"/>
  </r>
  <r>
    <n v="10462"/>
    <n v="9"/>
    <s v="PB KnÃ¤ckebrÃ¶d AB"/>
    <x v="3"/>
    <s v="UK"/>
    <s v="TunnbrÃ¶d"/>
    <x v="3"/>
    <n v="21"/>
    <n v="15"/>
    <s v="International"/>
    <x v="0"/>
  </r>
  <r>
    <n v="10463"/>
    <n v="8"/>
    <s v="Specialty Biscuits, Ltd."/>
    <x v="4"/>
    <s v="Belgium"/>
    <s v="Teatime Chocolate Biscuits"/>
    <x v="4"/>
    <n v="21"/>
    <n v="2"/>
    <s v="International"/>
    <x v="1"/>
  </r>
  <r>
    <n v="10464"/>
    <n v="2"/>
    <s v="New Orleans Cajun Delights"/>
    <x v="2"/>
    <s v="Portugal"/>
    <s v="Chef Anton's Cajun Seasoning"/>
    <x v="2"/>
    <n v="16"/>
    <n v="10"/>
    <s v="International"/>
    <x v="0"/>
  </r>
  <r>
    <n v="10465"/>
    <n v="10"/>
    <s v="Refrescos Americanas LTDA"/>
    <x v="6"/>
    <s v="Denmark"/>
    <s v="GuaranÃ¡ FantÃ¡stica"/>
    <x v="5"/>
    <n v="25"/>
    <n v="9"/>
    <s v="International"/>
    <x v="0"/>
  </r>
  <r>
    <n v="10465"/>
    <n v="12"/>
    <s v="Plutzer LebensmittelgroÃŸmÃ¤rkte AG"/>
    <x v="8"/>
    <s v="Denmark"/>
    <s v="ThÃ¼ringer Rostbratwurst"/>
    <x v="7"/>
    <n v="18"/>
    <n v="9"/>
    <s v="International"/>
    <x v="0"/>
  </r>
  <r>
    <n v="10466"/>
    <n v="5"/>
    <s v="Cooperativa de Quesos 'Las Cabras'"/>
    <x v="0"/>
    <s v="Brazil"/>
    <s v="Queso Cabrales"/>
    <x v="0"/>
    <n v="10"/>
    <n v="7"/>
    <s v="International"/>
    <x v="1"/>
  </r>
  <r>
    <n v="10467"/>
    <n v="10"/>
    <s v="Refrescos Americanas LTDA"/>
    <x v="6"/>
    <s v="Italy"/>
    <s v="GuaranÃ¡ FantÃ¡stica"/>
    <x v="5"/>
    <n v="28"/>
    <n v="5"/>
    <s v="International"/>
    <x v="1"/>
  </r>
  <r>
    <n v="10467"/>
    <n v="11"/>
    <s v="Heli SÃ¼ÃŸwaren GmbH &amp; Co. KG"/>
    <x v="8"/>
    <s v="Italy"/>
    <s v="NuNuCa NuÃŸ-Nougat-Creme"/>
    <x v="4"/>
    <n v="12"/>
    <n v="5"/>
    <s v="International"/>
    <x v="1"/>
  </r>
  <r>
    <n v="10468"/>
    <n v="13"/>
    <s v="Nord-Ost-Fisch Handelsgesellschaft mbH"/>
    <x v="8"/>
    <s v="Germany"/>
    <s v="Nord-Ost Matjeshering"/>
    <x v="6"/>
    <n v="8"/>
    <n v="5"/>
    <s v="Domestic"/>
    <x v="1"/>
  </r>
  <r>
    <n v="10469"/>
    <n v="1"/>
    <s v="Exotic Liquids"/>
    <x v="4"/>
    <s v="USA"/>
    <s v="Chang"/>
    <x v="5"/>
    <n v="40"/>
    <n v="4"/>
    <s v="International"/>
    <x v="1"/>
  </r>
  <r>
    <n v="10469"/>
    <n v="7"/>
    <s v="Pavlova, Ltd."/>
    <x v="7"/>
    <s v="USA"/>
    <s v="Pavlova"/>
    <x v="4"/>
    <n v="35"/>
    <n v="4"/>
    <s v="International"/>
    <x v="1"/>
  </r>
  <r>
    <n v="10470"/>
    <n v="7"/>
    <s v="Pavlova, Ltd."/>
    <x v="7"/>
    <s v="France"/>
    <s v="Carnarvon Tigers"/>
    <x v="6"/>
    <n v="30"/>
    <n v="3"/>
    <s v="International"/>
    <x v="1"/>
  </r>
  <r>
    <n v="10470"/>
    <n v="9"/>
    <s v="PB KnÃ¤ckebrÃ¶d AB"/>
    <x v="3"/>
    <s v="France"/>
    <s v="TunnbrÃ¶d"/>
    <x v="3"/>
    <n v="15"/>
    <n v="3"/>
    <s v="International"/>
    <x v="1"/>
  </r>
  <r>
    <n v="10470"/>
    <n v="12"/>
    <s v="Plutzer LebensmittelgroÃŸmÃ¤rkte AG"/>
    <x v="8"/>
    <s v="France"/>
    <s v="Wimmers gute SemmelknÃ¶del"/>
    <x v="3"/>
    <n v="8"/>
    <n v="3"/>
    <s v="International"/>
    <x v="1"/>
  </r>
  <r>
    <n v="10471"/>
    <n v="3"/>
    <s v="Grandma Kelly's Homestead"/>
    <x v="2"/>
    <s v="UK"/>
    <s v="Uncle Bob's Organic Dried Pears"/>
    <x v="1"/>
    <n v="30"/>
    <n v="7"/>
    <s v="International"/>
    <x v="1"/>
  </r>
  <r>
    <n v="10472"/>
    <n v="10"/>
    <s v="Refrescos Americanas LTDA"/>
    <x v="6"/>
    <s v="UK"/>
    <s v="GuaranÃ¡ FantÃ¡stica"/>
    <x v="5"/>
    <n v="80"/>
    <n v="7"/>
    <s v="International"/>
    <x v="1"/>
  </r>
  <r>
    <n v="10474"/>
    <n v="6"/>
    <s v="Mayumi's"/>
    <x v="1"/>
    <s v="Mexico"/>
    <s v="Tofu"/>
    <x v="1"/>
    <n v="12"/>
    <n v="8"/>
    <s v="International"/>
    <x v="1"/>
  </r>
  <r>
    <n v="10474"/>
    <n v="12"/>
    <s v="Plutzer LebensmittelgroÃŸmÃ¤rkte AG"/>
    <x v="8"/>
    <s v="Mexico"/>
    <s v="RÃ¶ssle Sauerkraut"/>
    <x v="1"/>
    <n v="18"/>
    <n v="8"/>
    <s v="International"/>
    <x v="1"/>
  </r>
  <r>
    <n v="10474"/>
    <n v="12"/>
    <s v="Plutzer LebensmittelgroÃŸmÃ¤rkte AG"/>
    <x v="8"/>
    <s v="Mexico"/>
    <s v="RhÃ¶nbrÃ¤u Klosterbier"/>
    <x v="5"/>
    <n v="10"/>
    <n v="8"/>
    <s v="International"/>
    <x v="1"/>
  </r>
  <r>
    <n v="10475"/>
    <n v="2"/>
    <s v="New Orleans Cajun Delights"/>
    <x v="2"/>
    <s v="Belgium"/>
    <s v="Louisiana Hot Spiced Okra"/>
    <x v="2"/>
    <n v="60"/>
    <n v="21"/>
    <s v="International"/>
    <x v="0"/>
  </r>
  <r>
    <n v="10476"/>
    <n v="7"/>
    <s v="Pavlova, Ltd."/>
    <x v="7"/>
    <s v="Venezuela"/>
    <s v="Outback Lager"/>
    <x v="5"/>
    <n v="12"/>
    <n v="7"/>
    <s v="International"/>
    <x v="1"/>
  </r>
  <r>
    <n v="10477"/>
    <n v="1"/>
    <s v="Exotic Liquids"/>
    <x v="4"/>
    <s v="Portugal"/>
    <s v="Chai"/>
    <x v="5"/>
    <n v="15"/>
    <n v="8"/>
    <s v="International"/>
    <x v="1"/>
  </r>
  <r>
    <n v="10477"/>
    <n v="8"/>
    <s v="Specialty Biscuits, Ltd."/>
    <x v="4"/>
    <s v="Portugal"/>
    <s v="Sir Rodney's Scones"/>
    <x v="4"/>
    <n v="21"/>
    <n v="8"/>
    <s v="International"/>
    <x v="1"/>
  </r>
  <r>
    <n v="10478"/>
    <n v="4"/>
    <s v="Tokyo Traders"/>
    <x v="1"/>
    <s v="France"/>
    <s v="Ikura"/>
    <x v="6"/>
    <n v="20"/>
    <n v="8"/>
    <s v="International"/>
    <x v="1"/>
  </r>
  <r>
    <n v="10479"/>
    <n v="12"/>
    <s v="Plutzer LebensmittelgroÃŸmÃ¤rkte AG"/>
    <x v="8"/>
    <s v="USA"/>
    <s v="Wimmers gute SemmelknÃ¶del"/>
    <x v="3"/>
    <n v="30"/>
    <n v="2"/>
    <s v="International"/>
    <x v="1"/>
  </r>
  <r>
    <n v="10483"/>
    <n v="12"/>
    <s v="Plutzer LebensmittelgroÃŸmÃ¤rkte AG"/>
    <x v="8"/>
    <s v="USA"/>
    <s v="Original Frankfurter grÃ¼ne SoÃŸe"/>
    <x v="2"/>
    <n v="30"/>
    <n v="32"/>
    <s v="International"/>
    <x v="0"/>
  </r>
  <r>
    <n v="10484"/>
    <n v="8"/>
    <s v="Specialty Biscuits, Ltd."/>
    <x v="4"/>
    <s v="UK"/>
    <s v="Sir Rodney's Scones"/>
    <x v="4"/>
    <n v="14"/>
    <n v="8"/>
    <s v="Domestic"/>
    <x v="0"/>
  </r>
  <r>
    <n v="10485"/>
    <n v="1"/>
    <s v="Exotic Liquids"/>
    <x v="4"/>
    <s v="Venezuela"/>
    <s v="Aniseed Syrup"/>
    <x v="2"/>
    <n v="20"/>
    <n v="6"/>
    <s v="International"/>
    <x v="1"/>
  </r>
  <r>
    <n v="10485"/>
    <n v="1"/>
    <s v="Exotic Liquids"/>
    <x v="4"/>
    <s v="Venezuela"/>
    <s v="Chang"/>
    <x v="5"/>
    <n v="20"/>
    <n v="6"/>
    <s v="International"/>
    <x v="1"/>
  </r>
  <r>
    <n v="10485"/>
    <n v="7"/>
    <s v="Pavlova, Ltd."/>
    <x v="7"/>
    <s v="Venezuela"/>
    <s v="Outback Lager"/>
    <x v="5"/>
    <n v="60"/>
    <n v="6"/>
    <s v="International"/>
    <x v="1"/>
  </r>
  <r>
    <n v="10486"/>
    <n v="4"/>
    <s v="Tokyo Traders"/>
    <x v="1"/>
    <s v="Venezuela"/>
    <s v="Longlife Tofu"/>
    <x v="1"/>
    <n v="16"/>
    <n v="7"/>
    <s v="International"/>
    <x v="1"/>
  </r>
  <r>
    <n v="10486"/>
    <n v="5"/>
    <s v="Cooperativa de Quesos 'Las Cabras'"/>
    <x v="0"/>
    <s v="Venezuela"/>
    <s v="Queso Cabrales"/>
    <x v="0"/>
    <n v="5"/>
    <n v="7"/>
    <s v="International"/>
    <x v="1"/>
  </r>
  <r>
    <n v="10487"/>
    <n v="8"/>
    <s v="Specialty Biscuits, Ltd."/>
    <x v="4"/>
    <s v="Brazil"/>
    <s v="Teatime Chocolate Biscuits"/>
    <x v="4"/>
    <n v="5"/>
    <n v="2"/>
    <s v="International"/>
    <x v="1"/>
  </r>
  <r>
    <n v="10487"/>
    <n v="11"/>
    <s v="Heli SÃ¼ÃŸwaren GmbH &amp; Co. KG"/>
    <x v="8"/>
    <s v="Brazil"/>
    <s v="GumbÃ¤r GummibÃ¤rchen"/>
    <x v="4"/>
    <n v="30"/>
    <n v="2"/>
    <s v="International"/>
    <x v="1"/>
  </r>
  <r>
    <n v="10489"/>
    <n v="5"/>
    <s v="Cooperativa de Quesos 'Las Cabras'"/>
    <x v="0"/>
    <s v="Austria"/>
    <s v="Queso Cabrales"/>
    <x v="0"/>
    <n v="15"/>
    <n v="12"/>
    <s v="International"/>
    <x v="0"/>
  </r>
  <r>
    <n v="10489"/>
    <n v="7"/>
    <s v="Pavlova, Ltd."/>
    <x v="7"/>
    <s v="Austria"/>
    <s v="Pavlova"/>
    <x v="4"/>
    <n v="18"/>
    <n v="12"/>
    <s v="International"/>
    <x v="0"/>
  </r>
  <r>
    <n v="10490"/>
    <n v="8"/>
    <s v="Specialty Biscuits, Ltd."/>
    <x v="4"/>
    <s v="Venezuela"/>
    <s v="Scottish Longbreads"/>
    <x v="4"/>
    <n v="30"/>
    <n v="3"/>
    <s v="International"/>
    <x v="1"/>
  </r>
  <r>
    <n v="10490"/>
    <n v="12"/>
    <s v="Plutzer LebensmittelgroÃŸmÃ¤rkte AG"/>
    <x v="8"/>
    <s v="Venezuela"/>
    <s v="RhÃ¶nbrÃ¤u Klosterbier"/>
    <x v="5"/>
    <n v="36"/>
    <n v="3"/>
    <s v="International"/>
    <x v="1"/>
  </r>
  <r>
    <n v="10491"/>
    <n v="12"/>
    <s v="Plutzer LebensmittelgroÃŸmÃ¤rkte AG"/>
    <x v="8"/>
    <s v="Portugal"/>
    <s v="Original Frankfurter grÃ¼ne SoÃŸe"/>
    <x v="2"/>
    <n v="7"/>
    <n v="8"/>
    <s v="International"/>
    <x v="1"/>
  </r>
  <r>
    <n v="10492"/>
    <n v="11"/>
    <s v="Heli SÃ¼ÃŸwaren GmbH &amp; Co. KG"/>
    <x v="8"/>
    <s v="Canada"/>
    <s v="NuNuCa NuÃŸ-Nougat-Creme"/>
    <x v="4"/>
    <n v="60"/>
    <n v="10"/>
    <s v="International"/>
    <x v="0"/>
  </r>
  <r>
    <n v="10493"/>
    <n v="2"/>
    <s v="New Orleans Cajun Delights"/>
    <x v="2"/>
    <s v="France"/>
    <s v="Louisiana Fiery Hot Pepper Sauce"/>
    <x v="2"/>
    <n v="15"/>
    <n v="8"/>
    <s v="International"/>
    <x v="1"/>
  </r>
  <r>
    <n v="10493"/>
    <n v="2"/>
    <s v="New Orleans Cajun Delights"/>
    <x v="2"/>
    <s v="France"/>
    <s v="Louisiana Hot Spiced Okra"/>
    <x v="2"/>
    <n v="10"/>
    <n v="8"/>
    <s v="International"/>
    <x v="1"/>
  </r>
  <r>
    <n v="10495"/>
    <n v="9"/>
    <s v="PB KnÃ¤ckebrÃ¶d AB"/>
    <x v="3"/>
    <s v="Canada"/>
    <s v="TunnbrÃ¶d"/>
    <x v="3"/>
    <n v="10"/>
    <n v="8"/>
    <s v="International"/>
    <x v="1"/>
  </r>
  <r>
    <n v="10495"/>
    <n v="12"/>
    <s v="Plutzer LebensmittelgroÃŸmÃ¤rkte AG"/>
    <x v="8"/>
    <s v="Canada"/>
    <s v="Original Frankfurter grÃ¼ne SoÃŸe"/>
    <x v="2"/>
    <n v="5"/>
    <n v="8"/>
    <s v="International"/>
    <x v="1"/>
  </r>
  <r>
    <n v="10497"/>
    <n v="12"/>
    <s v="Plutzer LebensmittelgroÃŸmÃ¤rkte AG"/>
    <x v="8"/>
    <s v="Germany"/>
    <s v="Original Frankfurter grÃ¼ne SoÃŸe"/>
    <x v="2"/>
    <n v="25"/>
    <n v="3"/>
    <s v="Domestic"/>
    <x v="1"/>
  </r>
  <r>
    <n v="10498"/>
    <n v="10"/>
    <s v="Refrescos Americanas LTDA"/>
    <x v="6"/>
    <s v="Venezuela"/>
    <s v="GuaranÃ¡ FantÃ¡stica"/>
    <x v="5"/>
    <n v="14"/>
    <n v="4"/>
    <s v="International"/>
    <x v="1"/>
  </r>
  <r>
    <n v="10499"/>
    <n v="12"/>
    <s v="Plutzer LebensmittelgroÃŸmÃ¤rkte AG"/>
    <x v="8"/>
    <s v="Venezuela"/>
    <s v="RÃ¶ssle Sauerkraut"/>
    <x v="1"/>
    <n v="20"/>
    <n v="8"/>
    <s v="International"/>
    <x v="1"/>
  </r>
  <r>
    <n v="10500"/>
    <n v="6"/>
    <s v="Mayumi's"/>
    <x v="1"/>
    <s v="France"/>
    <s v="Genen Shouyu"/>
    <x v="2"/>
    <n v="12"/>
    <n v="8"/>
    <s v="International"/>
    <x v="1"/>
  </r>
  <r>
    <n v="10500"/>
    <n v="12"/>
    <s v="Plutzer LebensmittelgroÃŸmÃ¤rkte AG"/>
    <x v="8"/>
    <s v="France"/>
    <s v="RÃ¶ssle Sauerkraut"/>
    <x v="1"/>
    <n v="8"/>
    <n v="8"/>
    <s v="International"/>
    <x v="1"/>
  </r>
  <r>
    <n v="10503"/>
    <n v="2"/>
    <s v="New Orleans Cajun Delights"/>
    <x v="2"/>
    <s v="Ireland"/>
    <s v="Louisiana Fiery Hot Pepper Sauce"/>
    <x v="2"/>
    <n v="20"/>
    <n v="5"/>
    <s v="International"/>
    <x v="1"/>
  </r>
  <r>
    <n v="10503"/>
    <n v="6"/>
    <s v="Mayumi's"/>
    <x v="1"/>
    <s v="Ireland"/>
    <s v="Tofu"/>
    <x v="1"/>
    <n v="70"/>
    <n v="5"/>
    <s v="International"/>
    <x v="1"/>
  </r>
  <r>
    <n v="10504"/>
    <n v="1"/>
    <s v="Exotic Liquids"/>
    <x v="4"/>
    <s v="USA"/>
    <s v="Chang"/>
    <x v="5"/>
    <n v="12"/>
    <n v="7"/>
    <s v="International"/>
    <x v="1"/>
  </r>
  <r>
    <n v="10504"/>
    <n v="8"/>
    <s v="Specialty Biscuits, Ltd."/>
    <x v="4"/>
    <s v="USA"/>
    <s v="Sir Rodney's Scones"/>
    <x v="4"/>
    <n v="12"/>
    <n v="7"/>
    <s v="International"/>
    <x v="1"/>
  </r>
  <r>
    <n v="10506"/>
    <n v="7"/>
    <s v="Pavlova, Ltd."/>
    <x v="7"/>
    <s v="Germany"/>
    <s v="Outback Lager"/>
    <x v="5"/>
    <n v="14"/>
    <n v="17"/>
    <s v="International"/>
    <x v="0"/>
  </r>
  <r>
    <n v="10506"/>
    <n v="11"/>
    <s v="Heli SÃ¼ÃŸwaren GmbH &amp; Co. KG"/>
    <x v="8"/>
    <s v="Germany"/>
    <s v="NuNuCa NuÃŸ-Nougat-Creme"/>
    <x v="4"/>
    <n v="18"/>
    <n v="17"/>
    <s v="Domestic"/>
    <x v="0"/>
  </r>
  <r>
    <n v="10508"/>
    <n v="6"/>
    <s v="Mayumi's"/>
    <x v="1"/>
    <s v="Germany"/>
    <s v="Konbu"/>
    <x v="6"/>
    <n v="10"/>
    <n v="27"/>
    <s v="International"/>
    <x v="0"/>
  </r>
  <r>
    <n v="10509"/>
    <n v="12"/>
    <s v="Plutzer LebensmittelgroÃŸmÃ¤rkte AG"/>
    <x v="8"/>
    <s v="Germany"/>
    <s v="RÃ¶ssle Sauerkraut"/>
    <x v="1"/>
    <n v="3"/>
    <n v="12"/>
    <s v="Domestic"/>
    <x v="0"/>
  </r>
  <r>
    <n v="10510"/>
    <n v="12"/>
    <s v="Plutzer LebensmittelgroÃŸmÃ¤rkte AG"/>
    <x v="8"/>
    <s v="USA"/>
    <s v="ThÃ¼ringer Rostbratwurst"/>
    <x v="7"/>
    <n v="36"/>
    <n v="10"/>
    <s v="International"/>
    <x v="0"/>
  </r>
  <r>
    <n v="10510"/>
    <n v="12"/>
    <s v="Plutzer LebensmittelgroÃŸmÃ¤rkte AG"/>
    <x v="8"/>
    <s v="USA"/>
    <s v="RhÃ¶nbrÃ¤u Klosterbier"/>
    <x v="5"/>
    <n v="36"/>
    <n v="10"/>
    <s v="International"/>
    <x v="0"/>
  </r>
  <r>
    <n v="10511"/>
    <n v="2"/>
    <s v="New Orleans Cajun Delights"/>
    <x v="2"/>
    <s v="France"/>
    <s v="Chef Anton's Cajun Seasoning"/>
    <x v="2"/>
    <n v="50"/>
    <n v="3"/>
    <s v="International"/>
    <x v="1"/>
  </r>
  <r>
    <n v="10511"/>
    <n v="3"/>
    <s v="Grandma Kelly's Homestead"/>
    <x v="2"/>
    <s v="France"/>
    <s v="Uncle Bob's Organic Dried Pears"/>
    <x v="1"/>
    <n v="50"/>
    <n v="3"/>
    <s v="International"/>
    <x v="1"/>
  </r>
  <r>
    <n v="10511"/>
    <n v="3"/>
    <s v="Grandma Kelly's Homestead"/>
    <x v="2"/>
    <s v="France"/>
    <s v="Northwoods Cranberry Sauce"/>
    <x v="2"/>
    <n v="10"/>
    <n v="3"/>
    <s v="International"/>
    <x v="1"/>
  </r>
  <r>
    <n v="10512"/>
    <n v="10"/>
    <s v="Refrescos Americanas LTDA"/>
    <x v="6"/>
    <s v="Brazil"/>
    <s v="GuaranÃ¡ FantÃ¡stica"/>
    <x v="5"/>
    <n v="10"/>
    <n v="3"/>
    <s v="Domestic"/>
    <x v="1"/>
  </r>
  <r>
    <n v="10513"/>
    <n v="8"/>
    <s v="Specialty Biscuits, Ltd."/>
    <x v="4"/>
    <s v="Germany"/>
    <s v="Sir Rodney's Scones"/>
    <x v="4"/>
    <n v="40"/>
    <n v="6"/>
    <s v="International"/>
    <x v="1"/>
  </r>
  <r>
    <n v="10514"/>
    <n v="2"/>
    <s v="New Orleans Cajun Delights"/>
    <x v="2"/>
    <s v="Austria"/>
    <s v="Louisiana Fiery Hot Pepper Sauce"/>
    <x v="2"/>
    <n v="39"/>
    <n v="24"/>
    <s v="International"/>
    <x v="0"/>
  </r>
  <r>
    <n v="10514"/>
    <n v="8"/>
    <s v="Specialty Biscuits, Ltd."/>
    <x v="4"/>
    <s v="Austria"/>
    <s v="Sir Rodney's Marmalade"/>
    <x v="4"/>
    <n v="39"/>
    <n v="24"/>
    <s v="International"/>
    <x v="0"/>
  </r>
  <r>
    <n v="10514"/>
    <n v="12"/>
    <s v="Plutzer LebensmittelgroÃŸmÃ¤rkte AG"/>
    <x v="8"/>
    <s v="Austria"/>
    <s v="RÃ¶ssle Sauerkraut"/>
    <x v="1"/>
    <n v="35"/>
    <n v="24"/>
    <s v="International"/>
    <x v="0"/>
  </r>
  <r>
    <n v="10514"/>
    <n v="12"/>
    <s v="Plutzer LebensmittelgroÃŸmÃ¤rkte AG"/>
    <x v="8"/>
    <s v="Austria"/>
    <s v="RhÃ¶nbrÃ¤u Klosterbier"/>
    <x v="5"/>
    <n v="50"/>
    <n v="24"/>
    <s v="International"/>
    <x v="0"/>
  </r>
  <r>
    <n v="10515"/>
    <n v="4"/>
    <s v="Tokyo Traders"/>
    <x v="1"/>
    <s v="Germany"/>
    <s v="Mishi Kobe Niku"/>
    <x v="7"/>
    <n v="16"/>
    <n v="30"/>
    <s v="International"/>
    <x v="0"/>
  </r>
  <r>
    <n v="10515"/>
    <n v="7"/>
    <s v="Pavlova, Ltd."/>
    <x v="7"/>
    <s v="Germany"/>
    <s v="Pavlova"/>
    <x v="4"/>
    <n v="50"/>
    <n v="30"/>
    <s v="International"/>
    <x v="0"/>
  </r>
  <r>
    <n v="10515"/>
    <n v="11"/>
    <s v="Heli SÃ¼ÃŸwaren GmbH &amp; Co. KG"/>
    <x v="8"/>
    <s v="Germany"/>
    <s v="Schoggi Schokolade"/>
    <x v="4"/>
    <n v="120"/>
    <n v="30"/>
    <s v="Domestic"/>
    <x v="0"/>
  </r>
  <r>
    <n v="10516"/>
    <n v="7"/>
    <s v="Pavlova, Ltd."/>
    <x v="7"/>
    <s v="Ireland"/>
    <s v="Carnarvon Tigers"/>
    <x v="6"/>
    <n v="25"/>
    <n v="7"/>
    <s v="International"/>
    <x v="1"/>
  </r>
  <r>
    <n v="10517"/>
    <n v="7"/>
    <s v="Pavlova, Ltd."/>
    <x v="7"/>
    <s v="UK"/>
    <s v="Outback Lager"/>
    <x v="5"/>
    <n v="6"/>
    <n v="5"/>
    <s v="International"/>
    <x v="1"/>
  </r>
  <r>
    <n v="10518"/>
    <n v="10"/>
    <s v="Refrescos Americanas LTDA"/>
    <x v="6"/>
    <s v="Mexico"/>
    <s v="GuaranÃ¡ FantÃ¡stica"/>
    <x v="5"/>
    <n v="5"/>
    <n v="10"/>
    <s v="International"/>
    <x v="0"/>
  </r>
  <r>
    <n v="10519"/>
    <n v="4"/>
    <s v="Tokyo Traders"/>
    <x v="1"/>
    <s v="Switzerland"/>
    <s v="Ikura"/>
    <x v="6"/>
    <n v="16"/>
    <n v="3"/>
    <s v="International"/>
    <x v="1"/>
  </r>
  <r>
    <n v="10520"/>
    <n v="10"/>
    <s v="Refrescos Americanas LTDA"/>
    <x v="6"/>
    <s v="Norway"/>
    <s v="GuaranÃ¡ FantÃ¡stica"/>
    <x v="5"/>
    <n v="8"/>
    <n v="2"/>
    <s v="International"/>
    <x v="1"/>
  </r>
  <r>
    <n v="10521"/>
    <n v="8"/>
    <s v="Specialty Biscuits, Ltd."/>
    <x v="4"/>
    <s v="Argentina"/>
    <s v="Scottish Longbreads"/>
    <x v="4"/>
    <n v="6"/>
    <n v="3"/>
    <s v="International"/>
    <x v="1"/>
  </r>
  <r>
    <n v="10522"/>
    <n v="1"/>
    <s v="Exotic Liquids"/>
    <x v="4"/>
    <s v="Germany"/>
    <s v="Chai"/>
    <x v="5"/>
    <n v="40"/>
    <n v="6"/>
    <s v="International"/>
    <x v="1"/>
  </r>
  <r>
    <n v="10522"/>
    <n v="3"/>
    <s v="Grandma Kelly's Homestead"/>
    <x v="2"/>
    <s v="Germany"/>
    <s v="Northwoods Cranberry Sauce"/>
    <x v="2"/>
    <n v="24"/>
    <n v="6"/>
    <s v="International"/>
    <x v="1"/>
  </r>
  <r>
    <n v="10522"/>
    <n v="13"/>
    <s v="Nord-Ost-Fisch Handelsgesellschaft mbH"/>
    <x v="8"/>
    <s v="Germany"/>
    <s v="Nord-Ost Matjeshering"/>
    <x v="6"/>
    <n v="20"/>
    <n v="6"/>
    <s v="Domestic"/>
    <x v="0"/>
  </r>
  <r>
    <n v="10523"/>
    <n v="7"/>
    <s v="Pavlova, Ltd."/>
    <x v="7"/>
    <s v="UK"/>
    <s v="Alice Mutton"/>
    <x v="7"/>
    <n v="25"/>
    <n v="29"/>
    <s v="International"/>
    <x v="0"/>
  </r>
  <r>
    <n v="10523"/>
    <n v="8"/>
    <s v="Specialty Biscuits, Ltd."/>
    <x v="4"/>
    <s v="UK"/>
    <s v="Sir Rodney's Marmalade"/>
    <x v="4"/>
    <n v="15"/>
    <n v="29"/>
    <s v="Domestic"/>
    <x v="0"/>
  </r>
  <r>
    <n v="10524"/>
    <n v="4"/>
    <s v="Tokyo Traders"/>
    <x v="1"/>
    <s v="Sweden"/>
    <s v="Ikura"/>
    <x v="6"/>
    <n v="2"/>
    <n v="6"/>
    <s v="International"/>
    <x v="1"/>
  </r>
  <r>
    <n v="10524"/>
    <n v="13"/>
    <s v="Nord-Ost-Fisch Handelsgesellschaft mbH"/>
    <x v="8"/>
    <s v="Sweden"/>
    <s v="Nord-Ost Matjeshering"/>
    <x v="6"/>
    <n v="10"/>
    <n v="6"/>
    <s v="International"/>
    <x v="1"/>
  </r>
  <r>
    <n v="10526"/>
    <n v="1"/>
    <s v="Exotic Liquids"/>
    <x v="4"/>
    <s v="Finland"/>
    <s v="Chai"/>
    <x v="5"/>
    <n v="8"/>
    <n v="10"/>
    <s v="International"/>
    <x v="0"/>
  </r>
  <r>
    <n v="10526"/>
    <n v="6"/>
    <s v="Mayumi's"/>
    <x v="1"/>
    <s v="Finland"/>
    <s v="Konbu"/>
    <x v="6"/>
    <n v="10"/>
    <n v="10"/>
    <s v="International"/>
    <x v="0"/>
  </r>
  <r>
    <n v="10527"/>
    <n v="2"/>
    <s v="New Orleans Cajun Delights"/>
    <x v="2"/>
    <s v="Germany"/>
    <s v="Chef Anton's Cajun Seasoning"/>
    <x v="2"/>
    <n v="50"/>
    <n v="2"/>
    <s v="International"/>
    <x v="1"/>
  </r>
  <r>
    <n v="10528"/>
    <n v="5"/>
    <s v="Cooperativa de Quesos 'Las Cabras'"/>
    <x v="0"/>
    <s v="USA"/>
    <s v="Queso Cabrales"/>
    <x v="0"/>
    <n v="3"/>
    <n v="3"/>
    <s v="International"/>
    <x v="1"/>
  </r>
  <r>
    <n v="10529"/>
    <n v="8"/>
    <s v="Specialty Biscuits, Ltd."/>
    <x v="4"/>
    <s v="Belgium"/>
    <s v="Scottish Longbreads"/>
    <x v="4"/>
    <n v="20"/>
    <n v="2"/>
    <s v="International"/>
    <x v="1"/>
  </r>
  <r>
    <n v="10530"/>
    <n v="7"/>
    <s v="Pavlova, Ltd."/>
    <x v="7"/>
    <s v="Austria"/>
    <s v="Alice Mutton"/>
    <x v="7"/>
    <n v="40"/>
    <n v="4"/>
    <s v="International"/>
    <x v="1"/>
  </r>
  <r>
    <n v="10532"/>
    <n v="2"/>
    <s v="New Orleans Cajun Delights"/>
    <x v="2"/>
    <s v="UK"/>
    <s v="Louisiana Hot Spiced Okra"/>
    <x v="2"/>
    <n v="24"/>
    <n v="3"/>
    <s v="International"/>
    <x v="1"/>
  </r>
  <r>
    <n v="10532"/>
    <n v="13"/>
    <s v="Nord-Ost-Fisch Handelsgesellschaft mbH"/>
    <x v="8"/>
    <s v="UK"/>
    <s v="Nord-Ost Matjeshering"/>
    <x v="6"/>
    <n v="15"/>
    <n v="3"/>
    <s v="International"/>
    <x v="1"/>
  </r>
  <r>
    <n v="10533"/>
    <n v="2"/>
    <s v="New Orleans Cajun Delights"/>
    <x v="2"/>
    <s v="Sweden"/>
    <s v="Chef Anton's Cajun Seasoning"/>
    <x v="2"/>
    <n v="50"/>
    <n v="10"/>
    <s v="International"/>
    <x v="0"/>
  </r>
  <r>
    <n v="10534"/>
    <n v="13"/>
    <s v="Nord-Ost-Fisch Handelsgesellschaft mbH"/>
    <x v="8"/>
    <s v="Germany"/>
    <s v="Nord-Ost Matjeshering"/>
    <x v="6"/>
    <n v="10"/>
    <n v="2"/>
    <s v="Domestic"/>
    <x v="1"/>
  </r>
  <r>
    <n v="10535"/>
    <n v="5"/>
    <s v="Cooperativa de Quesos 'Las Cabras'"/>
    <x v="0"/>
    <s v="Mexico"/>
    <s v="Queso Cabrales"/>
    <x v="0"/>
    <n v="50"/>
    <n v="8"/>
    <s v="International"/>
    <x v="1"/>
  </r>
  <r>
    <n v="10536"/>
    <n v="5"/>
    <s v="Cooperativa de Quesos 'Las Cabras'"/>
    <x v="0"/>
    <s v="Germany"/>
    <s v="Queso Manchego La Pastora"/>
    <x v="0"/>
    <n v="15"/>
    <n v="23"/>
    <s v="International"/>
    <x v="0"/>
  </r>
  <r>
    <n v="10538"/>
    <n v="7"/>
    <s v="Pavlova, Ltd."/>
    <x v="7"/>
    <s v="UK"/>
    <s v="Outback Lager"/>
    <x v="5"/>
    <n v="7"/>
    <n v="1"/>
    <s v="International"/>
    <x v="1"/>
  </r>
  <r>
    <n v="10539"/>
    <n v="6"/>
    <s v="Mayumi's"/>
    <x v="1"/>
    <s v="UK"/>
    <s v="Konbu"/>
    <x v="6"/>
    <n v="8"/>
    <n v="7"/>
    <s v="International"/>
    <x v="1"/>
  </r>
  <r>
    <n v="10539"/>
    <n v="8"/>
    <s v="Specialty Biscuits, Ltd."/>
    <x v="4"/>
    <s v="UK"/>
    <s v="Sir Rodney's Scones"/>
    <x v="4"/>
    <n v="15"/>
    <n v="7"/>
    <s v="Domestic"/>
    <x v="0"/>
  </r>
  <r>
    <n v="10540"/>
    <n v="1"/>
    <s v="Exotic Liquids"/>
    <x v="4"/>
    <s v="Germany"/>
    <s v="Aniseed Syrup"/>
    <x v="2"/>
    <n v="60"/>
    <n v="25"/>
    <s v="International"/>
    <x v="0"/>
  </r>
  <r>
    <n v="10540"/>
    <n v="8"/>
    <s v="Specialty Biscuits, Ltd."/>
    <x v="4"/>
    <s v="Germany"/>
    <s v="Scottish Longbreads"/>
    <x v="4"/>
    <n v="35"/>
    <n v="25"/>
    <s v="International"/>
    <x v="0"/>
  </r>
  <r>
    <n v="10540"/>
    <n v="11"/>
    <s v="Heli SÃ¼ÃŸwaren GmbH &amp; Co. KG"/>
    <x v="8"/>
    <s v="Germany"/>
    <s v="GumbÃ¤r GummibÃ¤rchen"/>
    <x v="4"/>
    <n v="40"/>
    <n v="25"/>
    <s v="Domestic"/>
    <x v="0"/>
  </r>
  <r>
    <n v="10541"/>
    <n v="2"/>
    <s v="New Orleans Cajun Delights"/>
    <x v="2"/>
    <s v="Brazil"/>
    <s v="Louisiana Fiery Hot Pepper Sauce"/>
    <x v="2"/>
    <n v="36"/>
    <n v="10"/>
    <s v="International"/>
    <x v="0"/>
  </r>
  <r>
    <n v="10541"/>
    <n v="10"/>
    <s v="Refrescos Americanas LTDA"/>
    <x v="6"/>
    <s v="Brazil"/>
    <s v="GuaranÃ¡ FantÃ¡stica"/>
    <x v="5"/>
    <n v="35"/>
    <n v="10"/>
    <s v="Domestic"/>
    <x v="0"/>
  </r>
  <r>
    <n v="10542"/>
    <n v="5"/>
    <s v="Cooperativa de Quesos 'Las Cabras'"/>
    <x v="0"/>
    <s v="Germany"/>
    <s v="Queso Cabrales"/>
    <x v="0"/>
    <n v="15"/>
    <n v="6"/>
    <s v="International"/>
    <x v="1"/>
  </r>
  <r>
    <n v="10543"/>
    <n v="5"/>
    <s v="Cooperativa de Quesos 'Las Cabras'"/>
    <x v="0"/>
    <s v="Venezuela"/>
    <s v="Queso Manchego La Pastora"/>
    <x v="0"/>
    <n v="30"/>
    <n v="2"/>
    <s v="International"/>
    <x v="1"/>
  </r>
  <r>
    <n v="10543"/>
    <n v="9"/>
    <s v="PB KnÃ¤ckebrÃ¶d AB"/>
    <x v="3"/>
    <s v="Venezuela"/>
    <s v="TunnbrÃ¶d"/>
    <x v="3"/>
    <n v="70"/>
    <n v="2"/>
    <s v="International"/>
    <x v="1"/>
  </r>
  <r>
    <n v="10544"/>
    <n v="12"/>
    <s v="Plutzer LebensmittelgroÃŸmÃ¤rkte AG"/>
    <x v="8"/>
    <s v="USA"/>
    <s v="RÃ¶ssle Sauerkraut"/>
    <x v="1"/>
    <n v="7"/>
    <n v="9"/>
    <s v="International"/>
    <x v="0"/>
  </r>
  <r>
    <n v="10545"/>
    <n v="5"/>
    <s v="Cooperativa de Quesos 'Las Cabras'"/>
    <x v="0"/>
    <s v="USA"/>
    <s v="Queso Cabrales"/>
    <x v="0"/>
    <n v="10"/>
    <n v="35"/>
    <s v="International"/>
    <x v="0"/>
  </r>
  <r>
    <n v="10546"/>
    <n v="3"/>
    <s v="Grandma Kelly's Homestead"/>
    <x v="2"/>
    <s v="France"/>
    <s v="Uncle Bob's Organic Dried Pears"/>
    <x v="1"/>
    <n v="10"/>
    <n v="4"/>
    <s v="International"/>
    <x v="1"/>
  </r>
  <r>
    <n v="10550"/>
    <n v="7"/>
    <s v="Pavlova, Ltd."/>
    <x v="7"/>
    <s v="Spain"/>
    <s v="Alice Mutton"/>
    <x v="7"/>
    <n v="8"/>
    <n v="9"/>
    <s v="International"/>
    <x v="0"/>
  </r>
  <r>
    <n v="10550"/>
    <n v="8"/>
    <s v="Specialty Biscuits, Ltd."/>
    <x v="4"/>
    <s v="Spain"/>
    <s v="Teatime Chocolate Biscuits"/>
    <x v="4"/>
    <n v="10"/>
    <n v="9"/>
    <s v="International"/>
    <x v="0"/>
  </r>
  <r>
    <n v="10550"/>
    <n v="8"/>
    <s v="Specialty Biscuits, Ltd."/>
    <x v="4"/>
    <s v="Spain"/>
    <s v="Sir Rodney's Scones"/>
    <x v="4"/>
    <n v="6"/>
    <n v="9"/>
    <s v="International"/>
    <x v="0"/>
  </r>
  <r>
    <n v="10551"/>
    <n v="7"/>
    <s v="Pavlova, Ltd."/>
    <x v="7"/>
    <s v="Portugal"/>
    <s v="Pavlova"/>
    <x v="4"/>
    <n v="40"/>
    <n v="9"/>
    <s v="International"/>
    <x v="0"/>
  </r>
  <r>
    <n v="10552"/>
    <n v="12"/>
    <s v="Plutzer LebensmittelgroÃŸmÃ¤rkte AG"/>
    <x v="8"/>
    <s v="Venezuela"/>
    <s v="RhÃ¶nbrÃ¤u Klosterbier"/>
    <x v="5"/>
    <n v="30"/>
    <n v="7"/>
    <s v="International"/>
    <x v="1"/>
  </r>
  <r>
    <n v="10553"/>
    <n v="5"/>
    <s v="Cooperativa de Quesos 'Las Cabras'"/>
    <x v="0"/>
    <s v="Finland"/>
    <s v="Queso Cabrales"/>
    <x v="0"/>
    <n v="15"/>
    <n v="4"/>
    <s v="International"/>
    <x v="1"/>
  </r>
  <r>
    <n v="10553"/>
    <n v="7"/>
    <s v="Pavlova, Ltd."/>
    <x v="7"/>
    <s v="Finland"/>
    <s v="Pavlova"/>
    <x v="4"/>
    <n v="14"/>
    <n v="4"/>
    <s v="International"/>
    <x v="1"/>
  </r>
  <r>
    <n v="10553"/>
    <n v="9"/>
    <s v="PB KnÃ¤ckebrÃ¶d AB"/>
    <x v="3"/>
    <s v="Finland"/>
    <s v="Gustaf's KnÃ¤ckebrÃ¶d"/>
    <x v="3"/>
    <n v="24"/>
    <n v="4"/>
    <s v="International"/>
    <x v="1"/>
  </r>
  <r>
    <n v="10554"/>
    <n v="7"/>
    <s v="Pavlova, Ltd."/>
    <x v="7"/>
    <s v="Germany"/>
    <s v="Pavlova"/>
    <x v="4"/>
    <n v="30"/>
    <n v="6"/>
    <s v="International"/>
    <x v="1"/>
  </r>
  <r>
    <n v="10554"/>
    <n v="9"/>
    <s v="PB KnÃ¤ckebrÃ¶d AB"/>
    <x v="3"/>
    <s v="Germany"/>
    <s v="TunnbrÃ¶d"/>
    <x v="3"/>
    <n v="20"/>
    <n v="6"/>
    <s v="International"/>
    <x v="1"/>
  </r>
  <r>
    <n v="10554"/>
    <n v="12"/>
    <s v="Plutzer LebensmittelgroÃŸmÃ¤rkte AG"/>
    <x v="8"/>
    <s v="Germany"/>
    <s v="Original Frankfurter grÃ¼ne SoÃŸe"/>
    <x v="2"/>
    <n v="10"/>
    <n v="6"/>
    <s v="Domestic"/>
    <x v="0"/>
  </r>
  <r>
    <n v="10555"/>
    <n v="6"/>
    <s v="Mayumi's"/>
    <x v="1"/>
    <s v="USA"/>
    <s v="Tofu"/>
    <x v="1"/>
    <n v="30"/>
    <n v="2"/>
    <s v="International"/>
    <x v="1"/>
  </r>
  <r>
    <n v="10555"/>
    <n v="8"/>
    <s v="Specialty Biscuits, Ltd."/>
    <x v="4"/>
    <s v="USA"/>
    <s v="Teatime Chocolate Biscuits"/>
    <x v="4"/>
    <n v="35"/>
    <n v="2"/>
    <s v="International"/>
    <x v="1"/>
  </r>
  <r>
    <n v="10555"/>
    <n v="10"/>
    <s v="Refrescos Americanas LTDA"/>
    <x v="6"/>
    <s v="USA"/>
    <s v="GuaranÃ¡ FantÃ¡stica"/>
    <x v="5"/>
    <n v="18"/>
    <n v="2"/>
    <s v="International"/>
    <x v="1"/>
  </r>
  <r>
    <n v="10557"/>
    <n v="12"/>
    <s v="Plutzer LebensmittelgroÃŸmÃ¤rkte AG"/>
    <x v="8"/>
    <s v="Germany"/>
    <s v="Wimmers gute SemmelknÃ¶del"/>
    <x v="3"/>
    <n v="30"/>
    <n v="3"/>
    <s v="Domestic"/>
    <x v="1"/>
  </r>
  <r>
    <n v="10557"/>
    <n v="12"/>
    <s v="Plutzer LebensmittelgroÃŸmÃ¤rkte AG"/>
    <x v="8"/>
    <s v="Germany"/>
    <s v="RhÃ¶nbrÃ¤u Klosterbier"/>
    <x v="5"/>
    <n v="20"/>
    <n v="3"/>
    <s v="Domestic"/>
    <x v="1"/>
  </r>
  <r>
    <n v="10560"/>
    <n v="13"/>
    <s v="Nord-Ost-Fisch Handelsgesellschaft mbH"/>
    <x v="8"/>
    <s v="Germany"/>
    <s v="Nord-Ost Matjeshering"/>
    <x v="6"/>
    <n v="20"/>
    <n v="3"/>
    <s v="Domestic"/>
    <x v="1"/>
  </r>
  <r>
    <n v="10564"/>
    <n v="7"/>
    <s v="Pavlova, Ltd."/>
    <x v="7"/>
    <s v="USA"/>
    <s v="Alice Mutton"/>
    <x v="7"/>
    <n v="16"/>
    <n v="6"/>
    <s v="International"/>
    <x v="1"/>
  </r>
  <r>
    <n v="10565"/>
    <n v="10"/>
    <s v="Refrescos Americanas LTDA"/>
    <x v="6"/>
    <s v="Canada"/>
    <s v="GuaranÃ¡ FantÃ¡stica"/>
    <x v="5"/>
    <n v="25"/>
    <n v="7"/>
    <s v="International"/>
    <x v="1"/>
  </r>
  <r>
    <n v="10565"/>
    <n v="12"/>
    <s v="Plutzer LebensmittelgroÃŸmÃ¤rkte AG"/>
    <x v="8"/>
    <s v="Canada"/>
    <s v="Wimmers gute SemmelknÃ¶del"/>
    <x v="3"/>
    <n v="18"/>
    <n v="7"/>
    <s v="International"/>
    <x v="1"/>
  </r>
  <r>
    <n v="10566"/>
    <n v="5"/>
    <s v="Cooperativa de Quesos 'Las Cabras'"/>
    <x v="0"/>
    <s v="France"/>
    <s v="Queso Cabrales"/>
    <x v="0"/>
    <n v="35"/>
    <n v="6"/>
    <s v="International"/>
    <x v="1"/>
  </r>
  <r>
    <n v="10566"/>
    <n v="7"/>
    <s v="Pavlova, Ltd."/>
    <x v="7"/>
    <s v="France"/>
    <s v="Carnarvon Tigers"/>
    <x v="6"/>
    <n v="18"/>
    <n v="6"/>
    <s v="International"/>
    <x v="1"/>
  </r>
  <r>
    <n v="10568"/>
    <n v="4"/>
    <s v="Tokyo Traders"/>
    <x v="1"/>
    <s v="Spain"/>
    <s v="Ikura"/>
    <x v="6"/>
    <n v="5"/>
    <n v="26"/>
    <s v="International"/>
    <x v="0"/>
  </r>
  <r>
    <n v="10570"/>
    <n v="5"/>
    <s v="Cooperativa de Quesos 'Las Cabras'"/>
    <x v="0"/>
    <s v="Canada"/>
    <s v="Queso Cabrales"/>
    <x v="0"/>
    <n v="15"/>
    <n v="2"/>
    <s v="International"/>
    <x v="1"/>
  </r>
  <r>
    <n v="10571"/>
    <n v="6"/>
    <s v="Mayumi's"/>
    <x v="1"/>
    <s v="Austria"/>
    <s v="Tofu"/>
    <x v="1"/>
    <n v="11"/>
    <n v="17"/>
    <s v="International"/>
    <x v="0"/>
  </r>
  <r>
    <n v="10572"/>
    <n v="7"/>
    <s v="Pavlova, Ltd."/>
    <x v="7"/>
    <s v="Sweden"/>
    <s v="Pavlova"/>
    <x v="4"/>
    <n v="12"/>
    <n v="7"/>
    <s v="International"/>
    <x v="1"/>
  </r>
  <r>
    <n v="10572"/>
    <n v="12"/>
    <s v="Plutzer LebensmittelgroÃŸmÃ¤rkte AG"/>
    <x v="8"/>
    <s v="Sweden"/>
    <s v="RhÃ¶nbrÃ¤u Klosterbier"/>
    <x v="5"/>
    <n v="15"/>
    <n v="7"/>
    <s v="International"/>
    <x v="1"/>
  </r>
  <r>
    <n v="10573"/>
    <n v="7"/>
    <s v="Pavlova, Ltd."/>
    <x v="7"/>
    <s v="Mexico"/>
    <s v="Alice Mutton"/>
    <x v="7"/>
    <n v="18"/>
    <n v="1"/>
    <s v="International"/>
    <x v="1"/>
  </r>
  <r>
    <n v="10574"/>
    <n v="12"/>
    <s v="Plutzer LebensmittelgroÃŸmÃ¤rkte AG"/>
    <x v="8"/>
    <s v="USA"/>
    <s v="Wimmers gute SemmelknÃ¶del"/>
    <x v="3"/>
    <n v="6"/>
    <n v="11"/>
    <s v="International"/>
    <x v="0"/>
  </r>
  <r>
    <n v="10575"/>
    <n v="7"/>
    <s v="Pavlova, Ltd."/>
    <x v="7"/>
    <s v="Germany"/>
    <s v="Vegie-spread"/>
    <x v="2"/>
    <n v="6"/>
    <n v="10"/>
    <s v="International"/>
    <x v="0"/>
  </r>
  <r>
    <n v="10576"/>
    <n v="1"/>
    <s v="Exotic Liquids"/>
    <x v="4"/>
    <s v="Mexico"/>
    <s v="Chai"/>
    <x v="5"/>
    <n v="10"/>
    <n v="7"/>
    <s v="International"/>
    <x v="1"/>
  </r>
  <r>
    <n v="10577"/>
    <n v="12"/>
    <s v="Plutzer LebensmittelgroÃŸmÃ¤rkte AG"/>
    <x v="8"/>
    <s v="USA"/>
    <s v="Original Frankfurter grÃ¼ne SoÃŸe"/>
    <x v="2"/>
    <n v="18"/>
    <n v="7"/>
    <s v="International"/>
    <x v="1"/>
  </r>
  <r>
    <n v="10577"/>
    <n v="12"/>
    <s v="Plutzer LebensmittelgroÃŸmÃ¤rkte AG"/>
    <x v="8"/>
    <s v="USA"/>
    <s v="RhÃ¶nbrÃ¤u Klosterbier"/>
    <x v="5"/>
    <n v="20"/>
    <n v="7"/>
    <s v="International"/>
    <x v="1"/>
  </r>
  <r>
    <n v="10579"/>
    <n v="6"/>
    <s v="Mayumi's"/>
    <x v="1"/>
    <s v="USA"/>
    <s v="Genen Shouyu"/>
    <x v="2"/>
    <n v="10"/>
    <n v="9"/>
    <s v="International"/>
    <x v="0"/>
  </r>
  <r>
    <n v="10579"/>
    <n v="12"/>
    <s v="Plutzer LebensmittelgroÃŸmÃ¤rkte AG"/>
    <x v="8"/>
    <s v="USA"/>
    <s v="RhÃ¶nbrÃ¤u Klosterbier"/>
    <x v="5"/>
    <n v="21"/>
    <n v="9"/>
    <s v="International"/>
    <x v="0"/>
  </r>
  <r>
    <n v="10580"/>
    <n v="2"/>
    <s v="New Orleans Cajun Delights"/>
    <x v="2"/>
    <s v="Germany"/>
    <s v="Louisiana Fiery Hot Pepper Sauce"/>
    <x v="2"/>
    <n v="30"/>
    <n v="5"/>
    <s v="International"/>
    <x v="1"/>
  </r>
  <r>
    <n v="10580"/>
    <n v="6"/>
    <s v="Mayumi's"/>
    <x v="1"/>
    <s v="Germany"/>
    <s v="Tofu"/>
    <x v="1"/>
    <n v="15"/>
    <n v="5"/>
    <s v="International"/>
    <x v="1"/>
  </r>
  <r>
    <n v="10581"/>
    <n v="12"/>
    <s v="Plutzer LebensmittelgroÃŸmÃ¤rkte AG"/>
    <x v="8"/>
    <s v="Brazil"/>
    <s v="RhÃ¶nbrÃ¤u Klosterbier"/>
    <x v="5"/>
    <n v="50"/>
    <n v="6"/>
    <s v="International"/>
    <x v="1"/>
  </r>
  <r>
    <n v="10583"/>
    <n v="12"/>
    <s v="Plutzer LebensmittelgroÃŸmÃ¤rkte AG"/>
    <x v="8"/>
    <s v="Finland"/>
    <s v="ThÃ¼ringer Rostbratwurst"/>
    <x v="7"/>
    <n v="10"/>
    <n v="4"/>
    <s v="International"/>
    <x v="1"/>
  </r>
  <r>
    <n v="10587"/>
    <n v="11"/>
    <s v="Heli SÃ¼ÃŸwaren GmbH &amp; Co. KG"/>
    <x v="8"/>
    <s v="Brazil"/>
    <s v="GumbÃ¤r GummibÃ¤rchen"/>
    <x v="4"/>
    <n v="6"/>
    <n v="7"/>
    <s v="International"/>
    <x v="1"/>
  </r>
  <r>
    <n v="10587"/>
    <n v="12"/>
    <s v="Plutzer LebensmittelgroÃŸmÃ¤rkte AG"/>
    <x v="8"/>
    <s v="Brazil"/>
    <s v="Original Frankfurter grÃ¼ne SoÃŸe"/>
    <x v="2"/>
    <n v="20"/>
    <n v="7"/>
    <s v="International"/>
    <x v="1"/>
  </r>
  <r>
    <n v="10588"/>
    <n v="7"/>
    <s v="Pavlova, Ltd."/>
    <x v="7"/>
    <s v="Germany"/>
    <s v="Carnarvon Tigers"/>
    <x v="6"/>
    <n v="40"/>
    <n v="7"/>
    <s v="International"/>
    <x v="1"/>
  </r>
  <r>
    <n v="10590"/>
    <n v="1"/>
    <s v="Exotic Liquids"/>
    <x v="4"/>
    <s v="Canada"/>
    <s v="Chai"/>
    <x v="5"/>
    <n v="20"/>
    <n v="7"/>
    <s v="International"/>
    <x v="1"/>
  </r>
  <r>
    <n v="10590"/>
    <n v="12"/>
    <s v="Plutzer LebensmittelgroÃŸmÃ¤rkte AG"/>
    <x v="8"/>
    <s v="Canada"/>
    <s v="Original Frankfurter grÃ¼ne SoÃŸe"/>
    <x v="2"/>
    <n v="60"/>
    <n v="7"/>
    <s v="International"/>
    <x v="1"/>
  </r>
  <r>
    <n v="10591"/>
    <n v="1"/>
    <s v="Exotic Liquids"/>
    <x v="4"/>
    <s v="Denmark"/>
    <s v="Aniseed Syrup"/>
    <x v="2"/>
    <n v="14"/>
    <n v="9"/>
    <s v="International"/>
    <x v="0"/>
  </r>
  <r>
    <n v="10591"/>
    <n v="3"/>
    <s v="Grandma Kelly's Homestead"/>
    <x v="2"/>
    <s v="Denmark"/>
    <s v="Uncle Bob's Organic Dried Pears"/>
    <x v="1"/>
    <n v="10"/>
    <n v="9"/>
    <s v="International"/>
    <x v="0"/>
  </r>
  <r>
    <n v="10592"/>
    <n v="6"/>
    <s v="Mayumi's"/>
    <x v="1"/>
    <s v="Germany"/>
    <s v="Genen Shouyu"/>
    <x v="2"/>
    <n v="25"/>
    <n v="8"/>
    <s v="International"/>
    <x v="1"/>
  </r>
  <r>
    <n v="10592"/>
    <n v="11"/>
    <s v="Heli SÃ¼ÃŸwaren GmbH &amp; Co. KG"/>
    <x v="8"/>
    <s v="Germany"/>
    <s v="GumbÃ¤r GummibÃ¤rchen"/>
    <x v="4"/>
    <n v="5"/>
    <n v="8"/>
    <s v="Domestic"/>
    <x v="0"/>
  </r>
  <r>
    <n v="10593"/>
    <n v="8"/>
    <s v="Specialty Biscuits, Ltd."/>
    <x v="4"/>
    <s v="Germany"/>
    <s v="Sir Rodney's Marmalade"/>
    <x v="4"/>
    <n v="21"/>
    <n v="35"/>
    <s v="International"/>
    <x v="0"/>
  </r>
  <r>
    <n v="10596"/>
    <n v="7"/>
    <s v="Pavlova, Ltd."/>
    <x v="7"/>
    <s v="USA"/>
    <s v="Vegie-spread"/>
    <x v="2"/>
    <n v="24"/>
    <n v="32"/>
    <s v="International"/>
    <x v="0"/>
  </r>
  <r>
    <n v="10596"/>
    <n v="12"/>
    <s v="Plutzer LebensmittelgroÃŸmÃ¤rkte AG"/>
    <x v="8"/>
    <s v="USA"/>
    <s v="RhÃ¶nbrÃ¤u Klosterbier"/>
    <x v="5"/>
    <n v="30"/>
    <n v="32"/>
    <s v="International"/>
    <x v="0"/>
  </r>
  <r>
    <n v="10597"/>
    <n v="2"/>
    <s v="New Orleans Cajun Delights"/>
    <x v="2"/>
    <s v="Austria"/>
    <s v="Louisiana Fiery Hot Pepper Sauce"/>
    <x v="2"/>
    <n v="12"/>
    <n v="7"/>
    <s v="International"/>
    <x v="1"/>
  </r>
  <r>
    <n v="10597"/>
    <n v="10"/>
    <s v="Refrescos Americanas LTDA"/>
    <x v="6"/>
    <s v="Austria"/>
    <s v="GuaranÃ¡ FantÃ¡stica"/>
    <x v="5"/>
    <n v="35"/>
    <n v="7"/>
    <s v="International"/>
    <x v="1"/>
  </r>
  <r>
    <n v="10598"/>
    <n v="11"/>
    <s v="Heli SÃ¼ÃŸwaren GmbH &amp; Co. KG"/>
    <x v="8"/>
    <s v="USA"/>
    <s v="Schoggi Schokolade"/>
    <x v="4"/>
    <n v="50"/>
    <n v="4"/>
    <s v="International"/>
    <x v="1"/>
  </r>
  <r>
    <n v="10601"/>
    <n v="6"/>
    <s v="Mayumi's"/>
    <x v="1"/>
    <s v="Venezuela"/>
    <s v="Konbu"/>
    <x v="6"/>
    <n v="60"/>
    <n v="6"/>
    <s v="International"/>
    <x v="1"/>
  </r>
  <r>
    <n v="10602"/>
    <n v="12"/>
    <s v="Plutzer LebensmittelgroÃŸmÃ¤rkte AG"/>
    <x v="8"/>
    <s v="Denmark"/>
    <s v="Original Frankfurter grÃ¼ne SoÃŸe"/>
    <x v="2"/>
    <n v="5"/>
    <n v="5"/>
    <s v="International"/>
    <x v="1"/>
  </r>
  <r>
    <n v="10603"/>
    <n v="9"/>
    <s v="PB KnÃ¤ckebrÃ¶d AB"/>
    <x v="3"/>
    <s v="USA"/>
    <s v="Gustaf's KnÃ¤ckebrÃ¶d"/>
    <x v="3"/>
    <n v="48"/>
    <n v="21"/>
    <s v="International"/>
    <x v="0"/>
  </r>
  <r>
    <n v="10605"/>
    <n v="7"/>
    <s v="Pavlova, Ltd."/>
    <x v="7"/>
    <s v="Canada"/>
    <s v="Pavlova"/>
    <x v="4"/>
    <n v="30"/>
    <n v="8"/>
    <s v="International"/>
    <x v="1"/>
  </r>
  <r>
    <n v="10606"/>
    <n v="2"/>
    <s v="New Orleans Cajun Delights"/>
    <x v="2"/>
    <s v="Brazil"/>
    <s v="Chef Anton's Cajun Seasoning"/>
    <x v="2"/>
    <n v="20"/>
    <n v="9"/>
    <s v="International"/>
    <x v="0"/>
  </r>
  <r>
    <n v="10607"/>
    <n v="3"/>
    <s v="Grandma Kelly's Homestead"/>
    <x v="2"/>
    <s v="USA"/>
    <s v="Uncle Bob's Organic Dried Pears"/>
    <x v="1"/>
    <n v="45"/>
    <n v="3"/>
    <s v="Domestic"/>
    <x v="1"/>
  </r>
  <r>
    <n v="10607"/>
    <n v="7"/>
    <s v="Pavlova, Ltd."/>
    <x v="7"/>
    <s v="USA"/>
    <s v="Alice Mutton"/>
    <x v="7"/>
    <n v="100"/>
    <n v="3"/>
    <s v="International"/>
    <x v="1"/>
  </r>
  <r>
    <n v="10609"/>
    <n v="1"/>
    <s v="Exotic Liquids"/>
    <x v="4"/>
    <s v="France"/>
    <s v="Chai"/>
    <x v="5"/>
    <n v="3"/>
    <n v="6"/>
    <s v="International"/>
    <x v="1"/>
  </r>
  <r>
    <n v="10609"/>
    <n v="4"/>
    <s v="Tokyo Traders"/>
    <x v="1"/>
    <s v="France"/>
    <s v="Ikura"/>
    <x v="6"/>
    <n v="10"/>
    <n v="6"/>
    <s v="International"/>
    <x v="1"/>
  </r>
  <r>
    <n v="10609"/>
    <n v="8"/>
    <s v="Specialty Biscuits, Ltd."/>
    <x v="4"/>
    <s v="France"/>
    <s v="Sir Rodney's Scones"/>
    <x v="4"/>
    <n v="6"/>
    <n v="6"/>
    <s v="International"/>
    <x v="1"/>
  </r>
  <r>
    <n v="10611"/>
    <n v="1"/>
    <s v="Exotic Liquids"/>
    <x v="4"/>
    <s v="Poland"/>
    <s v="Chai"/>
    <x v="5"/>
    <n v="6"/>
    <n v="7"/>
    <s v="International"/>
    <x v="1"/>
  </r>
  <r>
    <n v="10611"/>
    <n v="1"/>
    <s v="Exotic Liquids"/>
    <x v="4"/>
    <s v="Poland"/>
    <s v="Chang"/>
    <x v="5"/>
    <n v="10"/>
    <n v="7"/>
    <s v="International"/>
    <x v="1"/>
  </r>
  <r>
    <n v="10612"/>
    <n v="4"/>
    <s v="Tokyo Traders"/>
    <x v="1"/>
    <s v="USA"/>
    <s v="Ikura"/>
    <x v="6"/>
    <n v="70"/>
    <n v="4"/>
    <s v="International"/>
    <x v="1"/>
  </r>
  <r>
    <n v="10613"/>
    <n v="6"/>
    <s v="Mayumi's"/>
    <x v="1"/>
    <s v="Venezuela"/>
    <s v="Konbu"/>
    <x v="6"/>
    <n v="8"/>
    <n v="3"/>
    <s v="International"/>
    <x v="1"/>
  </r>
  <r>
    <n v="10613"/>
    <n v="12"/>
    <s v="Plutzer LebensmittelgroÃŸmÃ¤rkte AG"/>
    <x v="8"/>
    <s v="Venezuela"/>
    <s v="RhÃ¶nbrÃ¤u Klosterbier"/>
    <x v="5"/>
    <n v="40"/>
    <n v="3"/>
    <s v="International"/>
    <x v="1"/>
  </r>
  <r>
    <n v="10614"/>
    <n v="5"/>
    <s v="Cooperativa de Quesos 'Las Cabras'"/>
    <x v="0"/>
    <s v="Germany"/>
    <s v="Queso Cabrales"/>
    <x v="0"/>
    <n v="14"/>
    <n v="3"/>
    <s v="International"/>
    <x v="1"/>
  </r>
  <r>
    <n v="10614"/>
    <n v="8"/>
    <s v="Specialty Biscuits, Ltd."/>
    <x v="4"/>
    <s v="Germany"/>
    <s v="Sir Rodney's Scones"/>
    <x v="4"/>
    <n v="8"/>
    <n v="3"/>
    <s v="International"/>
    <x v="1"/>
  </r>
  <r>
    <n v="10616"/>
    <n v="7"/>
    <s v="Pavlova, Ltd."/>
    <x v="7"/>
    <s v="USA"/>
    <s v="Outback Lager"/>
    <x v="5"/>
    <n v="15"/>
    <n v="5"/>
    <s v="International"/>
    <x v="1"/>
  </r>
  <r>
    <n v="10618"/>
    <n v="3"/>
    <s v="Grandma Kelly's Homestead"/>
    <x v="2"/>
    <s v="Canada"/>
    <s v="Grandma's Boysenberry Spread"/>
    <x v="2"/>
    <n v="70"/>
    <n v="7"/>
    <s v="International"/>
    <x v="1"/>
  </r>
  <r>
    <n v="10618"/>
    <n v="8"/>
    <s v="Specialty Biscuits, Ltd."/>
    <x v="4"/>
    <s v="Canada"/>
    <s v="Scottish Longbreads"/>
    <x v="4"/>
    <n v="15"/>
    <n v="7"/>
    <s v="International"/>
    <x v="1"/>
  </r>
  <r>
    <n v="10619"/>
    <n v="8"/>
    <s v="Specialty Biscuits, Ltd."/>
    <x v="4"/>
    <s v="Canada"/>
    <s v="Sir Rodney's Scones"/>
    <x v="4"/>
    <n v="42"/>
    <n v="3"/>
    <s v="International"/>
    <x v="1"/>
  </r>
  <r>
    <n v="10619"/>
    <n v="9"/>
    <s v="PB KnÃ¤ckebrÃ¶d AB"/>
    <x v="3"/>
    <s v="Canada"/>
    <s v="Gustaf's KnÃ¤ckebrÃ¶d"/>
    <x v="3"/>
    <n v="40"/>
    <n v="3"/>
    <s v="International"/>
    <x v="1"/>
  </r>
  <r>
    <n v="10620"/>
    <n v="10"/>
    <s v="Refrescos Americanas LTDA"/>
    <x v="6"/>
    <s v="Canada"/>
    <s v="GuaranÃ¡ FantÃ¡stica"/>
    <x v="5"/>
    <n v="5"/>
    <n v="9"/>
    <s v="International"/>
    <x v="0"/>
  </r>
  <r>
    <n v="10621"/>
    <n v="7"/>
    <s v="Pavlova, Ltd."/>
    <x v="7"/>
    <s v="UK"/>
    <s v="Outback Lager"/>
    <x v="5"/>
    <n v="20"/>
    <n v="6"/>
    <s v="International"/>
    <x v="1"/>
  </r>
  <r>
    <n v="10621"/>
    <n v="8"/>
    <s v="Specialty Biscuits, Ltd."/>
    <x v="4"/>
    <s v="UK"/>
    <s v="Teatime Chocolate Biscuits"/>
    <x v="4"/>
    <n v="5"/>
    <n v="6"/>
    <s v="Domestic"/>
    <x v="0"/>
  </r>
  <r>
    <n v="10621"/>
    <n v="9"/>
    <s v="PB KnÃ¤ckebrÃ¶d AB"/>
    <x v="3"/>
    <s v="UK"/>
    <s v="TunnbrÃ¶d"/>
    <x v="3"/>
    <n v="10"/>
    <n v="6"/>
    <s v="International"/>
    <x v="1"/>
  </r>
  <r>
    <n v="10622"/>
    <n v="1"/>
    <s v="Exotic Liquids"/>
    <x v="4"/>
    <s v="Brazil"/>
    <s v="Chang"/>
    <x v="5"/>
    <n v="20"/>
    <n v="5"/>
    <s v="International"/>
    <x v="1"/>
  </r>
  <r>
    <n v="10622"/>
    <n v="8"/>
    <s v="Specialty Biscuits, Ltd."/>
    <x v="4"/>
    <s v="Brazil"/>
    <s v="Scottish Longbreads"/>
    <x v="4"/>
    <n v="18"/>
    <n v="5"/>
    <s v="International"/>
    <x v="1"/>
  </r>
  <r>
    <n v="10623"/>
    <n v="6"/>
    <s v="Mayumi's"/>
    <x v="1"/>
    <s v="Germany"/>
    <s v="Tofu"/>
    <x v="1"/>
    <n v="21"/>
    <n v="5"/>
    <s v="International"/>
    <x v="1"/>
  </r>
  <r>
    <n v="10623"/>
    <n v="8"/>
    <s v="Specialty Biscuits, Ltd."/>
    <x v="4"/>
    <s v="Germany"/>
    <s v="Teatime Chocolate Biscuits"/>
    <x v="4"/>
    <n v="15"/>
    <n v="5"/>
    <s v="International"/>
    <x v="1"/>
  </r>
  <r>
    <n v="10623"/>
    <n v="8"/>
    <s v="Specialty Biscuits, Ltd."/>
    <x v="4"/>
    <s v="Germany"/>
    <s v="Sir Rodney's Scones"/>
    <x v="4"/>
    <n v="25"/>
    <n v="5"/>
    <s v="International"/>
    <x v="1"/>
  </r>
  <r>
    <n v="10623"/>
    <n v="10"/>
    <s v="Refrescos Americanas LTDA"/>
    <x v="6"/>
    <s v="Germany"/>
    <s v="GuaranÃ¡ FantÃ¡stica"/>
    <x v="5"/>
    <n v="3"/>
    <n v="5"/>
    <s v="International"/>
    <x v="1"/>
  </r>
  <r>
    <n v="10624"/>
    <n v="12"/>
    <s v="Plutzer LebensmittelgroÃŸmÃ¤rkte AG"/>
    <x v="8"/>
    <s v="USA"/>
    <s v="RÃ¶ssle Sauerkraut"/>
    <x v="1"/>
    <n v="10"/>
    <n v="12"/>
    <s v="International"/>
    <x v="0"/>
  </r>
  <r>
    <n v="10624"/>
    <n v="12"/>
    <s v="Plutzer LebensmittelgroÃŸmÃ¤rkte AG"/>
    <x v="8"/>
    <s v="USA"/>
    <s v="ThÃ¼ringer Rostbratwurst"/>
    <x v="7"/>
    <n v="6"/>
    <n v="12"/>
    <s v="International"/>
    <x v="0"/>
  </r>
  <r>
    <n v="10625"/>
    <n v="6"/>
    <s v="Mayumi's"/>
    <x v="1"/>
    <s v="Mexico"/>
    <s v="Tofu"/>
    <x v="1"/>
    <n v="3"/>
    <n v="6"/>
    <s v="International"/>
    <x v="1"/>
  </r>
  <r>
    <n v="10628"/>
    <n v="1"/>
    <s v="Exotic Liquids"/>
    <x v="4"/>
    <s v="France"/>
    <s v="Chai"/>
    <x v="5"/>
    <n v="25"/>
    <n v="8"/>
    <s v="International"/>
    <x v="1"/>
  </r>
  <r>
    <n v="10629"/>
    <n v="12"/>
    <s v="Plutzer LebensmittelgroÃŸmÃ¤rkte AG"/>
    <x v="8"/>
    <s v="Spain"/>
    <s v="ThÃ¼ringer Rostbratwurst"/>
    <x v="7"/>
    <n v="20"/>
    <n v="8"/>
    <s v="International"/>
    <x v="1"/>
  </r>
  <r>
    <n v="10629"/>
    <n v="12"/>
    <s v="Plutzer LebensmittelgroÃŸmÃ¤rkte AG"/>
    <x v="8"/>
    <s v="Spain"/>
    <s v="Wimmers gute SemmelknÃ¶del"/>
    <x v="3"/>
    <n v="9"/>
    <n v="8"/>
    <s v="International"/>
    <x v="1"/>
  </r>
  <r>
    <n v="10631"/>
    <n v="12"/>
    <s v="Plutzer LebensmittelgroÃŸmÃ¤rkte AG"/>
    <x v="8"/>
    <s v="France"/>
    <s v="RhÃ¶nbrÃ¤u Klosterbier"/>
    <x v="5"/>
    <n v="8"/>
    <n v="1"/>
    <s v="International"/>
    <x v="1"/>
  </r>
  <r>
    <n v="10632"/>
    <n v="1"/>
    <s v="Exotic Liquids"/>
    <x v="4"/>
    <s v="Germany"/>
    <s v="Chang"/>
    <x v="5"/>
    <n v="30"/>
    <n v="5"/>
    <s v="International"/>
    <x v="1"/>
  </r>
  <r>
    <n v="10633"/>
    <n v="5"/>
    <s v="Cooperativa de Quesos 'Las Cabras'"/>
    <x v="0"/>
    <s v="Austria"/>
    <s v="Queso Manchego La Pastora"/>
    <x v="0"/>
    <n v="36"/>
    <n v="3"/>
    <s v="International"/>
    <x v="1"/>
  </r>
  <r>
    <n v="10633"/>
    <n v="6"/>
    <s v="Mayumi's"/>
    <x v="1"/>
    <s v="Austria"/>
    <s v="Konbu"/>
    <x v="6"/>
    <n v="13"/>
    <n v="3"/>
    <s v="International"/>
    <x v="1"/>
  </r>
  <r>
    <n v="10633"/>
    <n v="11"/>
    <s v="Heli SÃ¼ÃŸwaren GmbH &amp; Co. KG"/>
    <x v="8"/>
    <s v="Austria"/>
    <s v="GumbÃ¤r GummibÃ¤rchen"/>
    <x v="4"/>
    <n v="35"/>
    <n v="3"/>
    <s v="International"/>
    <x v="1"/>
  </r>
  <r>
    <n v="10634"/>
    <n v="3"/>
    <s v="Grandma Kelly's Homestead"/>
    <x v="2"/>
    <s v="France"/>
    <s v="Uncle Bob's Organic Dried Pears"/>
    <x v="1"/>
    <n v="35"/>
    <n v="6"/>
    <s v="International"/>
    <x v="1"/>
  </r>
  <r>
    <n v="10634"/>
    <n v="7"/>
    <s v="Pavlova, Ltd."/>
    <x v="7"/>
    <s v="France"/>
    <s v="Carnarvon Tigers"/>
    <x v="6"/>
    <n v="50"/>
    <n v="6"/>
    <s v="International"/>
    <x v="1"/>
  </r>
  <r>
    <n v="10634"/>
    <n v="12"/>
    <s v="Plutzer LebensmittelgroÃŸmÃ¤rkte AG"/>
    <x v="8"/>
    <s v="France"/>
    <s v="RhÃ¶nbrÃ¤u Klosterbier"/>
    <x v="5"/>
    <n v="2"/>
    <n v="6"/>
    <s v="International"/>
    <x v="1"/>
  </r>
  <r>
    <n v="10635"/>
    <n v="2"/>
    <s v="New Orleans Cajun Delights"/>
    <x v="2"/>
    <s v="Italy"/>
    <s v="Chef Anton's Cajun Seasoning"/>
    <x v="2"/>
    <n v="10"/>
    <n v="3"/>
    <s v="International"/>
    <x v="1"/>
  </r>
  <r>
    <n v="10635"/>
    <n v="2"/>
    <s v="New Orleans Cajun Delights"/>
    <x v="2"/>
    <s v="Italy"/>
    <s v="Chef Anton's Gumbo Mix"/>
    <x v="2"/>
    <n v="15"/>
    <n v="3"/>
    <s v="International"/>
    <x v="1"/>
  </r>
  <r>
    <n v="10635"/>
    <n v="9"/>
    <s v="PB KnÃ¤ckebrÃ¶d AB"/>
    <x v="3"/>
    <s v="Italy"/>
    <s v="Gustaf's KnÃ¤ckebrÃ¶d"/>
    <x v="3"/>
    <n v="40"/>
    <n v="3"/>
    <s v="International"/>
    <x v="1"/>
  </r>
  <r>
    <n v="10636"/>
    <n v="2"/>
    <s v="New Orleans Cajun Delights"/>
    <x v="2"/>
    <s v="Finland"/>
    <s v="Chef Anton's Cajun Seasoning"/>
    <x v="2"/>
    <n v="25"/>
    <n v="7"/>
    <s v="International"/>
    <x v="1"/>
  </r>
  <r>
    <n v="10637"/>
    <n v="5"/>
    <s v="Cooperativa de Quesos 'Las Cabras'"/>
    <x v="0"/>
    <s v="Brazil"/>
    <s v="Queso Cabrales"/>
    <x v="0"/>
    <n v="10"/>
    <n v="7"/>
    <s v="International"/>
    <x v="1"/>
  </r>
  <r>
    <n v="10638"/>
    <n v="2"/>
    <s v="New Orleans Cajun Delights"/>
    <x v="2"/>
    <s v="Venezuela"/>
    <s v="Louisiana Fiery Hot Pepper Sauce"/>
    <x v="2"/>
    <n v="21"/>
    <n v="12"/>
    <s v="International"/>
    <x v="0"/>
  </r>
  <r>
    <n v="10639"/>
    <n v="7"/>
    <s v="Pavlova, Ltd."/>
    <x v="7"/>
    <s v="Norway"/>
    <s v="Carnarvon Tigers"/>
    <x v="6"/>
    <n v="8"/>
    <n v="7"/>
    <s v="International"/>
    <x v="1"/>
  </r>
  <r>
    <n v="10640"/>
    <n v="7"/>
    <s v="Pavlova, Ltd."/>
    <x v="7"/>
    <s v="Germany"/>
    <s v="Outback Lager"/>
    <x v="5"/>
    <n v="15"/>
    <n v="7"/>
    <s v="International"/>
    <x v="1"/>
  </r>
  <r>
    <n v="10641"/>
    <n v="1"/>
    <s v="Exotic Liquids"/>
    <x v="4"/>
    <s v="Venezuela"/>
    <s v="Chang"/>
    <x v="5"/>
    <n v="50"/>
    <n v="4"/>
    <s v="International"/>
    <x v="1"/>
  </r>
  <r>
    <n v="10642"/>
    <n v="8"/>
    <s v="Specialty Biscuits, Ltd."/>
    <x v="4"/>
    <s v="Denmark"/>
    <s v="Sir Rodney's Scones"/>
    <x v="4"/>
    <n v="30"/>
    <n v="14"/>
    <s v="International"/>
    <x v="0"/>
  </r>
  <r>
    <n v="10643"/>
    <n v="12"/>
    <s v="Plutzer LebensmittelgroÃŸmÃ¤rkte AG"/>
    <x v="8"/>
    <s v="Germany"/>
    <s v="RÃ¶ssle Sauerkraut"/>
    <x v="1"/>
    <n v="15"/>
    <n v="8"/>
    <s v="Domestic"/>
    <x v="0"/>
  </r>
  <r>
    <n v="10644"/>
    <n v="7"/>
    <s v="Pavlova, Ltd."/>
    <x v="7"/>
    <s v="Brazil"/>
    <s v="Carnarvon Tigers"/>
    <x v="6"/>
    <n v="4"/>
    <n v="7"/>
    <s v="International"/>
    <x v="1"/>
  </r>
  <r>
    <n v="10645"/>
    <n v="7"/>
    <s v="Pavlova, Ltd."/>
    <x v="7"/>
    <s v="Brazil"/>
    <s v="Carnarvon Tigers"/>
    <x v="6"/>
    <n v="20"/>
    <n v="7"/>
    <s v="International"/>
    <x v="1"/>
  </r>
  <r>
    <n v="10646"/>
    <n v="1"/>
    <s v="Exotic Liquids"/>
    <x v="4"/>
    <s v="Ireland"/>
    <s v="Chai"/>
    <x v="5"/>
    <n v="15"/>
    <n v="7"/>
    <s v="International"/>
    <x v="1"/>
  </r>
  <r>
    <n v="10646"/>
    <n v="4"/>
    <s v="Tokyo Traders"/>
    <x v="1"/>
    <s v="Ireland"/>
    <s v="Ikura"/>
    <x v="6"/>
    <n v="18"/>
    <n v="7"/>
    <s v="International"/>
    <x v="1"/>
  </r>
  <r>
    <n v="10646"/>
    <n v="12"/>
    <s v="Plutzer LebensmittelgroÃŸmÃ¤rkte AG"/>
    <x v="8"/>
    <s v="Ireland"/>
    <s v="Original Frankfurter grÃ¼ne SoÃŸe"/>
    <x v="2"/>
    <n v="35"/>
    <n v="7"/>
    <s v="International"/>
    <x v="1"/>
  </r>
  <r>
    <n v="10647"/>
    <n v="8"/>
    <s v="Specialty Biscuits, Ltd."/>
    <x v="4"/>
    <s v="Brazil"/>
    <s v="Teatime Chocolate Biscuits"/>
    <x v="4"/>
    <n v="30"/>
    <n v="7"/>
    <s v="International"/>
    <x v="1"/>
  </r>
  <r>
    <n v="10648"/>
    <n v="9"/>
    <s v="PB KnÃ¤ckebrÃ¶d AB"/>
    <x v="3"/>
    <s v="Brazil"/>
    <s v="Gustaf's KnÃ¤ckebrÃ¶d"/>
    <x v="3"/>
    <n v="15"/>
    <n v="12"/>
    <s v="International"/>
    <x v="0"/>
  </r>
  <r>
    <n v="10648"/>
    <n v="10"/>
    <s v="Refrescos Americanas LTDA"/>
    <x v="6"/>
    <s v="Brazil"/>
    <s v="GuaranÃ¡ FantÃ¡stica"/>
    <x v="5"/>
    <n v="15"/>
    <n v="12"/>
    <s v="Domestic"/>
    <x v="0"/>
  </r>
  <r>
    <n v="10649"/>
    <n v="12"/>
    <s v="Plutzer LebensmittelgroÃŸmÃ¤rkte AG"/>
    <x v="8"/>
    <s v="Belgium"/>
    <s v="RÃ¶ssle Sauerkraut"/>
    <x v="1"/>
    <n v="20"/>
    <n v="1"/>
    <s v="International"/>
    <x v="1"/>
  </r>
  <r>
    <n v="10650"/>
    <n v="13"/>
    <s v="Nord-Ost-Fisch Handelsgesellschaft mbH"/>
    <x v="8"/>
    <s v="Brazil"/>
    <s v="Nord-Ost Matjeshering"/>
    <x v="6"/>
    <n v="30"/>
    <n v="5"/>
    <s v="International"/>
    <x v="1"/>
  </r>
  <r>
    <n v="10651"/>
    <n v="8"/>
    <s v="Specialty Biscuits, Ltd."/>
    <x v="4"/>
    <s v="Germany"/>
    <s v="Teatime Chocolate Biscuits"/>
    <x v="4"/>
    <n v="12"/>
    <n v="10"/>
    <s v="International"/>
    <x v="0"/>
  </r>
  <r>
    <n v="10651"/>
    <n v="9"/>
    <s v="PB KnÃ¤ckebrÃ¶d AB"/>
    <x v="3"/>
    <s v="Germany"/>
    <s v="Gustaf's KnÃ¤ckebrÃ¶d"/>
    <x v="3"/>
    <n v="20"/>
    <n v="10"/>
    <s v="International"/>
    <x v="0"/>
  </r>
  <r>
    <n v="10652"/>
    <n v="13"/>
    <s v="Nord-Ost-Fisch Handelsgesellschaft mbH"/>
    <x v="8"/>
    <s v="Brazil"/>
    <s v="Nord-Ost Matjeshering"/>
    <x v="6"/>
    <n v="2"/>
    <n v="7"/>
    <s v="International"/>
    <x v="1"/>
  </r>
  <r>
    <n v="10653"/>
    <n v="7"/>
    <s v="Pavlova, Ltd."/>
    <x v="7"/>
    <s v="Germany"/>
    <s v="Pavlova"/>
    <x v="4"/>
    <n v="30"/>
    <n v="17"/>
    <s v="International"/>
    <x v="0"/>
  </r>
  <r>
    <n v="10654"/>
    <n v="2"/>
    <s v="New Orleans Cajun Delights"/>
    <x v="2"/>
    <s v="Sweden"/>
    <s v="Chef Anton's Cajun Seasoning"/>
    <x v="2"/>
    <n v="12"/>
    <n v="9"/>
    <s v="International"/>
    <x v="0"/>
  </r>
  <r>
    <n v="10656"/>
    <n v="6"/>
    <s v="Mayumi's"/>
    <x v="1"/>
    <s v="USA"/>
    <s v="Tofu"/>
    <x v="1"/>
    <n v="3"/>
    <n v="6"/>
    <s v="International"/>
    <x v="1"/>
  </r>
  <r>
    <n v="10657"/>
    <n v="6"/>
    <s v="Mayumi's"/>
    <x v="1"/>
    <s v="USA"/>
    <s v="Genen Shouyu"/>
    <x v="2"/>
    <n v="50"/>
    <n v="11"/>
    <s v="International"/>
    <x v="0"/>
  </r>
  <r>
    <n v="10658"/>
    <n v="8"/>
    <s v="Specialty Biscuits, Ltd."/>
    <x v="4"/>
    <s v="Germany"/>
    <s v="Sir Rodney's Scones"/>
    <x v="4"/>
    <n v="60"/>
    <n v="3"/>
    <s v="International"/>
    <x v="1"/>
  </r>
  <r>
    <n v="10658"/>
    <n v="12"/>
    <s v="Plutzer LebensmittelgroÃŸmÃ¤rkte AG"/>
    <x v="8"/>
    <s v="Germany"/>
    <s v="Original Frankfurter grÃ¼ne SoÃŸe"/>
    <x v="2"/>
    <n v="70"/>
    <n v="3"/>
    <s v="Domestic"/>
    <x v="1"/>
  </r>
  <r>
    <n v="10659"/>
    <n v="7"/>
    <s v="Pavlova, Ltd."/>
    <x v="7"/>
    <s v="Brazil"/>
    <s v="Outback Lager"/>
    <x v="5"/>
    <n v="40"/>
    <n v="5"/>
    <s v="International"/>
    <x v="1"/>
  </r>
  <r>
    <n v="10660"/>
    <n v="8"/>
    <s v="Specialty Biscuits, Ltd."/>
    <x v="4"/>
    <s v="USA"/>
    <s v="Sir Rodney's Marmalade"/>
    <x v="4"/>
    <n v="21"/>
    <n v="37"/>
    <s v="International"/>
    <x v="0"/>
  </r>
  <r>
    <n v="10662"/>
    <n v="8"/>
    <s v="Specialty Biscuits, Ltd."/>
    <x v="4"/>
    <s v="USA"/>
    <s v="Scottish Longbreads"/>
    <x v="4"/>
    <n v="10"/>
    <n v="9"/>
    <s v="International"/>
    <x v="0"/>
  </r>
  <r>
    <n v="10664"/>
    <n v="2"/>
    <s v="New Orleans Cajun Delights"/>
    <x v="2"/>
    <s v="Portugal"/>
    <s v="Louisiana Fiery Hot Pepper Sauce"/>
    <x v="2"/>
    <n v="15"/>
    <n v="9"/>
    <s v="International"/>
    <x v="0"/>
  </r>
  <r>
    <n v="10664"/>
    <n v="4"/>
    <s v="Tokyo Traders"/>
    <x v="1"/>
    <s v="Portugal"/>
    <s v="Ikura"/>
    <x v="6"/>
    <n v="24"/>
    <n v="9"/>
    <s v="International"/>
    <x v="0"/>
  </r>
  <r>
    <n v="10666"/>
    <n v="2"/>
    <s v="New Orleans Cajun Delights"/>
    <x v="2"/>
    <s v="Switzerland"/>
    <s v="Louisiana Fiery Hot Pepper Sauce"/>
    <x v="2"/>
    <n v="10"/>
    <n v="10"/>
    <s v="International"/>
    <x v="0"/>
  </r>
  <r>
    <n v="10666"/>
    <n v="12"/>
    <s v="Plutzer LebensmittelgroÃŸmÃ¤rkte AG"/>
    <x v="8"/>
    <s v="Switzerland"/>
    <s v="ThÃ¼ringer Rostbratwurst"/>
    <x v="7"/>
    <n v="36"/>
    <n v="10"/>
    <s v="International"/>
    <x v="0"/>
  </r>
  <r>
    <n v="10668"/>
    <n v="12"/>
    <s v="Plutzer LebensmittelgroÃŸmÃ¤rkte AG"/>
    <x v="8"/>
    <s v="Germany"/>
    <s v="Wimmers gute SemmelknÃ¶del"/>
    <x v="3"/>
    <n v="15"/>
    <n v="8"/>
    <s v="Domestic"/>
    <x v="0"/>
  </r>
  <r>
    <n v="10670"/>
    <n v="9"/>
    <s v="PB KnÃ¤ckebrÃ¶d AB"/>
    <x v="3"/>
    <s v="Germany"/>
    <s v="TunnbrÃ¶d"/>
    <x v="3"/>
    <n v="32"/>
    <n v="2"/>
    <s v="International"/>
    <x v="1"/>
  </r>
  <r>
    <n v="10670"/>
    <n v="12"/>
    <s v="Plutzer LebensmittelgroÃŸmÃ¤rkte AG"/>
    <x v="8"/>
    <s v="Germany"/>
    <s v="RhÃ¶nbrÃ¤u Klosterbier"/>
    <x v="5"/>
    <n v="25"/>
    <n v="2"/>
    <s v="Domestic"/>
    <x v="1"/>
  </r>
  <r>
    <n v="10671"/>
    <n v="2"/>
    <s v="New Orleans Cajun Delights"/>
    <x v="2"/>
    <s v="France"/>
    <s v="Louisiana Fiery Hot Pepper Sauce"/>
    <x v="2"/>
    <n v="12"/>
    <n v="7"/>
    <s v="International"/>
    <x v="1"/>
  </r>
  <r>
    <n v="10671"/>
    <n v="7"/>
    <s v="Pavlova, Ltd."/>
    <x v="7"/>
    <s v="France"/>
    <s v="Pavlova"/>
    <x v="4"/>
    <n v="10"/>
    <n v="7"/>
    <s v="International"/>
    <x v="1"/>
  </r>
  <r>
    <n v="10673"/>
    <n v="7"/>
    <s v="Pavlova, Ltd."/>
    <x v="7"/>
    <s v="Finland"/>
    <s v="Pavlova"/>
    <x v="4"/>
    <n v="3"/>
    <n v="1"/>
    <s v="International"/>
    <x v="1"/>
  </r>
  <r>
    <n v="10674"/>
    <n v="9"/>
    <s v="PB KnÃ¤ckebrÃ¶d AB"/>
    <x v="3"/>
    <s v="UK"/>
    <s v="TunnbrÃ¶d"/>
    <x v="3"/>
    <n v="5"/>
    <n v="12"/>
    <s v="International"/>
    <x v="0"/>
  </r>
  <r>
    <n v="10675"/>
    <n v="6"/>
    <s v="Mayumi's"/>
    <x v="1"/>
    <s v="Germany"/>
    <s v="Tofu"/>
    <x v="1"/>
    <n v="30"/>
    <n v="4"/>
    <s v="International"/>
    <x v="1"/>
  </r>
  <r>
    <n v="10676"/>
    <n v="4"/>
    <s v="Tokyo Traders"/>
    <x v="1"/>
    <s v="Mexico"/>
    <s v="Ikura"/>
    <x v="6"/>
    <n v="2"/>
    <n v="7"/>
    <s v="International"/>
    <x v="1"/>
  </r>
  <r>
    <n v="10676"/>
    <n v="8"/>
    <s v="Specialty Biscuits, Ltd."/>
    <x v="4"/>
    <s v="Mexico"/>
    <s v="Teatime Chocolate Biscuits"/>
    <x v="4"/>
    <n v="7"/>
    <n v="7"/>
    <s v="International"/>
    <x v="1"/>
  </r>
  <r>
    <n v="10677"/>
    <n v="11"/>
    <s v="Heli SÃ¼ÃŸwaren GmbH &amp; Co. KG"/>
    <x v="8"/>
    <s v="Mexico"/>
    <s v="GumbÃ¤r GummibÃ¤rchen"/>
    <x v="4"/>
    <n v="30"/>
    <n v="4"/>
    <s v="International"/>
    <x v="1"/>
  </r>
  <r>
    <n v="10678"/>
    <n v="5"/>
    <s v="Cooperativa de Quesos 'Las Cabras'"/>
    <x v="0"/>
    <s v="USA"/>
    <s v="Queso Manchego La Pastora"/>
    <x v="0"/>
    <n v="100"/>
    <n v="23"/>
    <s v="International"/>
    <x v="0"/>
  </r>
  <r>
    <n v="10680"/>
    <n v="7"/>
    <s v="Pavlova, Ltd."/>
    <x v="7"/>
    <s v="USA"/>
    <s v="Pavlova"/>
    <x v="4"/>
    <n v="50"/>
    <n v="2"/>
    <s v="International"/>
    <x v="1"/>
  </r>
  <r>
    <n v="10681"/>
    <n v="8"/>
    <s v="Specialty Biscuits, Ltd."/>
    <x v="4"/>
    <s v="USA"/>
    <s v="Teatime Chocolate Biscuits"/>
    <x v="4"/>
    <n v="30"/>
    <n v="5"/>
    <s v="International"/>
    <x v="1"/>
  </r>
  <r>
    <n v="10681"/>
    <n v="8"/>
    <s v="Specialty Biscuits, Ltd."/>
    <x v="4"/>
    <s v="USA"/>
    <s v="Sir Rodney's Scones"/>
    <x v="4"/>
    <n v="12"/>
    <n v="5"/>
    <s v="International"/>
    <x v="1"/>
  </r>
  <r>
    <n v="10681"/>
    <n v="12"/>
    <s v="Plutzer LebensmittelgroÃŸmÃ¤rkte AG"/>
    <x v="8"/>
    <s v="USA"/>
    <s v="Wimmers gute SemmelknÃ¶del"/>
    <x v="3"/>
    <n v="28"/>
    <n v="5"/>
    <s v="International"/>
    <x v="1"/>
  </r>
  <r>
    <n v="10682"/>
    <n v="2"/>
    <s v="New Orleans Cajun Delights"/>
    <x v="2"/>
    <s v="Mexico"/>
    <s v="Louisiana Hot Spiced Okra"/>
    <x v="2"/>
    <n v="4"/>
    <n v="6"/>
    <s v="International"/>
    <x v="1"/>
  </r>
  <r>
    <n v="10682"/>
    <n v="12"/>
    <s v="Plutzer LebensmittelgroÃŸmÃ¤rkte AG"/>
    <x v="8"/>
    <s v="Mexico"/>
    <s v="RhÃ¶nbrÃ¤u Klosterbier"/>
    <x v="5"/>
    <n v="30"/>
    <n v="6"/>
    <s v="International"/>
    <x v="1"/>
  </r>
  <r>
    <n v="10685"/>
    <n v="4"/>
    <s v="Tokyo Traders"/>
    <x v="1"/>
    <s v="Brazil"/>
    <s v="Ikura"/>
    <x v="6"/>
    <n v="20"/>
    <n v="4"/>
    <s v="International"/>
    <x v="1"/>
  </r>
  <r>
    <n v="10686"/>
    <n v="7"/>
    <s v="Pavlova, Ltd."/>
    <x v="7"/>
    <s v="Austria"/>
    <s v="Alice Mutton"/>
    <x v="7"/>
    <n v="30"/>
    <n v="8"/>
    <s v="International"/>
    <x v="1"/>
  </r>
  <r>
    <n v="10686"/>
    <n v="11"/>
    <s v="Heli SÃ¼ÃŸwaren GmbH &amp; Co. KG"/>
    <x v="8"/>
    <s v="Austria"/>
    <s v="GumbÃ¤r GummibÃ¤rchen"/>
    <x v="4"/>
    <n v="15"/>
    <n v="8"/>
    <s v="International"/>
    <x v="1"/>
  </r>
  <r>
    <n v="10687"/>
    <n v="4"/>
    <s v="Tokyo Traders"/>
    <x v="1"/>
    <s v="Ireland"/>
    <s v="Mishi Kobe Niku"/>
    <x v="7"/>
    <n v="50"/>
    <n v="30"/>
    <s v="International"/>
    <x v="0"/>
  </r>
  <r>
    <n v="10687"/>
    <n v="12"/>
    <s v="Plutzer LebensmittelgroÃŸmÃ¤rkte AG"/>
    <x v="8"/>
    <s v="Ireland"/>
    <s v="ThÃ¼ringer Rostbratwurst"/>
    <x v="7"/>
    <n v="10"/>
    <n v="30"/>
    <s v="International"/>
    <x v="0"/>
  </r>
  <r>
    <n v="10688"/>
    <n v="4"/>
    <s v="Tokyo Traders"/>
    <x v="1"/>
    <s v="Denmark"/>
    <s v="Ikura"/>
    <x v="6"/>
    <n v="18"/>
    <n v="6"/>
    <s v="International"/>
    <x v="1"/>
  </r>
  <r>
    <n v="10688"/>
    <n v="12"/>
    <s v="Plutzer LebensmittelgroÃŸmÃ¤rkte AG"/>
    <x v="8"/>
    <s v="Denmark"/>
    <s v="RÃ¶ssle Sauerkraut"/>
    <x v="1"/>
    <n v="60"/>
    <n v="6"/>
    <s v="International"/>
    <x v="1"/>
  </r>
  <r>
    <n v="10689"/>
    <n v="1"/>
    <s v="Exotic Liquids"/>
    <x v="4"/>
    <s v="Sweden"/>
    <s v="Chai"/>
    <x v="5"/>
    <n v="35"/>
    <n v="6"/>
    <s v="International"/>
    <x v="1"/>
  </r>
  <r>
    <n v="10690"/>
    <n v="12"/>
    <s v="Plutzer LebensmittelgroÃŸmÃ¤rkte AG"/>
    <x v="8"/>
    <s v="Brazil"/>
    <s v="Original Frankfurter grÃ¼ne SoÃŸe"/>
    <x v="2"/>
    <n v="30"/>
    <n v="1"/>
    <s v="International"/>
    <x v="1"/>
  </r>
  <r>
    <n v="10691"/>
    <n v="1"/>
    <s v="Exotic Liquids"/>
    <x v="4"/>
    <s v="Germany"/>
    <s v="Chai"/>
    <x v="5"/>
    <n v="30"/>
    <n v="19"/>
    <s v="International"/>
    <x v="0"/>
  </r>
  <r>
    <n v="10691"/>
    <n v="12"/>
    <s v="Plutzer LebensmittelgroÃŸmÃ¤rkte AG"/>
    <x v="8"/>
    <s v="Germany"/>
    <s v="ThÃ¼ringer Rostbratwurst"/>
    <x v="7"/>
    <n v="40"/>
    <n v="19"/>
    <s v="Domestic"/>
    <x v="0"/>
  </r>
  <r>
    <n v="10692"/>
    <n v="7"/>
    <s v="Pavlova, Ltd."/>
    <x v="7"/>
    <s v="Germany"/>
    <s v="Vegie-spread"/>
    <x v="2"/>
    <n v="20"/>
    <n v="10"/>
    <s v="International"/>
    <x v="0"/>
  </r>
  <r>
    <n v="10693"/>
    <n v="4"/>
    <s v="Tokyo Traders"/>
    <x v="1"/>
    <s v="USA"/>
    <s v="Mishi Kobe Niku"/>
    <x v="7"/>
    <n v="6"/>
    <n v="4"/>
    <s v="International"/>
    <x v="1"/>
  </r>
  <r>
    <n v="10694"/>
    <n v="3"/>
    <s v="Grandma Kelly's Homestead"/>
    <x v="2"/>
    <s v="Germany"/>
    <s v="Uncle Bob's Organic Dried Pears"/>
    <x v="1"/>
    <n v="90"/>
    <n v="3"/>
    <s v="International"/>
    <x v="1"/>
  </r>
  <r>
    <n v="10694"/>
    <n v="7"/>
    <s v="Pavlova, Ltd."/>
    <x v="7"/>
    <s v="Germany"/>
    <s v="Outback Lager"/>
    <x v="5"/>
    <n v="50"/>
    <n v="3"/>
    <s v="International"/>
    <x v="1"/>
  </r>
  <r>
    <n v="10695"/>
    <n v="3"/>
    <s v="Grandma Kelly's Homestead"/>
    <x v="2"/>
    <s v="Finland"/>
    <s v="Northwoods Cranberry Sauce"/>
    <x v="2"/>
    <n v="10"/>
    <n v="7"/>
    <s v="International"/>
    <x v="1"/>
  </r>
  <r>
    <n v="10695"/>
    <n v="5"/>
    <s v="Cooperativa de Quesos 'Las Cabras'"/>
    <x v="0"/>
    <s v="Finland"/>
    <s v="Queso Manchego La Pastora"/>
    <x v="0"/>
    <n v="4"/>
    <n v="7"/>
    <s v="International"/>
    <x v="1"/>
  </r>
  <r>
    <n v="10695"/>
    <n v="10"/>
    <s v="Refrescos Americanas LTDA"/>
    <x v="6"/>
    <s v="Finland"/>
    <s v="GuaranÃ¡ FantÃ¡stica"/>
    <x v="5"/>
    <n v="20"/>
    <n v="7"/>
    <s v="International"/>
    <x v="1"/>
  </r>
  <r>
    <n v="10696"/>
    <n v="7"/>
    <s v="Pavlova, Ltd."/>
    <x v="7"/>
    <s v="USA"/>
    <s v="Alice Mutton"/>
    <x v="7"/>
    <n v="20"/>
    <n v="6"/>
    <s v="International"/>
    <x v="1"/>
  </r>
  <r>
    <n v="10697"/>
    <n v="7"/>
    <s v="Pavlova, Ltd."/>
    <x v="7"/>
    <s v="Venezuela"/>
    <s v="Outback Lager"/>
    <x v="5"/>
    <n v="30"/>
    <n v="6"/>
    <s v="International"/>
    <x v="1"/>
  </r>
  <r>
    <n v="10697"/>
    <n v="8"/>
    <s v="Specialty Biscuits, Ltd."/>
    <x v="4"/>
    <s v="Venezuela"/>
    <s v="Teatime Chocolate Biscuits"/>
    <x v="4"/>
    <n v="7"/>
    <n v="6"/>
    <s v="International"/>
    <x v="1"/>
  </r>
  <r>
    <n v="10698"/>
    <n v="2"/>
    <s v="New Orleans Cajun Delights"/>
    <x v="2"/>
    <s v="Austria"/>
    <s v="Louisiana Fiery Hot Pepper Sauce"/>
    <x v="2"/>
    <n v="65"/>
    <n v="8"/>
    <s v="International"/>
    <x v="1"/>
  </r>
  <r>
    <n v="10698"/>
    <n v="5"/>
    <s v="Cooperativa de Quesos 'Las Cabras'"/>
    <x v="0"/>
    <s v="Austria"/>
    <s v="Queso Cabrales"/>
    <x v="0"/>
    <n v="15"/>
    <n v="8"/>
    <s v="International"/>
    <x v="1"/>
  </r>
  <r>
    <n v="10698"/>
    <n v="7"/>
    <s v="Pavlova, Ltd."/>
    <x v="7"/>
    <s v="Austria"/>
    <s v="Alice Mutton"/>
    <x v="7"/>
    <n v="8"/>
    <n v="8"/>
    <s v="International"/>
    <x v="1"/>
  </r>
  <r>
    <n v="10698"/>
    <n v="7"/>
    <s v="Pavlova, Ltd."/>
    <x v="7"/>
    <s v="Austria"/>
    <s v="Outback Lager"/>
    <x v="5"/>
    <n v="8"/>
    <n v="8"/>
    <s v="International"/>
    <x v="1"/>
  </r>
  <r>
    <n v="10698"/>
    <n v="12"/>
    <s v="Plutzer LebensmittelgroÃŸmÃ¤rkte AG"/>
    <x v="8"/>
    <s v="Austria"/>
    <s v="ThÃ¼ringer Rostbratwurst"/>
    <x v="7"/>
    <n v="12"/>
    <n v="8"/>
    <s v="International"/>
    <x v="1"/>
  </r>
  <r>
    <n v="10700"/>
    <n v="1"/>
    <s v="Exotic Liquids"/>
    <x v="4"/>
    <s v="USA"/>
    <s v="Chai"/>
    <x v="5"/>
    <n v="5"/>
    <n v="6"/>
    <s v="International"/>
    <x v="1"/>
  </r>
  <r>
    <n v="10700"/>
    <n v="8"/>
    <s v="Specialty Biscuits, Ltd."/>
    <x v="4"/>
    <s v="USA"/>
    <s v="Scottish Longbreads"/>
    <x v="4"/>
    <n v="40"/>
    <n v="6"/>
    <s v="International"/>
    <x v="1"/>
  </r>
  <r>
    <n v="10702"/>
    <n v="1"/>
    <s v="Exotic Liquids"/>
    <x v="4"/>
    <s v="Germany"/>
    <s v="Aniseed Syrup"/>
    <x v="2"/>
    <n v="6"/>
    <n v="8"/>
    <s v="International"/>
    <x v="1"/>
  </r>
  <r>
    <n v="10703"/>
    <n v="1"/>
    <s v="Exotic Liquids"/>
    <x v="4"/>
    <s v="Sweden"/>
    <s v="Chang"/>
    <x v="5"/>
    <n v="5"/>
    <n v="6"/>
    <s v="International"/>
    <x v="1"/>
  </r>
  <r>
    <n v="10704"/>
    <n v="2"/>
    <s v="New Orleans Cajun Delights"/>
    <x v="2"/>
    <s v="Brazil"/>
    <s v="Chef Anton's Cajun Seasoning"/>
    <x v="2"/>
    <n v="6"/>
    <n v="24"/>
    <s v="International"/>
    <x v="0"/>
  </r>
  <r>
    <n v="10704"/>
    <n v="10"/>
    <s v="Refrescos Americanas LTDA"/>
    <x v="6"/>
    <s v="Brazil"/>
    <s v="GuaranÃ¡ FantÃ¡stica"/>
    <x v="5"/>
    <n v="35"/>
    <n v="24"/>
    <s v="Domestic"/>
    <x v="0"/>
  </r>
  <r>
    <n v="10706"/>
    <n v="7"/>
    <s v="Pavlova, Ltd."/>
    <x v="7"/>
    <s v="USA"/>
    <s v="Pavlova"/>
    <x v="4"/>
    <n v="20"/>
    <n v="5"/>
    <s v="International"/>
    <x v="1"/>
  </r>
  <r>
    <n v="10707"/>
    <n v="7"/>
    <s v="Pavlova, Ltd."/>
    <x v="7"/>
    <s v="UK"/>
    <s v="Outback Lager"/>
    <x v="5"/>
    <n v="28"/>
    <n v="7"/>
    <s v="International"/>
    <x v="1"/>
  </r>
  <r>
    <n v="10708"/>
    <n v="2"/>
    <s v="New Orleans Cajun Delights"/>
    <x v="2"/>
    <s v="USA"/>
    <s v="Chef Anton's Gumbo Mix"/>
    <x v="2"/>
    <n v="4"/>
    <n v="19"/>
    <s v="Domestic"/>
    <x v="0"/>
  </r>
  <r>
    <n v="10709"/>
    <n v="3"/>
    <s v="Grandma Kelly's Homestead"/>
    <x v="2"/>
    <s v="Brazil"/>
    <s v="Northwoods Cranberry Sauce"/>
    <x v="2"/>
    <n v="40"/>
    <n v="34"/>
    <s v="International"/>
    <x v="0"/>
  </r>
  <r>
    <n v="10710"/>
    <n v="8"/>
    <s v="Specialty Biscuits, Ltd."/>
    <x v="4"/>
    <s v="Italy"/>
    <s v="Teatime Chocolate Biscuits"/>
    <x v="4"/>
    <n v="5"/>
    <n v="3"/>
    <s v="International"/>
    <x v="1"/>
  </r>
  <r>
    <n v="10711"/>
    <n v="8"/>
    <s v="Specialty Biscuits, Ltd."/>
    <x v="4"/>
    <s v="USA"/>
    <s v="Teatime Chocolate Biscuits"/>
    <x v="4"/>
    <n v="12"/>
    <n v="8"/>
    <s v="International"/>
    <x v="1"/>
  </r>
  <r>
    <n v="10713"/>
    <n v="4"/>
    <s v="Tokyo Traders"/>
    <x v="1"/>
    <s v="USA"/>
    <s v="Ikura"/>
    <x v="6"/>
    <n v="18"/>
    <n v="2"/>
    <s v="International"/>
    <x v="1"/>
  </r>
  <r>
    <n v="10713"/>
    <n v="11"/>
    <s v="Heli SÃ¼ÃŸwaren GmbH &amp; Co. KG"/>
    <x v="8"/>
    <s v="USA"/>
    <s v="GumbÃ¤r GummibÃ¤rchen"/>
    <x v="4"/>
    <n v="30"/>
    <n v="2"/>
    <s v="International"/>
    <x v="1"/>
  </r>
  <r>
    <n v="10714"/>
    <n v="1"/>
    <s v="Exotic Liquids"/>
    <x v="4"/>
    <s v="USA"/>
    <s v="Chang"/>
    <x v="5"/>
    <n v="30"/>
    <n v="5"/>
    <s v="International"/>
    <x v="1"/>
  </r>
  <r>
    <n v="10714"/>
    <n v="7"/>
    <s v="Pavlova, Ltd."/>
    <x v="7"/>
    <s v="USA"/>
    <s v="Alice Mutton"/>
    <x v="7"/>
    <n v="27"/>
    <n v="5"/>
    <s v="International"/>
    <x v="1"/>
  </r>
  <r>
    <n v="10715"/>
    <n v="4"/>
    <s v="Tokyo Traders"/>
    <x v="1"/>
    <s v="France"/>
    <s v="Ikura"/>
    <x v="6"/>
    <n v="21"/>
    <n v="6"/>
    <s v="International"/>
    <x v="1"/>
  </r>
  <r>
    <n v="10716"/>
    <n v="8"/>
    <s v="Specialty Biscuits, Ltd."/>
    <x v="4"/>
    <s v="Argentina"/>
    <s v="Sir Rodney's Scones"/>
    <x v="4"/>
    <n v="5"/>
    <n v="3"/>
    <s v="International"/>
    <x v="1"/>
  </r>
  <r>
    <n v="10717"/>
    <n v="8"/>
    <s v="Specialty Biscuits, Ltd."/>
    <x v="4"/>
    <s v="Germany"/>
    <s v="Sir Rodney's Scones"/>
    <x v="4"/>
    <n v="32"/>
    <n v="5"/>
    <s v="International"/>
    <x v="1"/>
  </r>
  <r>
    <n v="10718"/>
    <n v="5"/>
    <s v="Cooperativa de Quesos 'Las Cabras'"/>
    <x v="0"/>
    <s v="Germany"/>
    <s v="Queso Manchego La Pastora"/>
    <x v="0"/>
    <n v="36"/>
    <n v="2"/>
    <s v="International"/>
    <x v="1"/>
  </r>
  <r>
    <n v="10718"/>
    <n v="7"/>
    <s v="Pavlova, Ltd."/>
    <x v="7"/>
    <s v="Germany"/>
    <s v="Pavlova"/>
    <x v="4"/>
    <n v="20"/>
    <n v="2"/>
    <s v="International"/>
    <x v="1"/>
  </r>
  <r>
    <n v="10719"/>
    <n v="7"/>
    <s v="Pavlova, Ltd."/>
    <x v="7"/>
    <s v="USA"/>
    <s v="Carnarvon Tigers"/>
    <x v="6"/>
    <n v="12"/>
    <n v="9"/>
    <s v="International"/>
    <x v="0"/>
  </r>
  <r>
    <n v="10719"/>
    <n v="13"/>
    <s v="Nord-Ost-Fisch Handelsgesellschaft mbH"/>
    <x v="8"/>
    <s v="USA"/>
    <s v="Nord-Ost Matjeshering"/>
    <x v="6"/>
    <n v="3"/>
    <n v="9"/>
    <s v="International"/>
    <x v="0"/>
  </r>
  <r>
    <n v="10722"/>
    <n v="1"/>
    <s v="Exotic Liquids"/>
    <x v="4"/>
    <s v="USA"/>
    <s v="Chang"/>
    <x v="5"/>
    <n v="3"/>
    <n v="6"/>
    <s v="International"/>
    <x v="1"/>
  </r>
  <r>
    <n v="10722"/>
    <n v="8"/>
    <s v="Specialty Biscuits, Ltd."/>
    <x v="4"/>
    <s v="USA"/>
    <s v="Scottish Longbreads"/>
    <x v="4"/>
    <n v="45"/>
    <n v="6"/>
    <s v="International"/>
    <x v="1"/>
  </r>
  <r>
    <n v="10722"/>
    <n v="12"/>
    <s v="Plutzer LebensmittelgroÃŸmÃ¤rkte AG"/>
    <x v="8"/>
    <s v="USA"/>
    <s v="RhÃ¶nbrÃ¤u Klosterbier"/>
    <x v="5"/>
    <n v="42"/>
    <n v="6"/>
    <s v="International"/>
    <x v="1"/>
  </r>
  <r>
    <n v="10723"/>
    <n v="11"/>
    <s v="Heli SÃ¼ÃŸwaren GmbH &amp; Co. KG"/>
    <x v="8"/>
    <s v="USA"/>
    <s v="GumbÃ¤r GummibÃ¤rchen"/>
    <x v="4"/>
    <n v="15"/>
    <n v="26"/>
    <s v="International"/>
    <x v="0"/>
  </r>
  <r>
    <n v="10724"/>
    <n v="4"/>
    <s v="Tokyo Traders"/>
    <x v="1"/>
    <s v="Canada"/>
    <s v="Ikura"/>
    <x v="6"/>
    <n v="16"/>
    <n v="6"/>
    <s v="International"/>
    <x v="1"/>
  </r>
  <r>
    <n v="10726"/>
    <n v="2"/>
    <s v="New Orleans Cajun Delights"/>
    <x v="2"/>
    <s v="UK"/>
    <s v="Chef Anton's Cajun Seasoning"/>
    <x v="2"/>
    <n v="25"/>
    <n v="32"/>
    <s v="International"/>
    <x v="0"/>
  </r>
  <r>
    <n v="10726"/>
    <n v="5"/>
    <s v="Cooperativa de Quesos 'Las Cabras'"/>
    <x v="0"/>
    <s v="UK"/>
    <s v="Queso Cabrales"/>
    <x v="0"/>
    <n v="5"/>
    <n v="32"/>
    <s v="International"/>
    <x v="0"/>
  </r>
  <r>
    <n v="10727"/>
    <n v="7"/>
    <s v="Pavlova, Ltd."/>
    <x v="7"/>
    <s v="Italy"/>
    <s v="Alice Mutton"/>
    <x v="7"/>
    <n v="20"/>
    <n v="32"/>
    <s v="International"/>
    <x v="0"/>
  </r>
  <r>
    <n v="10728"/>
    <n v="13"/>
    <s v="Nord-Ost-Fisch Handelsgesellschaft mbH"/>
    <x v="8"/>
    <s v="Brazil"/>
    <s v="Nord-Ost Matjeshering"/>
    <x v="6"/>
    <n v="15"/>
    <n v="7"/>
    <s v="International"/>
    <x v="1"/>
  </r>
  <r>
    <n v="10729"/>
    <n v="1"/>
    <s v="Exotic Liquids"/>
    <x v="4"/>
    <s v="Venezuela"/>
    <s v="Chai"/>
    <x v="5"/>
    <n v="50"/>
    <n v="10"/>
    <s v="International"/>
    <x v="0"/>
  </r>
  <r>
    <n v="10729"/>
    <n v="8"/>
    <s v="Specialty Biscuits, Ltd."/>
    <x v="4"/>
    <s v="Venezuela"/>
    <s v="Sir Rodney's Scones"/>
    <x v="4"/>
    <n v="30"/>
    <n v="10"/>
    <s v="International"/>
    <x v="0"/>
  </r>
  <r>
    <n v="10730"/>
    <n v="2"/>
    <s v="New Orleans Cajun Delights"/>
    <x v="2"/>
    <s v="France"/>
    <s v="Louisiana Fiery Hot Pepper Sauce"/>
    <x v="2"/>
    <n v="10"/>
    <n v="9"/>
    <s v="International"/>
    <x v="0"/>
  </r>
  <r>
    <n v="10730"/>
    <n v="7"/>
    <s v="Pavlova, Ltd."/>
    <x v="7"/>
    <s v="France"/>
    <s v="Pavlova"/>
    <x v="4"/>
    <n v="15"/>
    <n v="9"/>
    <s v="International"/>
    <x v="0"/>
  </r>
  <r>
    <n v="10731"/>
    <n v="8"/>
    <s v="Specialty Biscuits, Ltd."/>
    <x v="4"/>
    <s v="Switzerland"/>
    <s v="Sir Rodney's Scones"/>
    <x v="4"/>
    <n v="40"/>
    <n v="8"/>
    <s v="International"/>
    <x v="1"/>
  </r>
  <r>
    <n v="10733"/>
    <n v="6"/>
    <s v="Mayumi's"/>
    <x v="1"/>
    <s v="Sweden"/>
    <s v="Tofu"/>
    <x v="1"/>
    <n v="16"/>
    <n v="3"/>
    <s v="International"/>
    <x v="1"/>
  </r>
  <r>
    <n v="10733"/>
    <n v="12"/>
    <s v="Plutzer LebensmittelgroÃŸmÃ¤rkte AG"/>
    <x v="8"/>
    <s v="Sweden"/>
    <s v="RÃ¶ssle Sauerkraut"/>
    <x v="1"/>
    <n v="20"/>
    <n v="3"/>
    <s v="International"/>
    <x v="1"/>
  </r>
  <r>
    <n v="10734"/>
    <n v="3"/>
    <s v="Grandma Kelly's Homestead"/>
    <x v="2"/>
    <s v="Brazil"/>
    <s v="Grandma's Boysenberry Spread"/>
    <x v="2"/>
    <n v="30"/>
    <n v="5"/>
    <s v="International"/>
    <x v="1"/>
  </r>
  <r>
    <n v="10734"/>
    <n v="13"/>
    <s v="Nord-Ost-Fisch Handelsgesellschaft mbH"/>
    <x v="8"/>
    <s v="Brazil"/>
    <s v="Nord-Ost Matjeshering"/>
    <x v="6"/>
    <n v="15"/>
    <n v="5"/>
    <s v="International"/>
    <x v="1"/>
  </r>
  <r>
    <n v="10735"/>
    <n v="12"/>
    <s v="Plutzer LebensmittelgroÃŸmÃ¤rkte AG"/>
    <x v="8"/>
    <s v="USA"/>
    <s v="Original Frankfurter grÃ¼ne SoÃŸe"/>
    <x v="2"/>
    <n v="2"/>
    <n v="11"/>
    <s v="International"/>
    <x v="0"/>
  </r>
  <r>
    <n v="10736"/>
    <n v="2"/>
    <s v="New Orleans Cajun Delights"/>
    <x v="2"/>
    <s v="Ireland"/>
    <s v="Louisiana Fiery Hot Pepper Sauce"/>
    <x v="2"/>
    <n v="40"/>
    <n v="10"/>
    <s v="International"/>
    <x v="0"/>
  </r>
  <r>
    <n v="10736"/>
    <n v="12"/>
    <s v="Plutzer LebensmittelgroÃŸmÃ¤rkte AG"/>
    <x v="8"/>
    <s v="Ireland"/>
    <s v="RhÃ¶nbrÃ¤u Klosterbier"/>
    <x v="5"/>
    <n v="20"/>
    <n v="10"/>
    <s v="International"/>
    <x v="0"/>
  </r>
  <r>
    <n v="10737"/>
    <n v="6"/>
    <s v="Mayumi's"/>
    <x v="1"/>
    <s v="France"/>
    <s v="Konbu"/>
    <x v="6"/>
    <n v="4"/>
    <n v="7"/>
    <s v="International"/>
    <x v="1"/>
  </r>
  <r>
    <n v="10738"/>
    <n v="7"/>
    <s v="Pavlova, Ltd."/>
    <x v="7"/>
    <s v="France"/>
    <s v="Pavlova"/>
    <x v="4"/>
    <n v="3"/>
    <n v="6"/>
    <s v="International"/>
    <x v="1"/>
  </r>
  <r>
    <n v="10740"/>
    <n v="12"/>
    <s v="Plutzer LebensmittelgroÃŸmÃ¤rkte AG"/>
    <x v="8"/>
    <s v="USA"/>
    <s v="RÃ¶ssle Sauerkraut"/>
    <x v="1"/>
    <n v="5"/>
    <n v="12"/>
    <s v="International"/>
    <x v="0"/>
  </r>
  <r>
    <n v="10741"/>
    <n v="1"/>
    <s v="Exotic Liquids"/>
    <x v="4"/>
    <s v="UK"/>
    <s v="Chang"/>
    <x v="5"/>
    <n v="15"/>
    <n v="4"/>
    <s v="Domestic"/>
    <x v="1"/>
  </r>
  <r>
    <n v="10742"/>
    <n v="1"/>
    <s v="Exotic Liquids"/>
    <x v="4"/>
    <s v="Canada"/>
    <s v="Aniseed Syrup"/>
    <x v="2"/>
    <n v="20"/>
    <n v="4"/>
    <s v="International"/>
    <x v="1"/>
  </r>
  <r>
    <n v="10745"/>
    <n v="7"/>
    <s v="Pavlova, Ltd."/>
    <x v="7"/>
    <s v="Germany"/>
    <s v="Carnarvon Tigers"/>
    <x v="6"/>
    <n v="24"/>
    <n v="9"/>
    <s v="International"/>
    <x v="0"/>
  </r>
  <r>
    <n v="10746"/>
    <n v="6"/>
    <s v="Mayumi's"/>
    <x v="1"/>
    <s v="Switzerland"/>
    <s v="Konbu"/>
    <x v="6"/>
    <n v="6"/>
    <n v="2"/>
    <s v="International"/>
    <x v="1"/>
  </r>
  <r>
    <n v="10747"/>
    <n v="7"/>
    <s v="Pavlova, Ltd."/>
    <x v="7"/>
    <s v="Austria"/>
    <s v="Vegie-spread"/>
    <x v="2"/>
    <n v="9"/>
    <n v="7"/>
    <s v="International"/>
    <x v="1"/>
  </r>
  <r>
    <n v="10748"/>
    <n v="9"/>
    <s v="PB KnÃ¤ckebrÃ¶d AB"/>
    <x v="3"/>
    <s v="USA"/>
    <s v="TunnbrÃ¶d"/>
    <x v="3"/>
    <n v="44"/>
    <n v="8"/>
    <s v="International"/>
    <x v="1"/>
  </r>
  <r>
    <n v="10750"/>
    <n v="6"/>
    <s v="Mayumi's"/>
    <x v="1"/>
    <s v="Finland"/>
    <s v="Tofu"/>
    <x v="1"/>
    <n v="5"/>
    <n v="3"/>
    <s v="International"/>
    <x v="1"/>
  </r>
  <r>
    <n v="10751"/>
    <n v="11"/>
    <s v="Heli SÃ¼ÃŸwaren GmbH &amp; Co. KG"/>
    <x v="8"/>
    <s v="Switzerland"/>
    <s v="GumbÃ¤r GummibÃ¤rchen"/>
    <x v="4"/>
    <n v="12"/>
    <n v="9"/>
    <s v="International"/>
    <x v="0"/>
  </r>
  <r>
    <n v="10751"/>
    <n v="13"/>
    <s v="Nord-Ost-Fisch Handelsgesellschaft mbH"/>
    <x v="8"/>
    <s v="Switzerland"/>
    <s v="Nord-Ost Matjeshering"/>
    <x v="6"/>
    <n v="30"/>
    <n v="9"/>
    <s v="International"/>
    <x v="0"/>
  </r>
  <r>
    <n v="10752"/>
    <n v="1"/>
    <s v="Exotic Liquids"/>
    <x v="4"/>
    <s v="UK"/>
    <s v="Chai"/>
    <x v="5"/>
    <n v="8"/>
    <n v="4"/>
    <s v="Domestic"/>
    <x v="1"/>
  </r>
  <r>
    <n v="10753"/>
    <n v="4"/>
    <s v="Tokyo Traders"/>
    <x v="1"/>
    <s v="Italy"/>
    <s v="Longlife Tofu"/>
    <x v="1"/>
    <n v="5"/>
    <n v="2"/>
    <s v="International"/>
    <x v="1"/>
  </r>
  <r>
    <n v="10756"/>
    <n v="7"/>
    <s v="Pavlova, Ltd."/>
    <x v="7"/>
    <s v="USA"/>
    <s v="Carnarvon Tigers"/>
    <x v="6"/>
    <n v="21"/>
    <n v="5"/>
    <s v="International"/>
    <x v="1"/>
  </r>
  <r>
    <n v="10756"/>
    <n v="8"/>
    <s v="Specialty Biscuits, Ltd."/>
    <x v="4"/>
    <s v="USA"/>
    <s v="Scottish Longbreads"/>
    <x v="4"/>
    <n v="6"/>
    <n v="5"/>
    <s v="International"/>
    <x v="1"/>
  </r>
  <r>
    <n v="10757"/>
    <n v="12"/>
    <s v="Plutzer LebensmittelgroÃŸmÃ¤rkte AG"/>
    <x v="8"/>
    <s v="USA"/>
    <s v="Wimmers gute SemmelknÃ¶del"/>
    <x v="3"/>
    <n v="24"/>
    <n v="18"/>
    <s v="International"/>
    <x v="0"/>
  </r>
  <r>
    <n v="10758"/>
    <n v="7"/>
    <s v="Pavlova, Ltd."/>
    <x v="7"/>
    <s v="Switzerland"/>
    <s v="Outback Lager"/>
    <x v="5"/>
    <n v="40"/>
    <n v="6"/>
    <s v="International"/>
    <x v="1"/>
  </r>
  <r>
    <n v="10758"/>
    <n v="11"/>
    <s v="Heli SÃ¼ÃŸwaren GmbH &amp; Co. KG"/>
    <x v="8"/>
    <s v="Switzerland"/>
    <s v="GumbÃ¤r GummibÃ¤rchen"/>
    <x v="4"/>
    <n v="20"/>
    <n v="6"/>
    <s v="International"/>
    <x v="1"/>
  </r>
  <r>
    <n v="10760"/>
    <n v="11"/>
    <s v="Heli SÃ¼ÃŸwaren GmbH &amp; Co. KG"/>
    <x v="8"/>
    <s v="Belgium"/>
    <s v="NuNuCa NuÃŸ-Nougat-Creme"/>
    <x v="4"/>
    <n v="12"/>
    <n v="9"/>
    <s v="International"/>
    <x v="0"/>
  </r>
  <r>
    <n v="10760"/>
    <n v="11"/>
    <s v="Heli SÃ¼ÃŸwaren GmbH &amp; Co. KG"/>
    <x v="8"/>
    <s v="Belgium"/>
    <s v="Schoggi Schokolade"/>
    <x v="4"/>
    <n v="40"/>
    <n v="9"/>
    <s v="International"/>
    <x v="0"/>
  </r>
  <r>
    <n v="10761"/>
    <n v="11"/>
    <s v="Heli SÃ¼ÃŸwaren GmbH &amp; Co. KG"/>
    <x v="8"/>
    <s v="USA"/>
    <s v="NuNuCa NuÃŸ-Nougat-Creme"/>
    <x v="4"/>
    <n v="35"/>
    <n v="6"/>
    <s v="International"/>
    <x v="1"/>
  </r>
  <r>
    <n v="10761"/>
    <n v="12"/>
    <s v="Plutzer LebensmittelgroÃŸmÃ¤rkte AG"/>
    <x v="8"/>
    <s v="USA"/>
    <s v="RhÃ¶nbrÃ¤u Klosterbier"/>
    <x v="5"/>
    <n v="18"/>
    <n v="6"/>
    <s v="International"/>
    <x v="1"/>
  </r>
  <r>
    <n v="10763"/>
    <n v="8"/>
    <s v="Specialty Biscuits, Ltd."/>
    <x v="4"/>
    <s v="France"/>
    <s v="Sir Rodney's Scones"/>
    <x v="4"/>
    <n v="40"/>
    <n v="5"/>
    <s v="International"/>
    <x v="1"/>
  </r>
  <r>
    <n v="10763"/>
    <n v="9"/>
    <s v="PB KnÃ¤ckebrÃ¶d AB"/>
    <x v="3"/>
    <s v="France"/>
    <s v="Gustaf's KnÃ¤ckebrÃ¶d"/>
    <x v="3"/>
    <n v="6"/>
    <n v="5"/>
    <s v="International"/>
    <x v="1"/>
  </r>
  <r>
    <n v="10763"/>
    <n v="10"/>
    <s v="Refrescos Americanas LTDA"/>
    <x v="6"/>
    <s v="France"/>
    <s v="GuaranÃ¡ FantÃ¡stica"/>
    <x v="5"/>
    <n v="20"/>
    <n v="5"/>
    <s v="International"/>
    <x v="1"/>
  </r>
  <r>
    <n v="10764"/>
    <n v="1"/>
    <s v="Exotic Liquids"/>
    <x v="4"/>
    <s v="Austria"/>
    <s v="Aniseed Syrup"/>
    <x v="2"/>
    <n v="20"/>
    <n v="5"/>
    <s v="International"/>
    <x v="1"/>
  </r>
  <r>
    <n v="10765"/>
    <n v="2"/>
    <s v="New Orleans Cajun Delights"/>
    <x v="2"/>
    <s v="Germany"/>
    <s v="Louisiana Fiery Hot Pepper Sauce"/>
    <x v="2"/>
    <n v="80"/>
    <n v="5"/>
    <s v="International"/>
    <x v="1"/>
  </r>
  <r>
    <n v="10766"/>
    <n v="1"/>
    <s v="Exotic Liquids"/>
    <x v="4"/>
    <s v="Germany"/>
    <s v="Chang"/>
    <x v="5"/>
    <n v="40"/>
    <n v="4"/>
    <s v="International"/>
    <x v="1"/>
  </r>
  <r>
    <n v="10766"/>
    <n v="3"/>
    <s v="Grandma Kelly's Homestead"/>
    <x v="2"/>
    <s v="Germany"/>
    <s v="Uncle Bob's Organic Dried Pears"/>
    <x v="1"/>
    <n v="35"/>
    <n v="4"/>
    <s v="International"/>
    <x v="1"/>
  </r>
  <r>
    <n v="10766"/>
    <n v="8"/>
    <s v="Specialty Biscuits, Ltd."/>
    <x v="4"/>
    <s v="Germany"/>
    <s v="Scottish Longbreads"/>
    <x v="4"/>
    <n v="40"/>
    <n v="4"/>
    <s v="International"/>
    <x v="1"/>
  </r>
  <r>
    <n v="10768"/>
    <n v="9"/>
    <s v="PB KnÃ¤ckebrÃ¶d AB"/>
    <x v="3"/>
    <s v="UK"/>
    <s v="Gustaf's KnÃ¤ckebrÃ¶d"/>
    <x v="3"/>
    <n v="4"/>
    <n v="7"/>
    <s v="International"/>
    <x v="1"/>
  </r>
  <r>
    <n v="10770"/>
    <n v="5"/>
    <s v="Cooperativa de Quesos 'Las Cabras'"/>
    <x v="0"/>
    <s v="Brazil"/>
    <s v="Queso Cabrales"/>
    <x v="0"/>
    <n v="15"/>
    <n v="8"/>
    <s v="International"/>
    <x v="1"/>
  </r>
  <r>
    <n v="10772"/>
    <n v="12"/>
    <s v="Plutzer LebensmittelgroÃŸmÃ¤rkte AG"/>
    <x v="8"/>
    <s v="Germany"/>
    <s v="ThÃ¼ringer Rostbratwurst"/>
    <x v="7"/>
    <n v="18"/>
    <n v="9"/>
    <s v="Domestic"/>
    <x v="0"/>
  </r>
  <r>
    <n v="10773"/>
    <n v="7"/>
    <s v="Pavlova, Ltd."/>
    <x v="7"/>
    <s v="Austria"/>
    <s v="Alice Mutton"/>
    <x v="7"/>
    <n v="33"/>
    <n v="5"/>
    <s v="International"/>
    <x v="1"/>
  </r>
  <r>
    <n v="10773"/>
    <n v="12"/>
    <s v="Plutzer LebensmittelgroÃŸmÃ¤rkte AG"/>
    <x v="8"/>
    <s v="Austria"/>
    <s v="RhÃ¶nbrÃ¤u Klosterbier"/>
    <x v="5"/>
    <n v="7"/>
    <n v="5"/>
    <s v="International"/>
    <x v="1"/>
  </r>
  <r>
    <n v="10774"/>
    <n v="2"/>
    <s v="New Orleans Cajun Delights"/>
    <x v="2"/>
    <s v="Sweden"/>
    <s v="Louisiana Hot Spiced Okra"/>
    <x v="2"/>
    <n v="50"/>
    <n v="1"/>
    <s v="International"/>
    <x v="1"/>
  </r>
  <r>
    <n v="10775"/>
    <n v="4"/>
    <s v="Tokyo Traders"/>
    <x v="1"/>
    <s v="USA"/>
    <s v="Ikura"/>
    <x v="6"/>
    <n v="6"/>
    <n v="14"/>
    <s v="International"/>
    <x v="0"/>
  </r>
  <r>
    <n v="10779"/>
    <n v="7"/>
    <s v="Pavlova, Ltd."/>
    <x v="7"/>
    <s v="Germany"/>
    <s v="Pavlova"/>
    <x v="4"/>
    <n v="20"/>
    <n v="29"/>
    <s v="International"/>
    <x v="0"/>
  </r>
  <r>
    <n v="10780"/>
    <n v="7"/>
    <s v="Pavlova, Ltd."/>
    <x v="7"/>
    <s v="Venezuela"/>
    <s v="Outback Lager"/>
    <x v="5"/>
    <n v="35"/>
    <n v="9"/>
    <s v="International"/>
    <x v="0"/>
  </r>
  <r>
    <n v="10780"/>
    <n v="12"/>
    <s v="Plutzer LebensmittelgroÃŸmÃ¤rkte AG"/>
    <x v="8"/>
    <s v="Venezuela"/>
    <s v="Original Frankfurter grÃ¼ne SoÃŸe"/>
    <x v="2"/>
    <n v="15"/>
    <n v="9"/>
    <s v="International"/>
    <x v="0"/>
  </r>
  <r>
    <n v="10781"/>
    <n v="4"/>
    <s v="Tokyo Traders"/>
    <x v="1"/>
    <s v="Finland"/>
    <s v="Longlife Tofu"/>
    <x v="1"/>
    <n v="35"/>
    <n v="2"/>
    <s v="International"/>
    <x v="1"/>
  </r>
  <r>
    <n v="10785"/>
    <n v="4"/>
    <s v="Tokyo Traders"/>
    <x v="1"/>
    <s v="Venezuela"/>
    <s v="Ikura"/>
    <x v="6"/>
    <n v="10"/>
    <n v="6"/>
    <s v="International"/>
    <x v="1"/>
  </r>
  <r>
    <n v="10785"/>
    <n v="12"/>
    <s v="Plutzer LebensmittelgroÃŸmÃ¤rkte AG"/>
    <x v="8"/>
    <s v="Venezuela"/>
    <s v="RhÃ¶nbrÃ¤u Klosterbier"/>
    <x v="5"/>
    <n v="10"/>
    <n v="6"/>
    <s v="International"/>
    <x v="1"/>
  </r>
  <r>
    <n v="10786"/>
    <n v="3"/>
    <s v="Grandma Kelly's Homestead"/>
    <x v="2"/>
    <s v="Brazil"/>
    <s v="Northwoods Cranberry Sauce"/>
    <x v="2"/>
    <n v="30"/>
    <n v="4"/>
    <s v="International"/>
    <x v="1"/>
  </r>
  <r>
    <n v="10786"/>
    <n v="12"/>
    <s v="Plutzer LebensmittelgroÃŸmÃ¤rkte AG"/>
    <x v="8"/>
    <s v="Brazil"/>
    <s v="RhÃ¶nbrÃ¤u Klosterbier"/>
    <x v="5"/>
    <n v="42"/>
    <n v="4"/>
    <s v="International"/>
    <x v="1"/>
  </r>
  <r>
    <n v="10786"/>
    <n v="13"/>
    <s v="Nord-Ost-Fisch Handelsgesellschaft mbH"/>
    <x v="8"/>
    <s v="Brazil"/>
    <s v="Nord-Ost Matjeshering"/>
    <x v="6"/>
    <n v="15"/>
    <n v="4"/>
    <s v="International"/>
    <x v="1"/>
  </r>
  <r>
    <n v="10787"/>
    <n v="1"/>
    <s v="Exotic Liquids"/>
    <x v="4"/>
    <s v="France"/>
    <s v="Chang"/>
    <x v="5"/>
    <n v="15"/>
    <n v="7"/>
    <s v="International"/>
    <x v="1"/>
  </r>
  <r>
    <n v="10787"/>
    <n v="12"/>
    <s v="Plutzer LebensmittelgroÃŸmÃ¤rkte AG"/>
    <x v="8"/>
    <s v="France"/>
    <s v="ThÃ¼ringer Rostbratwurst"/>
    <x v="7"/>
    <n v="20"/>
    <n v="7"/>
    <s v="International"/>
    <x v="1"/>
  </r>
  <r>
    <n v="10788"/>
    <n v="8"/>
    <s v="Specialty Biscuits, Ltd."/>
    <x v="4"/>
    <s v="Germany"/>
    <s v="Teatime Chocolate Biscuits"/>
    <x v="4"/>
    <n v="50"/>
    <n v="28"/>
    <s v="International"/>
    <x v="0"/>
  </r>
  <r>
    <n v="10788"/>
    <n v="12"/>
    <s v="Plutzer LebensmittelgroÃŸmÃ¤rkte AG"/>
    <x v="8"/>
    <s v="Germany"/>
    <s v="RhÃ¶nbrÃ¤u Klosterbier"/>
    <x v="5"/>
    <n v="40"/>
    <n v="28"/>
    <s v="Domestic"/>
    <x v="0"/>
  </r>
  <r>
    <n v="10789"/>
    <n v="7"/>
    <s v="Pavlova, Ltd."/>
    <x v="7"/>
    <s v="France"/>
    <s v="Carnarvon Tigers"/>
    <x v="6"/>
    <n v="30"/>
    <n v="9"/>
    <s v="International"/>
    <x v="0"/>
  </r>
  <r>
    <n v="10789"/>
    <n v="7"/>
    <s v="Pavlova, Ltd."/>
    <x v="7"/>
    <s v="France"/>
    <s v="Vegie-spread"/>
    <x v="2"/>
    <n v="30"/>
    <n v="9"/>
    <s v="International"/>
    <x v="0"/>
  </r>
  <r>
    <n v="10789"/>
    <n v="8"/>
    <s v="Specialty Biscuits, Ltd."/>
    <x v="4"/>
    <s v="France"/>
    <s v="Scottish Longbreads"/>
    <x v="4"/>
    <n v="18"/>
    <n v="9"/>
    <s v="International"/>
    <x v="0"/>
  </r>
  <r>
    <n v="10790"/>
    <n v="3"/>
    <s v="Grandma Kelly's Homestead"/>
    <x v="2"/>
    <s v="Brazil"/>
    <s v="Uncle Bob's Organic Dried Pears"/>
    <x v="1"/>
    <n v="3"/>
    <n v="4"/>
    <s v="International"/>
    <x v="1"/>
  </r>
  <r>
    <n v="10791"/>
    <n v="12"/>
    <s v="Plutzer LebensmittelgroÃŸmÃ¤rkte AG"/>
    <x v="8"/>
    <s v="Germany"/>
    <s v="ThÃ¼ringer Rostbratwurst"/>
    <x v="7"/>
    <n v="14"/>
    <n v="9"/>
    <s v="Domestic"/>
    <x v="0"/>
  </r>
  <r>
    <n v="10792"/>
    <n v="1"/>
    <s v="Exotic Liquids"/>
    <x v="4"/>
    <s v="Poland"/>
    <s v="Chang"/>
    <x v="5"/>
    <n v="10"/>
    <n v="8"/>
    <s v="International"/>
    <x v="1"/>
  </r>
  <r>
    <n v="10792"/>
    <n v="8"/>
    <s v="Specialty Biscuits, Ltd."/>
    <x v="4"/>
    <s v="Poland"/>
    <s v="Scottish Longbreads"/>
    <x v="4"/>
    <n v="15"/>
    <n v="8"/>
    <s v="International"/>
    <x v="1"/>
  </r>
  <r>
    <n v="10794"/>
    <n v="6"/>
    <s v="Mayumi's"/>
    <x v="1"/>
    <s v="Brazil"/>
    <s v="Tofu"/>
    <x v="1"/>
    <n v="15"/>
    <n v="9"/>
    <s v="International"/>
    <x v="0"/>
  </r>
  <r>
    <n v="10795"/>
    <n v="7"/>
    <s v="Pavlova, Ltd."/>
    <x v="7"/>
    <s v="Austria"/>
    <s v="Alice Mutton"/>
    <x v="7"/>
    <n v="35"/>
    <n v="27"/>
    <s v="International"/>
    <x v="0"/>
  </r>
  <r>
    <n v="10795"/>
    <n v="7"/>
    <s v="Pavlova, Ltd."/>
    <x v="7"/>
    <s v="Austria"/>
    <s v="Pavlova"/>
    <x v="4"/>
    <n v="65"/>
    <n v="27"/>
    <s v="International"/>
    <x v="0"/>
  </r>
  <r>
    <n v="10796"/>
    <n v="11"/>
    <s v="Heli SÃ¼ÃŸwaren GmbH &amp; Co. KG"/>
    <x v="8"/>
    <s v="Venezuela"/>
    <s v="GumbÃ¤r GummibÃ¤rchen"/>
    <x v="4"/>
    <n v="21"/>
    <n v="20"/>
    <s v="International"/>
    <x v="0"/>
  </r>
  <r>
    <n v="10796"/>
    <n v="12"/>
    <s v="Plutzer LebensmittelgroÃŸmÃ¤rkte AG"/>
    <x v="8"/>
    <s v="Venezuela"/>
    <s v="Wimmers gute SemmelknÃ¶del"/>
    <x v="3"/>
    <n v="35"/>
    <n v="20"/>
    <s v="International"/>
    <x v="0"/>
  </r>
  <r>
    <n v="10797"/>
    <n v="5"/>
    <s v="Cooperativa de Quesos 'Las Cabras'"/>
    <x v="0"/>
    <s v="Germany"/>
    <s v="Queso Cabrales"/>
    <x v="0"/>
    <n v="20"/>
    <n v="11"/>
    <s v="International"/>
    <x v="0"/>
  </r>
  <r>
    <n v="10799"/>
    <n v="6"/>
    <s v="Mayumi's"/>
    <x v="1"/>
    <s v="Germany"/>
    <s v="Konbu"/>
    <x v="6"/>
    <n v="20"/>
    <n v="10"/>
    <s v="International"/>
    <x v="0"/>
  </r>
  <r>
    <n v="10799"/>
    <n v="10"/>
    <s v="Refrescos Americanas LTDA"/>
    <x v="6"/>
    <s v="Germany"/>
    <s v="GuaranÃ¡ FantÃ¡stica"/>
    <x v="5"/>
    <n v="20"/>
    <n v="10"/>
    <s v="International"/>
    <x v="0"/>
  </r>
  <r>
    <n v="10800"/>
    <n v="5"/>
    <s v="Cooperativa de Quesos 'Las Cabras'"/>
    <x v="0"/>
    <s v="UK"/>
    <s v="Queso Cabrales"/>
    <x v="0"/>
    <n v="50"/>
    <n v="10"/>
    <s v="International"/>
    <x v="0"/>
  </r>
  <r>
    <n v="10801"/>
    <n v="7"/>
    <s v="Pavlova, Ltd."/>
    <x v="7"/>
    <s v="Spain"/>
    <s v="Alice Mutton"/>
    <x v="7"/>
    <n v="40"/>
    <n v="2"/>
    <s v="International"/>
    <x v="1"/>
  </r>
  <r>
    <n v="10801"/>
    <n v="12"/>
    <s v="Plutzer LebensmittelgroÃŸmÃ¤rkte AG"/>
    <x v="8"/>
    <s v="Spain"/>
    <s v="ThÃ¼ringer Rostbratwurst"/>
    <x v="7"/>
    <n v="20"/>
    <n v="2"/>
    <s v="International"/>
    <x v="1"/>
  </r>
  <r>
    <n v="10802"/>
    <n v="13"/>
    <s v="Nord-Ost-Fisch Handelsgesellschaft mbH"/>
    <x v="8"/>
    <s v="Denmark"/>
    <s v="Nord-Ost Matjeshering"/>
    <x v="6"/>
    <n v="25"/>
    <n v="4"/>
    <s v="International"/>
    <x v="1"/>
  </r>
  <r>
    <n v="10803"/>
    <n v="8"/>
    <s v="Specialty Biscuits, Ltd."/>
    <x v="4"/>
    <s v="Brazil"/>
    <s v="Teatime Chocolate Biscuits"/>
    <x v="4"/>
    <n v="24"/>
    <n v="7"/>
    <s v="International"/>
    <x v="1"/>
  </r>
  <r>
    <n v="10803"/>
    <n v="11"/>
    <s v="Heli SÃ¼ÃŸwaren GmbH &amp; Co. KG"/>
    <x v="8"/>
    <s v="Brazil"/>
    <s v="NuNuCa NuÃŸ-Nougat-Creme"/>
    <x v="4"/>
    <n v="15"/>
    <n v="7"/>
    <s v="International"/>
    <x v="1"/>
  </r>
  <r>
    <n v="10804"/>
    <n v="4"/>
    <s v="Tokyo Traders"/>
    <x v="1"/>
    <s v="UK"/>
    <s v="Ikura"/>
    <x v="6"/>
    <n v="36"/>
    <n v="8"/>
    <s v="International"/>
    <x v="1"/>
  </r>
  <r>
    <n v="10804"/>
    <n v="12"/>
    <s v="Plutzer LebensmittelgroÃŸmÃ¤rkte AG"/>
    <x v="8"/>
    <s v="UK"/>
    <s v="RÃ¶ssle Sauerkraut"/>
    <x v="1"/>
    <n v="24"/>
    <n v="8"/>
    <s v="International"/>
    <x v="1"/>
  </r>
  <r>
    <n v="10806"/>
    <n v="1"/>
    <s v="Exotic Liquids"/>
    <x v="4"/>
    <s v="France"/>
    <s v="Chang"/>
    <x v="5"/>
    <n v="20"/>
    <n v="5"/>
    <s v="International"/>
    <x v="1"/>
  </r>
  <r>
    <n v="10806"/>
    <n v="2"/>
    <s v="New Orleans Cajun Delights"/>
    <x v="2"/>
    <s v="France"/>
    <s v="Louisiana Fiery Hot Pepper Sauce"/>
    <x v="2"/>
    <n v="2"/>
    <n v="5"/>
    <s v="International"/>
    <x v="1"/>
  </r>
  <r>
    <n v="10806"/>
    <n v="4"/>
    <s v="Tokyo Traders"/>
    <x v="1"/>
    <s v="France"/>
    <s v="Longlife Tofu"/>
    <x v="1"/>
    <n v="15"/>
    <n v="5"/>
    <s v="International"/>
    <x v="1"/>
  </r>
  <r>
    <n v="10810"/>
    <n v="6"/>
    <s v="Mayumi's"/>
    <x v="1"/>
    <s v="Canada"/>
    <s v="Konbu"/>
    <x v="6"/>
    <n v="7"/>
    <n v="6"/>
    <s v="International"/>
    <x v="1"/>
  </r>
  <r>
    <n v="10810"/>
    <n v="7"/>
    <s v="Pavlova, Ltd."/>
    <x v="7"/>
    <s v="Canada"/>
    <s v="Outback Lager"/>
    <x v="5"/>
    <n v="5"/>
    <n v="6"/>
    <s v="International"/>
    <x v="1"/>
  </r>
  <r>
    <n v="10810"/>
    <n v="11"/>
    <s v="Heli SÃ¼ÃŸwaren GmbH &amp; Co. KG"/>
    <x v="8"/>
    <s v="Canada"/>
    <s v="NuNuCa NuÃŸ-Nougat-Creme"/>
    <x v="4"/>
    <n v="5"/>
    <n v="6"/>
    <s v="International"/>
    <x v="1"/>
  </r>
  <r>
    <n v="10811"/>
    <n v="8"/>
    <s v="Specialty Biscuits, Ltd."/>
    <x v="4"/>
    <s v="Venezuela"/>
    <s v="Teatime Chocolate Biscuits"/>
    <x v="4"/>
    <n v="15"/>
    <n v="6"/>
    <s v="International"/>
    <x v="1"/>
  </r>
  <r>
    <n v="10811"/>
    <n v="9"/>
    <s v="PB KnÃ¤ckebrÃ¶d AB"/>
    <x v="3"/>
    <s v="Venezuela"/>
    <s v="TunnbrÃ¶d"/>
    <x v="3"/>
    <n v="18"/>
    <n v="6"/>
    <s v="International"/>
    <x v="1"/>
  </r>
  <r>
    <n v="10812"/>
    <n v="12"/>
    <s v="Plutzer LebensmittelgroÃŸmÃ¤rkte AG"/>
    <x v="8"/>
    <s v="Italy"/>
    <s v="Original Frankfurter grÃ¼ne SoÃŸe"/>
    <x v="2"/>
    <n v="20"/>
    <n v="10"/>
    <s v="International"/>
    <x v="0"/>
  </r>
  <r>
    <n v="10813"/>
    <n v="1"/>
    <s v="Exotic Liquids"/>
    <x v="4"/>
    <s v="Brazil"/>
    <s v="Chang"/>
    <x v="5"/>
    <n v="12"/>
    <n v="4"/>
    <s v="International"/>
    <x v="1"/>
  </r>
  <r>
    <n v="10817"/>
    <n v="11"/>
    <s v="Heli SÃ¼ÃŸwaren GmbH &amp; Co. KG"/>
    <x v="8"/>
    <s v="Germany"/>
    <s v="GumbÃ¤r GummibÃ¤rchen"/>
    <x v="4"/>
    <n v="40"/>
    <n v="7"/>
    <s v="Domestic"/>
    <x v="0"/>
  </r>
  <r>
    <n v="10819"/>
    <n v="12"/>
    <s v="Plutzer LebensmittelgroÃŸmÃ¤rkte AG"/>
    <x v="8"/>
    <s v="Argentina"/>
    <s v="RhÃ¶nbrÃ¤u Klosterbier"/>
    <x v="5"/>
    <n v="20"/>
    <n v="9"/>
    <s v="International"/>
    <x v="0"/>
  </r>
  <r>
    <n v="10822"/>
    <n v="7"/>
    <s v="Pavlova, Ltd."/>
    <x v="7"/>
    <s v="USA"/>
    <s v="Outback Lager"/>
    <x v="5"/>
    <n v="6"/>
    <n v="8"/>
    <s v="International"/>
    <x v="1"/>
  </r>
  <r>
    <n v="10823"/>
    <n v="5"/>
    <s v="Cooperativa de Quesos 'Las Cabras'"/>
    <x v="0"/>
    <s v="Venezuela"/>
    <s v="Queso Cabrales"/>
    <x v="0"/>
    <n v="20"/>
    <n v="4"/>
    <s v="International"/>
    <x v="1"/>
  </r>
  <r>
    <n v="10823"/>
    <n v="12"/>
    <s v="Plutzer LebensmittelgroÃŸmÃ¤rkte AG"/>
    <x v="8"/>
    <s v="Venezuela"/>
    <s v="Original Frankfurter grÃ¼ne SoÃŸe"/>
    <x v="2"/>
    <n v="15"/>
    <n v="4"/>
    <s v="International"/>
    <x v="1"/>
  </r>
  <r>
    <n v="10824"/>
    <n v="7"/>
    <s v="Pavlova, Ltd."/>
    <x v="7"/>
    <s v="Sweden"/>
    <s v="Outback Lager"/>
    <x v="5"/>
    <n v="9"/>
    <n v="21"/>
    <s v="International"/>
    <x v="0"/>
  </r>
  <r>
    <n v="10825"/>
    <n v="11"/>
    <s v="Heli SÃ¼ÃŸwaren GmbH &amp; Co. KG"/>
    <x v="8"/>
    <s v="Germany"/>
    <s v="GumbÃ¤r GummibÃ¤rchen"/>
    <x v="4"/>
    <n v="12"/>
    <n v="5"/>
    <s v="Domestic"/>
    <x v="1"/>
  </r>
  <r>
    <n v="10827"/>
    <n v="4"/>
    <s v="Tokyo Traders"/>
    <x v="1"/>
    <s v="France"/>
    <s v="Ikura"/>
    <x v="6"/>
    <n v="15"/>
    <n v="25"/>
    <s v="International"/>
    <x v="0"/>
  </r>
  <r>
    <n v="10828"/>
    <n v="8"/>
    <s v="Specialty Biscuits, Ltd."/>
    <x v="4"/>
    <s v="Argentina"/>
    <s v="Sir Rodney's Marmalade"/>
    <x v="4"/>
    <n v="5"/>
    <n v="22"/>
    <s v="International"/>
    <x v="0"/>
  </r>
  <r>
    <n v="10829"/>
    <n v="1"/>
    <s v="Exotic Liquids"/>
    <x v="4"/>
    <s v="UK"/>
    <s v="Chang"/>
    <x v="5"/>
    <n v="10"/>
    <n v="10"/>
    <s v="Domestic"/>
    <x v="0"/>
  </r>
  <r>
    <n v="10829"/>
    <n v="3"/>
    <s v="Grandma Kelly's Homestead"/>
    <x v="2"/>
    <s v="UK"/>
    <s v="Northwoods Cranberry Sauce"/>
    <x v="2"/>
    <n v="20"/>
    <n v="10"/>
    <s v="International"/>
    <x v="0"/>
  </r>
  <r>
    <n v="10829"/>
    <n v="6"/>
    <s v="Mayumi's"/>
    <x v="1"/>
    <s v="UK"/>
    <s v="Konbu"/>
    <x v="6"/>
    <n v="10"/>
    <n v="10"/>
    <s v="International"/>
    <x v="0"/>
  </r>
  <r>
    <n v="10830"/>
    <n v="3"/>
    <s v="Grandma Kelly's Homestead"/>
    <x v="2"/>
    <s v="Brazil"/>
    <s v="Grandma's Boysenberry Spread"/>
    <x v="2"/>
    <n v="6"/>
    <n v="8"/>
    <s v="International"/>
    <x v="1"/>
  </r>
  <r>
    <n v="10830"/>
    <n v="8"/>
    <s v="Specialty Biscuits, Ltd."/>
    <x v="4"/>
    <s v="Brazil"/>
    <s v="Scottish Longbreads"/>
    <x v="4"/>
    <n v="24"/>
    <n v="8"/>
    <s v="International"/>
    <x v="1"/>
  </r>
  <r>
    <n v="10831"/>
    <n v="8"/>
    <s v="Specialty Biscuits, Ltd."/>
    <x v="4"/>
    <s v="Norway"/>
    <s v="Teatime Chocolate Biscuits"/>
    <x v="4"/>
    <n v="2"/>
    <n v="9"/>
    <s v="International"/>
    <x v="0"/>
  </r>
  <r>
    <n v="10832"/>
    <n v="6"/>
    <s v="Mayumi's"/>
    <x v="1"/>
    <s v="France"/>
    <s v="Konbu"/>
    <x v="6"/>
    <n v="3"/>
    <n v="5"/>
    <s v="International"/>
    <x v="1"/>
  </r>
  <r>
    <n v="10832"/>
    <n v="11"/>
    <s v="Heli SÃ¼ÃŸwaren GmbH &amp; Co. KG"/>
    <x v="8"/>
    <s v="France"/>
    <s v="NuNuCa NuÃŸ-Nougat-Creme"/>
    <x v="4"/>
    <n v="10"/>
    <n v="5"/>
    <s v="International"/>
    <x v="1"/>
  </r>
  <r>
    <n v="10832"/>
    <n v="12"/>
    <s v="Plutzer LebensmittelgroÃŸmÃ¤rkte AG"/>
    <x v="8"/>
    <s v="France"/>
    <s v="Wimmers gute SemmelknÃ¶del"/>
    <x v="3"/>
    <n v="3"/>
    <n v="5"/>
    <s v="International"/>
    <x v="1"/>
  </r>
  <r>
    <n v="10833"/>
    <n v="3"/>
    <s v="Grandma Kelly's Homestead"/>
    <x v="2"/>
    <s v="Germany"/>
    <s v="Uncle Bob's Organic Dried Pears"/>
    <x v="1"/>
    <n v="20"/>
    <n v="8"/>
    <s v="International"/>
    <x v="1"/>
  </r>
  <r>
    <n v="10834"/>
    <n v="12"/>
    <s v="Plutzer LebensmittelgroÃŸmÃ¤rkte AG"/>
    <x v="8"/>
    <s v="Brazil"/>
    <s v="ThÃ¼ringer Rostbratwurst"/>
    <x v="7"/>
    <n v="8"/>
    <n v="4"/>
    <s v="International"/>
    <x v="1"/>
  </r>
  <r>
    <n v="10834"/>
    <n v="13"/>
    <s v="Nord-Ost-Fisch Handelsgesellschaft mbH"/>
    <x v="8"/>
    <s v="Brazil"/>
    <s v="Nord-Ost Matjeshering"/>
    <x v="6"/>
    <n v="20"/>
    <n v="4"/>
    <s v="International"/>
    <x v="1"/>
  </r>
  <r>
    <n v="10835"/>
    <n v="12"/>
    <s v="Plutzer LebensmittelgroÃŸmÃ¤rkte AG"/>
    <x v="8"/>
    <s v="Germany"/>
    <s v="Original Frankfurter grÃ¼ne SoÃŸe"/>
    <x v="2"/>
    <n v="2"/>
    <n v="6"/>
    <s v="Domestic"/>
    <x v="0"/>
  </r>
  <r>
    <n v="10836"/>
    <n v="9"/>
    <s v="PB KnÃ¤ckebrÃ¶d AB"/>
    <x v="3"/>
    <s v="Austria"/>
    <s v="Gustaf's KnÃ¤ckebrÃ¶d"/>
    <x v="3"/>
    <n v="52"/>
    <n v="5"/>
    <s v="International"/>
    <x v="1"/>
  </r>
  <r>
    <n v="10836"/>
    <n v="12"/>
    <s v="Plutzer LebensmittelgroÃŸmÃ¤rkte AG"/>
    <x v="8"/>
    <s v="Austria"/>
    <s v="Wimmers gute SemmelknÃ¶del"/>
    <x v="3"/>
    <n v="30"/>
    <n v="5"/>
    <s v="International"/>
    <x v="1"/>
  </r>
  <r>
    <n v="10837"/>
    <n v="6"/>
    <s v="Mayumi's"/>
    <x v="1"/>
    <s v="Sweden"/>
    <s v="Konbu"/>
    <x v="6"/>
    <n v="6"/>
    <n v="7"/>
    <s v="International"/>
    <x v="1"/>
  </r>
  <r>
    <n v="10838"/>
    <n v="1"/>
    <s v="Exotic Liquids"/>
    <x v="4"/>
    <s v="Venezuela"/>
    <s v="Chai"/>
    <x v="5"/>
    <n v="4"/>
    <n v="4"/>
    <s v="International"/>
    <x v="1"/>
  </r>
  <r>
    <n v="10838"/>
    <n v="7"/>
    <s v="Pavlova, Ltd."/>
    <x v="7"/>
    <s v="Venezuela"/>
    <s v="Carnarvon Tigers"/>
    <x v="6"/>
    <n v="25"/>
    <n v="4"/>
    <s v="International"/>
    <x v="1"/>
  </r>
  <r>
    <n v="10840"/>
    <n v="11"/>
    <s v="Heli SÃ¼ÃŸwaren GmbH &amp; Co. KG"/>
    <x v="8"/>
    <s v="Venezuela"/>
    <s v="NuNuCa NuÃŸ-Nougat-Creme"/>
    <x v="4"/>
    <n v="6"/>
    <n v="28"/>
    <s v="International"/>
    <x v="0"/>
  </r>
  <r>
    <n v="10841"/>
    <n v="4"/>
    <s v="Tokyo Traders"/>
    <x v="1"/>
    <s v="Belgium"/>
    <s v="Ikura"/>
    <x v="6"/>
    <n v="16"/>
    <n v="9"/>
    <s v="International"/>
    <x v="0"/>
  </r>
  <r>
    <n v="10841"/>
    <n v="12"/>
    <s v="Plutzer LebensmittelgroÃŸmÃ¤rkte AG"/>
    <x v="8"/>
    <s v="Belgium"/>
    <s v="Original Frankfurter grÃ¼ne SoÃŸe"/>
    <x v="2"/>
    <n v="15"/>
    <n v="9"/>
    <s v="International"/>
    <x v="0"/>
  </r>
  <r>
    <n v="10842"/>
    <n v="5"/>
    <s v="Cooperativa de Quesos 'Las Cabras'"/>
    <x v="0"/>
    <s v="Mexico"/>
    <s v="Queso Cabrales"/>
    <x v="0"/>
    <n v="15"/>
    <n v="9"/>
    <s v="International"/>
    <x v="0"/>
  </r>
  <r>
    <n v="10842"/>
    <n v="7"/>
    <s v="Pavlova, Ltd."/>
    <x v="7"/>
    <s v="Mexico"/>
    <s v="Outback Lager"/>
    <x v="5"/>
    <n v="12"/>
    <n v="9"/>
    <s v="International"/>
    <x v="0"/>
  </r>
  <r>
    <n v="10842"/>
    <n v="8"/>
    <s v="Specialty Biscuits, Ltd."/>
    <x v="4"/>
    <s v="Mexico"/>
    <s v="Scottish Longbreads"/>
    <x v="4"/>
    <n v="20"/>
    <n v="9"/>
    <s v="International"/>
    <x v="0"/>
  </r>
  <r>
    <n v="10844"/>
    <n v="9"/>
    <s v="PB KnÃ¤ckebrÃ¶d AB"/>
    <x v="3"/>
    <s v="Austria"/>
    <s v="Gustaf's KnÃ¤ckebrÃ¶d"/>
    <x v="3"/>
    <n v="35"/>
    <n v="5"/>
    <s v="International"/>
    <x v="1"/>
  </r>
  <r>
    <n v="10845"/>
    <n v="9"/>
    <s v="PB KnÃ¤ckebrÃ¶d AB"/>
    <x v="3"/>
    <s v="Germany"/>
    <s v="TunnbrÃ¶d"/>
    <x v="3"/>
    <n v="70"/>
    <n v="9"/>
    <s v="International"/>
    <x v="0"/>
  </r>
  <r>
    <n v="10845"/>
    <n v="12"/>
    <s v="Plutzer LebensmittelgroÃŸmÃ¤rkte AG"/>
    <x v="8"/>
    <s v="Germany"/>
    <s v="Wimmers gute SemmelknÃ¶del"/>
    <x v="3"/>
    <n v="48"/>
    <n v="9"/>
    <s v="Domestic"/>
    <x v="0"/>
  </r>
  <r>
    <n v="10846"/>
    <n v="2"/>
    <s v="New Orleans Cajun Delights"/>
    <x v="2"/>
    <s v="Belgium"/>
    <s v="Chef Anton's Cajun Seasoning"/>
    <x v="2"/>
    <n v="21"/>
    <n v="1"/>
    <s v="International"/>
    <x v="1"/>
  </r>
  <r>
    <n v="10846"/>
    <n v="4"/>
    <s v="Tokyo Traders"/>
    <x v="1"/>
    <s v="Belgium"/>
    <s v="Longlife Tofu"/>
    <x v="1"/>
    <n v="20"/>
    <n v="1"/>
    <s v="International"/>
    <x v="1"/>
  </r>
  <r>
    <n v="10846"/>
    <n v="7"/>
    <s v="Pavlova, Ltd."/>
    <x v="7"/>
    <s v="Belgium"/>
    <s v="Outback Lager"/>
    <x v="5"/>
    <n v="30"/>
    <n v="1"/>
    <s v="International"/>
    <x v="1"/>
  </r>
  <r>
    <n v="10847"/>
    <n v="1"/>
    <s v="Exotic Liquids"/>
    <x v="4"/>
    <s v="USA"/>
    <s v="Chai"/>
    <x v="5"/>
    <n v="80"/>
    <n v="19"/>
    <s v="International"/>
    <x v="0"/>
  </r>
  <r>
    <n v="10847"/>
    <n v="8"/>
    <s v="Specialty Biscuits, Ltd."/>
    <x v="4"/>
    <s v="USA"/>
    <s v="Teatime Chocolate Biscuits"/>
    <x v="4"/>
    <n v="12"/>
    <n v="19"/>
    <s v="International"/>
    <x v="0"/>
  </r>
  <r>
    <n v="10848"/>
    <n v="2"/>
    <s v="New Orleans Cajun Delights"/>
    <x v="2"/>
    <s v="UK"/>
    <s v="Chef Anton's Gumbo Mix"/>
    <x v="2"/>
    <n v="30"/>
    <n v="6"/>
    <s v="International"/>
    <x v="1"/>
  </r>
  <r>
    <n v="10848"/>
    <n v="4"/>
    <s v="Tokyo Traders"/>
    <x v="1"/>
    <s v="UK"/>
    <s v="Mishi Kobe Niku"/>
    <x v="7"/>
    <n v="3"/>
    <n v="6"/>
    <s v="International"/>
    <x v="1"/>
  </r>
  <r>
    <n v="10849"/>
    <n v="1"/>
    <s v="Exotic Liquids"/>
    <x v="4"/>
    <s v="Germany"/>
    <s v="Aniseed Syrup"/>
    <x v="2"/>
    <n v="49"/>
    <n v="7"/>
    <s v="International"/>
    <x v="1"/>
  </r>
  <r>
    <n v="10849"/>
    <n v="11"/>
    <s v="Heli SÃ¼ÃŸwaren GmbH &amp; Co. KG"/>
    <x v="8"/>
    <s v="Germany"/>
    <s v="GumbÃ¤r GummibÃ¤rchen"/>
    <x v="4"/>
    <n v="18"/>
    <n v="7"/>
    <s v="Domestic"/>
    <x v="0"/>
  </r>
  <r>
    <n v="10850"/>
    <n v="7"/>
    <s v="Pavlova, Ltd."/>
    <x v="7"/>
    <s v="France"/>
    <s v="Outback Lager"/>
    <x v="5"/>
    <n v="30"/>
    <n v="7"/>
    <s v="International"/>
    <x v="1"/>
  </r>
  <r>
    <n v="10850"/>
    <n v="11"/>
    <s v="Heli SÃ¼ÃŸwaren GmbH &amp; Co. KG"/>
    <x v="8"/>
    <s v="France"/>
    <s v="NuNuCa NuÃŸ-Nougat-Creme"/>
    <x v="4"/>
    <n v="20"/>
    <n v="7"/>
    <s v="International"/>
    <x v="1"/>
  </r>
  <r>
    <n v="10851"/>
    <n v="1"/>
    <s v="Exotic Liquids"/>
    <x v="4"/>
    <s v="Brazil"/>
    <s v="Chang"/>
    <x v="5"/>
    <n v="5"/>
    <n v="7"/>
    <s v="International"/>
    <x v="1"/>
  </r>
  <r>
    <n v="10851"/>
    <n v="11"/>
    <s v="Heli SÃ¼ÃŸwaren GmbH &amp; Co. KG"/>
    <x v="8"/>
    <s v="Brazil"/>
    <s v="NuNuCa NuÃŸ-Nougat-Creme"/>
    <x v="4"/>
    <n v="10"/>
    <n v="7"/>
    <s v="International"/>
    <x v="1"/>
  </r>
  <r>
    <n v="10852"/>
    <n v="1"/>
    <s v="Exotic Liquids"/>
    <x v="4"/>
    <s v="USA"/>
    <s v="Chang"/>
    <x v="5"/>
    <n v="15"/>
    <n v="4"/>
    <s v="International"/>
    <x v="1"/>
  </r>
  <r>
    <n v="10852"/>
    <n v="7"/>
    <s v="Pavlova, Ltd."/>
    <x v="7"/>
    <s v="USA"/>
    <s v="Alice Mutton"/>
    <x v="7"/>
    <n v="6"/>
    <n v="4"/>
    <s v="International"/>
    <x v="1"/>
  </r>
  <r>
    <n v="10853"/>
    <n v="7"/>
    <s v="Pavlova, Ltd."/>
    <x v="7"/>
    <s v="Germany"/>
    <s v="Carnarvon Tigers"/>
    <x v="6"/>
    <n v="10"/>
    <n v="7"/>
    <s v="International"/>
    <x v="1"/>
  </r>
  <r>
    <n v="10854"/>
    <n v="4"/>
    <s v="Tokyo Traders"/>
    <x v="1"/>
    <s v="Austria"/>
    <s v="Ikura"/>
    <x v="6"/>
    <n v="100"/>
    <n v="9"/>
    <s v="International"/>
    <x v="0"/>
  </r>
  <r>
    <n v="10854"/>
    <n v="6"/>
    <s v="Mayumi's"/>
    <x v="1"/>
    <s v="Austria"/>
    <s v="Konbu"/>
    <x v="6"/>
    <n v="65"/>
    <n v="9"/>
    <s v="International"/>
    <x v="0"/>
  </r>
  <r>
    <n v="10855"/>
    <n v="2"/>
    <s v="New Orleans Cajun Delights"/>
    <x v="2"/>
    <s v="USA"/>
    <s v="Louisiana Fiery Hot Pepper Sauce"/>
    <x v="2"/>
    <n v="15"/>
    <n v="8"/>
    <s v="Domestic"/>
    <x v="0"/>
  </r>
  <r>
    <n v="10855"/>
    <n v="7"/>
    <s v="Pavlova, Ltd."/>
    <x v="7"/>
    <s v="USA"/>
    <s v="Pavlova"/>
    <x v="4"/>
    <n v="50"/>
    <n v="8"/>
    <s v="International"/>
    <x v="1"/>
  </r>
  <r>
    <n v="10856"/>
    <n v="1"/>
    <s v="Exotic Liquids"/>
    <x v="4"/>
    <s v="Mexico"/>
    <s v="Chang"/>
    <x v="5"/>
    <n v="20"/>
    <n v="13"/>
    <s v="International"/>
    <x v="0"/>
  </r>
  <r>
    <n v="10857"/>
    <n v="1"/>
    <s v="Exotic Liquids"/>
    <x v="4"/>
    <s v="Sweden"/>
    <s v="Aniseed Syrup"/>
    <x v="2"/>
    <n v="30"/>
    <n v="9"/>
    <s v="International"/>
    <x v="0"/>
  </r>
  <r>
    <n v="10857"/>
    <n v="11"/>
    <s v="Heli SÃ¼ÃŸwaren GmbH &amp; Co. KG"/>
    <x v="8"/>
    <s v="Sweden"/>
    <s v="GumbÃ¤r GummibÃ¤rchen"/>
    <x v="4"/>
    <n v="35"/>
    <n v="9"/>
    <s v="International"/>
    <x v="0"/>
  </r>
  <r>
    <n v="10857"/>
    <n v="12"/>
    <s v="Plutzer LebensmittelgroÃŸmÃ¤rkte AG"/>
    <x v="8"/>
    <s v="Sweden"/>
    <s v="ThÃ¼ringer Rostbratwurst"/>
    <x v="7"/>
    <n v="10"/>
    <n v="9"/>
    <s v="International"/>
    <x v="0"/>
  </r>
  <r>
    <n v="10858"/>
    <n v="3"/>
    <s v="Grandma Kelly's Homestead"/>
    <x v="2"/>
    <s v="France"/>
    <s v="Uncle Bob's Organic Dried Pears"/>
    <x v="1"/>
    <n v="5"/>
    <n v="5"/>
    <s v="International"/>
    <x v="1"/>
  </r>
  <r>
    <n v="10858"/>
    <n v="7"/>
    <s v="Pavlova, Ltd."/>
    <x v="7"/>
    <s v="France"/>
    <s v="Outback Lager"/>
    <x v="5"/>
    <n v="4"/>
    <n v="5"/>
    <s v="International"/>
    <x v="1"/>
  </r>
  <r>
    <n v="10858"/>
    <n v="11"/>
    <s v="Heli SÃ¼ÃŸwaren GmbH &amp; Co. KG"/>
    <x v="8"/>
    <s v="France"/>
    <s v="Schoggi Schokolade"/>
    <x v="4"/>
    <n v="10"/>
    <n v="5"/>
    <s v="International"/>
    <x v="1"/>
  </r>
  <r>
    <n v="10859"/>
    <n v="10"/>
    <s v="Refrescos Americanas LTDA"/>
    <x v="6"/>
    <s v="Germany"/>
    <s v="GuaranÃ¡ FantÃ¡stica"/>
    <x v="5"/>
    <n v="40"/>
    <n v="4"/>
    <s v="International"/>
    <x v="1"/>
  </r>
  <r>
    <n v="10859"/>
    <n v="12"/>
    <s v="Plutzer LebensmittelgroÃŸmÃ¤rkte AG"/>
    <x v="8"/>
    <s v="Germany"/>
    <s v="Wimmers gute SemmelknÃ¶del"/>
    <x v="3"/>
    <n v="30"/>
    <n v="4"/>
    <s v="Domestic"/>
    <x v="1"/>
  </r>
  <r>
    <n v="10861"/>
    <n v="7"/>
    <s v="Pavlova, Ltd."/>
    <x v="7"/>
    <s v="USA"/>
    <s v="Carnarvon Tigers"/>
    <x v="6"/>
    <n v="20"/>
    <n v="18"/>
    <s v="International"/>
    <x v="0"/>
  </r>
  <r>
    <n v="10861"/>
    <n v="7"/>
    <s v="Pavlova, Ltd."/>
    <x v="7"/>
    <s v="USA"/>
    <s v="Alice Mutton"/>
    <x v="7"/>
    <n v="42"/>
    <n v="18"/>
    <s v="International"/>
    <x v="0"/>
  </r>
  <r>
    <n v="10861"/>
    <n v="8"/>
    <s v="Specialty Biscuits, Ltd."/>
    <x v="4"/>
    <s v="USA"/>
    <s v="Sir Rodney's Scones"/>
    <x v="4"/>
    <n v="40"/>
    <n v="18"/>
    <s v="International"/>
    <x v="0"/>
  </r>
  <r>
    <n v="10862"/>
    <n v="5"/>
    <s v="Cooperativa de Quesos 'Las Cabras'"/>
    <x v="0"/>
    <s v="Germany"/>
    <s v="Queso Cabrales"/>
    <x v="0"/>
    <n v="25"/>
    <n v="3"/>
    <s v="International"/>
    <x v="1"/>
  </r>
  <r>
    <n v="10863"/>
    <n v="1"/>
    <s v="Exotic Liquids"/>
    <x v="4"/>
    <s v="Venezuela"/>
    <s v="Chai"/>
    <x v="5"/>
    <n v="20"/>
    <n v="15"/>
    <s v="International"/>
    <x v="0"/>
  </r>
  <r>
    <n v="10866"/>
    <n v="1"/>
    <s v="Exotic Liquids"/>
    <x v="4"/>
    <s v="Sweden"/>
    <s v="Chang"/>
    <x v="5"/>
    <n v="21"/>
    <n v="9"/>
    <s v="International"/>
    <x v="0"/>
  </r>
  <r>
    <n v="10866"/>
    <n v="10"/>
    <s v="Refrescos Americanas LTDA"/>
    <x v="6"/>
    <s v="Sweden"/>
    <s v="GuaranÃ¡ FantÃ¡stica"/>
    <x v="5"/>
    <n v="6"/>
    <n v="9"/>
    <s v="International"/>
    <x v="0"/>
  </r>
  <r>
    <n v="10866"/>
    <n v="13"/>
    <s v="Nord-Ost-Fisch Handelsgesellschaft mbH"/>
    <x v="8"/>
    <s v="Sweden"/>
    <s v="Nord-Ost Matjeshering"/>
    <x v="6"/>
    <n v="40"/>
    <n v="9"/>
    <s v="International"/>
    <x v="0"/>
  </r>
  <r>
    <n v="10868"/>
    <n v="11"/>
    <s v="Heli SÃ¼ÃŸwaren GmbH &amp; Co. KG"/>
    <x v="8"/>
    <s v="Brazil"/>
    <s v="GumbÃ¤r GummibÃ¤rchen"/>
    <x v="4"/>
    <n v="20"/>
    <n v="19"/>
    <s v="International"/>
    <x v="0"/>
  </r>
  <r>
    <n v="10869"/>
    <n v="1"/>
    <s v="Exotic Liquids"/>
    <x v="4"/>
    <s v="UK"/>
    <s v="Chai"/>
    <x v="5"/>
    <n v="40"/>
    <n v="5"/>
    <s v="Domestic"/>
    <x v="1"/>
  </r>
  <r>
    <n v="10869"/>
    <n v="5"/>
    <s v="Cooperativa de Quesos 'Las Cabras'"/>
    <x v="0"/>
    <s v="UK"/>
    <s v="Queso Cabrales"/>
    <x v="0"/>
    <n v="10"/>
    <n v="5"/>
    <s v="International"/>
    <x v="1"/>
  </r>
  <r>
    <n v="10869"/>
    <n v="8"/>
    <s v="Specialty Biscuits, Ltd."/>
    <x v="4"/>
    <s v="UK"/>
    <s v="Scottish Longbreads"/>
    <x v="4"/>
    <n v="20"/>
    <n v="5"/>
    <s v="Domestic"/>
    <x v="1"/>
  </r>
  <r>
    <n v="10869"/>
    <n v="9"/>
    <s v="PB KnÃ¤ckebrÃ¶d AB"/>
    <x v="3"/>
    <s v="UK"/>
    <s v="TunnbrÃ¶d"/>
    <x v="3"/>
    <n v="50"/>
    <n v="5"/>
    <s v="International"/>
    <x v="1"/>
  </r>
  <r>
    <n v="10871"/>
    <n v="3"/>
    <s v="Grandma Kelly's Homestead"/>
    <x v="2"/>
    <s v="France"/>
    <s v="Grandma's Boysenberry Spread"/>
    <x v="2"/>
    <n v="50"/>
    <n v="5"/>
    <s v="International"/>
    <x v="1"/>
  </r>
  <r>
    <n v="10871"/>
    <n v="7"/>
    <s v="Pavlova, Ltd."/>
    <x v="7"/>
    <s v="France"/>
    <s v="Alice Mutton"/>
    <x v="7"/>
    <n v="16"/>
    <n v="5"/>
    <s v="International"/>
    <x v="1"/>
  </r>
  <r>
    <n v="10871"/>
    <n v="7"/>
    <s v="Pavlova, Ltd."/>
    <x v="7"/>
    <s v="France"/>
    <s v="Pavlova"/>
    <x v="4"/>
    <n v="12"/>
    <n v="5"/>
    <s v="International"/>
    <x v="1"/>
  </r>
  <r>
    <n v="10872"/>
    <n v="2"/>
    <s v="New Orleans Cajun Delights"/>
    <x v="2"/>
    <s v="Spain"/>
    <s v="Louisiana Fiery Hot Pepper Sauce"/>
    <x v="2"/>
    <n v="21"/>
    <n v="4"/>
    <s v="International"/>
    <x v="1"/>
  </r>
  <r>
    <n v="10872"/>
    <n v="12"/>
    <s v="Plutzer LebensmittelgroÃŸmÃ¤rkte AG"/>
    <x v="8"/>
    <s v="Spain"/>
    <s v="Wimmers gute SemmelknÃ¶del"/>
    <x v="3"/>
    <n v="15"/>
    <n v="4"/>
    <s v="International"/>
    <x v="1"/>
  </r>
  <r>
    <n v="10873"/>
    <n v="8"/>
    <s v="Specialty Biscuits, Ltd."/>
    <x v="4"/>
    <s v="Finland"/>
    <s v="Sir Rodney's Scones"/>
    <x v="4"/>
    <n v="20"/>
    <n v="3"/>
    <s v="International"/>
    <x v="1"/>
  </r>
  <r>
    <n v="10873"/>
    <n v="12"/>
    <s v="Plutzer LebensmittelgroÃŸmÃ¤rkte AG"/>
    <x v="8"/>
    <s v="Finland"/>
    <s v="RÃ¶ssle Sauerkraut"/>
    <x v="1"/>
    <n v="3"/>
    <n v="3"/>
    <s v="International"/>
    <x v="1"/>
  </r>
  <r>
    <n v="10874"/>
    <n v="4"/>
    <s v="Tokyo Traders"/>
    <x v="1"/>
    <s v="Spain"/>
    <s v="Ikura"/>
    <x v="6"/>
    <n v="10"/>
    <n v="5"/>
    <s v="International"/>
    <x v="1"/>
  </r>
  <r>
    <n v="10875"/>
    <n v="8"/>
    <s v="Specialty Biscuits, Ltd."/>
    <x v="4"/>
    <s v="Sweden"/>
    <s v="Teatime Chocolate Biscuits"/>
    <x v="4"/>
    <n v="25"/>
    <n v="25"/>
    <s v="International"/>
    <x v="0"/>
  </r>
  <r>
    <n v="10876"/>
    <n v="12"/>
    <s v="Plutzer LebensmittelgroÃŸmÃ¤rkte AG"/>
    <x v="8"/>
    <s v="France"/>
    <s v="Wimmers gute SemmelknÃ¶del"/>
    <x v="3"/>
    <n v="20"/>
    <n v="3"/>
    <s v="International"/>
    <x v="1"/>
  </r>
  <r>
    <n v="10877"/>
    <n v="7"/>
    <s v="Pavlova, Ltd."/>
    <x v="7"/>
    <s v="Brazil"/>
    <s v="Carnarvon Tigers"/>
    <x v="6"/>
    <n v="25"/>
    <n v="10"/>
    <s v="International"/>
    <x v="0"/>
  </r>
  <r>
    <n v="10877"/>
    <n v="7"/>
    <s v="Pavlova, Ltd."/>
    <x v="7"/>
    <s v="Brazil"/>
    <s v="Pavlova"/>
    <x v="4"/>
    <n v="30"/>
    <n v="10"/>
    <s v="International"/>
    <x v="0"/>
  </r>
  <r>
    <n v="10878"/>
    <n v="8"/>
    <s v="Specialty Biscuits, Ltd."/>
    <x v="4"/>
    <s v="Germany"/>
    <s v="Sir Rodney's Marmalade"/>
    <x v="4"/>
    <n v="20"/>
    <n v="2"/>
    <s v="International"/>
    <x v="1"/>
  </r>
  <r>
    <n v="10879"/>
    <n v="2"/>
    <s v="New Orleans Cajun Delights"/>
    <x v="2"/>
    <s v="Finland"/>
    <s v="Louisiana Fiery Hot Pepper Sauce"/>
    <x v="2"/>
    <n v="10"/>
    <n v="2"/>
    <s v="International"/>
    <x v="1"/>
  </r>
  <r>
    <n v="10880"/>
    <n v="7"/>
    <s v="Pavlova, Ltd."/>
    <x v="7"/>
    <s v="Sweden"/>
    <s v="Outback Lager"/>
    <x v="5"/>
    <n v="50"/>
    <n v="8"/>
    <s v="International"/>
    <x v="1"/>
  </r>
  <r>
    <n v="10880"/>
    <n v="9"/>
    <s v="PB KnÃ¤ckebrÃ¶d AB"/>
    <x v="3"/>
    <s v="Sweden"/>
    <s v="TunnbrÃ¶d"/>
    <x v="3"/>
    <n v="30"/>
    <n v="8"/>
    <s v="International"/>
    <x v="1"/>
  </r>
  <r>
    <n v="10883"/>
    <n v="10"/>
    <s v="Refrescos Americanas LTDA"/>
    <x v="6"/>
    <s v="USA"/>
    <s v="GuaranÃ¡ FantÃ¡stica"/>
    <x v="5"/>
    <n v="8"/>
    <n v="8"/>
    <s v="International"/>
    <x v="1"/>
  </r>
  <r>
    <n v="10884"/>
    <n v="2"/>
    <s v="New Orleans Cajun Delights"/>
    <x v="2"/>
    <s v="USA"/>
    <s v="Louisiana Fiery Hot Pepper Sauce"/>
    <x v="2"/>
    <n v="12"/>
    <n v="1"/>
    <s v="Domestic"/>
    <x v="1"/>
  </r>
  <r>
    <n v="10884"/>
    <n v="8"/>
    <s v="Specialty Biscuits, Ltd."/>
    <x v="4"/>
    <s v="USA"/>
    <s v="Sir Rodney's Scones"/>
    <x v="4"/>
    <n v="40"/>
    <n v="1"/>
    <s v="International"/>
    <x v="1"/>
  </r>
  <r>
    <n v="10885"/>
    <n v="1"/>
    <s v="Exotic Liquids"/>
    <x v="4"/>
    <s v="Belgium"/>
    <s v="Chang"/>
    <x v="5"/>
    <n v="20"/>
    <n v="6"/>
    <s v="International"/>
    <x v="1"/>
  </r>
  <r>
    <n v="10885"/>
    <n v="7"/>
    <s v="Pavlova, Ltd."/>
    <x v="7"/>
    <s v="Belgium"/>
    <s v="Outback Lager"/>
    <x v="5"/>
    <n v="30"/>
    <n v="6"/>
    <s v="International"/>
    <x v="1"/>
  </r>
  <r>
    <n v="10885"/>
    <n v="10"/>
    <s v="Refrescos Americanas LTDA"/>
    <x v="6"/>
    <s v="Belgium"/>
    <s v="GuaranÃ¡ FantÃ¡stica"/>
    <x v="5"/>
    <n v="12"/>
    <n v="6"/>
    <s v="International"/>
    <x v="1"/>
  </r>
  <r>
    <n v="10885"/>
    <n v="12"/>
    <s v="Plutzer LebensmittelgroÃŸmÃ¤rkte AG"/>
    <x v="8"/>
    <s v="Belgium"/>
    <s v="Original Frankfurter grÃ¼ne SoÃŸe"/>
    <x v="2"/>
    <n v="25"/>
    <n v="6"/>
    <s v="International"/>
    <x v="1"/>
  </r>
  <r>
    <n v="10886"/>
    <n v="4"/>
    <s v="Tokyo Traders"/>
    <x v="1"/>
    <s v="Brazil"/>
    <s v="Ikura"/>
    <x v="6"/>
    <n v="70"/>
    <n v="17"/>
    <s v="International"/>
    <x v="0"/>
  </r>
  <r>
    <n v="10886"/>
    <n v="12"/>
    <s v="Plutzer LebensmittelgroÃŸmÃ¤rkte AG"/>
    <x v="8"/>
    <s v="Brazil"/>
    <s v="Original Frankfurter grÃ¼ne SoÃŸe"/>
    <x v="2"/>
    <n v="40"/>
    <n v="17"/>
    <s v="International"/>
    <x v="0"/>
  </r>
  <r>
    <n v="10887"/>
    <n v="11"/>
    <s v="Heli SÃ¼ÃŸwaren GmbH &amp; Co. KG"/>
    <x v="8"/>
    <s v="Spain"/>
    <s v="NuNuCa NuÃŸ-Nougat-Creme"/>
    <x v="4"/>
    <n v="5"/>
    <n v="3"/>
    <s v="International"/>
    <x v="1"/>
  </r>
  <r>
    <n v="10888"/>
    <n v="1"/>
    <s v="Exotic Liquids"/>
    <x v="4"/>
    <s v="Spain"/>
    <s v="Chang"/>
    <x v="5"/>
    <n v="20"/>
    <n v="7"/>
    <s v="International"/>
    <x v="1"/>
  </r>
  <r>
    <n v="10888"/>
    <n v="8"/>
    <s v="Specialty Biscuits, Ltd."/>
    <x v="4"/>
    <s v="Spain"/>
    <s v="Scottish Longbreads"/>
    <x v="4"/>
    <n v="18"/>
    <n v="7"/>
    <s v="International"/>
    <x v="1"/>
  </r>
  <r>
    <n v="10889"/>
    <n v="5"/>
    <s v="Cooperativa de Quesos 'Las Cabras'"/>
    <x v="0"/>
    <s v="USA"/>
    <s v="Queso Cabrales"/>
    <x v="0"/>
    <n v="40"/>
    <n v="7"/>
    <s v="International"/>
    <x v="1"/>
  </r>
  <r>
    <n v="10890"/>
    <n v="7"/>
    <s v="Pavlova, Ltd."/>
    <x v="7"/>
    <s v="France"/>
    <s v="Alice Mutton"/>
    <x v="7"/>
    <n v="15"/>
    <n v="2"/>
    <s v="International"/>
    <x v="1"/>
  </r>
  <r>
    <n v="10891"/>
    <n v="13"/>
    <s v="Nord-Ost-Fisch Handelsgesellschaft mbH"/>
    <x v="8"/>
    <s v="Germany"/>
    <s v="Nord-Ost Matjeshering"/>
    <x v="6"/>
    <n v="15"/>
    <n v="2"/>
    <s v="Domestic"/>
    <x v="1"/>
  </r>
  <r>
    <n v="10893"/>
    <n v="3"/>
    <s v="Grandma Kelly's Homestead"/>
    <x v="2"/>
    <s v="Germany"/>
    <s v="Northwoods Cranberry Sauce"/>
    <x v="2"/>
    <n v="30"/>
    <n v="2"/>
    <s v="International"/>
    <x v="1"/>
  </r>
  <r>
    <n v="10893"/>
    <n v="10"/>
    <s v="Refrescos Americanas LTDA"/>
    <x v="6"/>
    <s v="Germany"/>
    <s v="GuaranÃ¡ FantÃ¡stica"/>
    <x v="5"/>
    <n v="10"/>
    <n v="2"/>
    <s v="International"/>
    <x v="1"/>
  </r>
  <r>
    <n v="10893"/>
    <n v="12"/>
    <s v="Plutzer LebensmittelgroÃŸmÃ¤rkte AG"/>
    <x v="8"/>
    <s v="Germany"/>
    <s v="ThÃ¼ringer Rostbratwurst"/>
    <x v="7"/>
    <n v="24"/>
    <n v="2"/>
    <s v="Domestic"/>
    <x v="1"/>
  </r>
  <r>
    <n v="10893"/>
    <n v="13"/>
    <s v="Nord-Ost-Fisch Handelsgesellschaft mbH"/>
    <x v="8"/>
    <s v="Germany"/>
    <s v="Nord-Ost Matjeshering"/>
    <x v="6"/>
    <n v="35"/>
    <n v="2"/>
    <s v="Domestic"/>
    <x v="1"/>
  </r>
  <r>
    <n v="10894"/>
    <n v="6"/>
    <s v="Mayumi's"/>
    <x v="1"/>
    <s v="USA"/>
    <s v="Konbu"/>
    <x v="6"/>
    <n v="28"/>
    <n v="2"/>
    <s v="International"/>
    <x v="1"/>
  </r>
  <r>
    <n v="10894"/>
    <n v="12"/>
    <s v="Plutzer LebensmittelgroÃŸmÃ¤rkte AG"/>
    <x v="8"/>
    <s v="USA"/>
    <s v="RhÃ¶nbrÃ¤u Klosterbier"/>
    <x v="5"/>
    <n v="120"/>
    <n v="2"/>
    <s v="International"/>
    <x v="1"/>
  </r>
  <r>
    <n v="10895"/>
    <n v="10"/>
    <s v="Refrescos Americanas LTDA"/>
    <x v="6"/>
    <s v="Austria"/>
    <s v="GuaranÃ¡ FantÃ¡stica"/>
    <x v="5"/>
    <n v="110"/>
    <n v="5"/>
    <s v="International"/>
    <x v="1"/>
  </r>
  <r>
    <n v="10897"/>
    <n v="12"/>
    <s v="Plutzer LebensmittelgroÃŸmÃ¤rkte AG"/>
    <x v="8"/>
    <s v="Ireland"/>
    <s v="ThÃ¼ringer Rostbratwurst"/>
    <x v="7"/>
    <n v="80"/>
    <n v="6"/>
    <s v="International"/>
    <x v="1"/>
  </r>
  <r>
    <n v="10897"/>
    <n v="13"/>
    <s v="Nord-Ost-Fisch Handelsgesellschaft mbH"/>
    <x v="8"/>
    <s v="Ireland"/>
    <s v="Nord-Ost Matjeshering"/>
    <x v="6"/>
    <n v="36"/>
    <n v="6"/>
    <s v="International"/>
    <x v="1"/>
  </r>
  <r>
    <n v="10898"/>
    <n v="6"/>
    <s v="Mayumi's"/>
    <x v="1"/>
    <s v="Argentina"/>
    <s v="Konbu"/>
    <x v="6"/>
    <n v="5"/>
    <n v="14"/>
    <s v="International"/>
    <x v="0"/>
  </r>
  <r>
    <n v="10900"/>
    <n v="7"/>
    <s v="Pavlova, Ltd."/>
    <x v="7"/>
    <s v="Brazil"/>
    <s v="Outback Lager"/>
    <x v="5"/>
    <n v="3"/>
    <n v="12"/>
    <s v="International"/>
    <x v="0"/>
  </r>
  <r>
    <n v="10903"/>
    <n v="2"/>
    <s v="New Orleans Cajun Delights"/>
    <x v="2"/>
    <s v="Brazil"/>
    <s v="Louisiana Fiery Hot Pepper Sauce"/>
    <x v="2"/>
    <n v="21"/>
    <n v="8"/>
    <s v="International"/>
    <x v="1"/>
  </r>
  <r>
    <n v="10903"/>
    <n v="6"/>
    <s v="Mayumi's"/>
    <x v="1"/>
    <s v="Brazil"/>
    <s v="Konbu"/>
    <x v="6"/>
    <n v="40"/>
    <n v="8"/>
    <s v="International"/>
    <x v="1"/>
  </r>
  <r>
    <n v="10903"/>
    <n v="8"/>
    <s v="Specialty Biscuits, Ltd."/>
    <x v="4"/>
    <s v="Brazil"/>
    <s v="Scottish Longbreads"/>
    <x v="4"/>
    <n v="20"/>
    <n v="8"/>
    <s v="International"/>
    <x v="1"/>
  </r>
  <r>
    <n v="10905"/>
    <n v="1"/>
    <s v="Exotic Liquids"/>
    <x v="4"/>
    <s v="Brazil"/>
    <s v="Chai"/>
    <x v="5"/>
    <n v="20"/>
    <n v="10"/>
    <s v="International"/>
    <x v="0"/>
  </r>
  <r>
    <n v="10907"/>
    <n v="12"/>
    <s v="Plutzer LebensmittelgroÃŸmÃ¤rkte AG"/>
    <x v="8"/>
    <s v="France"/>
    <s v="RhÃ¶nbrÃ¤u Klosterbier"/>
    <x v="5"/>
    <n v="14"/>
    <n v="2"/>
    <s v="International"/>
    <x v="1"/>
  </r>
  <r>
    <n v="10908"/>
    <n v="3"/>
    <s v="Grandma Kelly's Homestead"/>
    <x v="2"/>
    <s v="Italy"/>
    <s v="Uncle Bob's Organic Dried Pears"/>
    <x v="1"/>
    <n v="20"/>
    <n v="8"/>
    <s v="International"/>
    <x v="1"/>
  </r>
  <r>
    <n v="10909"/>
    <n v="3"/>
    <s v="Grandma Kelly's Homestead"/>
    <x v="2"/>
    <s v="Norway"/>
    <s v="Uncle Bob's Organic Dried Pears"/>
    <x v="1"/>
    <n v="12"/>
    <n v="12"/>
    <s v="International"/>
    <x v="0"/>
  </r>
  <r>
    <n v="10909"/>
    <n v="7"/>
    <s v="Pavlova, Ltd."/>
    <x v="7"/>
    <s v="Norway"/>
    <s v="Pavlova"/>
    <x v="4"/>
    <n v="15"/>
    <n v="12"/>
    <s v="International"/>
    <x v="0"/>
  </r>
  <r>
    <n v="10910"/>
    <n v="8"/>
    <s v="Specialty Biscuits, Ltd."/>
    <x v="4"/>
    <s v="Finland"/>
    <s v="Teatime Chocolate Biscuits"/>
    <x v="4"/>
    <n v="12"/>
    <n v="6"/>
    <s v="International"/>
    <x v="1"/>
  </r>
  <r>
    <n v="10911"/>
    <n v="1"/>
    <s v="Exotic Liquids"/>
    <x v="4"/>
    <s v="Spain"/>
    <s v="Chai"/>
    <x v="5"/>
    <n v="10"/>
    <n v="7"/>
    <s v="International"/>
    <x v="1"/>
  </r>
  <r>
    <n v="10911"/>
    <n v="7"/>
    <s v="Pavlova, Ltd."/>
    <x v="7"/>
    <s v="Spain"/>
    <s v="Alice Mutton"/>
    <x v="7"/>
    <n v="12"/>
    <n v="7"/>
    <s v="International"/>
    <x v="1"/>
  </r>
  <r>
    <n v="10912"/>
    <n v="5"/>
    <s v="Cooperativa de Quesos 'Las Cabras'"/>
    <x v="0"/>
    <s v="Ireland"/>
    <s v="Queso Cabrales"/>
    <x v="0"/>
    <n v="40"/>
    <n v="20"/>
    <s v="International"/>
    <x v="0"/>
  </r>
  <r>
    <n v="10912"/>
    <n v="12"/>
    <s v="Plutzer LebensmittelgroÃŸmÃ¤rkte AG"/>
    <x v="8"/>
    <s v="Ireland"/>
    <s v="ThÃ¼ringer Rostbratwurst"/>
    <x v="7"/>
    <n v="60"/>
    <n v="20"/>
    <s v="International"/>
    <x v="0"/>
  </r>
  <r>
    <n v="10913"/>
    <n v="2"/>
    <s v="New Orleans Cajun Delights"/>
    <x v="2"/>
    <s v="Brazil"/>
    <s v="Chef Anton's Cajun Seasoning"/>
    <x v="2"/>
    <n v="30"/>
    <n v="6"/>
    <s v="International"/>
    <x v="1"/>
  </r>
  <r>
    <n v="10915"/>
    <n v="7"/>
    <s v="Pavlova, Ltd."/>
    <x v="7"/>
    <s v="Mexico"/>
    <s v="Alice Mutton"/>
    <x v="7"/>
    <n v="10"/>
    <n v="3"/>
    <s v="International"/>
    <x v="1"/>
  </r>
  <r>
    <n v="10916"/>
    <n v="7"/>
    <s v="Pavlova, Ltd."/>
    <x v="7"/>
    <s v="Argentina"/>
    <s v="Pavlova"/>
    <x v="4"/>
    <n v="6"/>
    <n v="10"/>
    <s v="International"/>
    <x v="0"/>
  </r>
  <r>
    <n v="10917"/>
    <n v="13"/>
    <s v="Nord-Ost-Fisch Handelsgesellschaft mbH"/>
    <x v="8"/>
    <s v="Spain"/>
    <s v="Nord-Ost Matjeshering"/>
    <x v="6"/>
    <n v="1"/>
    <n v="9"/>
    <s v="International"/>
    <x v="0"/>
  </r>
  <r>
    <n v="10918"/>
    <n v="1"/>
    <s v="Exotic Liquids"/>
    <x v="4"/>
    <s v="Canada"/>
    <s v="Chai"/>
    <x v="5"/>
    <n v="60"/>
    <n v="9"/>
    <s v="International"/>
    <x v="0"/>
  </r>
  <r>
    <n v="10919"/>
    <n v="7"/>
    <s v="Pavlova, Ltd."/>
    <x v="7"/>
    <s v="Venezuela"/>
    <s v="Pavlova"/>
    <x v="4"/>
    <n v="24"/>
    <n v="2"/>
    <s v="International"/>
    <x v="1"/>
  </r>
  <r>
    <n v="10919"/>
    <n v="11"/>
    <s v="Heli SÃ¼ÃŸwaren GmbH &amp; Co. KG"/>
    <x v="8"/>
    <s v="Venezuela"/>
    <s v="NuNuCa NuÃŸ-Nougat-Creme"/>
    <x v="4"/>
    <n v="24"/>
    <n v="2"/>
    <s v="International"/>
    <x v="1"/>
  </r>
  <r>
    <n v="10921"/>
    <n v="7"/>
    <s v="Pavlova, Ltd."/>
    <x v="7"/>
    <s v="Denmark"/>
    <s v="Vegie-spread"/>
    <x v="2"/>
    <n v="40"/>
    <n v="6"/>
    <s v="International"/>
    <x v="1"/>
  </r>
  <r>
    <n v="10922"/>
    <n v="7"/>
    <s v="Pavlova, Ltd."/>
    <x v="7"/>
    <s v="Brazil"/>
    <s v="Alice Mutton"/>
    <x v="7"/>
    <n v="15"/>
    <n v="2"/>
    <s v="International"/>
    <x v="1"/>
  </r>
  <r>
    <n v="10922"/>
    <n v="10"/>
    <s v="Refrescos Americanas LTDA"/>
    <x v="6"/>
    <s v="Brazil"/>
    <s v="GuaranÃ¡ FantÃ¡stica"/>
    <x v="5"/>
    <n v="35"/>
    <n v="2"/>
    <s v="Domestic"/>
    <x v="1"/>
  </r>
  <r>
    <n v="10924"/>
    <n v="4"/>
    <s v="Tokyo Traders"/>
    <x v="1"/>
    <s v="Sweden"/>
    <s v="Ikura"/>
    <x v="6"/>
    <n v="20"/>
    <n v="35"/>
    <s v="International"/>
    <x v="0"/>
  </r>
  <r>
    <n v="10924"/>
    <n v="12"/>
    <s v="Plutzer LebensmittelgroÃŸmÃ¤rkte AG"/>
    <x v="8"/>
    <s v="Sweden"/>
    <s v="RÃ¶ssle Sauerkraut"/>
    <x v="1"/>
    <n v="30"/>
    <n v="35"/>
    <s v="International"/>
    <x v="0"/>
  </r>
  <r>
    <n v="10924"/>
    <n v="12"/>
    <s v="Plutzer LebensmittelgroÃŸmÃ¤rkte AG"/>
    <x v="8"/>
    <s v="Sweden"/>
    <s v="RhÃ¶nbrÃ¤u Klosterbier"/>
    <x v="5"/>
    <n v="6"/>
    <n v="35"/>
    <s v="International"/>
    <x v="0"/>
  </r>
  <r>
    <n v="10926"/>
    <n v="5"/>
    <s v="Cooperativa de Quesos 'Las Cabras'"/>
    <x v="0"/>
    <s v="Mexico"/>
    <s v="Queso Cabrales"/>
    <x v="0"/>
    <n v="2"/>
    <n v="7"/>
    <s v="International"/>
    <x v="1"/>
  </r>
  <r>
    <n v="10926"/>
    <n v="6"/>
    <s v="Mayumi's"/>
    <x v="1"/>
    <s v="Mexico"/>
    <s v="Konbu"/>
    <x v="6"/>
    <n v="10"/>
    <n v="7"/>
    <s v="International"/>
    <x v="1"/>
  </r>
  <r>
    <n v="10926"/>
    <n v="8"/>
    <s v="Specialty Biscuits, Ltd."/>
    <x v="4"/>
    <s v="Mexico"/>
    <s v="Teatime Chocolate Biscuits"/>
    <x v="4"/>
    <n v="7"/>
    <n v="7"/>
    <s v="International"/>
    <x v="1"/>
  </r>
  <r>
    <n v="10927"/>
    <n v="8"/>
    <s v="Specialty Biscuits, Ltd."/>
    <x v="4"/>
    <s v="France"/>
    <s v="Sir Rodney's Marmalade"/>
    <x v="4"/>
    <n v="5"/>
    <n v="34"/>
    <s v="International"/>
    <x v="0"/>
  </r>
  <r>
    <n v="10929"/>
    <n v="8"/>
    <s v="Specialty Biscuits, Ltd."/>
    <x v="4"/>
    <s v="Germany"/>
    <s v="Sir Rodney's Scones"/>
    <x v="4"/>
    <n v="60"/>
    <n v="7"/>
    <s v="International"/>
    <x v="1"/>
  </r>
  <r>
    <n v="10929"/>
    <n v="12"/>
    <s v="Plutzer LebensmittelgroÃŸmÃ¤rkte AG"/>
    <x v="8"/>
    <s v="Germany"/>
    <s v="Original Frankfurter grÃ¼ne SoÃŸe"/>
    <x v="2"/>
    <n v="15"/>
    <n v="7"/>
    <s v="Domestic"/>
    <x v="0"/>
  </r>
  <r>
    <n v="10929"/>
    <n v="12"/>
    <s v="Plutzer LebensmittelgroÃŸmÃ¤rkte AG"/>
    <x v="8"/>
    <s v="Germany"/>
    <s v="RhÃ¶nbrÃ¤u Klosterbier"/>
    <x v="5"/>
    <n v="49"/>
    <n v="7"/>
    <s v="Domestic"/>
    <x v="0"/>
  </r>
  <r>
    <n v="10930"/>
    <n v="8"/>
    <s v="Specialty Biscuits, Ltd."/>
    <x v="4"/>
    <s v="Belgium"/>
    <s v="Sir Rodney's Scones"/>
    <x v="4"/>
    <n v="36"/>
    <n v="12"/>
    <s v="International"/>
    <x v="0"/>
  </r>
  <r>
    <n v="10930"/>
    <n v="11"/>
    <s v="Heli SÃ¼ÃŸwaren GmbH &amp; Co. KG"/>
    <x v="8"/>
    <s v="Belgium"/>
    <s v="Schoggi Schokolade"/>
    <x v="4"/>
    <n v="25"/>
    <n v="12"/>
    <s v="International"/>
    <x v="0"/>
  </r>
  <r>
    <n v="10931"/>
    <n v="6"/>
    <s v="Mayumi's"/>
    <x v="1"/>
    <s v="Switzerland"/>
    <s v="Konbu"/>
    <x v="6"/>
    <n v="42"/>
    <n v="13"/>
    <s v="International"/>
    <x v="0"/>
  </r>
  <r>
    <n v="10932"/>
    <n v="7"/>
    <s v="Pavlova, Ltd."/>
    <x v="7"/>
    <s v="France"/>
    <s v="Pavlova"/>
    <x v="4"/>
    <n v="30"/>
    <n v="18"/>
    <s v="International"/>
    <x v="0"/>
  </r>
  <r>
    <n v="10932"/>
    <n v="12"/>
    <s v="Plutzer LebensmittelgroÃŸmÃ¤rkte AG"/>
    <x v="8"/>
    <s v="France"/>
    <s v="RhÃ¶nbrÃ¤u Klosterbier"/>
    <x v="5"/>
    <n v="20"/>
    <n v="18"/>
    <s v="International"/>
    <x v="0"/>
  </r>
  <r>
    <n v="10934"/>
    <n v="3"/>
    <s v="Grandma Kelly's Homestead"/>
    <x v="2"/>
    <s v="Germany"/>
    <s v="Grandma's Boysenberry Spread"/>
    <x v="2"/>
    <n v="20"/>
    <n v="3"/>
    <s v="International"/>
    <x v="1"/>
  </r>
  <r>
    <n v="10935"/>
    <n v="1"/>
    <s v="Exotic Liquids"/>
    <x v="4"/>
    <s v="Brazil"/>
    <s v="Chai"/>
    <x v="5"/>
    <n v="21"/>
    <n v="9"/>
    <s v="International"/>
    <x v="0"/>
  </r>
  <r>
    <n v="10935"/>
    <n v="7"/>
    <s v="Pavlova, Ltd."/>
    <x v="7"/>
    <s v="Brazil"/>
    <s v="Carnarvon Tigers"/>
    <x v="6"/>
    <n v="4"/>
    <n v="9"/>
    <s v="International"/>
    <x v="0"/>
  </r>
  <r>
    <n v="10935"/>
    <n v="9"/>
    <s v="PB KnÃ¤ckebrÃ¶d AB"/>
    <x v="3"/>
    <s v="Brazil"/>
    <s v="TunnbrÃ¶d"/>
    <x v="3"/>
    <n v="8"/>
    <n v="9"/>
    <s v="International"/>
    <x v="0"/>
  </r>
  <r>
    <n v="10937"/>
    <n v="12"/>
    <s v="Plutzer LebensmittelgroÃŸmÃ¤rkte AG"/>
    <x v="8"/>
    <s v="Argentina"/>
    <s v="RÃ¶ssle Sauerkraut"/>
    <x v="1"/>
    <n v="8"/>
    <n v="3"/>
    <s v="International"/>
    <x v="1"/>
  </r>
  <r>
    <n v="10938"/>
    <n v="6"/>
    <s v="Mayumi's"/>
    <x v="1"/>
    <s v="Germany"/>
    <s v="Konbu"/>
    <x v="6"/>
    <n v="20"/>
    <n v="6"/>
    <s v="International"/>
    <x v="1"/>
  </r>
  <r>
    <n v="10939"/>
    <n v="1"/>
    <s v="Exotic Liquids"/>
    <x v="4"/>
    <s v="Italy"/>
    <s v="Chang"/>
    <x v="5"/>
    <n v="10"/>
    <n v="3"/>
    <s v="International"/>
    <x v="1"/>
  </r>
  <r>
    <n v="10940"/>
    <n v="3"/>
    <s v="Grandma Kelly's Homestead"/>
    <x v="2"/>
    <s v="France"/>
    <s v="Uncle Bob's Organic Dried Pears"/>
    <x v="1"/>
    <n v="8"/>
    <n v="12"/>
    <s v="International"/>
    <x v="0"/>
  </r>
  <r>
    <n v="10940"/>
    <n v="6"/>
    <s v="Mayumi's"/>
    <x v="1"/>
    <s v="France"/>
    <s v="Konbu"/>
    <x v="6"/>
    <n v="20"/>
    <n v="12"/>
    <s v="International"/>
    <x v="0"/>
  </r>
  <r>
    <n v="10941"/>
    <n v="8"/>
    <s v="Specialty Biscuits, Ltd."/>
    <x v="4"/>
    <s v="USA"/>
    <s v="Scottish Longbreads"/>
    <x v="4"/>
    <n v="80"/>
    <n v="9"/>
    <s v="International"/>
    <x v="0"/>
  </r>
  <r>
    <n v="10943"/>
    <n v="6"/>
    <s v="Mayumi's"/>
    <x v="1"/>
    <s v="UK"/>
    <s v="Konbu"/>
    <x v="6"/>
    <n v="15"/>
    <n v="8"/>
    <s v="International"/>
    <x v="1"/>
  </r>
  <r>
    <n v="10943"/>
    <n v="9"/>
    <s v="PB KnÃ¤ckebrÃ¶d AB"/>
    <x v="3"/>
    <s v="UK"/>
    <s v="Gustaf's KnÃ¤ckebrÃ¶d"/>
    <x v="3"/>
    <n v="21"/>
    <n v="8"/>
    <s v="International"/>
    <x v="1"/>
  </r>
  <r>
    <n v="10944"/>
    <n v="5"/>
    <s v="Cooperativa de Quesos 'Las Cabras'"/>
    <x v="0"/>
    <s v="Canada"/>
    <s v="Queso Cabrales"/>
    <x v="0"/>
    <n v="5"/>
    <n v="1"/>
    <s v="International"/>
    <x v="1"/>
  </r>
  <r>
    <n v="10945"/>
    <n v="6"/>
    <s v="Mayumi's"/>
    <x v="1"/>
    <s v="Germany"/>
    <s v="Konbu"/>
    <x v="6"/>
    <n v="20"/>
    <n v="6"/>
    <s v="International"/>
    <x v="1"/>
  </r>
  <r>
    <n v="10946"/>
    <n v="4"/>
    <s v="Tokyo Traders"/>
    <x v="1"/>
    <s v="Denmark"/>
    <s v="Ikura"/>
    <x v="6"/>
    <n v="25"/>
    <n v="7"/>
    <s v="International"/>
    <x v="1"/>
  </r>
  <r>
    <n v="10946"/>
    <n v="10"/>
    <s v="Refrescos Americanas LTDA"/>
    <x v="6"/>
    <s v="Denmark"/>
    <s v="GuaranÃ¡ FantÃ¡stica"/>
    <x v="5"/>
    <n v="25"/>
    <n v="7"/>
    <s v="International"/>
    <x v="1"/>
  </r>
  <r>
    <n v="10946"/>
    <n v="12"/>
    <s v="Plutzer LebensmittelgroÃŸmÃ¤rkte AG"/>
    <x v="8"/>
    <s v="Denmark"/>
    <s v="Original Frankfurter grÃ¼ne SoÃŸe"/>
    <x v="2"/>
    <n v="40"/>
    <n v="7"/>
    <s v="International"/>
    <x v="1"/>
  </r>
  <r>
    <n v="10949"/>
    <n v="3"/>
    <s v="Grandma Kelly's Homestead"/>
    <x v="2"/>
    <s v="Canada"/>
    <s v="Grandma's Boysenberry Spread"/>
    <x v="2"/>
    <n v="12"/>
    <n v="4"/>
    <s v="International"/>
    <x v="1"/>
  </r>
  <r>
    <n v="10949"/>
    <n v="4"/>
    <s v="Tokyo Traders"/>
    <x v="1"/>
    <s v="Canada"/>
    <s v="Ikura"/>
    <x v="6"/>
    <n v="30"/>
    <n v="4"/>
    <s v="International"/>
    <x v="1"/>
  </r>
  <r>
    <n v="10949"/>
    <n v="7"/>
    <s v="Pavlova, Ltd."/>
    <x v="7"/>
    <s v="Canada"/>
    <s v="Alice Mutton"/>
    <x v="7"/>
    <n v="6"/>
    <n v="4"/>
    <s v="International"/>
    <x v="1"/>
  </r>
  <r>
    <n v="10950"/>
    <n v="2"/>
    <s v="New Orleans Cajun Delights"/>
    <x v="2"/>
    <s v="Italy"/>
    <s v="Chef Anton's Cajun Seasoning"/>
    <x v="2"/>
    <n v="5"/>
    <n v="7"/>
    <s v="International"/>
    <x v="1"/>
  </r>
  <r>
    <n v="10951"/>
    <n v="12"/>
    <s v="Plutzer LebensmittelgroÃŸmÃ¤rkte AG"/>
    <x v="8"/>
    <s v="Switzerland"/>
    <s v="RhÃ¶nbrÃ¤u Klosterbier"/>
    <x v="5"/>
    <n v="50"/>
    <n v="22"/>
    <s v="International"/>
    <x v="0"/>
  </r>
  <r>
    <n v="10952"/>
    <n v="3"/>
    <s v="Grandma Kelly's Homestead"/>
    <x v="2"/>
    <s v="Germany"/>
    <s v="Grandma's Boysenberry Spread"/>
    <x v="2"/>
    <n v="16"/>
    <n v="8"/>
    <s v="International"/>
    <x v="1"/>
  </r>
  <r>
    <n v="10952"/>
    <n v="12"/>
    <s v="Plutzer LebensmittelgroÃŸmÃ¤rkte AG"/>
    <x v="8"/>
    <s v="Germany"/>
    <s v="RÃ¶ssle Sauerkraut"/>
    <x v="1"/>
    <n v="2"/>
    <n v="8"/>
    <s v="Domestic"/>
    <x v="0"/>
  </r>
  <r>
    <n v="10953"/>
    <n v="8"/>
    <s v="Specialty Biscuits, Ltd."/>
    <x v="4"/>
    <s v="UK"/>
    <s v="Sir Rodney's Marmalade"/>
    <x v="4"/>
    <n v="50"/>
    <n v="9"/>
    <s v="Domestic"/>
    <x v="0"/>
  </r>
  <r>
    <n v="10954"/>
    <n v="7"/>
    <s v="Pavlova, Ltd."/>
    <x v="7"/>
    <s v="Venezuela"/>
    <s v="Pavlova"/>
    <x v="4"/>
    <n v="28"/>
    <n v="3"/>
    <s v="International"/>
    <x v="1"/>
  </r>
  <r>
    <n v="10955"/>
    <n v="12"/>
    <s v="Plutzer LebensmittelgroÃŸmÃ¤rkte AG"/>
    <x v="8"/>
    <s v="Sweden"/>
    <s v="RhÃ¶nbrÃ¤u Klosterbier"/>
    <x v="5"/>
    <n v="12"/>
    <n v="3"/>
    <s v="International"/>
    <x v="1"/>
  </r>
  <r>
    <n v="10956"/>
    <n v="8"/>
    <s v="Specialty Biscuits, Ltd."/>
    <x v="4"/>
    <s v="Germany"/>
    <s v="Sir Rodney's Scones"/>
    <x v="4"/>
    <n v="12"/>
    <n v="3"/>
    <s v="International"/>
    <x v="1"/>
  </r>
  <r>
    <n v="10957"/>
    <n v="12"/>
    <s v="Plutzer LebensmittelgroÃŸmÃ¤rkte AG"/>
    <x v="8"/>
    <s v="Venezuela"/>
    <s v="Wimmers gute SemmelknÃ¶del"/>
    <x v="3"/>
    <n v="8"/>
    <n v="9"/>
    <s v="International"/>
    <x v="0"/>
  </r>
  <r>
    <n v="10957"/>
    <n v="13"/>
    <s v="Nord-Ost-Fisch Handelsgesellschaft mbH"/>
    <x v="8"/>
    <s v="Venezuela"/>
    <s v="Nord-Ost Matjeshering"/>
    <x v="6"/>
    <n v="30"/>
    <n v="9"/>
    <s v="International"/>
    <x v="0"/>
  </r>
  <r>
    <n v="10958"/>
    <n v="2"/>
    <s v="New Orleans Cajun Delights"/>
    <x v="2"/>
    <s v="Argentina"/>
    <s v="Chef Anton's Gumbo Mix"/>
    <x v="2"/>
    <n v="20"/>
    <n v="9"/>
    <s v="International"/>
    <x v="0"/>
  </r>
  <r>
    <n v="10958"/>
    <n v="3"/>
    <s v="Grandma Kelly's Homestead"/>
    <x v="2"/>
    <s v="Argentina"/>
    <s v="Uncle Bob's Organic Dried Pears"/>
    <x v="1"/>
    <n v="6"/>
    <n v="9"/>
    <s v="International"/>
    <x v="0"/>
  </r>
  <r>
    <n v="10959"/>
    <n v="12"/>
    <s v="Plutzer LebensmittelgroÃŸmÃ¤rkte AG"/>
    <x v="8"/>
    <s v="Brazil"/>
    <s v="RhÃ¶nbrÃ¤u Klosterbier"/>
    <x v="5"/>
    <n v="20"/>
    <n v="5"/>
    <s v="International"/>
    <x v="1"/>
  </r>
  <r>
    <n v="10960"/>
    <n v="10"/>
    <s v="Refrescos Americanas LTDA"/>
    <x v="6"/>
    <s v="Venezuela"/>
    <s v="GuaranÃ¡ FantÃ¡stica"/>
    <x v="5"/>
    <n v="10"/>
    <n v="20"/>
    <s v="International"/>
    <x v="0"/>
  </r>
  <r>
    <n v="10962"/>
    <n v="3"/>
    <s v="Grandma Kelly's Homestead"/>
    <x v="2"/>
    <s v="Germany"/>
    <s v="Uncle Bob's Organic Dried Pears"/>
    <x v="1"/>
    <n v="45"/>
    <n v="4"/>
    <s v="International"/>
    <x v="1"/>
  </r>
  <r>
    <n v="10962"/>
    <n v="6"/>
    <s v="Mayumi's"/>
    <x v="1"/>
    <s v="Germany"/>
    <s v="Konbu"/>
    <x v="6"/>
    <n v="77"/>
    <n v="4"/>
    <s v="International"/>
    <x v="1"/>
  </r>
  <r>
    <n v="10964"/>
    <n v="7"/>
    <s v="Pavlova, Ltd."/>
    <x v="7"/>
    <s v="France"/>
    <s v="Carnarvon Tigers"/>
    <x v="6"/>
    <n v="6"/>
    <n v="4"/>
    <s v="International"/>
    <x v="1"/>
  </r>
  <r>
    <n v="10967"/>
    <n v="8"/>
    <s v="Specialty Biscuits, Ltd."/>
    <x v="4"/>
    <s v="Germany"/>
    <s v="Teatime Chocolate Biscuits"/>
    <x v="4"/>
    <n v="12"/>
    <n v="10"/>
    <s v="International"/>
    <x v="0"/>
  </r>
  <r>
    <n v="10968"/>
    <n v="5"/>
    <s v="Cooperativa de Quesos 'Las Cabras'"/>
    <x v="0"/>
    <s v="Austria"/>
    <s v="Queso Manchego La Pastora"/>
    <x v="0"/>
    <n v="30"/>
    <n v="9"/>
    <s v="International"/>
    <x v="0"/>
  </r>
  <r>
    <n v="10968"/>
    <n v="10"/>
    <s v="Refrescos Americanas LTDA"/>
    <x v="6"/>
    <s v="Austria"/>
    <s v="GuaranÃ¡ FantÃ¡stica"/>
    <x v="5"/>
    <n v="30"/>
    <n v="9"/>
    <s v="International"/>
    <x v="0"/>
  </r>
  <r>
    <n v="10968"/>
    <n v="12"/>
    <s v="Plutzer LebensmittelgroÃŸmÃ¤rkte AG"/>
    <x v="8"/>
    <s v="Austria"/>
    <s v="Wimmers gute SemmelknÃ¶del"/>
    <x v="3"/>
    <n v="4"/>
    <n v="9"/>
    <s v="International"/>
    <x v="0"/>
  </r>
  <r>
    <n v="10971"/>
    <n v="12"/>
    <s v="Plutzer LebensmittelgroÃŸmÃ¤rkte AG"/>
    <x v="8"/>
    <s v="France"/>
    <s v="ThÃ¼ringer Rostbratwurst"/>
    <x v="7"/>
    <n v="14"/>
    <n v="9"/>
    <s v="International"/>
    <x v="0"/>
  </r>
  <r>
    <n v="10972"/>
    <n v="7"/>
    <s v="Pavlova, Ltd."/>
    <x v="7"/>
    <s v="France"/>
    <s v="Alice Mutton"/>
    <x v="7"/>
    <n v="6"/>
    <n v="2"/>
    <s v="International"/>
    <x v="1"/>
  </r>
  <r>
    <n v="10973"/>
    <n v="11"/>
    <s v="Heli SÃ¼ÃŸwaren GmbH &amp; Co. KG"/>
    <x v="8"/>
    <s v="France"/>
    <s v="GumbÃ¤r GummibÃ¤rchen"/>
    <x v="4"/>
    <n v="5"/>
    <n v="3"/>
    <s v="International"/>
    <x v="1"/>
  </r>
  <r>
    <n v="10973"/>
    <n v="12"/>
    <s v="Plutzer LebensmittelgroÃŸmÃ¤rkte AG"/>
    <x v="8"/>
    <s v="France"/>
    <s v="RhÃ¶nbrÃ¤u Klosterbier"/>
    <x v="5"/>
    <n v="10"/>
    <n v="3"/>
    <s v="International"/>
    <x v="1"/>
  </r>
  <r>
    <n v="10974"/>
    <n v="7"/>
    <s v="Pavlova, Ltd."/>
    <x v="7"/>
    <s v="USA"/>
    <s v="Vegie-spread"/>
    <x v="2"/>
    <n v="10"/>
    <n v="9"/>
    <s v="International"/>
    <x v="0"/>
  </r>
  <r>
    <n v="10975"/>
    <n v="3"/>
    <s v="Grandma Kelly's Homestead"/>
    <x v="2"/>
    <s v="Canada"/>
    <s v="Northwoods Cranberry Sauce"/>
    <x v="2"/>
    <n v="16"/>
    <n v="2"/>
    <s v="International"/>
    <x v="1"/>
  </r>
  <r>
    <n v="10975"/>
    <n v="12"/>
    <s v="Plutzer LebensmittelgroÃŸmÃ¤rkte AG"/>
    <x v="8"/>
    <s v="Canada"/>
    <s v="RhÃ¶nbrÃ¤u Klosterbier"/>
    <x v="5"/>
    <n v="10"/>
    <n v="2"/>
    <s v="International"/>
    <x v="1"/>
  </r>
  <r>
    <n v="10976"/>
    <n v="12"/>
    <s v="Plutzer LebensmittelgroÃŸmÃ¤rkte AG"/>
    <x v="8"/>
    <s v="Venezuela"/>
    <s v="RÃ¶ssle Sauerkraut"/>
    <x v="1"/>
    <n v="20"/>
    <n v="9"/>
    <s v="International"/>
    <x v="0"/>
  </r>
  <r>
    <n v="10977"/>
    <n v="7"/>
    <s v="Pavlova, Ltd."/>
    <x v="7"/>
    <s v="Sweden"/>
    <s v="Vegie-spread"/>
    <x v="2"/>
    <n v="20"/>
    <n v="15"/>
    <s v="International"/>
    <x v="0"/>
  </r>
  <r>
    <n v="10978"/>
    <n v="3"/>
    <s v="Grandma Kelly's Homestead"/>
    <x v="2"/>
    <s v="Belgium"/>
    <s v="Northwoods Cranberry Sauce"/>
    <x v="2"/>
    <n v="20"/>
    <n v="28"/>
    <s v="International"/>
    <x v="0"/>
  </r>
  <r>
    <n v="10978"/>
    <n v="8"/>
    <s v="Specialty Biscuits, Ltd."/>
    <x v="4"/>
    <s v="Belgium"/>
    <s v="Sir Rodney's Scones"/>
    <x v="4"/>
    <n v="40"/>
    <n v="28"/>
    <s v="International"/>
    <x v="0"/>
  </r>
  <r>
    <n v="10979"/>
    <n v="3"/>
    <s v="Grandma Kelly's Homestead"/>
    <x v="2"/>
    <s v="Austria"/>
    <s v="Uncle Bob's Organic Dried Pears"/>
    <x v="1"/>
    <n v="18"/>
    <n v="5"/>
    <s v="International"/>
    <x v="1"/>
  </r>
  <r>
    <n v="10979"/>
    <n v="5"/>
    <s v="Cooperativa de Quesos 'Las Cabras'"/>
    <x v="0"/>
    <s v="Austria"/>
    <s v="Queso Manchego La Pastora"/>
    <x v="0"/>
    <n v="20"/>
    <n v="5"/>
    <s v="International"/>
    <x v="1"/>
  </r>
  <r>
    <n v="10979"/>
    <n v="7"/>
    <s v="Pavlova, Ltd."/>
    <x v="7"/>
    <s v="Austria"/>
    <s v="Vegie-spread"/>
    <x v="2"/>
    <n v="35"/>
    <n v="5"/>
    <s v="International"/>
    <x v="1"/>
  </r>
  <r>
    <n v="10979"/>
    <n v="10"/>
    <s v="Refrescos Americanas LTDA"/>
    <x v="6"/>
    <s v="Austria"/>
    <s v="GuaranÃ¡ FantÃ¡stica"/>
    <x v="5"/>
    <n v="80"/>
    <n v="5"/>
    <s v="International"/>
    <x v="1"/>
  </r>
  <r>
    <n v="10979"/>
    <n v="11"/>
    <s v="Heli SÃ¼ÃŸwaren GmbH &amp; Co. KG"/>
    <x v="8"/>
    <s v="Austria"/>
    <s v="Schoggi Schokolade"/>
    <x v="4"/>
    <n v="30"/>
    <n v="5"/>
    <s v="International"/>
    <x v="1"/>
  </r>
  <r>
    <n v="10980"/>
    <n v="12"/>
    <s v="Plutzer LebensmittelgroÃŸmÃ¤rkte AG"/>
    <x v="8"/>
    <s v="Sweden"/>
    <s v="RhÃ¶nbrÃ¤u Klosterbier"/>
    <x v="5"/>
    <n v="40"/>
    <n v="21"/>
    <s v="International"/>
    <x v="0"/>
  </r>
  <r>
    <n v="10982"/>
    <n v="3"/>
    <s v="Grandma Kelly's Homestead"/>
    <x v="2"/>
    <s v="Canada"/>
    <s v="Uncle Bob's Organic Dried Pears"/>
    <x v="1"/>
    <n v="20"/>
    <n v="12"/>
    <s v="International"/>
    <x v="0"/>
  </r>
  <r>
    <n v="10983"/>
    <n v="6"/>
    <s v="Mayumi's"/>
    <x v="1"/>
    <s v="USA"/>
    <s v="Konbu"/>
    <x v="6"/>
    <n v="84"/>
    <n v="10"/>
    <s v="International"/>
    <x v="0"/>
  </r>
  <r>
    <n v="10984"/>
    <n v="7"/>
    <s v="Pavlova, Ltd."/>
    <x v="7"/>
    <s v="USA"/>
    <s v="Pavlova"/>
    <x v="4"/>
    <n v="55"/>
    <n v="4"/>
    <s v="International"/>
    <x v="1"/>
  </r>
  <r>
    <n v="10984"/>
    <n v="10"/>
    <s v="Refrescos Americanas LTDA"/>
    <x v="6"/>
    <s v="USA"/>
    <s v="GuaranÃ¡ FantÃ¡stica"/>
    <x v="5"/>
    <n v="20"/>
    <n v="4"/>
    <s v="International"/>
    <x v="1"/>
  </r>
  <r>
    <n v="10985"/>
    <n v="7"/>
    <s v="Pavlova, Ltd."/>
    <x v="7"/>
    <s v="Ireland"/>
    <s v="Carnarvon Tigers"/>
    <x v="6"/>
    <n v="8"/>
    <n v="3"/>
    <s v="International"/>
    <x v="1"/>
  </r>
  <r>
    <n v="10985"/>
    <n v="7"/>
    <s v="Pavlova, Ltd."/>
    <x v="7"/>
    <s v="Ireland"/>
    <s v="Pavlova"/>
    <x v="4"/>
    <n v="36"/>
    <n v="3"/>
    <s v="International"/>
    <x v="1"/>
  </r>
  <r>
    <n v="10986"/>
    <n v="5"/>
    <s v="Cooperativa de Quesos 'Las Cabras'"/>
    <x v="0"/>
    <s v="Argentina"/>
    <s v="Queso Cabrales"/>
    <x v="0"/>
    <n v="30"/>
    <n v="22"/>
    <s v="International"/>
    <x v="0"/>
  </r>
  <r>
    <n v="10986"/>
    <n v="8"/>
    <s v="Specialty Biscuits, Ltd."/>
    <x v="4"/>
    <s v="Argentina"/>
    <s v="Sir Rodney's Marmalade"/>
    <x v="4"/>
    <n v="15"/>
    <n v="22"/>
    <s v="International"/>
    <x v="0"/>
  </r>
  <r>
    <n v="10986"/>
    <n v="12"/>
    <s v="Plutzer LebensmittelgroÃŸmÃ¤rkte AG"/>
    <x v="8"/>
    <s v="Argentina"/>
    <s v="Original Frankfurter grÃ¼ne SoÃŸe"/>
    <x v="2"/>
    <n v="15"/>
    <n v="22"/>
    <s v="International"/>
    <x v="0"/>
  </r>
  <r>
    <n v="10987"/>
    <n v="3"/>
    <s v="Grandma Kelly's Homestead"/>
    <x v="2"/>
    <s v="UK"/>
    <s v="Uncle Bob's Organic Dried Pears"/>
    <x v="1"/>
    <n v="60"/>
    <n v="6"/>
    <s v="International"/>
    <x v="1"/>
  </r>
  <r>
    <n v="10988"/>
    <n v="3"/>
    <s v="Grandma Kelly's Homestead"/>
    <x v="2"/>
    <s v="USA"/>
    <s v="Uncle Bob's Organic Dried Pears"/>
    <x v="1"/>
    <n v="60"/>
    <n v="10"/>
    <s v="Domestic"/>
    <x v="0"/>
  </r>
  <r>
    <n v="10989"/>
    <n v="3"/>
    <s v="Grandma Kelly's Homestead"/>
    <x v="2"/>
    <s v="Brazil"/>
    <s v="Grandma's Boysenberry Spread"/>
    <x v="2"/>
    <n v="40"/>
    <n v="2"/>
    <s v="International"/>
    <x v="1"/>
  </r>
  <r>
    <n v="10989"/>
    <n v="5"/>
    <s v="Cooperativa de Quesos 'Las Cabras'"/>
    <x v="0"/>
    <s v="Brazil"/>
    <s v="Queso Cabrales"/>
    <x v="0"/>
    <n v="15"/>
    <n v="2"/>
    <s v="International"/>
    <x v="1"/>
  </r>
  <r>
    <n v="10990"/>
    <n v="8"/>
    <s v="Specialty Biscuits, Ltd."/>
    <x v="4"/>
    <s v="Austria"/>
    <s v="Sir Rodney's Scones"/>
    <x v="4"/>
    <n v="65"/>
    <n v="6"/>
    <s v="International"/>
    <x v="1"/>
  </r>
  <r>
    <n v="10991"/>
    <n v="1"/>
    <s v="Exotic Liquids"/>
    <x v="4"/>
    <s v="Germany"/>
    <s v="Chang"/>
    <x v="5"/>
    <n v="50"/>
    <n v="6"/>
    <s v="International"/>
    <x v="1"/>
  </r>
  <r>
    <n v="10991"/>
    <n v="7"/>
    <s v="Pavlova, Ltd."/>
    <x v="7"/>
    <s v="Germany"/>
    <s v="Outback Lager"/>
    <x v="5"/>
    <n v="20"/>
    <n v="6"/>
    <s v="International"/>
    <x v="1"/>
  </r>
  <r>
    <n v="10993"/>
    <n v="12"/>
    <s v="Plutzer LebensmittelgroÃŸmÃ¤rkte AG"/>
    <x v="8"/>
    <s v="Sweden"/>
    <s v="ThÃ¼ringer Rostbratwurst"/>
    <x v="7"/>
    <n v="50"/>
    <n v="9"/>
    <s v="International"/>
    <x v="0"/>
  </r>
  <r>
    <n v="10998"/>
    <n v="4"/>
    <s v="Tokyo Traders"/>
    <x v="1"/>
    <s v="Poland"/>
    <s v="Longlife Tofu"/>
    <x v="1"/>
    <n v="20"/>
    <n v="14"/>
    <s v="International"/>
    <x v="0"/>
  </r>
  <r>
    <n v="10998"/>
    <n v="10"/>
    <s v="Refrescos Americanas LTDA"/>
    <x v="6"/>
    <s v="Poland"/>
    <s v="GuaranÃ¡ FantÃ¡stica"/>
    <x v="5"/>
    <n v="12"/>
    <n v="14"/>
    <s v="International"/>
    <x v="0"/>
  </r>
  <r>
    <n v="10998"/>
    <n v="12"/>
    <s v="Plutzer LebensmittelgroÃŸmÃ¤rkte AG"/>
    <x v="8"/>
    <s v="Poland"/>
    <s v="RhÃ¶nbrÃ¤u Klosterbier"/>
    <x v="5"/>
    <n v="30"/>
    <n v="14"/>
    <s v="International"/>
    <x v="0"/>
  </r>
  <r>
    <n v="10999"/>
    <n v="12"/>
    <s v="Plutzer LebensmittelgroÃŸmÃ¤rkte AG"/>
    <x v="8"/>
    <s v="Germany"/>
    <s v="Original Frankfurter grÃ¼ne SoÃŸe"/>
    <x v="2"/>
    <n v="21"/>
    <n v="7"/>
    <s v="Domestic"/>
    <x v="0"/>
  </r>
  <r>
    <n v="11000"/>
    <n v="2"/>
    <s v="New Orleans Cajun Delights"/>
    <x v="2"/>
    <s v="USA"/>
    <s v="Chef Anton's Cajun Seasoning"/>
    <x v="2"/>
    <n v="25"/>
    <n v="8"/>
    <s v="Domestic"/>
    <x v="0"/>
  </r>
  <r>
    <n v="11000"/>
    <n v="10"/>
    <s v="Refrescos Americanas LTDA"/>
    <x v="6"/>
    <s v="USA"/>
    <s v="GuaranÃ¡ FantÃ¡stica"/>
    <x v="5"/>
    <n v="30"/>
    <n v="8"/>
    <s v="International"/>
    <x v="1"/>
  </r>
  <r>
    <n v="11000"/>
    <n v="12"/>
    <s v="Plutzer LebensmittelgroÃŸmÃ¤rkte AG"/>
    <x v="8"/>
    <s v="USA"/>
    <s v="Original Frankfurter grÃ¼ne SoÃŸe"/>
    <x v="2"/>
    <n v="30"/>
    <n v="8"/>
    <s v="International"/>
    <x v="1"/>
  </r>
  <r>
    <n v="11001"/>
    <n v="3"/>
    <s v="Grandma Kelly's Homestead"/>
    <x v="2"/>
    <s v="Sweden"/>
    <s v="Uncle Bob's Organic Dried Pears"/>
    <x v="1"/>
    <n v="60"/>
    <n v="8"/>
    <s v="International"/>
    <x v="1"/>
  </r>
  <r>
    <n v="11001"/>
    <n v="9"/>
    <s v="PB KnÃ¤ckebrÃ¶d AB"/>
    <x v="3"/>
    <s v="Sweden"/>
    <s v="Gustaf's KnÃ¤ckebrÃ¶d"/>
    <x v="3"/>
    <n v="25"/>
    <n v="8"/>
    <s v="International"/>
    <x v="1"/>
  </r>
  <r>
    <n v="11002"/>
    <n v="6"/>
    <s v="Mayumi's"/>
    <x v="1"/>
    <s v="USA"/>
    <s v="Konbu"/>
    <x v="6"/>
    <n v="56"/>
    <n v="10"/>
    <s v="International"/>
    <x v="0"/>
  </r>
  <r>
    <n v="11003"/>
    <n v="1"/>
    <s v="Exotic Liquids"/>
    <x v="4"/>
    <s v="USA"/>
    <s v="Chai"/>
    <x v="5"/>
    <n v="4"/>
    <n v="2"/>
    <s v="International"/>
    <x v="1"/>
  </r>
  <r>
    <n v="11004"/>
    <n v="11"/>
    <s v="Heli SÃ¼ÃŸwaren GmbH &amp; Co. KG"/>
    <x v="8"/>
    <s v="Belgium"/>
    <s v="GumbÃ¤r GummibÃ¤rchen"/>
    <x v="4"/>
    <n v="6"/>
    <n v="13"/>
    <s v="International"/>
    <x v="0"/>
  </r>
  <r>
    <n v="11005"/>
    <n v="1"/>
    <s v="Exotic Liquids"/>
    <x v="4"/>
    <s v="Finland"/>
    <s v="Chai"/>
    <x v="5"/>
    <n v="2"/>
    <n v="3"/>
    <s v="International"/>
    <x v="1"/>
  </r>
  <r>
    <n v="11006"/>
    <n v="1"/>
    <s v="Exotic Liquids"/>
    <x v="4"/>
    <s v="USA"/>
    <s v="Chai"/>
    <x v="5"/>
    <n v="8"/>
    <n v="8"/>
    <s v="International"/>
    <x v="1"/>
  </r>
  <r>
    <n v="11006"/>
    <n v="12"/>
    <s v="Plutzer LebensmittelgroÃŸmÃ¤rkte AG"/>
    <x v="8"/>
    <s v="USA"/>
    <s v="ThÃ¼ringer Rostbratwurst"/>
    <x v="7"/>
    <n v="2"/>
    <n v="8"/>
    <s v="International"/>
    <x v="1"/>
  </r>
  <r>
    <n v="11007"/>
    <n v="3"/>
    <s v="Grandma Kelly's Homestead"/>
    <x v="2"/>
    <s v="Portugal"/>
    <s v="Northwoods Cranberry Sauce"/>
    <x v="2"/>
    <n v="30"/>
    <n v="5"/>
    <s v="International"/>
    <x v="1"/>
  </r>
  <r>
    <n v="11007"/>
    <n v="12"/>
    <s v="Plutzer LebensmittelgroÃŸmÃ¤rkte AG"/>
    <x v="8"/>
    <s v="Portugal"/>
    <s v="ThÃ¼ringer Rostbratwurst"/>
    <x v="7"/>
    <n v="10"/>
    <n v="5"/>
    <s v="International"/>
    <x v="1"/>
  </r>
  <r>
    <n v="11009"/>
    <n v="10"/>
    <s v="Refrescos Americanas LTDA"/>
    <x v="6"/>
    <s v="Spain"/>
    <s v="GuaranÃ¡ FantÃ¡stica"/>
    <x v="5"/>
    <n v="12"/>
    <n v="2"/>
    <s v="International"/>
    <x v="1"/>
  </r>
  <r>
    <n v="11010"/>
    <n v="3"/>
    <s v="Grandma Kelly's Homestead"/>
    <x v="2"/>
    <s v="Italy"/>
    <s v="Uncle Bob's Organic Dried Pears"/>
    <x v="1"/>
    <n v="20"/>
    <n v="12"/>
    <s v="International"/>
    <x v="0"/>
  </r>
  <r>
    <n v="11010"/>
    <n v="10"/>
    <s v="Refrescos Americanas LTDA"/>
    <x v="6"/>
    <s v="Italy"/>
    <s v="GuaranÃ¡ FantÃ¡stica"/>
    <x v="5"/>
    <n v="10"/>
    <n v="12"/>
    <s v="International"/>
    <x v="0"/>
  </r>
  <r>
    <n v="11012"/>
    <n v="8"/>
    <s v="Specialty Biscuits, Ltd."/>
    <x v="4"/>
    <s v="Germany"/>
    <s v="Teatime Chocolate Biscuits"/>
    <x v="4"/>
    <n v="50"/>
    <n v="8"/>
    <s v="International"/>
    <x v="1"/>
  </r>
  <r>
    <n v="11013"/>
    <n v="8"/>
    <s v="Specialty Biscuits, Ltd."/>
    <x v="4"/>
    <s v="Spain"/>
    <s v="Scottish Longbreads"/>
    <x v="4"/>
    <n v="2"/>
    <n v="1"/>
    <s v="International"/>
    <x v="1"/>
  </r>
  <r>
    <n v="11013"/>
    <n v="9"/>
    <s v="PB KnÃ¤ckebrÃ¶d AB"/>
    <x v="3"/>
    <s v="Spain"/>
    <s v="TunnbrÃ¶d"/>
    <x v="3"/>
    <n v="10"/>
    <n v="1"/>
    <s v="International"/>
    <x v="1"/>
  </r>
  <r>
    <n v="11015"/>
    <n v="12"/>
    <s v="Plutzer LebensmittelgroÃŸmÃ¤rkte AG"/>
    <x v="8"/>
    <s v="Norway"/>
    <s v="Original Frankfurter grÃ¼ne SoÃŸe"/>
    <x v="2"/>
    <n v="18"/>
    <n v="10"/>
    <s v="International"/>
    <x v="0"/>
  </r>
  <r>
    <n v="11015"/>
    <n v="13"/>
    <s v="Nord-Ost-Fisch Handelsgesellschaft mbH"/>
    <x v="8"/>
    <s v="Norway"/>
    <s v="Nord-Ost Matjeshering"/>
    <x v="6"/>
    <n v="15"/>
    <n v="10"/>
    <s v="International"/>
    <x v="0"/>
  </r>
  <r>
    <n v="11017"/>
    <n v="1"/>
    <s v="Exotic Liquids"/>
    <x v="4"/>
    <s v="Austria"/>
    <s v="Aniseed Syrup"/>
    <x v="2"/>
    <n v="25"/>
    <n v="7"/>
    <s v="International"/>
    <x v="1"/>
  </r>
  <r>
    <n v="11017"/>
    <n v="7"/>
    <s v="Pavlova, Ltd."/>
    <x v="7"/>
    <s v="Austria"/>
    <s v="Outback Lager"/>
    <x v="5"/>
    <n v="30"/>
    <n v="7"/>
    <s v="International"/>
    <x v="1"/>
  </r>
  <r>
    <n v="11018"/>
    <n v="5"/>
    <s v="Cooperativa de Quesos 'Las Cabras'"/>
    <x v="0"/>
    <s v="USA"/>
    <s v="Queso Manchego La Pastora"/>
    <x v="0"/>
    <n v="20"/>
    <n v="3"/>
    <s v="International"/>
    <x v="1"/>
  </r>
  <r>
    <n v="11018"/>
    <n v="7"/>
    <s v="Pavlova, Ltd."/>
    <x v="7"/>
    <s v="USA"/>
    <s v="Carnarvon Tigers"/>
    <x v="6"/>
    <n v="10"/>
    <n v="3"/>
    <s v="International"/>
    <x v="1"/>
  </r>
  <r>
    <n v="11020"/>
    <n v="4"/>
    <s v="Tokyo Traders"/>
    <x v="1"/>
    <s v="Germany"/>
    <s v="Ikura"/>
    <x v="6"/>
    <n v="24"/>
    <n v="2"/>
    <s v="International"/>
    <x v="1"/>
  </r>
  <r>
    <n v="11021"/>
    <n v="1"/>
    <s v="Exotic Liquids"/>
    <x v="4"/>
    <s v="Germany"/>
    <s v="Chang"/>
    <x v="5"/>
    <n v="11"/>
    <n v="7"/>
    <s v="International"/>
    <x v="1"/>
  </r>
  <r>
    <n v="11021"/>
    <n v="8"/>
    <s v="Specialty Biscuits, Ltd."/>
    <x v="4"/>
    <s v="Germany"/>
    <s v="Sir Rodney's Marmalade"/>
    <x v="4"/>
    <n v="15"/>
    <n v="7"/>
    <s v="International"/>
    <x v="1"/>
  </r>
  <r>
    <n v="11021"/>
    <n v="11"/>
    <s v="Heli SÃ¼ÃŸwaren GmbH &amp; Co. KG"/>
    <x v="8"/>
    <s v="Germany"/>
    <s v="GumbÃ¤r GummibÃ¤rchen"/>
    <x v="4"/>
    <n v="63"/>
    <n v="7"/>
    <s v="Domestic"/>
    <x v="0"/>
  </r>
  <r>
    <n v="11022"/>
    <n v="8"/>
    <s v="Specialty Biscuits, Ltd."/>
    <x v="4"/>
    <s v="Brazil"/>
    <s v="Teatime Chocolate Biscuits"/>
    <x v="4"/>
    <n v="35"/>
    <n v="20"/>
    <s v="International"/>
    <x v="0"/>
  </r>
  <r>
    <n v="11023"/>
    <n v="3"/>
    <s v="Grandma Kelly's Homestead"/>
    <x v="2"/>
    <s v="UK"/>
    <s v="Uncle Bob's Organic Dried Pears"/>
    <x v="1"/>
    <n v="4"/>
    <n v="10"/>
    <s v="International"/>
    <x v="0"/>
  </r>
  <r>
    <n v="11024"/>
    <n v="2"/>
    <s v="New Orleans Cajun Delights"/>
    <x v="2"/>
    <s v="UK"/>
    <s v="Louisiana Fiery Hot Pepper Sauce"/>
    <x v="2"/>
    <n v="21"/>
    <n v="5"/>
    <s v="International"/>
    <x v="1"/>
  </r>
  <r>
    <n v="11024"/>
    <n v="11"/>
    <s v="Heli SÃ¼ÃŸwaren GmbH &amp; Co. KG"/>
    <x v="8"/>
    <s v="UK"/>
    <s v="GumbÃ¤r GummibÃ¤rchen"/>
    <x v="4"/>
    <n v="12"/>
    <n v="5"/>
    <s v="International"/>
    <x v="1"/>
  </r>
  <r>
    <n v="11025"/>
    <n v="1"/>
    <s v="Exotic Liquids"/>
    <x v="4"/>
    <s v="Finland"/>
    <s v="Chai"/>
    <x v="5"/>
    <n v="10"/>
    <n v="9"/>
    <s v="International"/>
    <x v="0"/>
  </r>
  <r>
    <n v="11025"/>
    <n v="6"/>
    <s v="Mayumi's"/>
    <x v="1"/>
    <s v="Finland"/>
    <s v="Konbu"/>
    <x v="6"/>
    <n v="20"/>
    <n v="9"/>
    <s v="International"/>
    <x v="0"/>
  </r>
  <r>
    <n v="11026"/>
    <n v="7"/>
    <s v="Pavlova, Ltd."/>
    <x v="7"/>
    <s v="Italy"/>
    <s v="Carnarvon Tigers"/>
    <x v="6"/>
    <n v="8"/>
    <n v="13"/>
    <s v="International"/>
    <x v="0"/>
  </r>
  <r>
    <n v="11027"/>
    <n v="10"/>
    <s v="Refrescos Americanas LTDA"/>
    <x v="6"/>
    <s v="Canada"/>
    <s v="GuaranÃ¡ FantÃ¡stica"/>
    <x v="5"/>
    <n v="30"/>
    <n v="4"/>
    <s v="International"/>
    <x v="1"/>
  </r>
  <r>
    <n v="11029"/>
    <n v="7"/>
    <s v="Pavlova, Ltd."/>
    <x v="7"/>
    <s v="Switzerland"/>
    <s v="Vegie-spread"/>
    <x v="2"/>
    <n v="12"/>
    <n v="11"/>
    <s v="International"/>
    <x v="0"/>
  </r>
  <r>
    <n v="11030"/>
    <n v="1"/>
    <s v="Exotic Liquids"/>
    <x v="4"/>
    <s v="USA"/>
    <s v="Chang"/>
    <x v="5"/>
    <n v="100"/>
    <n v="10"/>
    <s v="International"/>
    <x v="0"/>
  </r>
  <r>
    <n v="11030"/>
    <n v="2"/>
    <s v="New Orleans Cajun Delights"/>
    <x v="2"/>
    <s v="USA"/>
    <s v="Chef Anton's Gumbo Mix"/>
    <x v="2"/>
    <n v="70"/>
    <n v="10"/>
    <s v="Domestic"/>
    <x v="0"/>
  </r>
  <r>
    <n v="11030"/>
    <n v="12"/>
    <s v="Plutzer LebensmittelgroÃŸmÃ¤rkte AG"/>
    <x v="8"/>
    <s v="USA"/>
    <s v="ThÃ¼ringer Rostbratwurst"/>
    <x v="7"/>
    <n v="60"/>
    <n v="10"/>
    <s v="International"/>
    <x v="0"/>
  </r>
  <r>
    <n v="11031"/>
    <n v="1"/>
    <s v="Exotic Liquids"/>
    <x v="4"/>
    <s v="USA"/>
    <s v="Chai"/>
    <x v="5"/>
    <n v="45"/>
    <n v="7"/>
    <s v="International"/>
    <x v="1"/>
  </r>
  <r>
    <n v="11031"/>
    <n v="6"/>
    <s v="Mayumi's"/>
    <x v="1"/>
    <s v="USA"/>
    <s v="Konbu"/>
    <x v="6"/>
    <n v="80"/>
    <n v="7"/>
    <s v="International"/>
    <x v="1"/>
  </r>
  <r>
    <n v="11031"/>
    <n v="10"/>
    <s v="Refrescos Americanas LTDA"/>
    <x v="6"/>
    <s v="USA"/>
    <s v="GuaranÃ¡ FantÃ¡stica"/>
    <x v="5"/>
    <n v="21"/>
    <n v="7"/>
    <s v="International"/>
    <x v="1"/>
  </r>
  <r>
    <n v="11031"/>
    <n v="12"/>
    <s v="Plutzer LebensmittelgroÃŸmÃ¤rkte AG"/>
    <x v="8"/>
    <s v="USA"/>
    <s v="Wimmers gute SemmelknÃ¶del"/>
    <x v="3"/>
    <n v="20"/>
    <n v="7"/>
    <s v="International"/>
    <x v="1"/>
  </r>
  <r>
    <n v="11034"/>
    <n v="8"/>
    <s v="Specialty Biscuits, Ltd."/>
    <x v="4"/>
    <s v="USA"/>
    <s v="Sir Rodney's Scones"/>
    <x v="4"/>
    <n v="15"/>
    <n v="7"/>
    <s v="International"/>
    <x v="1"/>
  </r>
  <r>
    <n v="11035"/>
    <n v="1"/>
    <s v="Exotic Liquids"/>
    <x v="4"/>
    <s v="Belgium"/>
    <s v="Chai"/>
    <x v="5"/>
    <n v="10"/>
    <n v="4"/>
    <s v="International"/>
    <x v="1"/>
  </r>
  <r>
    <n v="11036"/>
    <n v="6"/>
    <s v="Mayumi's"/>
    <x v="1"/>
    <s v="Germany"/>
    <s v="Konbu"/>
    <x v="6"/>
    <n v="7"/>
    <n v="2"/>
    <s v="International"/>
    <x v="1"/>
  </r>
  <r>
    <n v="11037"/>
    <n v="7"/>
    <s v="Pavlova, Ltd."/>
    <x v="7"/>
    <s v="Spain"/>
    <s v="Outback Lager"/>
    <x v="5"/>
    <n v="4"/>
    <n v="6"/>
    <s v="International"/>
    <x v="1"/>
  </r>
  <r>
    <n v="11041"/>
    <n v="1"/>
    <s v="Exotic Liquids"/>
    <x v="4"/>
    <s v="Switzerland"/>
    <s v="Chang"/>
    <x v="5"/>
    <n v="30"/>
    <n v="6"/>
    <s v="International"/>
    <x v="1"/>
  </r>
  <r>
    <n v="11041"/>
    <n v="7"/>
    <s v="Pavlova, Ltd."/>
    <x v="7"/>
    <s v="Switzerland"/>
    <s v="Vegie-spread"/>
    <x v="2"/>
    <n v="30"/>
    <n v="6"/>
    <s v="International"/>
    <x v="1"/>
  </r>
  <r>
    <n v="11043"/>
    <n v="5"/>
    <s v="Cooperativa de Quesos 'Las Cabras'"/>
    <x v="0"/>
    <s v="France"/>
    <s v="Queso Cabrales"/>
    <x v="0"/>
    <n v="10"/>
    <n v="7"/>
    <s v="International"/>
    <x v="1"/>
  </r>
  <r>
    <n v="11046"/>
    <n v="5"/>
    <s v="Cooperativa de Quesos 'Las Cabras'"/>
    <x v="0"/>
    <s v="Germany"/>
    <s v="Queso Manchego La Pastora"/>
    <x v="0"/>
    <n v="20"/>
    <n v="1"/>
    <s v="International"/>
    <x v="1"/>
  </r>
  <r>
    <n v="11047"/>
    <n v="1"/>
    <s v="Exotic Liquids"/>
    <x v="4"/>
    <s v="UK"/>
    <s v="Chai"/>
    <x v="5"/>
    <n v="25"/>
    <n v="7"/>
    <s v="Domestic"/>
    <x v="0"/>
  </r>
  <r>
    <n v="11047"/>
    <n v="2"/>
    <s v="New Orleans Cajun Delights"/>
    <x v="2"/>
    <s v="UK"/>
    <s v="Chef Anton's Gumbo Mix"/>
    <x v="2"/>
    <n v="30"/>
    <n v="7"/>
    <s v="International"/>
    <x v="1"/>
  </r>
  <r>
    <n v="11048"/>
    <n v="8"/>
    <s v="Specialty Biscuits, Ltd."/>
    <x v="4"/>
    <s v="Canada"/>
    <s v="Scottish Longbreads"/>
    <x v="4"/>
    <n v="42"/>
    <n v="6"/>
    <s v="International"/>
    <x v="1"/>
  </r>
  <r>
    <n v="11049"/>
    <n v="1"/>
    <s v="Exotic Liquids"/>
    <x v="4"/>
    <s v="Brazil"/>
    <s v="Chang"/>
    <x v="5"/>
    <n v="10"/>
    <n v="10"/>
    <s v="International"/>
    <x v="0"/>
  </r>
  <r>
    <n v="11049"/>
    <n v="5"/>
    <s v="Cooperativa de Quesos 'Las Cabras'"/>
    <x v="0"/>
    <s v="Brazil"/>
    <s v="Queso Manchego La Pastora"/>
    <x v="0"/>
    <n v="4"/>
    <n v="10"/>
    <s v="International"/>
    <x v="0"/>
  </r>
  <r>
    <n v="11053"/>
    <n v="7"/>
    <s v="Pavlova, Ltd."/>
    <x v="7"/>
    <s v="Austria"/>
    <s v="Carnarvon Tigers"/>
    <x v="6"/>
    <n v="35"/>
    <n v="2"/>
    <s v="International"/>
    <x v="1"/>
  </r>
  <r>
    <n v="11053"/>
    <n v="12"/>
    <s v="Plutzer LebensmittelgroÃŸmÃ¤rkte AG"/>
    <x v="8"/>
    <s v="Austria"/>
    <s v="Wimmers gute SemmelknÃ¶del"/>
    <x v="3"/>
    <n v="25"/>
    <n v="2"/>
    <s v="International"/>
    <x v="1"/>
  </r>
  <r>
    <n v="11055"/>
    <n v="10"/>
    <s v="Refrescos Americanas LTDA"/>
    <x v="6"/>
    <s v="Venezuela"/>
    <s v="GuaranÃ¡ FantÃ¡stica"/>
    <x v="5"/>
    <n v="15"/>
    <n v="7"/>
    <s v="International"/>
    <x v="1"/>
  </r>
  <r>
    <n v="11055"/>
    <n v="11"/>
    <s v="Heli SÃ¼ÃŸwaren GmbH &amp; Co. KG"/>
    <x v="8"/>
    <s v="Venezuela"/>
    <s v="NuNuCa NuÃŸ-Nougat-Creme"/>
    <x v="4"/>
    <n v="15"/>
    <n v="7"/>
    <s v="International"/>
    <x v="1"/>
  </r>
  <r>
    <n v="11056"/>
    <n v="3"/>
    <s v="Grandma Kelly's Homestead"/>
    <x v="2"/>
    <s v="UK"/>
    <s v="Uncle Bob's Organic Dried Pears"/>
    <x v="1"/>
    <n v="40"/>
    <n v="3"/>
    <s v="International"/>
    <x v="1"/>
  </r>
  <r>
    <n v="11057"/>
    <n v="7"/>
    <s v="Pavlova, Ltd."/>
    <x v="7"/>
    <s v="UK"/>
    <s v="Outback Lager"/>
    <x v="5"/>
    <n v="3"/>
    <n v="2"/>
    <s v="International"/>
    <x v="1"/>
  </r>
  <r>
    <n v="11060"/>
    <n v="12"/>
    <s v="Plutzer LebensmittelgroÃŸmÃ¤rkte AG"/>
    <x v="8"/>
    <s v="Italy"/>
    <s v="Original Frankfurter grÃ¼ne SoÃŸe"/>
    <x v="2"/>
    <n v="10"/>
    <n v="4"/>
    <s v="International"/>
    <x v="1"/>
  </r>
  <r>
    <n v="11064"/>
    <n v="7"/>
    <s v="Pavlova, Ltd."/>
    <x v="7"/>
    <s v="USA"/>
    <s v="Alice Mutton"/>
    <x v="7"/>
    <n v="77"/>
    <n v="3"/>
    <s v="International"/>
    <x v="1"/>
  </r>
  <r>
    <n v="11064"/>
    <n v="8"/>
    <s v="Specialty Biscuits, Ltd."/>
    <x v="4"/>
    <s v="USA"/>
    <s v="Scottish Longbreads"/>
    <x v="4"/>
    <n v="55"/>
    <n v="3"/>
    <s v="International"/>
    <x v="1"/>
  </r>
  <r>
    <n v="11066"/>
    <n v="7"/>
    <s v="Pavlova, Ltd."/>
    <x v="7"/>
    <s v="USA"/>
    <s v="Pavlova"/>
    <x v="4"/>
    <n v="3"/>
    <n v="3"/>
    <s v="International"/>
    <x v="1"/>
  </r>
  <r>
    <n v="11066"/>
    <n v="8"/>
    <s v="Specialty Biscuits, Ltd."/>
    <x v="4"/>
    <s v="USA"/>
    <s v="Teatime Chocolate Biscuits"/>
    <x v="4"/>
    <n v="42"/>
    <n v="3"/>
    <s v="International"/>
    <x v="1"/>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9">
  <r>
    <n v="18"/>
    <x v="0"/>
    <x v="0"/>
    <n v="153691.274888744"/>
    <n v="1416"/>
    <n v="9.5093999999999994"/>
  </r>
  <r>
    <n v="28"/>
    <x v="1"/>
    <x v="1"/>
    <n v="117981.179862449"/>
    <n v="3073"/>
    <n v="7.9504999999999999"/>
  </r>
  <r>
    <n v="12"/>
    <x v="2"/>
    <x v="2"/>
    <n v="80368.671974514"/>
    <n v="746"/>
    <n v="9.8125"/>
  </r>
  <r>
    <n v="26"/>
    <x v="3"/>
    <x v="3"/>
    <n v="50254.609959523303"/>
    <n v="1697"/>
    <n v="8.9443999999999999"/>
  </r>
  <r>
    <n v="14"/>
    <x v="4"/>
    <x v="1"/>
    <n v="48225.164950476901"/>
    <n v="2500"/>
    <n v="7.6471"/>
  </r>
  <r>
    <n v="29"/>
    <x v="5"/>
    <x v="4"/>
    <n v="47234.969954013803"/>
    <n v="1083"/>
    <n v="8.5625"/>
  </r>
  <r>
    <n v="8"/>
    <x v="6"/>
    <x v="4"/>
    <n v="46243.979970593697"/>
    <n v="2851"/>
    <n v="8.5245999999999995"/>
  </r>
  <r>
    <n v="15"/>
    <x v="7"/>
    <x v="1"/>
    <n v="43141.509957139497"/>
    <n v="2526"/>
    <n v="8.9412000000000003"/>
  </r>
  <r>
    <n v="24"/>
    <x v="8"/>
    <x v="5"/>
    <n v="41819.649953996297"/>
    <n v="886"/>
    <n v="7.2895000000000003"/>
  </r>
  <r>
    <n v="11"/>
    <x v="9"/>
    <x v="4"/>
    <n v="38653.419463024002"/>
    <n v="1436"/>
    <n v="9.0508000000000006"/>
  </r>
  <r>
    <n v="7"/>
    <x v="10"/>
    <x v="2"/>
    <n v="32698.379980891899"/>
    <n v="978"/>
    <n v="8.4443999999999999"/>
  </r>
  <r>
    <n v="2"/>
    <x v="11"/>
    <x v="6"/>
    <n v="31167.9899639211"/>
    <n v="1735"/>
    <n v="8.6912000000000003"/>
  </r>
  <r>
    <n v="7"/>
    <x v="10"/>
    <x v="7"/>
    <n v="29171.874963399001"/>
    <n v="539"/>
    <n v="7.8148"/>
  </r>
  <r>
    <n v="1"/>
    <x v="12"/>
    <x v="0"/>
    <n v="29144.059954778801"/>
    <n v="1885"/>
    <n v="7.4545000000000003"/>
  </r>
  <r>
    <n v="19"/>
    <x v="13"/>
    <x v="7"/>
    <n v="26590.974976447698"/>
    <n v="2084"/>
    <n v="8.593"/>
  </r>
  <r>
    <n v="12"/>
    <x v="2"/>
    <x v="5"/>
    <n v="25696.639981058201"/>
    <n v="640"/>
    <n v="8.9332999999999991"/>
  </r>
  <r>
    <n v="5"/>
    <x v="14"/>
    <x v="1"/>
    <n v="25159.4299716934"/>
    <n v="1050"/>
    <n v="8.68"/>
  </r>
  <r>
    <n v="20"/>
    <x v="15"/>
    <x v="0"/>
    <n v="23526.699973952698"/>
    <n v="580"/>
    <n v="9.3704000000000001"/>
  </r>
  <r>
    <n v="16"/>
    <x v="16"/>
    <x v="0"/>
    <n v="22391.1999713808"/>
    <n v="1573"/>
    <n v="8.1128999999999998"/>
  </r>
  <r>
    <n v="25"/>
    <x v="17"/>
    <x v="2"/>
    <n v="22154.6374636162"/>
    <n v="1658"/>
    <n v="7.5820999999999996"/>
  </r>
  <r>
    <n v="3"/>
    <x v="18"/>
    <x v="5"/>
    <n v="22044.299987822698"/>
    <n v="763"/>
    <n v="6.5556000000000001"/>
  </r>
  <r>
    <n v="12"/>
    <x v="2"/>
    <x v="3"/>
    <n v="21957.967488128601"/>
    <n v="740"/>
    <n v="7.75"/>
  </r>
  <r>
    <n v="4"/>
    <x v="19"/>
    <x v="7"/>
    <n v="20867.339966019899"/>
    <n v="742"/>
    <n v="9.375"/>
  </r>
  <r>
    <n v="24"/>
    <x v="8"/>
    <x v="2"/>
    <n v="20574.169984587999"/>
    <n v="722"/>
    <n v="7.4828000000000001"/>
  </r>
  <r>
    <n v="17"/>
    <x v="20"/>
    <x v="7"/>
    <n v="20144.059979913302"/>
    <n v="1223"/>
    <n v="8.1999999999999993"/>
  </r>
  <r>
    <n v="3"/>
    <x v="18"/>
    <x v="6"/>
    <n v="19908.999987933701"/>
    <n v="673"/>
    <n v="8.7727000000000004"/>
  </r>
  <r>
    <n v="7"/>
    <x v="10"/>
    <x v="4"/>
    <n v="17215.775470547302"/>
    <n v="1158"/>
    <n v="8.3249999999999993"/>
  </r>
  <r>
    <n v="7"/>
    <x v="10"/>
    <x v="6"/>
    <n v="16701.094979286099"/>
    <n v="445"/>
    <n v="9.2941000000000003"/>
  </r>
  <r>
    <n v="23"/>
    <x v="21"/>
    <x v="0"/>
    <n v="15760.439977222601"/>
    <n v="981"/>
    <n v="10.684200000000001"/>
  </r>
  <r>
    <n v="29"/>
    <x v="5"/>
    <x v="6"/>
    <n v="14352.599963817"/>
    <n v="603"/>
    <n v="7.7826000000000004"/>
  </r>
  <r>
    <n v="13"/>
    <x v="22"/>
    <x v="7"/>
    <n v="13424.1974937865"/>
    <n v="612"/>
    <n v="6.8064999999999998"/>
  </r>
  <r>
    <n v="23"/>
    <x v="21"/>
    <x v="4"/>
    <n v="12682.287492076801"/>
    <n v="755"/>
    <n v="9.2857000000000003"/>
  </r>
  <r>
    <n v="9"/>
    <x v="23"/>
    <x v="3"/>
    <n v="11724.0599942922"/>
    <n v="928"/>
    <n v="7.0303000000000004"/>
  </r>
  <r>
    <n v="7"/>
    <x v="10"/>
    <x v="0"/>
    <n v="10672.6499884687"/>
    <n v="817"/>
    <n v="7.8947000000000003"/>
  </r>
  <r>
    <n v="21"/>
    <x v="24"/>
    <x v="7"/>
    <n v="10221.174983962899"/>
    <n v="1056"/>
    <n v="6.2104999999999997"/>
  </r>
  <r>
    <n v="20"/>
    <x v="15"/>
    <x v="6"/>
    <n v="9915.9449908241604"/>
    <n v="601"/>
    <n v="8.8332999999999995"/>
  </r>
  <r>
    <n v="12"/>
    <x v="2"/>
    <x v="6"/>
    <n v="9171.6299937255608"/>
    <n v="791"/>
    <n v="9.1388999999999996"/>
  </r>
  <r>
    <n v="20"/>
    <x v="15"/>
    <x v="3"/>
    <n v="8574.9999880880096"/>
    <n v="697"/>
    <n v="9.1667000000000005"/>
  </r>
  <r>
    <n v="12"/>
    <x v="2"/>
    <x v="0"/>
    <n v="8177.4899923272396"/>
    <n v="1155"/>
    <n v="9.4"/>
  </r>
  <r>
    <n v="6"/>
    <x v="25"/>
    <x v="5"/>
    <n v="7991.4899937621303"/>
    <n v="404"/>
    <n v="7.2"/>
  </r>
  <r>
    <n v="4"/>
    <x v="19"/>
    <x v="2"/>
    <n v="7226.4999884366898"/>
    <n v="95"/>
    <n v="15.2"/>
  </r>
  <r>
    <n v="27"/>
    <x v="26"/>
    <x v="7"/>
    <n v="5881.6749898120697"/>
    <n v="534"/>
    <n v="6.3333000000000004"/>
  </r>
  <r>
    <n v="22"/>
    <x v="27"/>
    <x v="4"/>
    <n v="5326.7924925699799"/>
    <n v="623"/>
    <n v="7.8518999999999997"/>
  </r>
  <r>
    <n v="6"/>
    <x v="25"/>
    <x v="7"/>
    <n v="4960.43999135792"/>
    <n v="891"/>
    <n v="7.8108000000000004"/>
  </r>
  <r>
    <n v="10"/>
    <x v="28"/>
    <x v="0"/>
    <n v="4504.36499684304"/>
    <n v="1125"/>
    <n v="7.6734999999999998"/>
  </r>
  <r>
    <n v="24"/>
    <x v="8"/>
    <x v="3"/>
    <n v="3232.94999785646"/>
    <n v="500"/>
    <n v="9.1071000000000009"/>
  </r>
  <r>
    <n v="1"/>
    <x v="12"/>
    <x v="6"/>
    <n v="3043.99999946355"/>
    <n v="328"/>
    <n v="8.9091000000000005"/>
  </r>
  <r>
    <n v="4"/>
    <x v="19"/>
    <x v="5"/>
    <n v="2432.4999990463202"/>
    <n v="297"/>
    <n v="6.8461999999999996"/>
  </r>
  <r>
    <n v="6"/>
    <x v="25"/>
    <x v="6"/>
    <n v="1784.8249995727001"/>
    <n v="122"/>
    <n v="8.3332999999999995"/>
  </r>
</pivotCacheRecords>
</file>

<file path=xl/pivotCache/pivotCacheRecords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
  <r>
    <n v="1"/>
    <x v="0"/>
    <x v="0"/>
    <x v="0"/>
    <n v="15.2"/>
    <n v="105"/>
    <n v="1443.9999977350201"/>
  </r>
  <r>
    <n v="2"/>
    <x v="1"/>
    <x v="1"/>
    <x v="1"/>
    <n v="17"/>
    <n v="77"/>
    <n v="1047.1999960988701"/>
  </r>
  <r>
    <n v="2"/>
    <x v="1"/>
    <x v="1"/>
    <x v="2"/>
    <n v="16.8"/>
    <n v="35"/>
    <n v="550.19999849796295"/>
  </r>
  <r>
    <n v="3"/>
    <x v="2"/>
    <x v="2"/>
    <x v="3"/>
    <n v="24"/>
    <n v="15"/>
    <n v="360"/>
  </r>
  <r>
    <n v="4"/>
    <x v="3"/>
    <x v="2"/>
    <x v="4"/>
    <n v="8"/>
    <n v="57"/>
    <n v="384"/>
  </r>
  <r>
    <n v="5"/>
    <x v="4"/>
    <x v="3"/>
    <x v="5"/>
    <n v="14"/>
    <n v="12"/>
    <n v="168"/>
  </r>
  <r>
    <n v="5"/>
    <x v="4"/>
    <x v="3"/>
    <x v="6"/>
    <n v="30.4"/>
    <n v="12"/>
    <n v="346.559999728202"/>
  </r>
  <r>
    <n v="6"/>
    <x v="5"/>
    <x v="2"/>
    <x v="7"/>
    <n v="18.600000000000001"/>
    <n v="9"/>
    <n v="167.4"/>
  </r>
  <r>
    <n v="7"/>
    <x v="6"/>
    <x v="4"/>
    <x v="8"/>
    <n v="31.2"/>
    <n v="30"/>
    <n v="936"/>
  </r>
  <r>
    <n v="7"/>
    <x v="6"/>
    <x v="5"/>
    <x v="9"/>
    <n v="13.9"/>
    <n v="95"/>
    <n v="1112"/>
  </r>
  <r>
    <n v="7"/>
    <x v="6"/>
    <x v="0"/>
    <x v="10"/>
    <n v="12"/>
    <n v="41"/>
    <n v="429"/>
  </r>
  <r>
    <n v="8"/>
    <x v="7"/>
    <x v="5"/>
    <x v="11"/>
    <n v="64.8"/>
    <n v="40"/>
    <n v="2462.3999980688"/>
  </r>
  <r>
    <n v="8"/>
    <x v="7"/>
    <x v="5"/>
    <x v="12"/>
    <n v="8"/>
    <n v="30"/>
    <n v="240"/>
  </r>
  <r>
    <n v="9"/>
    <x v="8"/>
    <x v="6"/>
    <x v="13"/>
    <n v="16.8"/>
    <n v="6"/>
    <n v="95.759999924898096"/>
  </r>
  <r>
    <n v="10"/>
    <x v="9"/>
    <x v="0"/>
    <x v="14"/>
    <n v="3.6"/>
    <n v="43"/>
    <n v="146.69999967813399"/>
  </r>
  <r>
    <n v="11"/>
    <x v="10"/>
    <x v="5"/>
    <x v="15"/>
    <n v="35.1"/>
    <n v="25"/>
    <n v="877.5"/>
  </r>
  <r>
    <n v="12"/>
    <x v="11"/>
    <x v="4"/>
    <x v="16"/>
    <n v="99"/>
    <n v="10"/>
    <n v="990"/>
  </r>
  <r>
    <n v="12"/>
    <x v="11"/>
    <x v="1"/>
    <x v="17"/>
    <n v="10.4"/>
    <n v="27"/>
    <n v="280.8"/>
  </r>
  <r>
    <n v="13"/>
    <x v="12"/>
    <x v="7"/>
    <x v="18"/>
    <n v="20.7"/>
    <n v="60"/>
    <n v="931.5"/>
  </r>
  <r>
    <n v="14"/>
    <x v="13"/>
    <x v="3"/>
    <x v="19"/>
    <n v="10"/>
    <n v="20"/>
    <n v="200"/>
  </r>
  <r>
    <n v="14"/>
    <x v="13"/>
    <x v="3"/>
    <x v="20"/>
    <n v="25.6"/>
    <n v="6"/>
    <n v="122.87999954223601"/>
  </r>
  <r>
    <n v="14"/>
    <x v="13"/>
    <x v="3"/>
    <x v="21"/>
    <n v="30.133333329999999"/>
    <n v="29"/>
    <n v="813.39999958574697"/>
  </r>
  <r>
    <n v="15"/>
    <x v="14"/>
    <x v="3"/>
    <x v="22"/>
    <n v="2"/>
    <n v="85"/>
    <n v="161.49999987333999"/>
  </r>
  <r>
    <n v="16"/>
    <x v="15"/>
    <x v="0"/>
    <x v="23"/>
    <n v="14.4"/>
    <n v="20"/>
    <n v="288"/>
  </r>
  <r>
    <n v="17"/>
    <x v="16"/>
    <x v="7"/>
    <x v="24"/>
    <n v="15.2"/>
    <n v="25"/>
    <n v="380"/>
  </r>
  <r>
    <n v="17"/>
    <x v="16"/>
    <x v="7"/>
    <x v="25"/>
    <n v="20.8"/>
    <n v="1"/>
    <n v="20.8"/>
  </r>
  <r>
    <n v="18"/>
    <x v="17"/>
    <x v="0"/>
    <x v="26"/>
    <n v="14.4"/>
    <n v="48"/>
    <n v="691.19999999999902"/>
  </r>
  <r>
    <n v="19"/>
    <x v="18"/>
    <x v="7"/>
    <x v="27"/>
    <n v="14.7"/>
    <n v="50"/>
    <n v="735"/>
  </r>
  <r>
    <n v="19"/>
    <x v="18"/>
    <x v="7"/>
    <x v="28"/>
    <n v="7.7"/>
    <n v="51"/>
    <n v="333.02499885261"/>
  </r>
  <r>
    <n v="20"/>
    <x v="19"/>
    <x v="6"/>
    <x v="29"/>
    <n v="9.8000000000000007"/>
    <n v="10"/>
    <n v="98"/>
  </r>
  <r>
    <n v="23"/>
    <x v="20"/>
    <x v="5"/>
    <x v="30"/>
    <n v="16"/>
    <n v="40"/>
    <n v="640"/>
  </r>
  <r>
    <n v="23"/>
    <x v="20"/>
    <x v="0"/>
    <x v="31"/>
    <n v="14.4"/>
    <n v="15"/>
    <n v="183.59999871253899"/>
  </r>
  <r>
    <n v="24"/>
    <x v="21"/>
    <x v="2"/>
    <x v="32"/>
    <n v="42.4"/>
    <n v="75"/>
    <n v="2957.3999911546698"/>
  </r>
  <r>
    <n v="24"/>
    <x v="21"/>
    <x v="4"/>
    <x v="33"/>
    <n v="26.2"/>
    <n v="15"/>
    <n v="393"/>
  </r>
  <r>
    <n v="25"/>
    <x v="22"/>
    <x v="4"/>
    <x v="34"/>
    <n v="19.2"/>
    <n v="21"/>
    <n v="342.71999759673997"/>
  </r>
  <r>
    <n v="26"/>
    <x v="23"/>
    <x v="6"/>
    <x v="35"/>
    <n v="30.4"/>
    <n v="2"/>
    <n v="60.8"/>
  </r>
  <r>
    <n v="26"/>
    <x v="23"/>
    <x v="6"/>
    <x v="36"/>
    <n v="15.6"/>
    <n v="65"/>
    <n v="1002.29999982565"/>
  </r>
  <r>
    <n v="28"/>
    <x v="24"/>
    <x v="3"/>
    <x v="37"/>
    <n v="44"/>
    <n v="100"/>
    <n v="3937.9999816417599"/>
  </r>
  <r>
    <n v="28"/>
    <x v="24"/>
    <x v="3"/>
    <x v="38"/>
    <n v="27.2"/>
    <n v="40"/>
    <n v="1088"/>
  </r>
  <r>
    <n v="29"/>
    <x v="25"/>
    <x v="5"/>
    <x v="39"/>
    <n v="39.4"/>
    <n v="15"/>
    <n v="443.25"/>
  </r>
  <r>
    <n v="1"/>
    <x v="0"/>
    <x v="1"/>
    <x v="40"/>
    <n v="8"/>
    <n v="30"/>
    <n v="240"/>
  </r>
  <r>
    <n v="1"/>
    <x v="0"/>
    <x v="0"/>
    <x v="41"/>
    <n v="14.4"/>
    <n v="63"/>
    <n v="777.59999806880899"/>
  </r>
  <r>
    <n v="2"/>
    <x v="1"/>
    <x v="1"/>
    <x v="1"/>
    <n v="17"/>
    <n v="20"/>
    <n v="340"/>
  </r>
  <r>
    <n v="4"/>
    <x v="3"/>
    <x v="7"/>
    <x v="42"/>
    <n v="24.8"/>
    <n v="39"/>
    <n v="937.43999955654101"/>
  </r>
  <r>
    <n v="6"/>
    <x v="5"/>
    <x v="7"/>
    <x v="43"/>
    <n v="4.8"/>
    <n v="30"/>
    <n v="134.399999856948"/>
  </r>
  <r>
    <n v="6"/>
    <x v="5"/>
    <x v="1"/>
    <x v="44"/>
    <n v="12.4"/>
    <n v="20"/>
    <n v="248"/>
  </r>
  <r>
    <n v="7"/>
    <x v="6"/>
    <x v="7"/>
    <x v="45"/>
    <n v="50"/>
    <n v="12"/>
    <n v="600"/>
  </r>
  <r>
    <n v="7"/>
    <x v="6"/>
    <x v="4"/>
    <x v="8"/>
    <n v="31.2"/>
    <n v="30"/>
    <n v="819"/>
  </r>
  <r>
    <n v="7"/>
    <x v="6"/>
    <x v="5"/>
    <x v="9"/>
    <n v="13.9"/>
    <n v="40"/>
    <n v="472.59999668598101"/>
  </r>
  <r>
    <n v="7"/>
    <x v="6"/>
    <x v="1"/>
    <x v="46"/>
    <n v="35.1"/>
    <n v="13"/>
    <n v="456.3"/>
  </r>
  <r>
    <n v="8"/>
    <x v="7"/>
    <x v="5"/>
    <x v="47"/>
    <n v="7.3"/>
    <n v="19"/>
    <n v="138.69999999999999"/>
  </r>
  <r>
    <n v="8"/>
    <x v="7"/>
    <x v="5"/>
    <x v="11"/>
    <n v="64.8"/>
    <n v="26"/>
    <n v="1684.8"/>
  </r>
  <r>
    <n v="8"/>
    <x v="7"/>
    <x v="5"/>
    <x v="48"/>
    <n v="10"/>
    <n v="3"/>
    <n v="26.999999955296499"/>
  </r>
  <r>
    <n v="10"/>
    <x v="9"/>
    <x v="0"/>
    <x v="14"/>
    <n v="3.6"/>
    <n v="40"/>
    <n v="141.83999996781299"/>
  </r>
  <r>
    <n v="11"/>
    <x v="10"/>
    <x v="5"/>
    <x v="15"/>
    <n v="35.1"/>
    <n v="15"/>
    <n v="394.875"/>
  </r>
  <r>
    <n v="12"/>
    <x v="11"/>
    <x v="2"/>
    <x v="49"/>
    <n v="36.4"/>
    <n v="20"/>
    <n v="728"/>
  </r>
  <r>
    <n v="12"/>
    <x v="11"/>
    <x v="4"/>
    <x v="16"/>
    <n v="99"/>
    <n v="15"/>
    <n v="1485"/>
  </r>
  <r>
    <n v="12"/>
    <x v="11"/>
    <x v="6"/>
    <x v="50"/>
    <n v="26.6"/>
    <n v="9"/>
    <n v="239.4"/>
  </r>
  <r>
    <n v="12"/>
    <x v="11"/>
    <x v="1"/>
    <x v="17"/>
    <n v="10.4"/>
    <n v="10"/>
    <n v="104"/>
  </r>
  <r>
    <n v="12"/>
    <x v="11"/>
    <x v="0"/>
    <x v="51"/>
    <n v="6.2"/>
    <n v="42"/>
    <n v="260.39999999999998"/>
  </r>
  <r>
    <n v="13"/>
    <x v="12"/>
    <x v="7"/>
    <x v="18"/>
    <n v="20.7"/>
    <n v="6"/>
    <n v="124.2"/>
  </r>
  <r>
    <n v="14"/>
    <x v="13"/>
    <x v="3"/>
    <x v="19"/>
    <n v="10"/>
    <n v="55"/>
    <n v="542.49999988824095"/>
  </r>
  <r>
    <n v="14"/>
    <x v="13"/>
    <x v="3"/>
    <x v="21"/>
    <n v="27.8"/>
    <n v="34"/>
    <n v="945.2"/>
  </r>
  <r>
    <n v="15"/>
    <x v="14"/>
    <x v="3"/>
    <x v="22"/>
    <n v="2"/>
    <n v="44"/>
    <n v="88"/>
  </r>
  <r>
    <n v="15"/>
    <x v="14"/>
    <x v="3"/>
    <x v="52"/>
    <n v="17.2"/>
    <n v="20"/>
    <n v="344"/>
  </r>
  <r>
    <n v="16"/>
    <x v="15"/>
    <x v="0"/>
    <x v="53"/>
    <n v="11.2"/>
    <n v="20"/>
    <n v="224"/>
  </r>
  <r>
    <n v="16"/>
    <x v="15"/>
    <x v="0"/>
    <x v="23"/>
    <n v="14.4"/>
    <n v="104"/>
    <n v="1497.6"/>
  </r>
  <r>
    <n v="16"/>
    <x v="15"/>
    <x v="0"/>
    <x v="54"/>
    <n v="11.2"/>
    <n v="5"/>
    <n v="42"/>
  </r>
  <r>
    <n v="17"/>
    <x v="16"/>
    <x v="7"/>
    <x v="24"/>
    <n v="15.2"/>
    <n v="30"/>
    <n v="456"/>
  </r>
  <r>
    <n v="17"/>
    <x v="16"/>
    <x v="7"/>
    <x v="55"/>
    <n v="12"/>
    <n v="25"/>
    <n v="300"/>
  </r>
  <r>
    <n v="19"/>
    <x v="18"/>
    <x v="7"/>
    <x v="27"/>
    <n v="14.7"/>
    <n v="100"/>
    <n v="1308.29999759048"/>
  </r>
  <r>
    <n v="20"/>
    <x v="19"/>
    <x v="1"/>
    <x v="56"/>
    <n v="15.5"/>
    <n v="61"/>
    <n v="908.29999944567601"/>
  </r>
  <r>
    <n v="20"/>
    <x v="19"/>
    <x v="0"/>
    <x v="57"/>
    <n v="36.799999999999997"/>
    <n v="40"/>
    <n v="1472"/>
  </r>
  <r>
    <n v="21"/>
    <x v="26"/>
    <x v="7"/>
    <x v="58"/>
    <n v="9.6"/>
    <n v="15"/>
    <n v="122.399999141693"/>
  </r>
  <r>
    <n v="23"/>
    <x v="20"/>
    <x v="5"/>
    <x v="30"/>
    <n v="16"/>
    <n v="15"/>
    <n v="240"/>
  </r>
  <r>
    <n v="23"/>
    <x v="20"/>
    <x v="0"/>
    <x v="31"/>
    <n v="14.4"/>
    <n v="33"/>
    <n v="451.43999964594798"/>
  </r>
  <r>
    <n v="24"/>
    <x v="21"/>
    <x v="2"/>
    <x v="32"/>
    <n v="42.4"/>
    <n v="2"/>
    <n v="76.319999873638096"/>
  </r>
  <r>
    <n v="24"/>
    <x v="21"/>
    <x v="4"/>
    <x v="33"/>
    <n v="26.2"/>
    <n v="36"/>
    <n v="754.55999718904502"/>
  </r>
  <r>
    <n v="25"/>
    <x v="22"/>
    <x v="4"/>
    <x v="59"/>
    <n v="5.9"/>
    <n v="10"/>
    <n v="53.099999912083099"/>
  </r>
  <r>
    <n v="25"/>
    <x v="22"/>
    <x v="4"/>
    <x v="34"/>
    <n v="19.2"/>
    <n v="20"/>
    <n v="384"/>
  </r>
  <r>
    <n v="26"/>
    <x v="23"/>
    <x v="6"/>
    <x v="36"/>
    <n v="15.6"/>
    <n v="2"/>
    <n v="31.2"/>
  </r>
  <r>
    <n v="28"/>
    <x v="24"/>
    <x v="3"/>
    <x v="37"/>
    <n v="44"/>
    <n v="21"/>
    <n v="910.79999980330399"/>
  </r>
  <r>
    <n v="28"/>
    <x v="24"/>
    <x v="3"/>
    <x v="38"/>
    <n v="27.2"/>
    <n v="76"/>
    <n v="1931.2"/>
  </r>
  <r>
    <n v="29"/>
    <x v="25"/>
    <x v="5"/>
    <x v="39"/>
    <n v="39.4"/>
    <n v="52"/>
    <n v="2048.8000000000002"/>
  </r>
  <r>
    <n v="1"/>
    <x v="0"/>
    <x v="0"/>
    <x v="41"/>
    <n v="14.4"/>
    <n v="20"/>
    <n v="288"/>
  </r>
  <r>
    <n v="1"/>
    <x v="0"/>
    <x v="0"/>
    <x v="0"/>
    <n v="15.2"/>
    <n v="40"/>
    <n v="608"/>
  </r>
  <r>
    <n v="2"/>
    <x v="1"/>
    <x v="1"/>
    <x v="60"/>
    <n v="17.600000000000001"/>
    <n v="20"/>
    <n v="352"/>
  </r>
  <r>
    <n v="2"/>
    <x v="1"/>
    <x v="1"/>
    <x v="2"/>
    <n v="16.8"/>
    <n v="30"/>
    <n v="453.59999924898102"/>
  </r>
  <r>
    <n v="2"/>
    <x v="1"/>
    <x v="1"/>
    <x v="61"/>
    <n v="13.6"/>
    <n v="30"/>
    <n v="408"/>
  </r>
  <r>
    <n v="3"/>
    <x v="2"/>
    <x v="1"/>
    <x v="62"/>
    <n v="20"/>
    <n v="30"/>
    <n v="600"/>
  </r>
  <r>
    <n v="5"/>
    <x v="4"/>
    <x v="3"/>
    <x v="5"/>
    <n v="16.8"/>
    <n v="12"/>
    <n v="201.6"/>
  </r>
  <r>
    <n v="7"/>
    <x v="6"/>
    <x v="7"/>
    <x v="45"/>
    <n v="50"/>
    <n v="25"/>
    <n v="1124.9999981373501"/>
  </r>
  <r>
    <n v="7"/>
    <x v="6"/>
    <x v="4"/>
    <x v="8"/>
    <n v="31.2"/>
    <n v="40"/>
    <n v="1248"/>
  </r>
  <r>
    <n v="7"/>
    <x v="6"/>
    <x v="5"/>
    <x v="9"/>
    <n v="13.9"/>
    <n v="40"/>
    <n v="556"/>
  </r>
  <r>
    <n v="7"/>
    <x v="6"/>
    <x v="0"/>
    <x v="10"/>
    <n v="12"/>
    <n v="55"/>
    <n v="660"/>
  </r>
  <r>
    <n v="8"/>
    <x v="7"/>
    <x v="5"/>
    <x v="47"/>
    <n v="7.3"/>
    <n v="15"/>
    <n v="109.5"/>
  </r>
  <r>
    <n v="8"/>
    <x v="7"/>
    <x v="5"/>
    <x v="48"/>
    <n v="10"/>
    <n v="38"/>
    <n v="364.99999977648201"/>
  </r>
  <r>
    <n v="12"/>
    <x v="11"/>
    <x v="2"/>
    <x v="49"/>
    <n v="36.4"/>
    <n v="32"/>
    <n v="1164.8"/>
  </r>
  <r>
    <n v="12"/>
    <x v="11"/>
    <x v="4"/>
    <x v="16"/>
    <n v="99"/>
    <n v="25"/>
    <n v="2227.4999963119599"/>
  </r>
  <r>
    <n v="12"/>
    <x v="11"/>
    <x v="0"/>
    <x v="51"/>
    <n v="6.2"/>
    <n v="10"/>
    <n v="62"/>
  </r>
  <r>
    <n v="13"/>
    <x v="12"/>
    <x v="7"/>
    <x v="18"/>
    <n v="20.7"/>
    <n v="10"/>
    <n v="207"/>
  </r>
  <r>
    <n v="14"/>
    <x v="13"/>
    <x v="3"/>
    <x v="20"/>
    <n v="25.6"/>
    <n v="40"/>
    <n v="921.59999847412098"/>
  </r>
  <r>
    <n v="14"/>
    <x v="13"/>
    <x v="3"/>
    <x v="21"/>
    <n v="27.8"/>
    <n v="20"/>
    <n v="556"/>
  </r>
  <r>
    <n v="15"/>
    <x v="14"/>
    <x v="3"/>
    <x v="63"/>
    <n v="28.8"/>
    <n v="23"/>
    <n v="662.4"/>
  </r>
  <r>
    <n v="15"/>
    <x v="14"/>
    <x v="3"/>
    <x v="52"/>
    <n v="17.2"/>
    <n v="5"/>
    <n v="86"/>
  </r>
  <r>
    <n v="16"/>
    <x v="15"/>
    <x v="0"/>
    <x v="53"/>
    <n v="11.2"/>
    <n v="14"/>
    <n v="156.80000000000001"/>
  </r>
  <r>
    <n v="17"/>
    <x v="16"/>
    <x v="7"/>
    <x v="24"/>
    <n v="15.2"/>
    <n v="52"/>
    <n v="638.4"/>
  </r>
  <r>
    <n v="18"/>
    <x v="17"/>
    <x v="0"/>
    <x v="26"/>
    <n v="14.4"/>
    <n v="90"/>
    <n v="1252.7999993562601"/>
  </r>
  <r>
    <n v="19"/>
    <x v="18"/>
    <x v="7"/>
    <x v="27"/>
    <n v="14.7"/>
    <n v="50"/>
    <n v="676.19999912381104"/>
  </r>
  <r>
    <n v="19"/>
    <x v="18"/>
    <x v="7"/>
    <x v="28"/>
    <n v="7.7"/>
    <n v="10"/>
    <n v="77"/>
  </r>
  <r>
    <n v="20"/>
    <x v="19"/>
    <x v="6"/>
    <x v="29"/>
    <n v="11.2"/>
    <n v="8"/>
    <n v="89.6"/>
  </r>
  <r>
    <n v="20"/>
    <x v="19"/>
    <x v="0"/>
    <x v="57"/>
    <n v="36.799999999999997"/>
    <n v="56"/>
    <n v="2060.8000000000002"/>
  </r>
  <r>
    <n v="23"/>
    <x v="20"/>
    <x v="5"/>
    <x v="30"/>
    <n v="16"/>
    <n v="30"/>
    <n v="480"/>
  </r>
  <r>
    <n v="24"/>
    <x v="21"/>
    <x v="4"/>
    <x v="33"/>
    <n v="26.2"/>
    <n v="30"/>
    <n v="786"/>
  </r>
  <r>
    <n v="25"/>
    <x v="22"/>
    <x v="4"/>
    <x v="59"/>
    <n v="5.9"/>
    <n v="5"/>
    <n v="29.5"/>
  </r>
  <r>
    <n v="26"/>
    <x v="23"/>
    <x v="6"/>
    <x v="35"/>
    <n v="30.4"/>
    <n v="24"/>
    <n v="729.6"/>
  </r>
  <r>
    <n v="27"/>
    <x v="27"/>
    <x v="7"/>
    <x v="64"/>
    <n v="10.6"/>
    <n v="30"/>
    <n v="286.19999952614302"/>
  </r>
  <r>
    <n v="28"/>
    <x v="24"/>
    <x v="3"/>
    <x v="37"/>
    <n v="44"/>
    <n v="40"/>
    <n v="1430"/>
  </r>
  <r>
    <n v="29"/>
    <x v="25"/>
    <x v="5"/>
    <x v="39"/>
    <n v="39.4"/>
    <n v="125"/>
    <n v="4826.4999985322302"/>
  </r>
  <r>
    <n v="1"/>
    <x v="0"/>
    <x v="0"/>
    <x v="0"/>
    <n v="15.2"/>
    <n v="56"/>
    <n v="680.95999746322605"/>
  </r>
  <r>
    <n v="2"/>
    <x v="1"/>
    <x v="1"/>
    <x v="60"/>
    <n v="17.600000000000001"/>
    <n v="52"/>
    <n v="883.51999952793096"/>
  </r>
  <r>
    <n v="2"/>
    <x v="1"/>
    <x v="1"/>
    <x v="2"/>
    <n v="16.8"/>
    <n v="40"/>
    <n v="672"/>
  </r>
  <r>
    <n v="3"/>
    <x v="2"/>
    <x v="1"/>
    <x v="62"/>
    <n v="20"/>
    <n v="6"/>
    <n v="120"/>
  </r>
  <r>
    <n v="5"/>
    <x v="4"/>
    <x v="3"/>
    <x v="5"/>
    <n v="16.8"/>
    <n v="50"/>
    <n v="671.99999749660401"/>
  </r>
  <r>
    <n v="6"/>
    <x v="5"/>
    <x v="7"/>
    <x v="43"/>
    <n v="4.8"/>
    <n v="12"/>
    <n v="57.6"/>
  </r>
  <r>
    <n v="6"/>
    <x v="5"/>
    <x v="2"/>
    <x v="7"/>
    <n v="18.600000000000001"/>
    <n v="19"/>
    <n v="353.4"/>
  </r>
  <r>
    <n v="6"/>
    <x v="5"/>
    <x v="1"/>
    <x v="44"/>
    <n v="12.4"/>
    <n v="5"/>
    <n v="62"/>
  </r>
  <r>
    <n v="7"/>
    <x v="6"/>
    <x v="7"/>
    <x v="45"/>
    <n v="50"/>
    <n v="60"/>
    <n v="2549.9999932944702"/>
  </r>
  <r>
    <n v="7"/>
    <x v="6"/>
    <x v="4"/>
    <x v="8"/>
    <n v="31.2"/>
    <n v="98"/>
    <n v="2948.3999983727899"/>
  </r>
  <r>
    <n v="7"/>
    <x v="6"/>
    <x v="5"/>
    <x v="9"/>
    <n v="13.9"/>
    <n v="21"/>
    <n v="248.11499826014"/>
  </r>
  <r>
    <n v="7"/>
    <x v="6"/>
    <x v="1"/>
    <x v="46"/>
    <n v="35.1"/>
    <n v="80"/>
    <n v="2386.7999832630098"/>
  </r>
  <r>
    <n v="8"/>
    <x v="7"/>
    <x v="5"/>
    <x v="47"/>
    <n v="7.3"/>
    <n v="10"/>
    <n v="69.349999945610705"/>
  </r>
  <r>
    <n v="8"/>
    <x v="7"/>
    <x v="5"/>
    <x v="12"/>
    <n v="8"/>
    <n v="10"/>
    <n v="71.999999880790696"/>
  </r>
  <r>
    <n v="8"/>
    <x v="7"/>
    <x v="5"/>
    <x v="48"/>
    <n v="10"/>
    <n v="20"/>
    <n v="200"/>
  </r>
  <r>
    <n v="9"/>
    <x v="8"/>
    <x v="6"/>
    <x v="65"/>
    <n v="7.2"/>
    <n v="40"/>
    <n v="288"/>
  </r>
  <r>
    <n v="11"/>
    <x v="10"/>
    <x v="5"/>
    <x v="66"/>
    <n v="11.2"/>
    <n v="4"/>
    <n v="44.8"/>
  </r>
  <r>
    <n v="11"/>
    <x v="10"/>
    <x v="5"/>
    <x v="67"/>
    <n v="24.9"/>
    <n v="74"/>
    <n v="1655.84999257922"/>
  </r>
  <r>
    <n v="12"/>
    <x v="11"/>
    <x v="2"/>
    <x v="49"/>
    <n v="36.4"/>
    <n v="14"/>
    <n v="509.6"/>
  </r>
  <r>
    <n v="12"/>
    <x v="11"/>
    <x v="0"/>
    <x v="51"/>
    <n v="6.2"/>
    <n v="50"/>
    <n v="310"/>
  </r>
  <r>
    <n v="13"/>
    <x v="12"/>
    <x v="7"/>
    <x v="18"/>
    <n v="20.7"/>
    <n v="58"/>
    <n v="1047.4199977174401"/>
  </r>
  <r>
    <n v="14"/>
    <x v="13"/>
    <x v="3"/>
    <x v="19"/>
    <n v="10"/>
    <n v="85"/>
    <n v="687.99999758601098"/>
  </r>
  <r>
    <n v="14"/>
    <x v="13"/>
    <x v="3"/>
    <x v="20"/>
    <n v="25.6"/>
    <n v="6"/>
    <n v="122.87999954223601"/>
  </r>
  <r>
    <n v="14"/>
    <x v="13"/>
    <x v="3"/>
    <x v="21"/>
    <n v="27.8"/>
    <n v="90"/>
    <n v="2397.7499958574699"/>
  </r>
  <r>
    <n v="15"/>
    <x v="14"/>
    <x v="3"/>
    <x v="22"/>
    <n v="2"/>
    <n v="8"/>
    <n v="16"/>
  </r>
  <r>
    <n v="15"/>
    <x v="14"/>
    <x v="3"/>
    <x v="52"/>
    <n v="17.2"/>
    <n v="70"/>
    <n v="1135.1999989748001"/>
  </r>
  <r>
    <n v="16"/>
    <x v="15"/>
    <x v="0"/>
    <x v="23"/>
    <n v="14.4"/>
    <n v="80"/>
    <n v="1000.79999399185"/>
  </r>
  <r>
    <n v="17"/>
    <x v="16"/>
    <x v="7"/>
    <x v="24"/>
    <n v="15.2"/>
    <n v="60"/>
    <n v="790.399998188018"/>
  </r>
  <r>
    <n v="17"/>
    <x v="16"/>
    <x v="7"/>
    <x v="25"/>
    <n v="20.8"/>
    <n v="28"/>
    <n v="582.4"/>
  </r>
  <r>
    <n v="18"/>
    <x v="17"/>
    <x v="0"/>
    <x v="68"/>
    <n v="210.8"/>
    <n v="20"/>
    <n v="4005.1999968588302"/>
  </r>
  <r>
    <n v="18"/>
    <x v="17"/>
    <x v="0"/>
    <x v="26"/>
    <n v="14.4"/>
    <n v="4"/>
    <n v="57.6"/>
  </r>
  <r>
    <n v="19"/>
    <x v="18"/>
    <x v="7"/>
    <x v="28"/>
    <n v="7.7"/>
    <n v="32"/>
    <n v="241.779999931156"/>
  </r>
  <r>
    <n v="20"/>
    <x v="19"/>
    <x v="6"/>
    <x v="29"/>
    <n v="11.2"/>
    <n v="10"/>
    <n v="89.599999666213904"/>
  </r>
  <r>
    <n v="20"/>
    <x v="19"/>
    <x v="0"/>
    <x v="57"/>
    <n v="36.799999999999997"/>
    <n v="40"/>
    <n v="1398.39999890327"/>
  </r>
  <r>
    <n v="21"/>
    <x v="26"/>
    <x v="7"/>
    <x v="58"/>
    <n v="9.6"/>
    <n v="30"/>
    <n v="288"/>
  </r>
  <r>
    <n v="22"/>
    <x v="28"/>
    <x v="5"/>
    <x v="69"/>
    <n v="7.6"/>
    <n v="16"/>
    <n v="97.279999637603694"/>
  </r>
  <r>
    <n v="23"/>
    <x v="20"/>
    <x v="0"/>
    <x v="31"/>
    <n v="14.4"/>
    <n v="36"/>
    <n v="518.4"/>
  </r>
  <r>
    <n v="24"/>
    <x v="21"/>
    <x v="2"/>
    <x v="32"/>
    <n v="42.4"/>
    <n v="48"/>
    <n v="1628.1599939346299"/>
  </r>
  <r>
    <n v="24"/>
    <x v="21"/>
    <x v="6"/>
    <x v="70"/>
    <n v="5.6"/>
    <n v="28"/>
    <n v="156.80000000000001"/>
  </r>
  <r>
    <n v="25"/>
    <x v="22"/>
    <x v="4"/>
    <x v="59"/>
    <n v="5.9"/>
    <n v="15"/>
    <n v="88.5"/>
  </r>
  <r>
    <n v="25"/>
    <x v="22"/>
    <x v="4"/>
    <x v="34"/>
    <n v="19.2"/>
    <n v="40"/>
    <n v="614.39999771118096"/>
  </r>
  <r>
    <n v="26"/>
    <x v="23"/>
    <x v="6"/>
    <x v="35"/>
    <n v="30.4"/>
    <n v="12"/>
    <n v="346.559999728202"/>
  </r>
  <r>
    <n v="26"/>
    <x v="23"/>
    <x v="6"/>
    <x v="36"/>
    <n v="15.6"/>
    <n v="16"/>
    <n v="249.6"/>
  </r>
  <r>
    <n v="27"/>
    <x v="27"/>
    <x v="7"/>
    <x v="64"/>
    <n v="10.6"/>
    <n v="30"/>
    <n v="254.39999905228601"/>
  </r>
  <r>
    <n v="28"/>
    <x v="24"/>
    <x v="3"/>
    <x v="37"/>
    <n v="44"/>
    <n v="58"/>
    <n v="2228.5999871492299"/>
  </r>
  <r>
    <n v="29"/>
    <x v="25"/>
    <x v="5"/>
    <x v="39"/>
    <n v="39.4"/>
    <n v="28"/>
    <n v="1103.2"/>
  </r>
  <r>
    <n v="1"/>
    <x v="0"/>
    <x v="0"/>
    <x v="41"/>
    <n v="14.4"/>
    <n v="27"/>
    <n v="356.399998712539"/>
  </r>
  <r>
    <n v="2"/>
    <x v="1"/>
    <x v="1"/>
    <x v="60"/>
    <n v="17.600000000000001"/>
    <n v="35"/>
    <n v="616"/>
  </r>
  <r>
    <n v="2"/>
    <x v="1"/>
    <x v="1"/>
    <x v="2"/>
    <n v="16.8"/>
    <n v="30"/>
    <n v="495.59999987483002"/>
  </r>
  <r>
    <n v="3"/>
    <x v="2"/>
    <x v="1"/>
    <x v="71"/>
    <n v="32"/>
    <n v="140"/>
    <n v="3920"/>
  </r>
  <r>
    <n v="4"/>
    <x v="3"/>
    <x v="7"/>
    <x v="42"/>
    <n v="24.8"/>
    <n v="30"/>
    <n v="595.19999778270699"/>
  </r>
  <r>
    <n v="5"/>
    <x v="4"/>
    <x v="3"/>
    <x v="5"/>
    <n v="16.8"/>
    <n v="36"/>
    <n v="564.47999939918498"/>
  </r>
  <r>
    <n v="7"/>
    <x v="6"/>
    <x v="4"/>
    <x v="8"/>
    <n v="31.2"/>
    <n v="36"/>
    <n v="1010.8799983263"/>
  </r>
  <r>
    <n v="7"/>
    <x v="6"/>
    <x v="5"/>
    <x v="9"/>
    <n v="13.9"/>
    <n v="56"/>
    <n v="739.47999942004606"/>
  </r>
  <r>
    <n v="8"/>
    <x v="7"/>
    <x v="5"/>
    <x v="47"/>
    <n v="7.3"/>
    <n v="80"/>
    <n v="584"/>
  </r>
  <r>
    <n v="8"/>
    <x v="7"/>
    <x v="5"/>
    <x v="12"/>
    <n v="8"/>
    <n v="5"/>
    <n v="35.999999940395298"/>
  </r>
  <r>
    <n v="8"/>
    <x v="7"/>
    <x v="5"/>
    <x v="48"/>
    <n v="10"/>
    <n v="4"/>
    <n v="37.999999970197599"/>
  </r>
  <r>
    <n v="9"/>
    <x v="8"/>
    <x v="6"/>
    <x v="65"/>
    <n v="7.2"/>
    <n v="25"/>
    <n v="180"/>
  </r>
  <r>
    <n v="10"/>
    <x v="9"/>
    <x v="0"/>
    <x v="14"/>
    <n v="3.6"/>
    <n v="45"/>
    <n v="160.199999973177"/>
  </r>
  <r>
    <n v="11"/>
    <x v="10"/>
    <x v="5"/>
    <x v="66"/>
    <n v="11.2"/>
    <n v="60"/>
    <n v="672"/>
  </r>
  <r>
    <n v="11"/>
    <x v="10"/>
    <x v="5"/>
    <x v="67"/>
    <n v="24.9"/>
    <n v="16"/>
    <n v="398.4"/>
  </r>
  <r>
    <n v="12"/>
    <x v="11"/>
    <x v="2"/>
    <x v="49"/>
    <n v="36.4"/>
    <n v="43"/>
    <n v="1517.87999929487"/>
  </r>
  <r>
    <n v="12"/>
    <x v="11"/>
    <x v="4"/>
    <x v="16"/>
    <n v="99"/>
    <n v="39"/>
    <n v="3861"/>
  </r>
  <r>
    <n v="12"/>
    <x v="11"/>
    <x v="6"/>
    <x v="50"/>
    <n v="26.6"/>
    <n v="85"/>
    <n v="2167.8999986127001"/>
  </r>
  <r>
    <n v="12"/>
    <x v="11"/>
    <x v="1"/>
    <x v="17"/>
    <n v="10.4"/>
    <n v="12"/>
    <n v="124.8"/>
  </r>
  <r>
    <n v="12"/>
    <x v="11"/>
    <x v="0"/>
    <x v="51"/>
    <n v="6.2"/>
    <n v="18"/>
    <n v="106.01999977827001"/>
  </r>
  <r>
    <n v="14"/>
    <x v="13"/>
    <x v="3"/>
    <x v="19"/>
    <n v="10"/>
    <n v="120"/>
    <n v="1164.99999947845"/>
  </r>
  <r>
    <n v="15"/>
    <x v="14"/>
    <x v="3"/>
    <x v="63"/>
    <n v="28.8"/>
    <n v="68"/>
    <n v="1906.5599992275199"/>
  </r>
  <r>
    <n v="15"/>
    <x v="14"/>
    <x v="3"/>
    <x v="52"/>
    <n v="17.2"/>
    <n v="5"/>
    <n v="86"/>
  </r>
  <r>
    <n v="16"/>
    <x v="15"/>
    <x v="0"/>
    <x v="53"/>
    <n v="11.2"/>
    <n v="46"/>
    <n v="509.59999991655297"/>
  </r>
  <r>
    <n v="17"/>
    <x v="16"/>
    <x v="7"/>
    <x v="24"/>
    <n v="15.2"/>
    <n v="20"/>
    <n v="288.79999977350201"/>
  </r>
  <r>
    <n v="18"/>
    <x v="17"/>
    <x v="0"/>
    <x v="68"/>
    <n v="210.8"/>
    <n v="80"/>
    <n v="14545.1999654471"/>
  </r>
  <r>
    <n v="18"/>
    <x v="17"/>
    <x v="0"/>
    <x v="26"/>
    <n v="14.4"/>
    <n v="104"/>
    <n v="1311.8399945497499"/>
  </r>
  <r>
    <n v="19"/>
    <x v="18"/>
    <x v="7"/>
    <x v="27"/>
    <n v="14.7"/>
    <n v="4"/>
    <n v="58.8"/>
  </r>
  <r>
    <n v="19"/>
    <x v="18"/>
    <x v="7"/>
    <x v="28"/>
    <n v="7.7"/>
    <n v="13"/>
    <n v="100.1"/>
  </r>
  <r>
    <n v="20"/>
    <x v="19"/>
    <x v="6"/>
    <x v="29"/>
    <n v="11.2"/>
    <n v="9"/>
    <n v="100.8"/>
  </r>
  <r>
    <n v="20"/>
    <x v="19"/>
    <x v="1"/>
    <x v="56"/>
    <n v="15.5"/>
    <n v="77"/>
    <n v="1133.82499911077"/>
  </r>
  <r>
    <n v="23"/>
    <x v="20"/>
    <x v="5"/>
    <x v="30"/>
    <n v="16"/>
    <n v="35"/>
    <n v="560"/>
  </r>
  <r>
    <n v="23"/>
    <x v="20"/>
    <x v="5"/>
    <x v="72"/>
    <n v="13"/>
    <n v="15"/>
    <n v="175.49999970942699"/>
  </r>
  <r>
    <n v="23"/>
    <x v="20"/>
    <x v="0"/>
    <x v="31"/>
    <n v="14.4"/>
    <n v="27"/>
    <n v="388.8"/>
  </r>
  <r>
    <n v="24"/>
    <x v="21"/>
    <x v="2"/>
    <x v="32"/>
    <n v="42.4"/>
    <n v="20"/>
    <n v="848"/>
  </r>
  <r>
    <n v="25"/>
    <x v="22"/>
    <x v="4"/>
    <x v="59"/>
    <n v="5.9"/>
    <n v="114"/>
    <n v="654.89999929666499"/>
  </r>
  <r>
    <n v="25"/>
    <x v="22"/>
    <x v="4"/>
    <x v="34"/>
    <n v="19.2"/>
    <n v="12"/>
    <n v="230.4"/>
  </r>
  <r>
    <n v="26"/>
    <x v="23"/>
    <x v="6"/>
    <x v="35"/>
    <n v="30.4"/>
    <n v="20"/>
    <n v="608"/>
  </r>
  <r>
    <n v="26"/>
    <x v="23"/>
    <x v="6"/>
    <x v="36"/>
    <n v="15.6"/>
    <n v="50"/>
    <n v="780"/>
  </r>
  <r>
    <n v="28"/>
    <x v="24"/>
    <x v="3"/>
    <x v="38"/>
    <n v="27.2"/>
    <n v="143"/>
    <n v="3587.6799955010401"/>
  </r>
  <r>
    <n v="1"/>
    <x v="0"/>
    <x v="0"/>
    <x v="41"/>
    <n v="14.4"/>
    <n v="15"/>
    <n v="183.59999871253899"/>
  </r>
  <r>
    <n v="1"/>
    <x v="0"/>
    <x v="0"/>
    <x v="0"/>
    <n v="15.2"/>
    <n v="25"/>
    <n v="285"/>
  </r>
  <r>
    <n v="2"/>
    <x v="1"/>
    <x v="1"/>
    <x v="1"/>
    <n v="17"/>
    <n v="32"/>
    <n v="544"/>
  </r>
  <r>
    <n v="2"/>
    <x v="1"/>
    <x v="1"/>
    <x v="2"/>
    <n v="16.8"/>
    <n v="20"/>
    <n v="302.39999949932098"/>
  </r>
  <r>
    <n v="3"/>
    <x v="2"/>
    <x v="2"/>
    <x v="3"/>
    <n v="24"/>
    <n v="10"/>
    <n v="191.99999928474401"/>
  </r>
  <r>
    <n v="4"/>
    <x v="3"/>
    <x v="7"/>
    <x v="42"/>
    <n v="24.8"/>
    <n v="16"/>
    <n v="396.8"/>
  </r>
  <r>
    <n v="4"/>
    <x v="3"/>
    <x v="2"/>
    <x v="4"/>
    <n v="8"/>
    <n v="84"/>
    <n v="647.999999046325"/>
  </r>
  <r>
    <n v="6"/>
    <x v="5"/>
    <x v="7"/>
    <x v="43"/>
    <n v="4.8"/>
    <n v="48"/>
    <n v="230.4"/>
  </r>
  <r>
    <n v="6"/>
    <x v="5"/>
    <x v="2"/>
    <x v="7"/>
    <n v="18.600000000000001"/>
    <n v="57"/>
    <n v="864.9"/>
  </r>
  <r>
    <n v="7"/>
    <x v="6"/>
    <x v="7"/>
    <x v="45"/>
    <n v="50"/>
    <n v="9"/>
    <n v="450"/>
  </r>
  <r>
    <n v="7"/>
    <x v="6"/>
    <x v="1"/>
    <x v="46"/>
    <n v="35.1"/>
    <n v="16"/>
    <n v="505.43999916314999"/>
  </r>
  <r>
    <n v="7"/>
    <x v="6"/>
    <x v="0"/>
    <x v="10"/>
    <n v="12"/>
    <n v="60"/>
    <n v="720"/>
  </r>
  <r>
    <n v="8"/>
    <x v="7"/>
    <x v="5"/>
    <x v="11"/>
    <n v="64.8"/>
    <n v="40"/>
    <n v="2397.6"/>
  </r>
  <r>
    <n v="8"/>
    <x v="7"/>
    <x v="5"/>
    <x v="12"/>
    <n v="8"/>
    <n v="10"/>
    <n v="67.999999523162799"/>
  </r>
  <r>
    <n v="8"/>
    <x v="7"/>
    <x v="5"/>
    <x v="48"/>
    <n v="10"/>
    <n v="68"/>
    <n v="663.99999976158097"/>
  </r>
  <r>
    <n v="9"/>
    <x v="8"/>
    <x v="6"/>
    <x v="65"/>
    <n v="7.2"/>
    <n v="40"/>
    <n v="288"/>
  </r>
  <r>
    <n v="10"/>
    <x v="9"/>
    <x v="0"/>
    <x v="14"/>
    <n v="3.6"/>
    <n v="30"/>
    <n v="108"/>
  </r>
  <r>
    <n v="11"/>
    <x v="10"/>
    <x v="5"/>
    <x v="66"/>
    <n v="11.2"/>
    <n v="7"/>
    <n v="58.8"/>
  </r>
  <r>
    <n v="11"/>
    <x v="10"/>
    <x v="5"/>
    <x v="67"/>
    <n v="24.9"/>
    <n v="70"/>
    <n v="1307.25"/>
  </r>
  <r>
    <n v="12"/>
    <x v="11"/>
    <x v="2"/>
    <x v="49"/>
    <n v="36.4"/>
    <n v="26"/>
    <n v="837.19999566078104"/>
  </r>
  <r>
    <n v="12"/>
    <x v="11"/>
    <x v="4"/>
    <x v="16"/>
    <n v="99"/>
    <n v="34"/>
    <n v="3366"/>
  </r>
  <r>
    <n v="12"/>
    <x v="11"/>
    <x v="6"/>
    <x v="50"/>
    <n v="26.6"/>
    <n v="30"/>
    <n v="798"/>
  </r>
  <r>
    <n v="12"/>
    <x v="11"/>
    <x v="1"/>
    <x v="17"/>
    <n v="10.4"/>
    <n v="14"/>
    <n v="145.6"/>
  </r>
  <r>
    <n v="13"/>
    <x v="12"/>
    <x v="7"/>
    <x v="18"/>
    <n v="20.7"/>
    <n v="18"/>
    <n v="335.33999944478199"/>
  </r>
  <r>
    <n v="14"/>
    <x v="13"/>
    <x v="3"/>
    <x v="19"/>
    <n v="10"/>
    <n v="164"/>
    <n v="1558.999998793"/>
  </r>
  <r>
    <n v="14"/>
    <x v="13"/>
    <x v="3"/>
    <x v="21"/>
    <n v="27.8"/>
    <n v="87"/>
    <n v="2059.97999900579"/>
  </r>
  <r>
    <n v="15"/>
    <x v="14"/>
    <x v="3"/>
    <x v="22"/>
    <n v="2"/>
    <n v="60"/>
    <n v="120"/>
  </r>
  <r>
    <n v="15"/>
    <x v="14"/>
    <x v="3"/>
    <x v="63"/>
    <n v="28.8"/>
    <n v="58"/>
    <n v="1670.4"/>
  </r>
  <r>
    <n v="15"/>
    <x v="14"/>
    <x v="3"/>
    <x v="52"/>
    <n v="17.2"/>
    <n v="161"/>
    <n v="2597.1999974370001"/>
  </r>
  <r>
    <n v="16"/>
    <x v="15"/>
    <x v="0"/>
    <x v="53"/>
    <n v="11.2"/>
    <n v="10"/>
    <n v="112"/>
  </r>
  <r>
    <n v="16"/>
    <x v="15"/>
    <x v="0"/>
    <x v="23"/>
    <n v="14.4"/>
    <n v="70"/>
    <n v="950.399999141693"/>
  </r>
  <r>
    <n v="17"/>
    <x v="16"/>
    <x v="7"/>
    <x v="24"/>
    <n v="15.2"/>
    <n v="6"/>
    <n v="72.959999728202803"/>
  </r>
  <r>
    <n v="18"/>
    <x v="17"/>
    <x v="0"/>
    <x v="68"/>
    <n v="210.8"/>
    <n v="40"/>
    <n v="6324"/>
  </r>
  <r>
    <n v="18"/>
    <x v="17"/>
    <x v="0"/>
    <x v="26"/>
    <n v="14.4"/>
    <n v="20"/>
    <n v="244.799998283386"/>
  </r>
  <r>
    <n v="19"/>
    <x v="18"/>
    <x v="7"/>
    <x v="28"/>
    <n v="7.7"/>
    <n v="8"/>
    <n v="55.439999908208797"/>
  </r>
  <r>
    <n v="21"/>
    <x v="26"/>
    <x v="7"/>
    <x v="73"/>
    <n v="7.6"/>
    <n v="15"/>
    <n v="91.199999660253496"/>
  </r>
  <r>
    <n v="21"/>
    <x v="26"/>
    <x v="7"/>
    <x v="58"/>
    <n v="9.6"/>
    <n v="73"/>
    <n v="673.91999959945599"/>
  </r>
  <r>
    <n v="23"/>
    <x v="20"/>
    <x v="5"/>
    <x v="72"/>
    <n v="13"/>
    <n v="15"/>
    <n v="195"/>
  </r>
  <r>
    <n v="23"/>
    <x v="20"/>
    <x v="0"/>
    <x v="31"/>
    <n v="14.4"/>
    <n v="35"/>
    <n v="504"/>
  </r>
  <r>
    <n v="24"/>
    <x v="21"/>
    <x v="2"/>
    <x v="32"/>
    <n v="42.4"/>
    <n v="18"/>
    <n v="648.71999545097299"/>
  </r>
  <r>
    <n v="24"/>
    <x v="21"/>
    <x v="4"/>
    <x v="33"/>
    <n v="26.2"/>
    <n v="130"/>
    <n v="3170.1999964862998"/>
  </r>
  <r>
    <n v="24"/>
    <x v="21"/>
    <x v="6"/>
    <x v="70"/>
    <n v="5.6"/>
    <n v="20"/>
    <n v="89.599999666213904"/>
  </r>
  <r>
    <n v="25"/>
    <x v="22"/>
    <x v="4"/>
    <x v="59"/>
    <n v="5.9"/>
    <n v="10"/>
    <n v="59"/>
  </r>
  <r>
    <n v="25"/>
    <x v="22"/>
    <x v="4"/>
    <x v="34"/>
    <n v="19.2"/>
    <n v="135"/>
    <n v="2361.5999965667702"/>
  </r>
  <r>
    <n v="26"/>
    <x v="23"/>
    <x v="6"/>
    <x v="35"/>
    <n v="30.4"/>
    <n v="38"/>
    <n v="1018.4"/>
  </r>
  <r>
    <n v="27"/>
    <x v="27"/>
    <x v="7"/>
    <x v="64"/>
    <n v="10.6"/>
    <n v="95"/>
    <n v="837.39999747276295"/>
  </r>
  <r>
    <n v="28"/>
    <x v="24"/>
    <x v="3"/>
    <x v="37"/>
    <n v="44"/>
    <n v="12"/>
    <n v="528"/>
  </r>
  <r>
    <n v="28"/>
    <x v="24"/>
    <x v="3"/>
    <x v="38"/>
    <n v="27.2"/>
    <n v="111"/>
    <n v="2418.0799981355599"/>
  </r>
  <r>
    <n v="29"/>
    <x v="25"/>
    <x v="5"/>
    <x v="39"/>
    <n v="39.4"/>
    <n v="30"/>
    <n v="1182"/>
  </r>
  <r>
    <n v="1"/>
    <x v="0"/>
    <x v="1"/>
    <x v="40"/>
    <n v="8"/>
    <n v="50"/>
    <n v="400"/>
  </r>
  <r>
    <n v="1"/>
    <x v="0"/>
    <x v="0"/>
    <x v="41"/>
    <n v="14.4"/>
    <n v="34"/>
    <n v="489.6"/>
  </r>
  <r>
    <n v="1"/>
    <x v="0"/>
    <x v="0"/>
    <x v="0"/>
    <n v="15.2"/>
    <n v="60"/>
    <n v="912"/>
  </r>
  <r>
    <n v="2"/>
    <x v="1"/>
    <x v="1"/>
    <x v="2"/>
    <n v="16.8"/>
    <n v="20"/>
    <n v="336"/>
  </r>
  <r>
    <n v="4"/>
    <x v="3"/>
    <x v="2"/>
    <x v="4"/>
    <n v="8"/>
    <n v="15"/>
    <n v="120"/>
  </r>
  <r>
    <n v="4"/>
    <x v="3"/>
    <x v="4"/>
    <x v="74"/>
    <n v="77.599999999999994"/>
    <n v="20"/>
    <n v="1396.79999768733"/>
  </r>
  <r>
    <n v="5"/>
    <x v="4"/>
    <x v="3"/>
    <x v="5"/>
    <n v="16.8"/>
    <n v="30"/>
    <n v="504"/>
  </r>
  <r>
    <n v="6"/>
    <x v="5"/>
    <x v="7"/>
    <x v="43"/>
    <n v="4.8"/>
    <n v="2"/>
    <n v="8.6399999856948799"/>
  </r>
  <r>
    <n v="6"/>
    <x v="5"/>
    <x v="2"/>
    <x v="7"/>
    <n v="18.600000000000001"/>
    <n v="67"/>
    <n v="1208.99999944567"/>
  </r>
  <r>
    <n v="7"/>
    <x v="6"/>
    <x v="4"/>
    <x v="8"/>
    <n v="31.2"/>
    <n v="2"/>
    <n v="62.4"/>
  </r>
  <r>
    <n v="7"/>
    <x v="6"/>
    <x v="5"/>
    <x v="9"/>
    <n v="13.9"/>
    <n v="21"/>
    <n v="248.11499826014"/>
  </r>
  <r>
    <n v="7"/>
    <x v="6"/>
    <x v="1"/>
    <x v="46"/>
    <n v="35.1"/>
    <n v="65"/>
    <n v="2281.5"/>
  </r>
  <r>
    <n v="7"/>
    <x v="6"/>
    <x v="0"/>
    <x v="10"/>
    <n v="12"/>
    <n v="8"/>
    <n v="86.399999856948796"/>
  </r>
  <r>
    <n v="8"/>
    <x v="7"/>
    <x v="5"/>
    <x v="47"/>
    <n v="7.3"/>
    <n v="42"/>
    <n v="295.64999972805299"/>
  </r>
  <r>
    <n v="8"/>
    <x v="7"/>
    <x v="5"/>
    <x v="12"/>
    <n v="8"/>
    <n v="42"/>
    <n v="311.99999964237202"/>
  </r>
  <r>
    <n v="8"/>
    <x v="7"/>
    <x v="5"/>
    <x v="48"/>
    <n v="10"/>
    <n v="66"/>
    <n v="509.99999910592999"/>
  </r>
  <r>
    <n v="9"/>
    <x v="8"/>
    <x v="6"/>
    <x v="65"/>
    <n v="7.2"/>
    <n v="60"/>
    <n v="432"/>
  </r>
  <r>
    <n v="11"/>
    <x v="10"/>
    <x v="5"/>
    <x v="67"/>
    <n v="24.9"/>
    <n v="62"/>
    <n v="1506.44999944344"/>
  </r>
  <r>
    <n v="12"/>
    <x v="11"/>
    <x v="2"/>
    <x v="49"/>
    <n v="36.4"/>
    <n v="42"/>
    <n v="1375.91999772191"/>
  </r>
  <r>
    <n v="12"/>
    <x v="11"/>
    <x v="4"/>
    <x v="16"/>
    <n v="99"/>
    <n v="21"/>
    <n v="2079"/>
  </r>
  <r>
    <n v="12"/>
    <x v="11"/>
    <x v="6"/>
    <x v="50"/>
    <n v="26.6"/>
    <n v="7"/>
    <n v="186.2"/>
  </r>
  <r>
    <n v="12"/>
    <x v="11"/>
    <x v="1"/>
    <x v="17"/>
    <n v="10.4"/>
    <n v="45"/>
    <n v="452.39999938011101"/>
  </r>
  <r>
    <n v="13"/>
    <x v="12"/>
    <x v="7"/>
    <x v="18"/>
    <n v="20.7"/>
    <n v="18"/>
    <n v="372.6"/>
  </r>
  <r>
    <n v="14"/>
    <x v="13"/>
    <x v="3"/>
    <x v="19"/>
    <n v="10"/>
    <n v="14"/>
    <n v="140"/>
  </r>
  <r>
    <n v="15"/>
    <x v="14"/>
    <x v="3"/>
    <x v="22"/>
    <n v="2"/>
    <n v="119"/>
    <n v="238"/>
  </r>
  <r>
    <n v="15"/>
    <x v="14"/>
    <x v="3"/>
    <x v="63"/>
    <n v="28.8"/>
    <n v="35"/>
    <n v="979.19999957084599"/>
  </r>
  <r>
    <n v="15"/>
    <x v="14"/>
    <x v="3"/>
    <x v="52"/>
    <n v="17.2"/>
    <n v="75"/>
    <n v="1290"/>
  </r>
  <r>
    <n v="16"/>
    <x v="15"/>
    <x v="0"/>
    <x v="23"/>
    <n v="14.4"/>
    <n v="95"/>
    <n v="1195.19999742507"/>
  </r>
  <r>
    <n v="17"/>
    <x v="16"/>
    <x v="7"/>
    <x v="24"/>
    <n v="15.2"/>
    <n v="5"/>
    <n v="68.399999886751104"/>
  </r>
  <r>
    <n v="17"/>
    <x v="16"/>
    <x v="7"/>
    <x v="25"/>
    <n v="20.8"/>
    <n v="10"/>
    <n v="208"/>
  </r>
  <r>
    <n v="17"/>
    <x v="16"/>
    <x v="7"/>
    <x v="55"/>
    <n v="12"/>
    <n v="20"/>
    <n v="215.99999964237199"/>
  </r>
  <r>
    <n v="18"/>
    <x v="17"/>
    <x v="0"/>
    <x v="68"/>
    <n v="210.8"/>
    <n v="99"/>
    <n v="18803.359969216501"/>
  </r>
  <r>
    <n v="19"/>
    <x v="18"/>
    <x v="7"/>
    <x v="27"/>
    <n v="14.7"/>
    <n v="2"/>
    <n v="26.459999956190501"/>
  </r>
  <r>
    <n v="19"/>
    <x v="18"/>
    <x v="7"/>
    <x v="28"/>
    <n v="7.7"/>
    <n v="25"/>
    <n v="153.99999942630501"/>
  </r>
  <r>
    <n v="20"/>
    <x v="19"/>
    <x v="6"/>
    <x v="29"/>
    <n v="11.2"/>
    <n v="40"/>
    <n v="425.59999966621399"/>
  </r>
  <r>
    <n v="20"/>
    <x v="19"/>
    <x v="1"/>
    <x v="56"/>
    <n v="15.5"/>
    <n v="40"/>
    <n v="495.99999815225601"/>
  </r>
  <r>
    <n v="21"/>
    <x v="26"/>
    <x v="7"/>
    <x v="58"/>
    <n v="9.6"/>
    <n v="22"/>
    <n v="206.4"/>
  </r>
  <r>
    <n v="22"/>
    <x v="28"/>
    <x v="5"/>
    <x v="69"/>
    <n v="7.6"/>
    <n v="55"/>
    <n v="418"/>
  </r>
  <r>
    <n v="22"/>
    <x v="28"/>
    <x v="5"/>
    <x v="75"/>
    <n v="10.199999999999999"/>
    <n v="70"/>
    <n v="606.89999574422802"/>
  </r>
  <r>
    <n v="23"/>
    <x v="20"/>
    <x v="5"/>
    <x v="30"/>
    <n v="16"/>
    <n v="60"/>
    <n v="935.99999964237202"/>
  </r>
  <r>
    <n v="23"/>
    <x v="20"/>
    <x v="0"/>
    <x v="31"/>
    <n v="14.4"/>
    <n v="34"/>
    <n v="417.6"/>
  </r>
  <r>
    <n v="24"/>
    <x v="21"/>
    <x v="4"/>
    <x v="33"/>
    <n v="26.2"/>
    <n v="25"/>
    <n v="596.04999765753701"/>
  </r>
  <r>
    <n v="25"/>
    <x v="22"/>
    <x v="4"/>
    <x v="59"/>
    <n v="5.9"/>
    <n v="6"/>
    <n v="35.4"/>
  </r>
  <r>
    <n v="25"/>
    <x v="22"/>
    <x v="4"/>
    <x v="34"/>
    <n v="19.2"/>
    <n v="10"/>
    <n v="144"/>
  </r>
  <r>
    <n v="26"/>
    <x v="23"/>
    <x v="6"/>
    <x v="35"/>
    <n v="30.4"/>
    <n v="75"/>
    <n v="2280"/>
  </r>
  <r>
    <n v="26"/>
    <x v="23"/>
    <x v="6"/>
    <x v="36"/>
    <n v="15.6"/>
    <n v="20"/>
    <n v="312"/>
  </r>
  <r>
    <n v="28"/>
    <x v="24"/>
    <x v="3"/>
    <x v="37"/>
    <n v="44"/>
    <n v="45"/>
    <n v="1900.7999988198201"/>
  </r>
  <r>
    <n v="28"/>
    <x v="24"/>
    <x v="3"/>
    <x v="38"/>
    <n v="27.2"/>
    <n v="60"/>
    <n v="1550.39999878406"/>
  </r>
  <r>
    <n v="29"/>
    <x v="25"/>
    <x v="5"/>
    <x v="39"/>
    <n v="39.4"/>
    <n v="75"/>
    <n v="2955"/>
  </r>
  <r>
    <n v="29"/>
    <x v="25"/>
    <x v="1"/>
    <x v="76"/>
    <n v="22.8"/>
    <n v="16"/>
    <n v="364.8"/>
  </r>
  <r>
    <n v="1"/>
    <x v="0"/>
    <x v="0"/>
    <x v="0"/>
    <n v="15.2"/>
    <n v="55"/>
    <n v="733.39999592304196"/>
  </r>
  <r>
    <n v="2"/>
    <x v="1"/>
    <x v="1"/>
    <x v="2"/>
    <n v="16.8"/>
    <n v="63"/>
    <n v="1011.3599992990401"/>
  </r>
  <r>
    <n v="2"/>
    <x v="1"/>
    <x v="1"/>
    <x v="61"/>
    <n v="13.6"/>
    <n v="60"/>
    <n v="816"/>
  </r>
  <r>
    <n v="3"/>
    <x v="2"/>
    <x v="2"/>
    <x v="3"/>
    <n v="24"/>
    <n v="16"/>
    <n v="364.79999971389702"/>
  </r>
  <r>
    <n v="4"/>
    <x v="3"/>
    <x v="7"/>
    <x v="42"/>
    <n v="24.8"/>
    <n v="34"/>
    <n v="743.99999852180395"/>
  </r>
  <r>
    <n v="4"/>
    <x v="3"/>
    <x v="2"/>
    <x v="4"/>
    <n v="8"/>
    <n v="30"/>
    <n v="240"/>
  </r>
  <r>
    <n v="5"/>
    <x v="4"/>
    <x v="3"/>
    <x v="5"/>
    <n v="16.8"/>
    <n v="42"/>
    <n v="685.43999969959202"/>
  </r>
  <r>
    <n v="5"/>
    <x v="4"/>
    <x v="3"/>
    <x v="6"/>
    <n v="30.4"/>
    <n v="15"/>
    <n v="456"/>
  </r>
  <r>
    <n v="7"/>
    <x v="6"/>
    <x v="4"/>
    <x v="8"/>
    <n v="31.2"/>
    <n v="105"/>
    <n v="2605.1999958157498"/>
  </r>
  <r>
    <n v="7"/>
    <x v="6"/>
    <x v="5"/>
    <x v="9"/>
    <n v="13.9"/>
    <n v="85"/>
    <n v="1023.73499511182"/>
  </r>
  <r>
    <n v="7"/>
    <x v="6"/>
    <x v="1"/>
    <x v="46"/>
    <n v="35.1"/>
    <n v="35"/>
    <n v="921.375"/>
  </r>
  <r>
    <n v="7"/>
    <x v="6"/>
    <x v="0"/>
    <x v="10"/>
    <n v="12"/>
    <n v="25"/>
    <n v="269.99999955296499"/>
  </r>
  <r>
    <n v="8"/>
    <x v="7"/>
    <x v="5"/>
    <x v="47"/>
    <n v="7.3"/>
    <n v="67"/>
    <n v="458.43999954313"/>
  </r>
  <r>
    <n v="8"/>
    <x v="7"/>
    <x v="5"/>
    <x v="12"/>
    <n v="8"/>
    <n v="130"/>
    <n v="911.99999809265103"/>
  </r>
  <r>
    <n v="8"/>
    <x v="7"/>
    <x v="5"/>
    <x v="48"/>
    <n v="10"/>
    <n v="21"/>
    <n v="157.5"/>
  </r>
  <r>
    <n v="9"/>
    <x v="8"/>
    <x v="6"/>
    <x v="13"/>
    <n v="16.8"/>
    <n v="12"/>
    <n v="201.6"/>
  </r>
  <r>
    <n v="10"/>
    <x v="9"/>
    <x v="0"/>
    <x v="14"/>
    <n v="3.6"/>
    <n v="20"/>
    <n v="64.799999892711597"/>
  </r>
  <r>
    <n v="11"/>
    <x v="10"/>
    <x v="5"/>
    <x v="67"/>
    <n v="24.9"/>
    <n v="61"/>
    <n v="1518.9"/>
  </r>
  <r>
    <n v="11"/>
    <x v="10"/>
    <x v="5"/>
    <x v="15"/>
    <n v="35.1"/>
    <n v="50"/>
    <n v="1755"/>
  </r>
  <r>
    <n v="12"/>
    <x v="11"/>
    <x v="2"/>
    <x v="49"/>
    <n v="36.4"/>
    <n v="57"/>
    <n v="2074.8000000000002"/>
  </r>
  <r>
    <n v="12"/>
    <x v="11"/>
    <x v="4"/>
    <x v="16"/>
    <n v="99"/>
    <n v="24"/>
    <n v="2019.59998583793"/>
  </r>
  <r>
    <n v="12"/>
    <x v="11"/>
    <x v="6"/>
    <x v="50"/>
    <n v="26.6"/>
    <n v="71"/>
    <n v="1715.69999742358"/>
  </r>
  <r>
    <n v="12"/>
    <x v="11"/>
    <x v="1"/>
    <x v="17"/>
    <n v="10.4"/>
    <n v="55"/>
    <n v="514.79999914765301"/>
  </r>
  <r>
    <n v="12"/>
    <x v="11"/>
    <x v="0"/>
    <x v="51"/>
    <n v="6.2"/>
    <n v="28"/>
    <n v="152.51999977827001"/>
  </r>
  <r>
    <n v="13"/>
    <x v="12"/>
    <x v="7"/>
    <x v="18"/>
    <n v="20.7"/>
    <n v="28"/>
    <n v="434.7"/>
  </r>
  <r>
    <n v="14"/>
    <x v="13"/>
    <x v="3"/>
    <x v="19"/>
    <n v="10"/>
    <n v="3"/>
    <n v="26.999999955296499"/>
  </r>
  <r>
    <n v="14"/>
    <x v="13"/>
    <x v="3"/>
    <x v="21"/>
    <n v="27.8"/>
    <n v="50"/>
    <n v="1390"/>
  </r>
  <r>
    <n v="15"/>
    <x v="14"/>
    <x v="3"/>
    <x v="22"/>
    <n v="2"/>
    <n v="20"/>
    <n v="31.9999998807907"/>
  </r>
  <r>
    <n v="15"/>
    <x v="14"/>
    <x v="3"/>
    <x v="52"/>
    <n v="17.2"/>
    <n v="82"/>
    <n v="1410.4"/>
  </r>
  <r>
    <n v="16"/>
    <x v="15"/>
    <x v="0"/>
    <x v="53"/>
    <n v="11.2"/>
    <n v="20"/>
    <n v="179.19999933242701"/>
  </r>
  <r>
    <n v="16"/>
    <x v="15"/>
    <x v="0"/>
    <x v="23"/>
    <n v="14.4"/>
    <n v="8"/>
    <n v="115.2"/>
  </r>
  <r>
    <n v="18"/>
    <x v="17"/>
    <x v="0"/>
    <x v="26"/>
    <n v="14.4"/>
    <n v="26"/>
    <n v="374.4"/>
  </r>
  <r>
    <n v="19"/>
    <x v="18"/>
    <x v="7"/>
    <x v="27"/>
    <n v="14.7"/>
    <n v="70"/>
    <n v="845.25"/>
  </r>
  <r>
    <n v="19"/>
    <x v="18"/>
    <x v="7"/>
    <x v="28"/>
    <n v="7.7"/>
    <n v="30"/>
    <n v="231"/>
  </r>
  <r>
    <n v="20"/>
    <x v="19"/>
    <x v="1"/>
    <x v="56"/>
    <n v="15.5"/>
    <n v="100"/>
    <n v="1472.49999884516"/>
  </r>
  <r>
    <n v="20"/>
    <x v="19"/>
    <x v="0"/>
    <x v="57"/>
    <n v="36.799999999999997"/>
    <n v="20"/>
    <n v="736"/>
  </r>
  <r>
    <n v="21"/>
    <x v="26"/>
    <x v="7"/>
    <x v="58"/>
    <n v="9.6"/>
    <n v="35"/>
    <n v="307.19999957084599"/>
  </r>
  <r>
    <n v="22"/>
    <x v="28"/>
    <x v="5"/>
    <x v="69"/>
    <n v="7.6"/>
    <n v="30"/>
    <n v="171"/>
  </r>
  <r>
    <n v="22"/>
    <x v="28"/>
    <x v="5"/>
    <x v="75"/>
    <n v="10.199999999999999"/>
    <n v="15"/>
    <n v="137.69999977201201"/>
  </r>
  <r>
    <n v="23"/>
    <x v="20"/>
    <x v="5"/>
    <x v="30"/>
    <n v="16"/>
    <n v="21"/>
    <n v="285.59999799728303"/>
  </r>
  <r>
    <n v="23"/>
    <x v="20"/>
    <x v="5"/>
    <x v="72"/>
    <n v="13"/>
    <n v="40"/>
    <n v="520"/>
  </r>
  <r>
    <n v="23"/>
    <x v="20"/>
    <x v="0"/>
    <x v="31"/>
    <n v="14.4"/>
    <n v="18"/>
    <n v="220.319998455047"/>
  </r>
  <r>
    <n v="24"/>
    <x v="21"/>
    <x v="4"/>
    <x v="33"/>
    <n v="26.2"/>
    <n v="65"/>
    <n v="1703"/>
  </r>
  <r>
    <n v="24"/>
    <x v="21"/>
    <x v="6"/>
    <x v="70"/>
    <n v="5.6"/>
    <n v="35"/>
    <n v="187.59999987482999"/>
  </r>
  <r>
    <n v="25"/>
    <x v="22"/>
    <x v="4"/>
    <x v="59"/>
    <n v="5.9"/>
    <n v="141"/>
    <n v="824.81999989449901"/>
  </r>
  <r>
    <n v="25"/>
    <x v="22"/>
    <x v="4"/>
    <x v="34"/>
    <n v="19.2"/>
    <n v="180"/>
    <n v="2937.5999965667702"/>
  </r>
  <r>
    <n v="26"/>
    <x v="23"/>
    <x v="6"/>
    <x v="35"/>
    <n v="30.4"/>
    <n v="113"/>
    <n v="3313.59999818801"/>
  </r>
  <r>
    <n v="26"/>
    <x v="23"/>
    <x v="6"/>
    <x v="36"/>
    <n v="15.6"/>
    <n v="15"/>
    <n v="187.199999302625"/>
  </r>
  <r>
    <n v="28"/>
    <x v="24"/>
    <x v="3"/>
    <x v="37"/>
    <n v="44"/>
    <n v="106"/>
    <n v="4047.9999908208802"/>
  </r>
  <r>
    <n v="29"/>
    <x v="25"/>
    <x v="5"/>
    <x v="39"/>
    <n v="39.4"/>
    <n v="35"/>
    <n v="1379"/>
  </r>
  <r>
    <n v="29"/>
    <x v="25"/>
    <x v="1"/>
    <x v="76"/>
    <n v="22.8"/>
    <n v="115"/>
    <n v="2314.1999877691201"/>
  </r>
  <r>
    <n v="1"/>
    <x v="0"/>
    <x v="1"/>
    <x v="40"/>
    <n v="8"/>
    <n v="20"/>
    <n v="143.99999976158099"/>
  </r>
  <r>
    <n v="1"/>
    <x v="0"/>
    <x v="0"/>
    <x v="41"/>
    <n v="14.4"/>
    <n v="15"/>
    <n v="216"/>
  </r>
  <r>
    <n v="1"/>
    <x v="0"/>
    <x v="0"/>
    <x v="0"/>
    <n v="15.2"/>
    <n v="60"/>
    <n v="790.39999592304196"/>
  </r>
  <r>
    <n v="2"/>
    <x v="1"/>
    <x v="1"/>
    <x v="60"/>
    <n v="17.600000000000001"/>
    <n v="16"/>
    <n v="225.27999916076601"/>
  </r>
  <r>
    <n v="2"/>
    <x v="1"/>
    <x v="1"/>
    <x v="61"/>
    <n v="13.6"/>
    <n v="60"/>
    <n v="693.59999513626099"/>
  </r>
  <r>
    <n v="3"/>
    <x v="2"/>
    <x v="2"/>
    <x v="3"/>
    <n v="24"/>
    <n v="30"/>
    <n v="720"/>
  </r>
  <r>
    <n v="4"/>
    <x v="3"/>
    <x v="7"/>
    <x v="42"/>
    <n v="24.8"/>
    <n v="20"/>
    <n v="471.19999963045098"/>
  </r>
  <r>
    <n v="4"/>
    <x v="3"/>
    <x v="2"/>
    <x v="4"/>
    <n v="8"/>
    <n v="16"/>
    <n v="128"/>
  </r>
  <r>
    <n v="5"/>
    <x v="4"/>
    <x v="3"/>
    <x v="5"/>
    <n v="16.8"/>
    <n v="30"/>
    <n v="441"/>
  </r>
  <r>
    <n v="6"/>
    <x v="5"/>
    <x v="7"/>
    <x v="43"/>
    <n v="4.8"/>
    <n v="1"/>
    <n v="4.8"/>
  </r>
  <r>
    <n v="6"/>
    <x v="5"/>
    <x v="2"/>
    <x v="7"/>
    <n v="18.600000000000001"/>
    <n v="12"/>
    <n v="223.2"/>
  </r>
  <r>
    <n v="7"/>
    <x v="6"/>
    <x v="7"/>
    <x v="45"/>
    <n v="50"/>
    <n v="30"/>
    <n v="1500"/>
  </r>
  <r>
    <n v="7"/>
    <x v="6"/>
    <x v="5"/>
    <x v="9"/>
    <n v="13.9"/>
    <n v="53"/>
    <n v="663.72499710023396"/>
  </r>
  <r>
    <n v="7"/>
    <x v="6"/>
    <x v="0"/>
    <x v="10"/>
    <n v="12"/>
    <n v="72"/>
    <n v="791.99999892711605"/>
  </r>
  <r>
    <n v="8"/>
    <x v="7"/>
    <x v="5"/>
    <x v="47"/>
    <n v="7.3"/>
    <n v="26"/>
    <n v="189.8"/>
  </r>
  <r>
    <n v="8"/>
    <x v="7"/>
    <x v="5"/>
    <x v="12"/>
    <n v="8"/>
    <n v="35"/>
    <n v="238"/>
  </r>
  <r>
    <n v="9"/>
    <x v="8"/>
    <x v="6"/>
    <x v="65"/>
    <n v="7.2"/>
    <n v="36"/>
    <n v="259.2"/>
  </r>
  <r>
    <n v="10"/>
    <x v="9"/>
    <x v="0"/>
    <x v="14"/>
    <n v="3.6"/>
    <n v="133"/>
    <n v="464.39999978542301"/>
  </r>
  <r>
    <n v="11"/>
    <x v="10"/>
    <x v="5"/>
    <x v="66"/>
    <n v="11.2"/>
    <n v="12"/>
    <n v="134.4"/>
  </r>
  <r>
    <n v="11"/>
    <x v="10"/>
    <x v="5"/>
    <x v="67"/>
    <n v="24.9"/>
    <n v="30"/>
    <n v="747"/>
  </r>
  <r>
    <n v="12"/>
    <x v="11"/>
    <x v="2"/>
    <x v="49"/>
    <n v="36.4"/>
    <n v="18"/>
    <n v="655.20000000000005"/>
  </r>
  <r>
    <n v="12"/>
    <x v="11"/>
    <x v="4"/>
    <x v="16"/>
    <n v="99"/>
    <n v="18"/>
    <n v="1603.7999973446099"/>
  </r>
  <r>
    <n v="12"/>
    <x v="11"/>
    <x v="6"/>
    <x v="50"/>
    <n v="26.6"/>
    <n v="38"/>
    <n v="1010.8"/>
  </r>
  <r>
    <n v="12"/>
    <x v="11"/>
    <x v="1"/>
    <x v="17"/>
    <n v="10.4"/>
    <n v="30"/>
    <n v="296.39999976754098"/>
  </r>
  <r>
    <n v="12"/>
    <x v="11"/>
    <x v="0"/>
    <x v="51"/>
    <n v="6.2"/>
    <n v="10"/>
    <n v="62"/>
  </r>
  <r>
    <n v="13"/>
    <x v="12"/>
    <x v="7"/>
    <x v="18"/>
    <n v="20.7"/>
    <n v="8"/>
    <n v="165.6"/>
  </r>
  <r>
    <n v="14"/>
    <x v="13"/>
    <x v="3"/>
    <x v="19"/>
    <n v="10"/>
    <n v="35"/>
    <n v="297.49999791383698"/>
  </r>
  <r>
    <n v="15"/>
    <x v="14"/>
    <x v="3"/>
    <x v="22"/>
    <n v="2"/>
    <n v="12"/>
    <n v="24"/>
  </r>
  <r>
    <n v="15"/>
    <x v="14"/>
    <x v="3"/>
    <x v="52"/>
    <n v="17.2"/>
    <n v="12"/>
    <n v="206.4"/>
  </r>
  <r>
    <n v="16"/>
    <x v="15"/>
    <x v="0"/>
    <x v="53"/>
    <n v="11.2"/>
    <n v="35"/>
    <n v="372.39999970793701"/>
  </r>
  <r>
    <n v="17"/>
    <x v="16"/>
    <x v="7"/>
    <x v="55"/>
    <n v="12"/>
    <n v="20"/>
    <n v="191.99999928474401"/>
  </r>
  <r>
    <n v="18"/>
    <x v="17"/>
    <x v="0"/>
    <x v="68"/>
    <n v="210.8"/>
    <n v="30"/>
    <n v="6324"/>
  </r>
  <r>
    <n v="18"/>
    <x v="17"/>
    <x v="0"/>
    <x v="26"/>
    <n v="14.4"/>
    <n v="20"/>
    <n v="216"/>
  </r>
  <r>
    <n v="19"/>
    <x v="18"/>
    <x v="7"/>
    <x v="27"/>
    <n v="14.7"/>
    <n v="61"/>
    <n v="896.7"/>
  </r>
  <r>
    <n v="20"/>
    <x v="19"/>
    <x v="6"/>
    <x v="29"/>
    <n v="11.2"/>
    <n v="50"/>
    <n v="560"/>
  </r>
  <r>
    <n v="20"/>
    <x v="19"/>
    <x v="1"/>
    <x v="56"/>
    <n v="15.5"/>
    <n v="2"/>
    <n v="26.349999815225601"/>
  </r>
  <r>
    <n v="20"/>
    <x v="19"/>
    <x v="0"/>
    <x v="57"/>
    <n v="36.799999999999997"/>
    <n v="18"/>
    <n v="662.4"/>
  </r>
  <r>
    <n v="21"/>
    <x v="26"/>
    <x v="7"/>
    <x v="73"/>
    <n v="7.6"/>
    <n v="30"/>
    <n v="205.19999966025301"/>
  </r>
  <r>
    <n v="21"/>
    <x v="26"/>
    <x v="7"/>
    <x v="58"/>
    <n v="9.6"/>
    <n v="5"/>
    <n v="48"/>
  </r>
  <r>
    <n v="22"/>
    <x v="28"/>
    <x v="5"/>
    <x v="69"/>
    <n v="7.6"/>
    <n v="30"/>
    <n v="228"/>
  </r>
  <r>
    <n v="23"/>
    <x v="20"/>
    <x v="5"/>
    <x v="30"/>
    <n v="16"/>
    <n v="24"/>
    <n v="384"/>
  </r>
  <r>
    <n v="23"/>
    <x v="20"/>
    <x v="5"/>
    <x v="72"/>
    <n v="13"/>
    <n v="25"/>
    <n v="325"/>
  </r>
  <r>
    <n v="23"/>
    <x v="20"/>
    <x v="0"/>
    <x v="31"/>
    <n v="14.4"/>
    <n v="42"/>
    <n v="514.07999639511104"/>
  </r>
  <r>
    <n v="24"/>
    <x v="21"/>
    <x v="2"/>
    <x v="32"/>
    <n v="42.4"/>
    <n v="46"/>
    <n v="1950.4"/>
  </r>
  <r>
    <n v="24"/>
    <x v="21"/>
    <x v="4"/>
    <x v="33"/>
    <n v="26.2"/>
    <n v="28"/>
    <n v="733.6"/>
  </r>
  <r>
    <n v="25"/>
    <x v="22"/>
    <x v="4"/>
    <x v="59"/>
    <n v="5.9"/>
    <n v="24"/>
    <n v="106.19999999999899"/>
  </r>
  <r>
    <n v="25"/>
    <x v="22"/>
    <x v="4"/>
    <x v="34"/>
    <n v="19.2"/>
    <n v="32"/>
    <n v="554.87999911308202"/>
  </r>
  <r>
    <n v="26"/>
    <x v="23"/>
    <x v="6"/>
    <x v="35"/>
    <n v="30.4"/>
    <n v="50"/>
    <n v="1337.59999728202"/>
  </r>
  <r>
    <n v="28"/>
    <x v="24"/>
    <x v="3"/>
    <x v="37"/>
    <n v="44"/>
    <n v="102"/>
    <n v="4488"/>
  </r>
  <r>
    <n v="28"/>
    <x v="24"/>
    <x v="3"/>
    <x v="38"/>
    <n v="27.2"/>
    <n v="60"/>
    <n v="1632"/>
  </r>
  <r>
    <n v="1"/>
    <x v="0"/>
    <x v="0"/>
    <x v="41"/>
    <n v="18"/>
    <n v="40"/>
    <n v="575.99999785423199"/>
  </r>
  <r>
    <n v="1"/>
    <x v="0"/>
    <x v="0"/>
    <x v="0"/>
    <n v="19"/>
    <n v="12"/>
    <n v="228"/>
  </r>
  <r>
    <n v="2"/>
    <x v="1"/>
    <x v="1"/>
    <x v="60"/>
    <n v="22"/>
    <n v="50"/>
    <n v="934.99999344348896"/>
  </r>
  <r>
    <n v="2"/>
    <x v="1"/>
    <x v="1"/>
    <x v="2"/>
    <n v="19.633333329999999"/>
    <n v="74"/>
    <n v="1468.7499996244901"/>
  </r>
  <r>
    <n v="2"/>
    <x v="1"/>
    <x v="1"/>
    <x v="61"/>
    <n v="13.6"/>
    <n v="10"/>
    <n v="122.39999979734399"/>
  </r>
  <r>
    <n v="3"/>
    <x v="2"/>
    <x v="2"/>
    <x v="3"/>
    <n v="30"/>
    <n v="50"/>
    <n v="1274.9999910593001"/>
  </r>
  <r>
    <n v="3"/>
    <x v="2"/>
    <x v="1"/>
    <x v="71"/>
    <n v="40"/>
    <n v="34"/>
    <n v="1299.9999976158099"/>
  </r>
  <r>
    <n v="4"/>
    <x v="3"/>
    <x v="7"/>
    <x v="42"/>
    <n v="31"/>
    <n v="16"/>
    <n v="471.19999963045098"/>
  </r>
  <r>
    <n v="4"/>
    <x v="3"/>
    <x v="4"/>
    <x v="74"/>
    <n v="97"/>
    <n v="16"/>
    <n v="1319.19999074935"/>
  </r>
  <r>
    <n v="6"/>
    <x v="5"/>
    <x v="7"/>
    <x v="43"/>
    <n v="6"/>
    <n v="10"/>
    <n v="60"/>
  </r>
  <r>
    <n v="6"/>
    <x v="5"/>
    <x v="2"/>
    <x v="7"/>
    <n v="23.25"/>
    <n v="70"/>
    <n v="1627.5"/>
  </r>
  <r>
    <n v="6"/>
    <x v="5"/>
    <x v="1"/>
    <x v="44"/>
    <n v="15.5"/>
    <n v="12"/>
    <n v="176.699999861419"/>
  </r>
  <r>
    <n v="7"/>
    <x v="6"/>
    <x v="7"/>
    <x v="45"/>
    <n v="62.5"/>
    <n v="25"/>
    <n v="1406.2499976716899"/>
  </r>
  <r>
    <n v="7"/>
    <x v="6"/>
    <x v="5"/>
    <x v="9"/>
    <n v="17.45"/>
    <n v="50"/>
    <n v="872.5"/>
  </r>
  <r>
    <n v="7"/>
    <x v="6"/>
    <x v="0"/>
    <x v="10"/>
    <n v="15"/>
    <n v="20"/>
    <n v="278.99999968707499"/>
  </r>
  <r>
    <n v="8"/>
    <x v="7"/>
    <x v="5"/>
    <x v="11"/>
    <n v="81"/>
    <n v="39"/>
    <n v="3159"/>
  </r>
  <r>
    <n v="8"/>
    <x v="7"/>
    <x v="5"/>
    <x v="12"/>
    <n v="10"/>
    <n v="52"/>
    <n v="439.99999880790699"/>
  </r>
  <r>
    <n v="8"/>
    <x v="7"/>
    <x v="5"/>
    <x v="48"/>
    <n v="11.25"/>
    <n v="36"/>
    <n v="375"/>
  </r>
  <r>
    <n v="9"/>
    <x v="8"/>
    <x v="6"/>
    <x v="65"/>
    <n v="7.2"/>
    <n v="10"/>
    <n v="72"/>
  </r>
  <r>
    <n v="10"/>
    <x v="9"/>
    <x v="0"/>
    <x v="14"/>
    <n v="4.5"/>
    <n v="37"/>
    <n v="159.74999973177901"/>
  </r>
  <r>
    <n v="11"/>
    <x v="10"/>
    <x v="5"/>
    <x v="66"/>
    <n v="12.6"/>
    <n v="78"/>
    <n v="865.19999912381104"/>
  </r>
  <r>
    <n v="11"/>
    <x v="10"/>
    <x v="5"/>
    <x v="15"/>
    <n v="43.9"/>
    <n v="120"/>
    <n v="5268"/>
  </r>
  <r>
    <n v="12"/>
    <x v="11"/>
    <x v="2"/>
    <x v="49"/>
    <n v="45.6"/>
    <n v="66"/>
    <n v="2991.3599997281999"/>
  </r>
  <r>
    <n v="12"/>
    <x v="11"/>
    <x v="4"/>
    <x v="16"/>
    <n v="123.79"/>
    <n v="36"/>
    <n v="4456.4399999999996"/>
  </r>
  <r>
    <n v="12"/>
    <x v="11"/>
    <x v="1"/>
    <x v="17"/>
    <n v="10.4"/>
    <n v="37"/>
    <n v="373.87999956607803"/>
  </r>
  <r>
    <n v="12"/>
    <x v="11"/>
    <x v="0"/>
    <x v="51"/>
    <n v="7.2333333299999998"/>
    <n v="122"/>
    <n v="861.79999958425697"/>
  </r>
  <r>
    <n v="13"/>
    <x v="12"/>
    <x v="7"/>
    <x v="18"/>
    <n v="25.89"/>
    <n v="20"/>
    <n v="414.239998456835"/>
  </r>
  <r>
    <n v="14"/>
    <x v="13"/>
    <x v="3"/>
    <x v="19"/>
    <n v="10"/>
    <n v="20"/>
    <n v="189.99999985098799"/>
  </r>
  <r>
    <n v="14"/>
    <x v="13"/>
    <x v="3"/>
    <x v="20"/>
    <n v="32"/>
    <n v="50"/>
    <n v="1279.99999523162"/>
  </r>
  <r>
    <n v="14"/>
    <x v="13"/>
    <x v="3"/>
    <x v="21"/>
    <n v="27.8"/>
    <n v="25"/>
    <n v="695"/>
  </r>
  <r>
    <n v="15"/>
    <x v="14"/>
    <x v="3"/>
    <x v="22"/>
    <n v="2.5"/>
    <n v="16"/>
    <n v="33.9999997615814"/>
  </r>
  <r>
    <n v="15"/>
    <x v="14"/>
    <x v="3"/>
    <x v="63"/>
    <n v="28.8"/>
    <n v="10"/>
    <n v="259.19999957084599"/>
  </r>
  <r>
    <n v="16"/>
    <x v="15"/>
    <x v="0"/>
    <x v="23"/>
    <n v="18"/>
    <n v="3"/>
    <n v="54"/>
  </r>
  <r>
    <n v="16"/>
    <x v="15"/>
    <x v="0"/>
    <x v="54"/>
    <n v="14"/>
    <n v="30"/>
    <n v="420"/>
  </r>
  <r>
    <n v="18"/>
    <x v="17"/>
    <x v="0"/>
    <x v="68"/>
    <n v="263.5"/>
    <n v="15"/>
    <n v="3952.5"/>
  </r>
  <r>
    <n v="18"/>
    <x v="17"/>
    <x v="0"/>
    <x v="26"/>
    <n v="18"/>
    <n v="10"/>
    <n v="180"/>
  </r>
  <r>
    <n v="19"/>
    <x v="18"/>
    <x v="7"/>
    <x v="27"/>
    <n v="18.399999999999999"/>
    <n v="30"/>
    <n v="459.999998629093"/>
  </r>
  <r>
    <n v="19"/>
    <x v="18"/>
    <x v="7"/>
    <x v="28"/>
    <n v="9"/>
    <n v="110"/>
    <n v="945.29999884963001"/>
  </r>
  <r>
    <n v="20"/>
    <x v="19"/>
    <x v="6"/>
    <x v="29"/>
    <n v="13.06666667"/>
    <n v="70"/>
    <n v="912.79999983310699"/>
  </r>
  <r>
    <n v="20"/>
    <x v="19"/>
    <x v="1"/>
    <x v="56"/>
    <n v="17.475000000000001"/>
    <n v="24"/>
    <n v="372.67499861419202"/>
  </r>
  <r>
    <n v="20"/>
    <x v="19"/>
    <x v="0"/>
    <x v="57"/>
    <n v="46"/>
    <n v="15"/>
    <n v="586.49999588727906"/>
  </r>
  <r>
    <n v="21"/>
    <x v="26"/>
    <x v="7"/>
    <x v="73"/>
    <n v="9.5"/>
    <n v="21"/>
    <n v="199.5"/>
  </r>
  <r>
    <n v="21"/>
    <x v="26"/>
    <x v="7"/>
    <x v="58"/>
    <n v="12"/>
    <n v="9"/>
    <n v="91.799999356269794"/>
  </r>
  <r>
    <n v="22"/>
    <x v="28"/>
    <x v="5"/>
    <x v="69"/>
    <n v="9.5"/>
    <n v="6"/>
    <n v="48.449999660253503"/>
  </r>
  <r>
    <n v="22"/>
    <x v="28"/>
    <x v="5"/>
    <x v="75"/>
    <n v="12.75"/>
    <n v="15"/>
    <n v="162.562498860061"/>
  </r>
  <r>
    <n v="23"/>
    <x v="20"/>
    <x v="5"/>
    <x v="30"/>
    <n v="20"/>
    <n v="25"/>
    <n v="500"/>
  </r>
  <r>
    <n v="24"/>
    <x v="21"/>
    <x v="4"/>
    <x v="33"/>
    <n v="32.799999999999997"/>
    <n v="21"/>
    <n v="688.8"/>
  </r>
  <r>
    <n v="24"/>
    <x v="21"/>
    <x v="6"/>
    <x v="70"/>
    <n v="7"/>
    <n v="6"/>
    <n v="42"/>
  </r>
  <r>
    <n v="25"/>
    <x v="22"/>
    <x v="4"/>
    <x v="59"/>
    <n v="7.45"/>
    <n v="20"/>
    <n v="149"/>
  </r>
  <r>
    <n v="26"/>
    <x v="23"/>
    <x v="6"/>
    <x v="35"/>
    <n v="34.200000000000003"/>
    <n v="154"/>
    <n v="5517.6"/>
  </r>
  <r>
    <n v="28"/>
    <x v="24"/>
    <x v="3"/>
    <x v="37"/>
    <n v="49.5"/>
    <n v="64"/>
    <n v="2860"/>
  </r>
  <r>
    <n v="28"/>
    <x v="24"/>
    <x v="3"/>
    <x v="38"/>
    <n v="34"/>
    <n v="106"/>
    <n v="3097.3999802917201"/>
  </r>
  <r>
    <n v="29"/>
    <x v="25"/>
    <x v="5"/>
    <x v="39"/>
    <n v="49.3"/>
    <n v="3"/>
    <n v="147.9"/>
  </r>
  <r>
    <n v="29"/>
    <x v="25"/>
    <x v="1"/>
    <x v="76"/>
    <n v="28.5"/>
    <n v="40"/>
    <n v="1054.49999872595"/>
  </r>
  <r>
    <n v="1"/>
    <x v="0"/>
    <x v="1"/>
    <x v="40"/>
    <n v="10"/>
    <n v="60"/>
    <n v="600"/>
  </r>
  <r>
    <n v="1"/>
    <x v="0"/>
    <x v="0"/>
    <x v="41"/>
    <n v="18"/>
    <n v="8"/>
    <n v="122.399999141693"/>
  </r>
  <r>
    <n v="2"/>
    <x v="1"/>
    <x v="1"/>
    <x v="60"/>
    <n v="22"/>
    <n v="100"/>
    <n v="2034.9999975413"/>
  </r>
  <r>
    <n v="2"/>
    <x v="1"/>
    <x v="1"/>
    <x v="2"/>
    <n v="21.05"/>
    <n v="36"/>
    <n v="682.01999887079"/>
  </r>
  <r>
    <n v="2"/>
    <x v="1"/>
    <x v="1"/>
    <x v="61"/>
    <n v="17"/>
    <n v="24"/>
    <n v="408"/>
  </r>
  <r>
    <n v="3"/>
    <x v="2"/>
    <x v="2"/>
    <x v="3"/>
    <n v="30"/>
    <n v="10"/>
    <n v="300"/>
  </r>
  <r>
    <n v="4"/>
    <x v="3"/>
    <x v="7"/>
    <x v="42"/>
    <n v="31"/>
    <n v="2"/>
    <n v="62"/>
  </r>
  <r>
    <n v="5"/>
    <x v="4"/>
    <x v="3"/>
    <x v="5"/>
    <n v="21"/>
    <n v="93"/>
    <n v="1832.24999820068"/>
  </r>
  <r>
    <n v="5"/>
    <x v="4"/>
    <x v="3"/>
    <x v="6"/>
    <n v="38"/>
    <n v="45"/>
    <n v="1396.49999320507"/>
  </r>
  <r>
    <n v="6"/>
    <x v="5"/>
    <x v="7"/>
    <x v="43"/>
    <n v="6"/>
    <n v="18"/>
    <n v="108"/>
  </r>
  <r>
    <n v="7"/>
    <x v="6"/>
    <x v="4"/>
    <x v="8"/>
    <n v="39"/>
    <n v="73"/>
    <n v="2718.2999980822201"/>
  </r>
  <r>
    <n v="7"/>
    <x v="6"/>
    <x v="5"/>
    <x v="9"/>
    <n v="17.45"/>
    <n v="84"/>
    <n v="1334.9249954495499"/>
  </r>
  <r>
    <n v="7"/>
    <x v="6"/>
    <x v="0"/>
    <x v="10"/>
    <n v="15"/>
    <n v="7"/>
    <n v="105"/>
  </r>
  <r>
    <n v="8"/>
    <x v="7"/>
    <x v="5"/>
    <x v="47"/>
    <n v="9.1999999999999993"/>
    <n v="10"/>
    <n v="92"/>
  </r>
  <r>
    <n v="8"/>
    <x v="7"/>
    <x v="5"/>
    <x v="11"/>
    <n v="81"/>
    <n v="15"/>
    <n v="1093.4999981895"/>
  </r>
  <r>
    <n v="8"/>
    <x v="7"/>
    <x v="5"/>
    <x v="12"/>
    <n v="10"/>
    <n v="21"/>
    <n v="203.999999910593"/>
  </r>
  <r>
    <n v="8"/>
    <x v="7"/>
    <x v="5"/>
    <x v="48"/>
    <n v="12.5"/>
    <n v="55"/>
    <n v="687.5"/>
  </r>
  <r>
    <n v="9"/>
    <x v="8"/>
    <x v="6"/>
    <x v="13"/>
    <n v="21"/>
    <n v="24"/>
    <n v="504"/>
  </r>
  <r>
    <n v="9"/>
    <x v="8"/>
    <x v="6"/>
    <x v="65"/>
    <n v="9"/>
    <n v="90"/>
    <n v="706.49999611079602"/>
  </r>
  <r>
    <n v="10"/>
    <x v="9"/>
    <x v="0"/>
    <x v="14"/>
    <n v="4.5"/>
    <n v="35"/>
    <n v="141.749999765306"/>
  </r>
  <r>
    <n v="11"/>
    <x v="10"/>
    <x v="5"/>
    <x v="67"/>
    <n v="31.23"/>
    <n v="40"/>
    <n v="1249.2"/>
  </r>
  <r>
    <n v="12"/>
    <x v="11"/>
    <x v="2"/>
    <x v="49"/>
    <n v="45.6"/>
    <n v="7"/>
    <n v="319.2"/>
  </r>
  <r>
    <n v="12"/>
    <x v="11"/>
    <x v="1"/>
    <x v="17"/>
    <n v="13"/>
    <n v="10"/>
    <n v="123.499999903142"/>
  </r>
  <r>
    <n v="12"/>
    <x v="11"/>
    <x v="0"/>
    <x v="51"/>
    <n v="7.75"/>
    <n v="30"/>
    <n v="232.5"/>
  </r>
  <r>
    <n v="13"/>
    <x v="12"/>
    <x v="7"/>
    <x v="18"/>
    <n v="25.89"/>
    <n v="35"/>
    <n v="906.15"/>
  </r>
  <r>
    <n v="14"/>
    <x v="13"/>
    <x v="3"/>
    <x v="19"/>
    <n v="12.5"/>
    <n v="135"/>
    <n v="1584.37499590218"/>
  </r>
  <r>
    <n v="14"/>
    <x v="13"/>
    <x v="3"/>
    <x v="20"/>
    <n v="32"/>
    <n v="24"/>
    <n v="652.79999542236305"/>
  </r>
  <r>
    <n v="14"/>
    <x v="13"/>
    <x v="3"/>
    <x v="21"/>
    <n v="34.799999999999997"/>
    <n v="55"/>
    <n v="1914"/>
  </r>
  <r>
    <n v="15"/>
    <x v="14"/>
    <x v="3"/>
    <x v="22"/>
    <n v="2.5"/>
    <n v="53"/>
    <n v="128.49999994039501"/>
  </r>
  <r>
    <n v="15"/>
    <x v="14"/>
    <x v="3"/>
    <x v="63"/>
    <n v="36"/>
    <n v="28"/>
    <n v="1008"/>
  </r>
  <r>
    <n v="15"/>
    <x v="14"/>
    <x v="3"/>
    <x v="52"/>
    <n v="21.5"/>
    <n v="9"/>
    <n v="174.14999971166199"/>
  </r>
  <r>
    <n v="16"/>
    <x v="15"/>
    <x v="0"/>
    <x v="53"/>
    <n v="14"/>
    <n v="10"/>
    <n v="105"/>
  </r>
  <r>
    <n v="16"/>
    <x v="15"/>
    <x v="0"/>
    <x v="23"/>
    <n v="18"/>
    <n v="56"/>
    <n v="953.99999785423199"/>
  </r>
  <r>
    <n v="16"/>
    <x v="15"/>
    <x v="0"/>
    <x v="54"/>
    <n v="14"/>
    <n v="7"/>
    <n v="98"/>
  </r>
  <r>
    <n v="17"/>
    <x v="16"/>
    <x v="7"/>
    <x v="24"/>
    <n v="19"/>
    <n v="120"/>
    <n v="2222.9999991506302"/>
  </r>
  <r>
    <n v="17"/>
    <x v="16"/>
    <x v="7"/>
    <x v="25"/>
    <n v="26"/>
    <n v="18"/>
    <n v="421.19999930262497"/>
  </r>
  <r>
    <n v="17"/>
    <x v="16"/>
    <x v="7"/>
    <x v="55"/>
    <n v="15"/>
    <n v="33"/>
    <n v="476.99999973177898"/>
  </r>
  <r>
    <n v="18"/>
    <x v="17"/>
    <x v="0"/>
    <x v="68"/>
    <n v="263.5"/>
    <n v="34"/>
    <n v="8853.5999984294103"/>
  </r>
  <r>
    <n v="19"/>
    <x v="18"/>
    <x v="7"/>
    <x v="27"/>
    <n v="18.399999999999999"/>
    <n v="35"/>
    <n v="561.19999876618294"/>
  </r>
  <r>
    <n v="19"/>
    <x v="18"/>
    <x v="7"/>
    <x v="28"/>
    <n v="9.65"/>
    <n v="20"/>
    <n v="187.20999991372199"/>
  </r>
  <r>
    <n v="20"/>
    <x v="19"/>
    <x v="1"/>
    <x v="56"/>
    <n v="19.45"/>
    <n v="40"/>
    <n v="778"/>
  </r>
  <r>
    <n v="20"/>
    <x v="19"/>
    <x v="0"/>
    <x v="57"/>
    <n v="46"/>
    <n v="85"/>
    <n v="3910"/>
  </r>
  <r>
    <n v="21"/>
    <x v="26"/>
    <x v="7"/>
    <x v="73"/>
    <n v="9.5"/>
    <n v="100"/>
    <n v="807.49999433755795"/>
  </r>
  <r>
    <n v="23"/>
    <x v="20"/>
    <x v="5"/>
    <x v="30"/>
    <n v="20"/>
    <n v="6"/>
    <n v="120"/>
  </r>
  <r>
    <n v="23"/>
    <x v="20"/>
    <x v="0"/>
    <x v="31"/>
    <n v="18"/>
    <n v="50"/>
    <n v="900"/>
  </r>
  <r>
    <n v="24"/>
    <x v="21"/>
    <x v="2"/>
    <x v="32"/>
    <n v="53"/>
    <n v="54"/>
    <n v="2480.3999848365702"/>
  </r>
  <r>
    <n v="25"/>
    <x v="22"/>
    <x v="4"/>
    <x v="59"/>
    <n v="7.45"/>
    <n v="49"/>
    <n v="341.20999964475601"/>
  </r>
  <r>
    <n v="25"/>
    <x v="22"/>
    <x v="4"/>
    <x v="34"/>
    <n v="24"/>
    <n v="14"/>
    <n v="336"/>
  </r>
  <r>
    <n v="26"/>
    <x v="23"/>
    <x v="6"/>
    <x v="35"/>
    <n v="38"/>
    <n v="30"/>
    <n v="968.99999320507004"/>
  </r>
  <r>
    <n v="26"/>
    <x v="23"/>
    <x v="6"/>
    <x v="36"/>
    <n v="19.5"/>
    <n v="5"/>
    <n v="87.749999854713593"/>
  </r>
  <r>
    <n v="27"/>
    <x v="27"/>
    <x v="7"/>
    <x v="64"/>
    <n v="13.25"/>
    <n v="20"/>
    <n v="265"/>
  </r>
  <r>
    <n v="28"/>
    <x v="24"/>
    <x v="3"/>
    <x v="37"/>
    <n v="55"/>
    <n v="17"/>
    <n v="852.49999877065397"/>
  </r>
  <r>
    <n v="28"/>
    <x v="24"/>
    <x v="3"/>
    <x v="38"/>
    <n v="34"/>
    <n v="35"/>
    <n v="892.5"/>
  </r>
  <r>
    <n v="29"/>
    <x v="25"/>
    <x v="5"/>
    <x v="39"/>
    <n v="49.3"/>
    <n v="60"/>
    <n v="2908.69999926537"/>
  </r>
  <r>
    <n v="29"/>
    <x v="25"/>
    <x v="1"/>
    <x v="76"/>
    <n v="28.5"/>
    <n v="30"/>
    <n v="826.499999575316"/>
  </r>
  <r>
    <n v="1"/>
    <x v="0"/>
    <x v="0"/>
    <x v="41"/>
    <n v="18"/>
    <n v="10"/>
    <n v="180"/>
  </r>
  <r>
    <n v="2"/>
    <x v="1"/>
    <x v="1"/>
    <x v="2"/>
    <n v="21.05"/>
    <n v="30"/>
    <n v="599.92499952949504"/>
  </r>
  <r>
    <n v="4"/>
    <x v="3"/>
    <x v="7"/>
    <x v="42"/>
    <n v="31"/>
    <n v="5"/>
    <n v="155"/>
  </r>
  <r>
    <n v="5"/>
    <x v="4"/>
    <x v="3"/>
    <x v="5"/>
    <n v="21"/>
    <n v="50"/>
    <n v="923.99999538436498"/>
  </r>
  <r>
    <n v="6"/>
    <x v="5"/>
    <x v="2"/>
    <x v="7"/>
    <n v="23.25"/>
    <n v="56"/>
    <n v="1106.69999613706"/>
  </r>
  <r>
    <n v="6"/>
    <x v="5"/>
    <x v="1"/>
    <x v="44"/>
    <n v="15.5"/>
    <n v="10"/>
    <n v="155"/>
  </r>
  <r>
    <n v="7"/>
    <x v="6"/>
    <x v="7"/>
    <x v="45"/>
    <n v="62.5"/>
    <n v="18"/>
    <n v="956.24999329447701"/>
  </r>
  <r>
    <n v="7"/>
    <x v="6"/>
    <x v="4"/>
    <x v="8"/>
    <n v="39"/>
    <n v="34"/>
    <n v="1294.7999995350799"/>
  </r>
  <r>
    <n v="7"/>
    <x v="6"/>
    <x v="5"/>
    <x v="9"/>
    <n v="17.45"/>
    <n v="12"/>
    <n v="188.459999687969"/>
  </r>
  <r>
    <n v="7"/>
    <x v="6"/>
    <x v="1"/>
    <x v="46"/>
    <n v="43.9"/>
    <n v="6"/>
    <n v="263.39999999999998"/>
  </r>
  <r>
    <n v="8"/>
    <x v="7"/>
    <x v="5"/>
    <x v="47"/>
    <n v="9.1999999999999993"/>
    <n v="35"/>
    <n v="257.59999904036499"/>
  </r>
  <r>
    <n v="10"/>
    <x v="9"/>
    <x v="0"/>
    <x v="14"/>
    <n v="4.5"/>
    <n v="43"/>
    <n v="166.04999959096301"/>
  </r>
  <r>
    <n v="12"/>
    <x v="11"/>
    <x v="4"/>
    <x v="16"/>
    <n v="123.79"/>
    <n v="10"/>
    <n v="1237.9000000000001"/>
  </r>
  <r>
    <n v="12"/>
    <x v="11"/>
    <x v="6"/>
    <x v="50"/>
    <n v="33.25"/>
    <n v="54"/>
    <n v="1735.64999910816"/>
  </r>
  <r>
    <n v="12"/>
    <x v="11"/>
    <x v="1"/>
    <x v="17"/>
    <n v="13"/>
    <n v="18"/>
    <n v="234"/>
  </r>
  <r>
    <n v="12"/>
    <x v="11"/>
    <x v="0"/>
    <x v="51"/>
    <n v="7.75"/>
    <n v="126"/>
    <n v="887.37499867193401"/>
  </r>
  <r>
    <n v="13"/>
    <x v="12"/>
    <x v="7"/>
    <x v="18"/>
    <n v="25.89"/>
    <n v="20"/>
    <n v="517.79999999999995"/>
  </r>
  <r>
    <n v="14"/>
    <x v="13"/>
    <x v="3"/>
    <x v="19"/>
    <n v="12.5"/>
    <n v="171"/>
    <n v="1864.9999959394299"/>
  </r>
  <r>
    <n v="14"/>
    <x v="13"/>
    <x v="3"/>
    <x v="20"/>
    <n v="32"/>
    <n v="10"/>
    <n v="287.99999952316199"/>
  </r>
  <r>
    <n v="14"/>
    <x v="13"/>
    <x v="3"/>
    <x v="21"/>
    <n v="34.799999999999997"/>
    <n v="54"/>
    <n v="1879.2"/>
  </r>
  <r>
    <n v="15"/>
    <x v="14"/>
    <x v="3"/>
    <x v="22"/>
    <n v="2.5"/>
    <n v="34"/>
    <n v="79.999999925494194"/>
  </r>
  <r>
    <n v="15"/>
    <x v="14"/>
    <x v="3"/>
    <x v="63"/>
    <n v="36"/>
    <n v="10"/>
    <n v="305.99999785423199"/>
  </r>
  <r>
    <n v="16"/>
    <x v="15"/>
    <x v="0"/>
    <x v="53"/>
    <n v="14"/>
    <n v="40"/>
    <n v="560"/>
  </r>
  <r>
    <n v="16"/>
    <x v="15"/>
    <x v="0"/>
    <x v="23"/>
    <n v="18"/>
    <n v="20"/>
    <n v="360"/>
  </r>
  <r>
    <n v="17"/>
    <x v="16"/>
    <x v="7"/>
    <x v="24"/>
    <n v="19"/>
    <n v="25"/>
    <n v="475"/>
  </r>
  <r>
    <n v="17"/>
    <x v="16"/>
    <x v="7"/>
    <x v="55"/>
    <n v="15"/>
    <n v="3"/>
    <n v="45"/>
  </r>
  <r>
    <n v="18"/>
    <x v="17"/>
    <x v="0"/>
    <x v="26"/>
    <n v="18"/>
    <n v="10"/>
    <n v="180"/>
  </r>
  <r>
    <n v="19"/>
    <x v="18"/>
    <x v="7"/>
    <x v="27"/>
    <n v="18.399999999999999"/>
    <n v="52"/>
    <n v="956.8"/>
  </r>
  <r>
    <n v="19"/>
    <x v="18"/>
    <x v="7"/>
    <x v="28"/>
    <n v="9.65"/>
    <n v="21"/>
    <n v="192.51749984901301"/>
  </r>
  <r>
    <n v="20"/>
    <x v="19"/>
    <x v="6"/>
    <x v="29"/>
    <n v="14"/>
    <n v="28"/>
    <n v="333.19999766349702"/>
  </r>
  <r>
    <n v="20"/>
    <x v="19"/>
    <x v="1"/>
    <x v="56"/>
    <n v="19.45"/>
    <n v="31"/>
    <n v="602.95000000000005"/>
  </r>
  <r>
    <n v="22"/>
    <x v="28"/>
    <x v="5"/>
    <x v="69"/>
    <n v="9.5"/>
    <n v="25"/>
    <n v="237.5"/>
  </r>
  <r>
    <n v="23"/>
    <x v="20"/>
    <x v="0"/>
    <x v="31"/>
    <n v="18"/>
    <n v="64"/>
    <n v="1152"/>
  </r>
  <r>
    <n v="24"/>
    <x v="21"/>
    <x v="2"/>
    <x v="32"/>
    <n v="53"/>
    <n v="93"/>
    <n v="4716.9999968409502"/>
  </r>
  <r>
    <n v="24"/>
    <x v="21"/>
    <x v="4"/>
    <x v="33"/>
    <n v="32.799999999999997"/>
    <n v="43"/>
    <n v="1410.4"/>
  </r>
  <r>
    <n v="24"/>
    <x v="21"/>
    <x v="6"/>
    <x v="70"/>
    <n v="7"/>
    <n v="100"/>
    <n v="700"/>
  </r>
  <r>
    <n v="25"/>
    <x v="22"/>
    <x v="4"/>
    <x v="34"/>
    <n v="24"/>
    <n v="43"/>
    <n v="980.39999923109997"/>
  </r>
  <r>
    <n v="26"/>
    <x v="23"/>
    <x v="6"/>
    <x v="35"/>
    <n v="38"/>
    <n v="100"/>
    <n v="3381.9999937713101"/>
  </r>
  <r>
    <n v="26"/>
    <x v="23"/>
    <x v="6"/>
    <x v="36"/>
    <n v="19.5"/>
    <n v="10"/>
    <n v="195"/>
  </r>
  <r>
    <n v="28"/>
    <x v="24"/>
    <x v="3"/>
    <x v="37"/>
    <n v="55"/>
    <n v="52"/>
    <n v="2419.99999344348"/>
  </r>
  <r>
    <n v="28"/>
    <x v="24"/>
    <x v="3"/>
    <x v="38"/>
    <n v="34"/>
    <n v="24"/>
    <n v="693.59999513626099"/>
  </r>
  <r>
    <n v="29"/>
    <x v="25"/>
    <x v="5"/>
    <x v="39"/>
    <n v="49.3"/>
    <n v="35"/>
    <n v="1491.32499926537"/>
  </r>
  <r>
    <n v="1"/>
    <x v="0"/>
    <x v="1"/>
    <x v="40"/>
    <n v="10"/>
    <n v="14"/>
    <n v="140"/>
  </r>
  <r>
    <n v="1"/>
    <x v="0"/>
    <x v="0"/>
    <x v="41"/>
    <n v="18"/>
    <n v="29"/>
    <n v="522"/>
  </r>
  <r>
    <n v="1"/>
    <x v="0"/>
    <x v="0"/>
    <x v="0"/>
    <n v="19"/>
    <n v="10"/>
    <n v="190"/>
  </r>
  <r>
    <n v="2"/>
    <x v="1"/>
    <x v="1"/>
    <x v="60"/>
    <n v="22"/>
    <n v="20"/>
    <n v="351.99999868869702"/>
  </r>
  <r>
    <n v="2"/>
    <x v="1"/>
    <x v="1"/>
    <x v="2"/>
    <n v="21.05"/>
    <n v="12"/>
    <n v="202.079999247193"/>
  </r>
  <r>
    <n v="3"/>
    <x v="2"/>
    <x v="2"/>
    <x v="3"/>
    <n v="30"/>
    <n v="55"/>
    <n v="1650"/>
  </r>
  <r>
    <n v="4"/>
    <x v="3"/>
    <x v="7"/>
    <x v="42"/>
    <n v="31"/>
    <n v="80"/>
    <n v="2480"/>
  </r>
  <r>
    <n v="5"/>
    <x v="4"/>
    <x v="3"/>
    <x v="5"/>
    <n v="21"/>
    <n v="14"/>
    <n v="294"/>
  </r>
  <r>
    <n v="6"/>
    <x v="5"/>
    <x v="7"/>
    <x v="43"/>
    <n v="6"/>
    <n v="68"/>
    <n v="403.19999992847403"/>
  </r>
  <r>
    <n v="6"/>
    <x v="5"/>
    <x v="1"/>
    <x v="44"/>
    <n v="15.5"/>
    <n v="25"/>
    <n v="368.12499971129"/>
  </r>
  <r>
    <n v="7"/>
    <x v="6"/>
    <x v="7"/>
    <x v="45"/>
    <n v="62.5"/>
    <n v="40"/>
    <n v="1999.9999925494101"/>
  </r>
  <r>
    <n v="7"/>
    <x v="6"/>
    <x v="4"/>
    <x v="8"/>
    <n v="39"/>
    <n v="100"/>
    <n v="3900"/>
  </r>
  <r>
    <n v="7"/>
    <x v="6"/>
    <x v="5"/>
    <x v="9"/>
    <n v="17.45"/>
    <n v="30"/>
    <n v="497.32499960996199"/>
  </r>
  <r>
    <n v="7"/>
    <x v="6"/>
    <x v="1"/>
    <x v="46"/>
    <n v="43.9"/>
    <n v="24"/>
    <n v="842.87999686002695"/>
  </r>
  <r>
    <n v="7"/>
    <x v="6"/>
    <x v="0"/>
    <x v="10"/>
    <n v="15"/>
    <n v="15"/>
    <n v="213.749999832361"/>
  </r>
  <r>
    <n v="8"/>
    <x v="7"/>
    <x v="5"/>
    <x v="11"/>
    <n v="81"/>
    <n v="21"/>
    <n v="1360.79999493062"/>
  </r>
  <r>
    <n v="8"/>
    <x v="7"/>
    <x v="5"/>
    <x v="12"/>
    <n v="10"/>
    <n v="14"/>
    <n v="140"/>
  </r>
  <r>
    <n v="9"/>
    <x v="8"/>
    <x v="6"/>
    <x v="13"/>
    <n v="21"/>
    <n v="48"/>
    <n v="1008"/>
  </r>
  <r>
    <n v="10"/>
    <x v="9"/>
    <x v="0"/>
    <x v="14"/>
    <n v="4.5"/>
    <n v="35"/>
    <n v="125.999999530613"/>
  </r>
  <r>
    <n v="11"/>
    <x v="10"/>
    <x v="5"/>
    <x v="67"/>
    <n v="31.23"/>
    <n v="11"/>
    <n v="335.722499883659"/>
  </r>
  <r>
    <n v="11"/>
    <x v="10"/>
    <x v="5"/>
    <x v="15"/>
    <n v="43.9"/>
    <n v="50"/>
    <n v="2195"/>
  </r>
  <r>
    <n v="12"/>
    <x v="11"/>
    <x v="1"/>
    <x v="17"/>
    <n v="13"/>
    <n v="85"/>
    <n v="1049.7499994188499"/>
  </r>
  <r>
    <n v="12"/>
    <x v="11"/>
    <x v="0"/>
    <x v="51"/>
    <n v="7.75"/>
    <n v="70"/>
    <n v="495.999999307096"/>
  </r>
  <r>
    <n v="14"/>
    <x v="13"/>
    <x v="3"/>
    <x v="21"/>
    <n v="34.799999999999997"/>
    <n v="12"/>
    <n v="417.6"/>
  </r>
  <r>
    <n v="15"/>
    <x v="14"/>
    <x v="3"/>
    <x v="22"/>
    <n v="2.5"/>
    <n v="14"/>
    <n v="35"/>
  </r>
  <r>
    <n v="15"/>
    <x v="14"/>
    <x v="3"/>
    <x v="63"/>
    <n v="36"/>
    <n v="85"/>
    <n v="2330.9999978542301"/>
  </r>
  <r>
    <n v="15"/>
    <x v="14"/>
    <x v="3"/>
    <x v="52"/>
    <n v="21.5"/>
    <n v="39"/>
    <n v="806.24999951943698"/>
  </r>
  <r>
    <n v="16"/>
    <x v="15"/>
    <x v="0"/>
    <x v="23"/>
    <n v="18"/>
    <n v="54"/>
    <n v="837"/>
  </r>
  <r>
    <n v="17"/>
    <x v="16"/>
    <x v="7"/>
    <x v="24"/>
    <n v="19"/>
    <n v="76"/>
    <n v="1344.25"/>
  </r>
  <r>
    <n v="17"/>
    <x v="16"/>
    <x v="7"/>
    <x v="55"/>
    <n v="15"/>
    <n v="30"/>
    <n v="450"/>
  </r>
  <r>
    <n v="18"/>
    <x v="17"/>
    <x v="0"/>
    <x v="68"/>
    <n v="263.5"/>
    <n v="15"/>
    <n v="3754.8749970551498"/>
  </r>
  <r>
    <n v="18"/>
    <x v="17"/>
    <x v="0"/>
    <x v="26"/>
    <n v="18"/>
    <n v="5"/>
    <n v="90"/>
  </r>
  <r>
    <n v="19"/>
    <x v="18"/>
    <x v="7"/>
    <x v="27"/>
    <n v="18.399999999999999"/>
    <n v="42"/>
    <n v="772.8"/>
  </r>
  <r>
    <n v="20"/>
    <x v="19"/>
    <x v="6"/>
    <x v="29"/>
    <n v="14"/>
    <n v="100"/>
    <n v="1119.9999958276701"/>
  </r>
  <r>
    <n v="22"/>
    <x v="28"/>
    <x v="5"/>
    <x v="69"/>
    <n v="9.5"/>
    <n v="15"/>
    <n v="142.5"/>
  </r>
  <r>
    <n v="22"/>
    <x v="28"/>
    <x v="5"/>
    <x v="75"/>
    <n v="12.75"/>
    <n v="6"/>
    <n v="68.849999886006103"/>
  </r>
  <r>
    <n v="23"/>
    <x v="20"/>
    <x v="5"/>
    <x v="30"/>
    <n v="20"/>
    <n v="43"/>
    <n v="834.99999962747097"/>
  </r>
  <r>
    <n v="23"/>
    <x v="20"/>
    <x v="0"/>
    <x v="31"/>
    <n v="18"/>
    <n v="94"/>
    <n v="1659.5999995172001"/>
  </r>
  <r>
    <n v="24"/>
    <x v="21"/>
    <x v="6"/>
    <x v="70"/>
    <n v="7"/>
    <n v="28"/>
    <n v="191.79999983310699"/>
  </r>
  <r>
    <n v="25"/>
    <x v="22"/>
    <x v="4"/>
    <x v="59"/>
    <n v="7.45"/>
    <n v="54"/>
    <n v="402.3"/>
  </r>
  <r>
    <n v="25"/>
    <x v="22"/>
    <x v="4"/>
    <x v="34"/>
    <n v="24"/>
    <n v="25"/>
    <n v="503.99999856948801"/>
  </r>
  <r>
    <n v="26"/>
    <x v="23"/>
    <x v="6"/>
    <x v="35"/>
    <n v="38"/>
    <n v="47"/>
    <n v="1747.99999943375"/>
  </r>
  <r>
    <n v="26"/>
    <x v="23"/>
    <x v="6"/>
    <x v="36"/>
    <n v="19.5"/>
    <n v="20"/>
    <n v="390"/>
  </r>
  <r>
    <n v="27"/>
    <x v="27"/>
    <x v="7"/>
    <x v="64"/>
    <n v="13.25"/>
    <n v="30"/>
    <n v="397.5"/>
  </r>
  <r>
    <n v="28"/>
    <x v="24"/>
    <x v="3"/>
    <x v="37"/>
    <n v="55"/>
    <n v="85"/>
    <n v="4372.4999893456697"/>
  </r>
  <r>
    <n v="28"/>
    <x v="24"/>
    <x v="3"/>
    <x v="38"/>
    <n v="34"/>
    <n v="125"/>
    <n v="4130.99999822676"/>
  </r>
  <r>
    <n v="29"/>
    <x v="25"/>
    <x v="5"/>
    <x v="39"/>
    <n v="49.3"/>
    <n v="20"/>
    <n v="887.39999853074505"/>
  </r>
  <r>
    <n v="29"/>
    <x v="25"/>
    <x v="1"/>
    <x v="76"/>
    <n v="28.5"/>
    <n v="120"/>
    <n v="2565"/>
  </r>
  <r>
    <n v="1"/>
    <x v="0"/>
    <x v="0"/>
    <x v="41"/>
    <n v="18"/>
    <n v="40"/>
    <n v="652.5"/>
  </r>
  <r>
    <n v="1"/>
    <x v="0"/>
    <x v="0"/>
    <x v="0"/>
    <n v="19"/>
    <n v="100"/>
    <n v="1871.4999995753101"/>
  </r>
  <r>
    <n v="2"/>
    <x v="1"/>
    <x v="1"/>
    <x v="60"/>
    <n v="22"/>
    <n v="35"/>
    <n v="747.999999672174"/>
  </r>
  <r>
    <n v="2"/>
    <x v="1"/>
    <x v="1"/>
    <x v="1"/>
    <n v="21.35"/>
    <n v="15"/>
    <n v="288.22499952278997"/>
  </r>
  <r>
    <n v="2"/>
    <x v="1"/>
    <x v="1"/>
    <x v="2"/>
    <n v="21.05"/>
    <n v="21"/>
    <n v="442.05"/>
  </r>
  <r>
    <n v="3"/>
    <x v="2"/>
    <x v="2"/>
    <x v="3"/>
    <n v="30"/>
    <n v="35"/>
    <n v="1050"/>
  </r>
  <r>
    <n v="3"/>
    <x v="2"/>
    <x v="1"/>
    <x v="62"/>
    <n v="25"/>
    <n v="70"/>
    <n v="1750"/>
  </r>
  <r>
    <n v="4"/>
    <x v="3"/>
    <x v="7"/>
    <x v="42"/>
    <n v="31"/>
    <n v="18"/>
    <n v="418.5"/>
  </r>
  <r>
    <n v="5"/>
    <x v="4"/>
    <x v="3"/>
    <x v="5"/>
    <n v="21"/>
    <n v="10"/>
    <n v="210"/>
  </r>
  <r>
    <n v="5"/>
    <x v="4"/>
    <x v="3"/>
    <x v="6"/>
    <n v="38"/>
    <n v="36"/>
    <n v="1162.79999184608"/>
  </r>
  <r>
    <n v="6"/>
    <x v="5"/>
    <x v="7"/>
    <x v="43"/>
    <n v="6"/>
    <n v="13"/>
    <n v="66.2999995350837"/>
  </r>
  <r>
    <n v="6"/>
    <x v="5"/>
    <x v="2"/>
    <x v="7"/>
    <n v="23.25"/>
    <n v="24"/>
    <n v="558"/>
  </r>
  <r>
    <n v="7"/>
    <x v="6"/>
    <x v="7"/>
    <x v="45"/>
    <n v="62.5"/>
    <n v="82"/>
    <n v="5099.9999996274701"/>
  </r>
  <r>
    <n v="7"/>
    <x v="6"/>
    <x v="0"/>
    <x v="10"/>
    <n v="15"/>
    <n v="35"/>
    <n v="468.75"/>
  </r>
  <r>
    <n v="8"/>
    <x v="7"/>
    <x v="5"/>
    <x v="47"/>
    <n v="9.1999999999999993"/>
    <n v="50"/>
    <n v="446.19999979436398"/>
  </r>
  <r>
    <n v="8"/>
    <x v="7"/>
    <x v="5"/>
    <x v="12"/>
    <n v="10"/>
    <n v="97"/>
    <n v="884.99999873340096"/>
  </r>
  <r>
    <n v="8"/>
    <x v="7"/>
    <x v="5"/>
    <x v="48"/>
    <n v="12.5"/>
    <n v="33"/>
    <n v="367.49999932944701"/>
  </r>
  <r>
    <n v="9"/>
    <x v="8"/>
    <x v="6"/>
    <x v="13"/>
    <n v="21"/>
    <n v="95"/>
    <n v="1995"/>
  </r>
  <r>
    <n v="9"/>
    <x v="8"/>
    <x v="6"/>
    <x v="65"/>
    <n v="9"/>
    <n v="10"/>
    <n v="90"/>
  </r>
  <r>
    <n v="10"/>
    <x v="9"/>
    <x v="0"/>
    <x v="14"/>
    <n v="4.5"/>
    <n v="23"/>
    <n v="93.374999597668605"/>
  </r>
  <r>
    <n v="11"/>
    <x v="10"/>
    <x v="5"/>
    <x v="67"/>
    <n v="31.23"/>
    <n v="35"/>
    <n v="929.09249348491403"/>
  </r>
  <r>
    <n v="12"/>
    <x v="11"/>
    <x v="2"/>
    <x v="49"/>
    <n v="45.6"/>
    <n v="45"/>
    <n v="1881"/>
  </r>
  <r>
    <n v="12"/>
    <x v="11"/>
    <x v="4"/>
    <x v="16"/>
    <n v="123.79"/>
    <n v="26"/>
    <n v="3218.54"/>
  </r>
  <r>
    <n v="12"/>
    <x v="11"/>
    <x v="6"/>
    <x v="50"/>
    <n v="33.25"/>
    <n v="9"/>
    <n v="299.25"/>
  </r>
  <r>
    <n v="12"/>
    <x v="11"/>
    <x v="1"/>
    <x v="17"/>
    <n v="13"/>
    <n v="35"/>
    <n v="341.25"/>
  </r>
  <r>
    <n v="12"/>
    <x v="11"/>
    <x v="0"/>
    <x v="51"/>
    <n v="7.75"/>
    <n v="10"/>
    <n v="71.299999907612801"/>
  </r>
  <r>
    <n v="13"/>
    <x v="12"/>
    <x v="7"/>
    <x v="18"/>
    <n v="25.89"/>
    <n v="30"/>
    <n v="776.7"/>
  </r>
  <r>
    <n v="14"/>
    <x v="13"/>
    <x v="3"/>
    <x v="21"/>
    <n v="34.799999999999997"/>
    <n v="75"/>
    <n v="2610"/>
  </r>
  <r>
    <n v="15"/>
    <x v="14"/>
    <x v="3"/>
    <x v="22"/>
    <n v="2.5"/>
    <n v="20"/>
    <n v="47.499999962747097"/>
  </r>
  <r>
    <n v="15"/>
    <x v="14"/>
    <x v="3"/>
    <x v="63"/>
    <n v="36"/>
    <n v="20"/>
    <n v="540"/>
  </r>
  <r>
    <n v="15"/>
    <x v="14"/>
    <x v="3"/>
    <x v="52"/>
    <n v="21.5"/>
    <n v="65"/>
    <n v="1236.25"/>
  </r>
  <r>
    <n v="16"/>
    <x v="15"/>
    <x v="0"/>
    <x v="23"/>
    <n v="18"/>
    <n v="30"/>
    <n v="485.99999919533701"/>
  </r>
  <r>
    <n v="17"/>
    <x v="16"/>
    <x v="7"/>
    <x v="24"/>
    <n v="19"/>
    <n v="15"/>
    <n v="285"/>
  </r>
  <r>
    <n v="17"/>
    <x v="16"/>
    <x v="7"/>
    <x v="55"/>
    <n v="15"/>
    <n v="35"/>
    <n v="446.24999687075598"/>
  </r>
  <r>
    <n v="18"/>
    <x v="17"/>
    <x v="0"/>
    <x v="26"/>
    <n v="18"/>
    <n v="41"/>
    <n v="643.5"/>
  </r>
  <r>
    <n v="19"/>
    <x v="18"/>
    <x v="7"/>
    <x v="27"/>
    <n v="18.399999999999999"/>
    <n v="60"/>
    <n v="1104"/>
  </r>
  <r>
    <n v="20"/>
    <x v="19"/>
    <x v="6"/>
    <x v="29"/>
    <n v="14"/>
    <n v="5"/>
    <n v="70"/>
  </r>
  <r>
    <n v="20"/>
    <x v="19"/>
    <x v="1"/>
    <x v="56"/>
    <n v="19.45"/>
    <n v="10"/>
    <n v="194.5"/>
  </r>
  <r>
    <n v="20"/>
    <x v="19"/>
    <x v="0"/>
    <x v="57"/>
    <n v="46"/>
    <n v="20"/>
    <n v="920"/>
  </r>
  <r>
    <n v="21"/>
    <x v="26"/>
    <x v="7"/>
    <x v="73"/>
    <n v="9.5"/>
    <n v="20"/>
    <n v="190"/>
  </r>
  <r>
    <n v="21"/>
    <x v="26"/>
    <x v="7"/>
    <x v="58"/>
    <n v="12"/>
    <n v="23"/>
    <n v="244.79999962449"/>
  </r>
  <r>
    <n v="23"/>
    <x v="20"/>
    <x v="5"/>
    <x v="72"/>
    <n v="16.25"/>
    <n v="25"/>
    <n v="385.93749969731999"/>
  </r>
  <r>
    <n v="23"/>
    <x v="20"/>
    <x v="0"/>
    <x v="31"/>
    <n v="18"/>
    <n v="35"/>
    <n v="630"/>
  </r>
  <r>
    <n v="24"/>
    <x v="21"/>
    <x v="2"/>
    <x v="32"/>
    <n v="53"/>
    <n v="15"/>
    <n v="795"/>
  </r>
  <r>
    <n v="24"/>
    <x v="21"/>
    <x v="4"/>
    <x v="33"/>
    <n v="32.799999999999997"/>
    <n v="37"/>
    <n v="1172.59999938905"/>
  </r>
  <r>
    <n v="24"/>
    <x v="21"/>
    <x v="6"/>
    <x v="70"/>
    <n v="7"/>
    <n v="5"/>
    <n v="35"/>
  </r>
  <r>
    <n v="25"/>
    <x v="22"/>
    <x v="4"/>
    <x v="59"/>
    <n v="7.45"/>
    <n v="30"/>
    <n v="223.5"/>
  </r>
  <r>
    <n v="25"/>
    <x v="22"/>
    <x v="4"/>
    <x v="34"/>
    <n v="24"/>
    <n v="12"/>
    <n v="273.59999978542299"/>
  </r>
  <r>
    <n v="26"/>
    <x v="23"/>
    <x v="6"/>
    <x v="35"/>
    <n v="38"/>
    <n v="80"/>
    <n v="2925.9999983012599"/>
  </r>
  <r>
    <n v="27"/>
    <x v="27"/>
    <x v="7"/>
    <x v="64"/>
    <n v="13.25"/>
    <n v="6"/>
    <n v="79.5"/>
  </r>
  <r>
    <n v="28"/>
    <x v="24"/>
    <x v="3"/>
    <x v="38"/>
    <n v="34"/>
    <n v="30"/>
    <n v="1020"/>
  </r>
  <r>
    <n v="29"/>
    <x v="25"/>
    <x v="5"/>
    <x v="39"/>
    <n v="49.3"/>
    <n v="95"/>
    <n v="4091.8999764919199"/>
  </r>
  <r>
    <n v="29"/>
    <x v="25"/>
    <x v="1"/>
    <x v="76"/>
    <n v="28.5"/>
    <n v="20"/>
    <n v="455.999998301267"/>
  </r>
  <r>
    <n v="2"/>
    <x v="1"/>
    <x v="1"/>
    <x v="60"/>
    <n v="22"/>
    <n v="12"/>
    <n v="237.599999606609"/>
  </r>
  <r>
    <n v="2"/>
    <x v="1"/>
    <x v="1"/>
    <x v="2"/>
    <n v="21.05"/>
    <n v="37"/>
    <n v="731.48749811798302"/>
  </r>
  <r>
    <n v="2"/>
    <x v="1"/>
    <x v="1"/>
    <x v="61"/>
    <n v="17"/>
    <n v="4"/>
    <n v="68"/>
  </r>
  <r>
    <n v="4"/>
    <x v="3"/>
    <x v="7"/>
    <x v="42"/>
    <n v="31"/>
    <n v="46"/>
    <n v="1314.3999955654101"/>
  </r>
  <r>
    <n v="4"/>
    <x v="3"/>
    <x v="4"/>
    <x v="74"/>
    <n v="97"/>
    <n v="50"/>
    <n v="3637.5"/>
  </r>
  <r>
    <n v="5"/>
    <x v="4"/>
    <x v="3"/>
    <x v="6"/>
    <n v="38"/>
    <n v="100"/>
    <n v="3800"/>
  </r>
  <r>
    <n v="6"/>
    <x v="5"/>
    <x v="2"/>
    <x v="7"/>
    <n v="23.25"/>
    <n v="33"/>
    <n v="760.27499989606395"/>
  </r>
  <r>
    <n v="6"/>
    <x v="5"/>
    <x v="1"/>
    <x v="44"/>
    <n v="15.5"/>
    <n v="50"/>
    <n v="775"/>
  </r>
  <r>
    <n v="7"/>
    <x v="6"/>
    <x v="4"/>
    <x v="8"/>
    <n v="39"/>
    <n v="30"/>
    <n v="935.99999651312805"/>
  </r>
  <r>
    <n v="7"/>
    <x v="6"/>
    <x v="5"/>
    <x v="9"/>
    <n v="17.45"/>
    <n v="93"/>
    <n v="1352.37499921992"/>
  </r>
  <r>
    <n v="7"/>
    <x v="6"/>
    <x v="0"/>
    <x v="10"/>
    <n v="15"/>
    <n v="40"/>
    <n v="569.99999955296505"/>
  </r>
  <r>
    <n v="8"/>
    <x v="7"/>
    <x v="5"/>
    <x v="47"/>
    <n v="9.1999999999999993"/>
    <n v="49"/>
    <n v="395.599999588728"/>
  </r>
  <r>
    <n v="8"/>
    <x v="7"/>
    <x v="5"/>
    <x v="11"/>
    <n v="81"/>
    <n v="21"/>
    <n v="1701"/>
  </r>
  <r>
    <n v="8"/>
    <x v="7"/>
    <x v="5"/>
    <x v="12"/>
    <n v="10"/>
    <n v="72"/>
    <n v="707.99999982118595"/>
  </r>
  <r>
    <n v="8"/>
    <x v="7"/>
    <x v="5"/>
    <x v="48"/>
    <n v="12.5"/>
    <n v="10"/>
    <n v="125"/>
  </r>
  <r>
    <n v="9"/>
    <x v="8"/>
    <x v="6"/>
    <x v="13"/>
    <n v="21"/>
    <n v="20"/>
    <n v="315"/>
  </r>
  <r>
    <n v="9"/>
    <x v="8"/>
    <x v="6"/>
    <x v="65"/>
    <n v="9"/>
    <n v="37"/>
    <n v="333"/>
  </r>
  <r>
    <n v="11"/>
    <x v="10"/>
    <x v="5"/>
    <x v="67"/>
    <n v="31.23"/>
    <n v="45"/>
    <n v="1264.8149944156401"/>
  </r>
  <r>
    <n v="12"/>
    <x v="11"/>
    <x v="4"/>
    <x v="16"/>
    <n v="123.79"/>
    <n v="46"/>
    <n v="5694.34"/>
  </r>
  <r>
    <n v="12"/>
    <x v="11"/>
    <x v="6"/>
    <x v="50"/>
    <n v="33.25"/>
    <n v="43"/>
    <n v="1379.8749992568"/>
  </r>
  <r>
    <n v="12"/>
    <x v="11"/>
    <x v="1"/>
    <x v="17"/>
    <n v="13"/>
    <n v="70"/>
    <n v="864.49999932199705"/>
  </r>
  <r>
    <n v="12"/>
    <x v="11"/>
    <x v="0"/>
    <x v="51"/>
    <n v="7.75"/>
    <n v="55"/>
    <n v="426.25"/>
  </r>
  <r>
    <n v="13"/>
    <x v="12"/>
    <x v="7"/>
    <x v="18"/>
    <n v="25.89"/>
    <n v="2"/>
    <n v="38.835000000000001"/>
  </r>
  <r>
    <n v="14"/>
    <x v="13"/>
    <x v="3"/>
    <x v="19"/>
    <n v="12.5"/>
    <n v="48"/>
    <n v="514.99999966472296"/>
  </r>
  <r>
    <n v="15"/>
    <x v="14"/>
    <x v="3"/>
    <x v="22"/>
    <n v="2.5"/>
    <n v="68"/>
    <n v="166.99999988079"/>
  </r>
  <r>
    <n v="15"/>
    <x v="14"/>
    <x v="3"/>
    <x v="63"/>
    <n v="36"/>
    <n v="45"/>
    <n v="1295.9999951720199"/>
  </r>
  <r>
    <n v="15"/>
    <x v="14"/>
    <x v="3"/>
    <x v="52"/>
    <n v="21.5"/>
    <n v="26"/>
    <n v="498.79999910294998"/>
  </r>
  <r>
    <n v="16"/>
    <x v="15"/>
    <x v="0"/>
    <x v="54"/>
    <n v="14"/>
    <n v="25"/>
    <n v="350"/>
  </r>
  <r>
    <n v="17"/>
    <x v="16"/>
    <x v="7"/>
    <x v="24"/>
    <n v="19"/>
    <n v="36"/>
    <n v="655.5"/>
  </r>
  <r>
    <n v="17"/>
    <x v="16"/>
    <x v="7"/>
    <x v="55"/>
    <n v="15"/>
    <n v="50"/>
    <n v="750"/>
  </r>
  <r>
    <n v="18"/>
    <x v="17"/>
    <x v="0"/>
    <x v="68"/>
    <n v="263.5"/>
    <n v="15"/>
    <n v="3557.2499941103101"/>
  </r>
  <r>
    <n v="18"/>
    <x v="17"/>
    <x v="0"/>
    <x v="26"/>
    <n v="18"/>
    <n v="23"/>
    <n v="367.19999930262497"/>
  </r>
  <r>
    <n v="19"/>
    <x v="18"/>
    <x v="7"/>
    <x v="27"/>
    <n v="18.399999999999999"/>
    <n v="144"/>
    <n v="2535.5199983000698"/>
  </r>
  <r>
    <n v="19"/>
    <x v="18"/>
    <x v="7"/>
    <x v="28"/>
    <n v="9.65"/>
    <n v="168"/>
    <n v="1582.59999942481"/>
  </r>
  <r>
    <n v="20"/>
    <x v="19"/>
    <x v="6"/>
    <x v="29"/>
    <n v="14"/>
    <n v="96"/>
    <n v="1182.9999996870699"/>
  </r>
  <r>
    <n v="20"/>
    <x v="19"/>
    <x v="1"/>
    <x v="56"/>
    <n v="19.45"/>
    <n v="49"/>
    <n v="898.58999918848201"/>
  </r>
  <r>
    <n v="20"/>
    <x v="19"/>
    <x v="0"/>
    <x v="57"/>
    <n v="46"/>
    <n v="6"/>
    <n v="276"/>
  </r>
  <r>
    <n v="21"/>
    <x v="26"/>
    <x v="7"/>
    <x v="58"/>
    <n v="12"/>
    <n v="105"/>
    <n v="1260"/>
  </r>
  <r>
    <n v="22"/>
    <x v="28"/>
    <x v="5"/>
    <x v="69"/>
    <n v="9.5"/>
    <n v="71"/>
    <n v="668.79999991506304"/>
  </r>
  <r>
    <n v="23"/>
    <x v="20"/>
    <x v="0"/>
    <x v="31"/>
    <n v="18"/>
    <n v="10"/>
    <n v="180"/>
  </r>
  <r>
    <n v="24"/>
    <x v="21"/>
    <x v="2"/>
    <x v="32"/>
    <n v="53"/>
    <n v="40"/>
    <n v="2066.9999992102298"/>
  </r>
  <r>
    <n v="24"/>
    <x v="21"/>
    <x v="4"/>
    <x v="33"/>
    <n v="32.799999999999997"/>
    <n v="10"/>
    <n v="328"/>
  </r>
  <r>
    <n v="24"/>
    <x v="21"/>
    <x v="6"/>
    <x v="70"/>
    <n v="7"/>
    <n v="9"/>
    <n v="63"/>
  </r>
  <r>
    <n v="25"/>
    <x v="22"/>
    <x v="4"/>
    <x v="59"/>
    <n v="7.45"/>
    <n v="36"/>
    <n v="263.72999993339101"/>
  </r>
  <r>
    <n v="25"/>
    <x v="22"/>
    <x v="4"/>
    <x v="34"/>
    <n v="24"/>
    <n v="4"/>
    <n v="86.399999856948796"/>
  </r>
  <r>
    <n v="26"/>
    <x v="23"/>
    <x v="6"/>
    <x v="35"/>
    <n v="38"/>
    <n v="57"/>
    <n v="2097.59999728202"/>
  </r>
  <r>
    <n v="27"/>
    <x v="27"/>
    <x v="7"/>
    <x v="64"/>
    <n v="13.25"/>
    <n v="79"/>
    <n v="916.89999806508399"/>
  </r>
  <r>
    <n v="28"/>
    <x v="24"/>
    <x v="3"/>
    <x v="37"/>
    <n v="55"/>
    <n v="13"/>
    <n v="715"/>
  </r>
  <r>
    <n v="28"/>
    <x v="24"/>
    <x v="3"/>
    <x v="38"/>
    <n v="34"/>
    <n v="135"/>
    <n v="4428.4999975934597"/>
  </r>
  <r>
    <n v="29"/>
    <x v="25"/>
    <x v="5"/>
    <x v="39"/>
    <n v="49.3"/>
    <n v="10"/>
    <n v="493"/>
  </r>
  <r>
    <n v="1"/>
    <x v="0"/>
    <x v="1"/>
    <x v="40"/>
    <n v="10"/>
    <n v="6"/>
    <n v="60"/>
  </r>
  <r>
    <n v="1"/>
    <x v="0"/>
    <x v="0"/>
    <x v="41"/>
    <n v="18"/>
    <n v="70"/>
    <n v="1084.49999973177"/>
  </r>
  <r>
    <n v="1"/>
    <x v="0"/>
    <x v="0"/>
    <x v="0"/>
    <n v="19"/>
    <n v="38"/>
    <n v="579.5"/>
  </r>
  <r>
    <n v="2"/>
    <x v="1"/>
    <x v="1"/>
    <x v="60"/>
    <n v="22"/>
    <n v="6"/>
    <n v="132"/>
  </r>
  <r>
    <n v="2"/>
    <x v="1"/>
    <x v="1"/>
    <x v="1"/>
    <n v="21.35"/>
    <n v="4"/>
    <n v="85.4"/>
  </r>
  <r>
    <n v="2"/>
    <x v="1"/>
    <x v="1"/>
    <x v="2"/>
    <n v="21.05"/>
    <n v="65"/>
    <n v="1299.83749898057"/>
  </r>
  <r>
    <n v="3"/>
    <x v="2"/>
    <x v="2"/>
    <x v="3"/>
    <n v="30"/>
    <n v="90"/>
    <n v="2700"/>
  </r>
  <r>
    <n v="3"/>
    <x v="2"/>
    <x v="1"/>
    <x v="71"/>
    <n v="40"/>
    <n v="50"/>
    <n v="2000"/>
  </r>
  <r>
    <n v="4"/>
    <x v="3"/>
    <x v="7"/>
    <x v="42"/>
    <n v="31"/>
    <n v="73"/>
    <n v="2207.1999991685102"/>
  </r>
  <r>
    <n v="4"/>
    <x v="3"/>
    <x v="4"/>
    <x v="74"/>
    <n v="97"/>
    <n v="6"/>
    <n v="582"/>
  </r>
  <r>
    <n v="5"/>
    <x v="4"/>
    <x v="3"/>
    <x v="5"/>
    <n v="21"/>
    <n v="15"/>
    <n v="315"/>
  </r>
  <r>
    <n v="5"/>
    <x v="4"/>
    <x v="3"/>
    <x v="6"/>
    <n v="38"/>
    <n v="40"/>
    <n v="1520"/>
  </r>
  <r>
    <n v="7"/>
    <x v="6"/>
    <x v="7"/>
    <x v="45"/>
    <n v="62.5"/>
    <n v="12"/>
    <n v="562.5"/>
  </r>
  <r>
    <n v="7"/>
    <x v="6"/>
    <x v="4"/>
    <x v="8"/>
    <n v="39"/>
    <n v="55"/>
    <n v="1866.1499997675401"/>
  </r>
  <r>
    <n v="7"/>
    <x v="6"/>
    <x v="5"/>
    <x v="9"/>
    <n v="17.45"/>
    <n v="40"/>
    <n v="698"/>
  </r>
  <r>
    <n v="7"/>
    <x v="6"/>
    <x v="1"/>
    <x v="46"/>
    <n v="43.9"/>
    <n v="20"/>
    <n v="878"/>
  </r>
  <r>
    <n v="7"/>
    <x v="6"/>
    <x v="0"/>
    <x v="10"/>
    <n v="15"/>
    <n v="116"/>
    <n v="1558.49999740719"/>
  </r>
  <r>
    <n v="8"/>
    <x v="7"/>
    <x v="5"/>
    <x v="47"/>
    <n v="9.1999999999999993"/>
    <n v="24"/>
    <n v="204.7"/>
  </r>
  <r>
    <n v="8"/>
    <x v="7"/>
    <x v="5"/>
    <x v="12"/>
    <n v="10"/>
    <n v="37"/>
    <n v="353.99999976158102"/>
  </r>
  <r>
    <n v="8"/>
    <x v="7"/>
    <x v="5"/>
    <x v="48"/>
    <n v="12.5"/>
    <n v="85"/>
    <n v="962.49999850988297"/>
  </r>
  <r>
    <n v="10"/>
    <x v="9"/>
    <x v="0"/>
    <x v="14"/>
    <n v="4.5"/>
    <n v="55"/>
    <n v="247.5"/>
  </r>
  <r>
    <n v="11"/>
    <x v="10"/>
    <x v="5"/>
    <x v="67"/>
    <n v="31.23"/>
    <n v="45"/>
    <n v="1405.35"/>
  </r>
  <r>
    <n v="12"/>
    <x v="11"/>
    <x v="2"/>
    <x v="49"/>
    <n v="45.6"/>
    <n v="60"/>
    <n v="2462.39999592304"/>
  </r>
  <r>
    <n v="12"/>
    <x v="11"/>
    <x v="4"/>
    <x v="16"/>
    <n v="123.79"/>
    <n v="52"/>
    <n v="6362.80599889323"/>
  </r>
  <r>
    <n v="12"/>
    <x v="11"/>
    <x v="1"/>
    <x v="17"/>
    <n v="13"/>
    <n v="30"/>
    <n v="292.5"/>
  </r>
  <r>
    <n v="12"/>
    <x v="11"/>
    <x v="0"/>
    <x v="51"/>
    <n v="7.75"/>
    <n v="42"/>
    <n v="325.5"/>
  </r>
  <r>
    <n v="13"/>
    <x v="12"/>
    <x v="7"/>
    <x v="18"/>
    <n v="25.89"/>
    <n v="3"/>
    <n v="58.252499999999998"/>
  </r>
  <r>
    <n v="14"/>
    <x v="13"/>
    <x v="3"/>
    <x v="19"/>
    <n v="12.5"/>
    <n v="70"/>
    <n v="875"/>
  </r>
  <r>
    <n v="14"/>
    <x v="13"/>
    <x v="3"/>
    <x v="20"/>
    <n v="32"/>
    <n v="4"/>
    <n v="128"/>
  </r>
  <r>
    <n v="15"/>
    <x v="14"/>
    <x v="3"/>
    <x v="63"/>
    <n v="36"/>
    <n v="55"/>
    <n v="1772.99999289214"/>
  </r>
  <r>
    <n v="15"/>
    <x v="14"/>
    <x v="3"/>
    <x v="52"/>
    <n v="21.5"/>
    <n v="118"/>
    <n v="2214.4999935924998"/>
  </r>
  <r>
    <n v="16"/>
    <x v="15"/>
    <x v="0"/>
    <x v="53"/>
    <n v="14"/>
    <n v="26"/>
    <n v="330.39999949932098"/>
  </r>
  <r>
    <n v="16"/>
    <x v="15"/>
    <x v="0"/>
    <x v="23"/>
    <n v="18"/>
    <n v="30"/>
    <n v="499.5"/>
  </r>
  <r>
    <n v="17"/>
    <x v="16"/>
    <x v="7"/>
    <x v="24"/>
    <n v="19"/>
    <n v="45"/>
    <n v="855"/>
  </r>
  <r>
    <n v="17"/>
    <x v="16"/>
    <x v="7"/>
    <x v="55"/>
    <n v="15"/>
    <n v="50"/>
    <n v="716.24999865889504"/>
  </r>
  <r>
    <n v="19"/>
    <x v="18"/>
    <x v="7"/>
    <x v="28"/>
    <n v="9.65"/>
    <n v="42"/>
    <n v="405.3"/>
  </r>
  <r>
    <n v="20"/>
    <x v="19"/>
    <x v="1"/>
    <x v="56"/>
    <n v="19.45"/>
    <n v="74"/>
    <n v="1390.6749992754301"/>
  </r>
  <r>
    <n v="20"/>
    <x v="19"/>
    <x v="0"/>
    <x v="57"/>
    <n v="46"/>
    <n v="64"/>
    <n v="2944"/>
  </r>
  <r>
    <n v="21"/>
    <x v="26"/>
    <x v="7"/>
    <x v="73"/>
    <n v="9.5"/>
    <n v="110"/>
    <n v="1045"/>
  </r>
  <r>
    <n v="21"/>
    <x v="26"/>
    <x v="7"/>
    <x v="58"/>
    <n v="12"/>
    <n v="42"/>
    <n v="504"/>
  </r>
  <r>
    <n v="22"/>
    <x v="28"/>
    <x v="5"/>
    <x v="69"/>
    <n v="9.5"/>
    <n v="67"/>
    <n v="517.75"/>
  </r>
  <r>
    <n v="22"/>
    <x v="28"/>
    <x v="5"/>
    <x v="75"/>
    <n v="12.75"/>
    <n v="24"/>
    <n v="306"/>
  </r>
  <r>
    <n v="23"/>
    <x v="20"/>
    <x v="0"/>
    <x v="31"/>
    <n v="18"/>
    <n v="50"/>
    <n v="805.49999624490704"/>
  </r>
  <r>
    <n v="24"/>
    <x v="21"/>
    <x v="2"/>
    <x v="32"/>
    <n v="53"/>
    <n v="35"/>
    <n v="1855"/>
  </r>
  <r>
    <n v="24"/>
    <x v="21"/>
    <x v="4"/>
    <x v="33"/>
    <n v="32.799999999999997"/>
    <n v="123"/>
    <n v="4029.4799999266802"/>
  </r>
  <r>
    <n v="25"/>
    <x v="22"/>
    <x v="4"/>
    <x v="59"/>
    <n v="7.45"/>
    <n v="115"/>
    <n v="715.19999733567204"/>
  </r>
  <r>
    <n v="25"/>
    <x v="22"/>
    <x v="4"/>
    <x v="34"/>
    <n v="24"/>
    <n v="21"/>
    <n v="504"/>
  </r>
  <r>
    <n v="26"/>
    <x v="23"/>
    <x v="6"/>
    <x v="35"/>
    <n v="38"/>
    <n v="68"/>
    <n v="2223"/>
  </r>
  <r>
    <n v="26"/>
    <x v="23"/>
    <x v="6"/>
    <x v="36"/>
    <n v="19.5"/>
    <n v="40"/>
    <n v="780"/>
  </r>
  <r>
    <n v="27"/>
    <x v="27"/>
    <x v="7"/>
    <x v="64"/>
    <n v="13.25"/>
    <n v="42"/>
    <n v="417.375"/>
  </r>
  <r>
    <n v="28"/>
    <x v="24"/>
    <x v="3"/>
    <x v="37"/>
    <n v="55"/>
    <n v="110"/>
    <n v="5703.4999862313198"/>
  </r>
  <r>
    <n v="28"/>
    <x v="24"/>
    <x v="3"/>
    <x v="38"/>
    <n v="34"/>
    <n v="10"/>
    <n v="340"/>
  </r>
  <r>
    <n v="29"/>
    <x v="25"/>
    <x v="5"/>
    <x v="39"/>
    <n v="49.3"/>
    <n v="68"/>
    <n v="3352.4"/>
  </r>
  <r>
    <n v="29"/>
    <x v="25"/>
    <x v="1"/>
    <x v="76"/>
    <n v="28.5"/>
    <n v="15"/>
    <n v="427.5"/>
  </r>
  <r>
    <n v="1"/>
    <x v="0"/>
    <x v="1"/>
    <x v="40"/>
    <n v="10"/>
    <n v="20"/>
    <n v="200"/>
  </r>
  <r>
    <n v="1"/>
    <x v="0"/>
    <x v="0"/>
    <x v="41"/>
    <n v="18"/>
    <n v="58"/>
    <n v="1044"/>
  </r>
  <r>
    <n v="1"/>
    <x v="0"/>
    <x v="0"/>
    <x v="0"/>
    <n v="19"/>
    <n v="15"/>
    <n v="227.99999915063299"/>
  </r>
  <r>
    <n v="2"/>
    <x v="1"/>
    <x v="1"/>
    <x v="60"/>
    <n v="22"/>
    <n v="25"/>
    <n v="550"/>
  </r>
  <r>
    <n v="2"/>
    <x v="1"/>
    <x v="1"/>
    <x v="2"/>
    <n v="21.05"/>
    <n v="50"/>
    <n v="1041.97499984316"/>
  </r>
  <r>
    <n v="3"/>
    <x v="2"/>
    <x v="1"/>
    <x v="62"/>
    <n v="25"/>
    <n v="30"/>
    <n v="750"/>
  </r>
  <r>
    <n v="4"/>
    <x v="3"/>
    <x v="2"/>
    <x v="4"/>
    <n v="10"/>
    <n v="5"/>
    <n v="50"/>
  </r>
  <r>
    <n v="5"/>
    <x v="4"/>
    <x v="3"/>
    <x v="5"/>
    <n v="21"/>
    <n v="5"/>
    <n v="105"/>
  </r>
  <r>
    <n v="6"/>
    <x v="5"/>
    <x v="7"/>
    <x v="43"/>
    <n v="6"/>
    <n v="10"/>
    <n v="60"/>
  </r>
  <r>
    <n v="6"/>
    <x v="5"/>
    <x v="2"/>
    <x v="7"/>
    <n v="23.25"/>
    <n v="21"/>
    <n v="470.812499307096"/>
  </r>
  <r>
    <n v="7"/>
    <x v="6"/>
    <x v="7"/>
    <x v="45"/>
    <n v="62.5"/>
    <n v="45"/>
    <n v="2549.9999960884402"/>
  </r>
  <r>
    <n v="7"/>
    <x v="6"/>
    <x v="4"/>
    <x v="8"/>
    <n v="39"/>
    <n v="20"/>
    <n v="740.99999941885403"/>
  </r>
  <r>
    <n v="7"/>
    <x v="6"/>
    <x v="5"/>
    <x v="9"/>
    <n v="17.45"/>
    <n v="18"/>
    <n v="301.01249980498102"/>
  </r>
  <r>
    <n v="7"/>
    <x v="6"/>
    <x v="1"/>
    <x v="46"/>
    <n v="43.9"/>
    <n v="9"/>
    <n v="395.1"/>
  </r>
  <r>
    <n v="7"/>
    <x v="6"/>
    <x v="0"/>
    <x v="10"/>
    <n v="15"/>
    <n v="40"/>
    <n v="600"/>
  </r>
  <r>
    <n v="8"/>
    <x v="7"/>
    <x v="5"/>
    <x v="12"/>
    <n v="10"/>
    <n v="70"/>
    <n v="679.99999970197598"/>
  </r>
  <r>
    <n v="8"/>
    <x v="7"/>
    <x v="5"/>
    <x v="48"/>
    <n v="12.5"/>
    <n v="6"/>
    <n v="59.999999776482497"/>
  </r>
  <r>
    <n v="9"/>
    <x v="8"/>
    <x v="6"/>
    <x v="65"/>
    <n v="9"/>
    <n v="44"/>
    <n v="396"/>
  </r>
  <r>
    <n v="11"/>
    <x v="10"/>
    <x v="5"/>
    <x v="67"/>
    <n v="31.23"/>
    <n v="32"/>
    <n v="961.88399944156401"/>
  </r>
  <r>
    <n v="12"/>
    <x v="11"/>
    <x v="2"/>
    <x v="49"/>
    <n v="45.6"/>
    <n v="25"/>
    <n v="1094.3999993205"/>
  </r>
  <r>
    <n v="12"/>
    <x v="11"/>
    <x v="6"/>
    <x v="50"/>
    <n v="33.25"/>
    <n v="24"/>
    <n v="798"/>
  </r>
  <r>
    <n v="12"/>
    <x v="11"/>
    <x v="1"/>
    <x v="17"/>
    <n v="13"/>
    <n v="2"/>
    <n v="23.399999961256899"/>
  </r>
  <r>
    <n v="12"/>
    <x v="11"/>
    <x v="0"/>
    <x v="51"/>
    <n v="7.75"/>
    <n v="20"/>
    <n v="155"/>
  </r>
  <r>
    <n v="13"/>
    <x v="12"/>
    <x v="7"/>
    <x v="18"/>
    <n v="25.89"/>
    <n v="60"/>
    <n v="1553.4"/>
  </r>
  <r>
    <n v="14"/>
    <x v="13"/>
    <x v="3"/>
    <x v="19"/>
    <n v="12.5"/>
    <n v="11"/>
    <n v="135.62499997206001"/>
  </r>
  <r>
    <n v="14"/>
    <x v="13"/>
    <x v="3"/>
    <x v="20"/>
    <n v="32"/>
    <n v="10"/>
    <n v="320"/>
  </r>
  <r>
    <n v="14"/>
    <x v="13"/>
    <x v="3"/>
    <x v="21"/>
    <n v="34.799999999999997"/>
    <n v="42"/>
    <n v="1461.6"/>
  </r>
  <r>
    <n v="15"/>
    <x v="14"/>
    <x v="3"/>
    <x v="63"/>
    <n v="36"/>
    <n v="118"/>
    <n v="3878.9999978542301"/>
  </r>
  <r>
    <n v="16"/>
    <x v="15"/>
    <x v="0"/>
    <x v="53"/>
    <n v="14"/>
    <n v="30"/>
    <n v="420"/>
  </r>
  <r>
    <n v="16"/>
    <x v="15"/>
    <x v="0"/>
    <x v="23"/>
    <n v="18"/>
    <n v="35"/>
    <n v="503.99999812245301"/>
  </r>
  <r>
    <n v="17"/>
    <x v="16"/>
    <x v="7"/>
    <x v="24"/>
    <n v="19"/>
    <n v="26"/>
    <n v="417.99999886751101"/>
  </r>
  <r>
    <n v="17"/>
    <x v="16"/>
    <x v="7"/>
    <x v="55"/>
    <n v="15"/>
    <n v="15"/>
    <n v="225"/>
  </r>
  <r>
    <n v="19"/>
    <x v="18"/>
    <x v="7"/>
    <x v="27"/>
    <n v="18.399999999999999"/>
    <n v="99"/>
    <n v="1637.5999972581801"/>
  </r>
  <r>
    <n v="19"/>
    <x v="18"/>
    <x v="7"/>
    <x v="28"/>
    <n v="9.65"/>
    <n v="59"/>
    <n v="569.35"/>
  </r>
  <r>
    <n v="20"/>
    <x v="19"/>
    <x v="6"/>
    <x v="29"/>
    <n v="14"/>
    <n v="28"/>
    <n v="392"/>
  </r>
  <r>
    <n v="20"/>
    <x v="19"/>
    <x v="1"/>
    <x v="56"/>
    <n v="19.45"/>
    <n v="16"/>
    <n v="311.2"/>
  </r>
  <r>
    <n v="21"/>
    <x v="26"/>
    <x v="7"/>
    <x v="73"/>
    <n v="9.5"/>
    <n v="84"/>
    <n v="664.99999660253502"/>
  </r>
  <r>
    <n v="21"/>
    <x v="26"/>
    <x v="7"/>
    <x v="58"/>
    <n v="12"/>
    <n v="28"/>
    <n v="319.19999974965998"/>
  </r>
  <r>
    <n v="22"/>
    <x v="28"/>
    <x v="5"/>
    <x v="69"/>
    <n v="9.5"/>
    <n v="30"/>
    <n v="213.75"/>
  </r>
  <r>
    <n v="23"/>
    <x v="20"/>
    <x v="5"/>
    <x v="72"/>
    <n v="16.25"/>
    <n v="60"/>
    <n v="942.49999951571203"/>
  </r>
  <r>
    <n v="23"/>
    <x v="20"/>
    <x v="0"/>
    <x v="31"/>
    <n v="18"/>
    <n v="50"/>
    <n v="900"/>
  </r>
  <r>
    <n v="24"/>
    <x v="21"/>
    <x v="2"/>
    <x v="32"/>
    <n v="53"/>
    <n v="30"/>
    <n v="1510.49999881535"/>
  </r>
  <r>
    <n v="24"/>
    <x v="21"/>
    <x v="6"/>
    <x v="70"/>
    <n v="7"/>
    <n v="107"/>
    <n v="749"/>
  </r>
  <r>
    <n v="25"/>
    <x v="22"/>
    <x v="4"/>
    <x v="34"/>
    <n v="24"/>
    <n v="18"/>
    <n v="432"/>
  </r>
  <r>
    <n v="26"/>
    <x v="23"/>
    <x v="6"/>
    <x v="35"/>
    <n v="38"/>
    <n v="97"/>
    <n v="3275.5999981313898"/>
  </r>
  <r>
    <n v="26"/>
    <x v="23"/>
    <x v="6"/>
    <x v="36"/>
    <n v="19.5"/>
    <n v="14"/>
    <n v="204.75"/>
  </r>
  <r>
    <n v="28"/>
    <x v="24"/>
    <x v="3"/>
    <x v="37"/>
    <n v="55"/>
    <n v="93"/>
    <n v="4881.2499913945703"/>
  </r>
  <r>
    <n v="28"/>
    <x v="24"/>
    <x v="3"/>
    <x v="38"/>
    <n v="34"/>
    <n v="65"/>
    <n v="2210"/>
  </r>
  <r>
    <n v="29"/>
    <x v="25"/>
    <x v="5"/>
    <x v="39"/>
    <n v="49.3"/>
    <n v="39"/>
    <n v="1922.7"/>
  </r>
  <r>
    <n v="29"/>
    <x v="25"/>
    <x v="1"/>
    <x v="76"/>
    <n v="28.5"/>
    <n v="20"/>
    <n v="512.99999915063302"/>
  </r>
  <r>
    <n v="1"/>
    <x v="0"/>
    <x v="1"/>
    <x v="40"/>
    <n v="10"/>
    <n v="20"/>
    <n v="179.99999970197601"/>
  </r>
  <r>
    <n v="1"/>
    <x v="0"/>
    <x v="0"/>
    <x v="0"/>
    <n v="19"/>
    <n v="85"/>
    <n v="1505.74999978765"/>
  </r>
  <r>
    <n v="2"/>
    <x v="1"/>
    <x v="1"/>
    <x v="2"/>
    <n v="21.05"/>
    <n v="82"/>
    <n v="1557.69999749064"/>
  </r>
  <r>
    <n v="2"/>
    <x v="1"/>
    <x v="1"/>
    <x v="61"/>
    <n v="17"/>
    <n v="50"/>
    <n v="850"/>
  </r>
  <r>
    <n v="3"/>
    <x v="2"/>
    <x v="2"/>
    <x v="3"/>
    <n v="30"/>
    <n v="38"/>
    <n v="1126.49999946355"/>
  </r>
  <r>
    <n v="3"/>
    <x v="2"/>
    <x v="1"/>
    <x v="71"/>
    <n v="40"/>
    <n v="30"/>
    <n v="959.99999642372097"/>
  </r>
  <r>
    <n v="4"/>
    <x v="3"/>
    <x v="7"/>
    <x v="42"/>
    <n v="31"/>
    <n v="52"/>
    <n v="1612"/>
  </r>
  <r>
    <n v="4"/>
    <x v="3"/>
    <x v="2"/>
    <x v="4"/>
    <n v="10"/>
    <n v="50"/>
    <n v="462.5"/>
  </r>
  <r>
    <n v="5"/>
    <x v="4"/>
    <x v="3"/>
    <x v="5"/>
    <n v="21"/>
    <n v="85"/>
    <n v="1601.2499984353699"/>
  </r>
  <r>
    <n v="6"/>
    <x v="5"/>
    <x v="7"/>
    <x v="43"/>
    <n v="6"/>
    <n v="20"/>
    <n v="101.99999928474401"/>
  </r>
  <r>
    <n v="6"/>
    <x v="5"/>
    <x v="2"/>
    <x v="7"/>
    <n v="23.25"/>
    <n v="15"/>
    <n v="278.99999896064401"/>
  </r>
  <r>
    <n v="7"/>
    <x v="6"/>
    <x v="7"/>
    <x v="45"/>
    <n v="62.5"/>
    <n v="30"/>
    <n v="1875"/>
  </r>
  <r>
    <n v="7"/>
    <x v="6"/>
    <x v="4"/>
    <x v="8"/>
    <n v="39"/>
    <n v="108"/>
    <n v="3480.75"/>
  </r>
  <r>
    <n v="7"/>
    <x v="6"/>
    <x v="5"/>
    <x v="9"/>
    <n v="17.45"/>
    <n v="85"/>
    <n v="1483.25"/>
  </r>
  <r>
    <n v="7"/>
    <x v="6"/>
    <x v="1"/>
    <x v="46"/>
    <n v="43.9"/>
    <n v="30"/>
    <n v="1317"/>
  </r>
  <r>
    <n v="7"/>
    <x v="6"/>
    <x v="0"/>
    <x v="10"/>
    <n v="15"/>
    <n v="35"/>
    <n v="525"/>
  </r>
  <r>
    <n v="8"/>
    <x v="7"/>
    <x v="5"/>
    <x v="47"/>
    <n v="9.1999999999999993"/>
    <n v="74"/>
    <n v="646.759999492764"/>
  </r>
  <r>
    <n v="8"/>
    <x v="7"/>
    <x v="5"/>
    <x v="12"/>
    <n v="10"/>
    <n v="40"/>
    <n v="400"/>
  </r>
  <r>
    <n v="8"/>
    <x v="7"/>
    <x v="5"/>
    <x v="48"/>
    <n v="12.5"/>
    <n v="73"/>
    <n v="912.5"/>
  </r>
  <r>
    <n v="9"/>
    <x v="8"/>
    <x v="6"/>
    <x v="13"/>
    <n v="21"/>
    <n v="10"/>
    <n v="210"/>
  </r>
  <r>
    <n v="10"/>
    <x v="9"/>
    <x v="0"/>
    <x v="14"/>
    <n v="4.5"/>
    <n v="40"/>
    <n v="166.499999463558"/>
  </r>
  <r>
    <n v="11"/>
    <x v="10"/>
    <x v="5"/>
    <x v="66"/>
    <n v="14"/>
    <n v="62"/>
    <n v="692.99999984353701"/>
  </r>
  <r>
    <n v="11"/>
    <x v="10"/>
    <x v="5"/>
    <x v="67"/>
    <n v="31.23"/>
    <n v="21"/>
    <n v="524.66399804547405"/>
  </r>
  <r>
    <n v="11"/>
    <x v="10"/>
    <x v="5"/>
    <x v="15"/>
    <n v="43.9"/>
    <n v="40"/>
    <n v="1756"/>
  </r>
  <r>
    <n v="12"/>
    <x v="11"/>
    <x v="2"/>
    <x v="49"/>
    <n v="45.6"/>
    <n v="24"/>
    <n v="1094.4000000000001"/>
  </r>
  <r>
    <n v="12"/>
    <x v="11"/>
    <x v="4"/>
    <x v="16"/>
    <n v="123.79"/>
    <n v="72"/>
    <n v="8083.4869968641497"/>
  </r>
  <r>
    <n v="12"/>
    <x v="11"/>
    <x v="6"/>
    <x v="50"/>
    <n v="33.25"/>
    <n v="35"/>
    <n v="930.99999653175405"/>
  </r>
  <r>
    <n v="12"/>
    <x v="11"/>
    <x v="1"/>
    <x v="17"/>
    <n v="13"/>
    <n v="15"/>
    <n v="195"/>
  </r>
  <r>
    <n v="12"/>
    <x v="11"/>
    <x v="0"/>
    <x v="51"/>
    <n v="7.75"/>
    <n v="117"/>
    <n v="815.29999863728801"/>
  </r>
  <r>
    <n v="13"/>
    <x v="12"/>
    <x v="7"/>
    <x v="18"/>
    <n v="25.89"/>
    <n v="40"/>
    <n v="796.11749884262599"/>
  </r>
  <r>
    <n v="14"/>
    <x v="13"/>
    <x v="3"/>
    <x v="19"/>
    <n v="12.5"/>
    <n v="149"/>
    <n v="1671.2499972432799"/>
  </r>
  <r>
    <n v="14"/>
    <x v="13"/>
    <x v="3"/>
    <x v="21"/>
    <n v="34.799999999999997"/>
    <n v="40"/>
    <n v="1235.3999937772701"/>
  </r>
  <r>
    <n v="15"/>
    <x v="14"/>
    <x v="3"/>
    <x v="63"/>
    <n v="36"/>
    <n v="24"/>
    <n v="691.199997425079"/>
  </r>
  <r>
    <n v="15"/>
    <x v="14"/>
    <x v="3"/>
    <x v="52"/>
    <n v="21.5"/>
    <n v="28"/>
    <n v="602"/>
  </r>
  <r>
    <n v="16"/>
    <x v="15"/>
    <x v="0"/>
    <x v="53"/>
    <n v="14"/>
    <n v="10"/>
    <n v="140"/>
  </r>
  <r>
    <n v="16"/>
    <x v="15"/>
    <x v="0"/>
    <x v="23"/>
    <n v="18"/>
    <n v="15"/>
    <n v="270"/>
  </r>
  <r>
    <n v="16"/>
    <x v="15"/>
    <x v="0"/>
    <x v="54"/>
    <n v="14"/>
    <n v="3"/>
    <n v="42"/>
  </r>
  <r>
    <n v="17"/>
    <x v="16"/>
    <x v="7"/>
    <x v="24"/>
    <n v="19"/>
    <n v="30"/>
    <n v="570"/>
  </r>
  <r>
    <n v="18"/>
    <x v="17"/>
    <x v="0"/>
    <x v="68"/>
    <n v="263.5"/>
    <n v="15"/>
    <n v="3952.5"/>
  </r>
  <r>
    <n v="18"/>
    <x v="17"/>
    <x v="0"/>
    <x v="26"/>
    <n v="18"/>
    <n v="148"/>
    <n v="2424.5999962985502"/>
  </r>
  <r>
    <n v="19"/>
    <x v="18"/>
    <x v="7"/>
    <x v="27"/>
    <n v="18.399999999999999"/>
    <n v="1"/>
    <n v="18.399999999999999"/>
  </r>
  <r>
    <n v="19"/>
    <x v="18"/>
    <x v="7"/>
    <x v="28"/>
    <n v="9.65"/>
    <n v="74"/>
    <n v="689.97499964050905"/>
  </r>
  <r>
    <n v="20"/>
    <x v="19"/>
    <x v="6"/>
    <x v="29"/>
    <n v="14"/>
    <n v="34"/>
    <n v="411.59999904036499"/>
  </r>
  <r>
    <n v="20"/>
    <x v="19"/>
    <x v="1"/>
    <x v="56"/>
    <n v="19.45"/>
    <n v="10"/>
    <n v="194.5"/>
  </r>
  <r>
    <n v="20"/>
    <x v="19"/>
    <x v="0"/>
    <x v="57"/>
    <n v="46"/>
    <n v="30"/>
    <n v="1035"/>
  </r>
  <r>
    <n v="21"/>
    <x v="26"/>
    <x v="7"/>
    <x v="73"/>
    <n v="9.5"/>
    <n v="27"/>
    <n v="243.67499980889201"/>
  </r>
  <r>
    <n v="22"/>
    <x v="28"/>
    <x v="5"/>
    <x v="69"/>
    <n v="9.5"/>
    <n v="30"/>
    <n v="285"/>
  </r>
  <r>
    <n v="23"/>
    <x v="20"/>
    <x v="5"/>
    <x v="30"/>
    <n v="20"/>
    <n v="4"/>
    <n v="67.999999523162799"/>
  </r>
  <r>
    <n v="24"/>
    <x v="21"/>
    <x v="2"/>
    <x v="32"/>
    <n v="53"/>
    <n v="188"/>
    <n v="9195.4999944716692"/>
  </r>
  <r>
    <n v="24"/>
    <x v="21"/>
    <x v="6"/>
    <x v="70"/>
    <n v="7"/>
    <n v="23"/>
    <n v="155.74999992176799"/>
  </r>
  <r>
    <n v="25"/>
    <x v="22"/>
    <x v="4"/>
    <x v="59"/>
    <n v="7.45"/>
    <n v="19"/>
    <n v="122.924999722465"/>
  </r>
  <r>
    <n v="25"/>
    <x v="22"/>
    <x v="4"/>
    <x v="34"/>
    <n v="24"/>
    <n v="60"/>
    <n v="1080"/>
  </r>
  <r>
    <n v="26"/>
    <x v="23"/>
    <x v="6"/>
    <x v="35"/>
    <n v="38"/>
    <n v="100"/>
    <n v="3533.99999320507"/>
  </r>
  <r>
    <n v="28"/>
    <x v="24"/>
    <x v="3"/>
    <x v="37"/>
    <n v="55"/>
    <n v="65"/>
    <n v="3533.7499993853198"/>
  </r>
  <r>
    <n v="28"/>
    <x v="24"/>
    <x v="3"/>
    <x v="38"/>
    <n v="34"/>
    <n v="15"/>
    <n v="510"/>
  </r>
  <r>
    <n v="29"/>
    <x v="25"/>
    <x v="5"/>
    <x v="39"/>
    <n v="49.3"/>
    <n v="42"/>
    <n v="2008.9749999999999"/>
  </r>
  <r>
    <n v="29"/>
    <x v="25"/>
    <x v="1"/>
    <x v="76"/>
    <n v="28.5"/>
    <n v="20"/>
    <n v="570"/>
  </r>
  <r>
    <n v="1"/>
    <x v="0"/>
    <x v="1"/>
    <x v="40"/>
    <n v="10"/>
    <n v="79"/>
    <n v="790"/>
  </r>
  <r>
    <n v="1"/>
    <x v="0"/>
    <x v="0"/>
    <x v="41"/>
    <n v="18"/>
    <n v="84"/>
    <n v="1205.9999957084599"/>
  </r>
  <r>
    <n v="1"/>
    <x v="0"/>
    <x v="0"/>
    <x v="0"/>
    <n v="19"/>
    <n v="62"/>
    <n v="1127.6499992497199"/>
  </r>
  <r>
    <n v="2"/>
    <x v="1"/>
    <x v="1"/>
    <x v="60"/>
    <n v="22"/>
    <n v="21"/>
    <n v="462"/>
  </r>
  <r>
    <n v="2"/>
    <x v="1"/>
    <x v="1"/>
    <x v="1"/>
    <n v="21.35"/>
    <n v="30"/>
    <n v="640.5"/>
  </r>
  <r>
    <n v="2"/>
    <x v="1"/>
    <x v="1"/>
    <x v="2"/>
    <n v="21.05"/>
    <n v="15"/>
    <n v="268.387498117983"/>
  </r>
  <r>
    <n v="3"/>
    <x v="2"/>
    <x v="2"/>
    <x v="3"/>
    <n v="30"/>
    <n v="25"/>
    <n v="689.99999910592999"/>
  </r>
  <r>
    <n v="3"/>
    <x v="2"/>
    <x v="1"/>
    <x v="62"/>
    <n v="25"/>
    <n v="6"/>
    <n v="150"/>
  </r>
  <r>
    <n v="3"/>
    <x v="2"/>
    <x v="1"/>
    <x v="71"/>
    <n v="40"/>
    <n v="20"/>
    <n v="800"/>
  </r>
  <r>
    <n v="4"/>
    <x v="3"/>
    <x v="7"/>
    <x v="42"/>
    <n v="31"/>
    <n v="131"/>
    <n v="3595.9999815225601"/>
  </r>
  <r>
    <n v="4"/>
    <x v="3"/>
    <x v="2"/>
    <x v="4"/>
    <n v="10"/>
    <n v="20"/>
    <n v="200"/>
  </r>
  <r>
    <n v="4"/>
    <x v="3"/>
    <x v="4"/>
    <x v="74"/>
    <n v="97"/>
    <n v="3"/>
    <n v="291"/>
  </r>
  <r>
    <n v="5"/>
    <x v="4"/>
    <x v="3"/>
    <x v="5"/>
    <n v="21"/>
    <n v="35"/>
    <n v="692.999999374151"/>
  </r>
  <r>
    <n v="6"/>
    <x v="5"/>
    <x v="7"/>
    <x v="43"/>
    <n v="6"/>
    <n v="91"/>
    <n v="483.89999762177399"/>
  </r>
  <r>
    <n v="7"/>
    <x v="6"/>
    <x v="7"/>
    <x v="45"/>
    <n v="62.5"/>
    <n v="35"/>
    <n v="1796.875"/>
  </r>
  <r>
    <n v="7"/>
    <x v="6"/>
    <x v="4"/>
    <x v="8"/>
    <n v="39"/>
    <n v="6"/>
    <n v="234"/>
  </r>
  <r>
    <n v="7"/>
    <x v="6"/>
    <x v="5"/>
    <x v="9"/>
    <n v="17.45"/>
    <n v="50"/>
    <n v="872.5"/>
  </r>
  <r>
    <n v="7"/>
    <x v="6"/>
    <x v="0"/>
    <x v="10"/>
    <n v="15"/>
    <n v="96"/>
    <n v="1372.4999973177901"/>
  </r>
  <r>
    <n v="8"/>
    <x v="7"/>
    <x v="5"/>
    <x v="47"/>
    <n v="9.1999999999999993"/>
    <n v="29"/>
    <n v="244.71999967098199"/>
  </r>
  <r>
    <n v="8"/>
    <x v="7"/>
    <x v="5"/>
    <x v="11"/>
    <n v="81"/>
    <n v="5"/>
    <n v="405"/>
  </r>
  <r>
    <n v="8"/>
    <x v="7"/>
    <x v="5"/>
    <x v="48"/>
    <n v="12.5"/>
    <n v="44"/>
    <n v="550"/>
  </r>
  <r>
    <n v="9"/>
    <x v="8"/>
    <x v="6"/>
    <x v="13"/>
    <n v="21"/>
    <n v="87"/>
    <n v="1827"/>
  </r>
  <r>
    <n v="9"/>
    <x v="8"/>
    <x v="6"/>
    <x v="65"/>
    <n v="9"/>
    <n v="88"/>
    <n v="728.99999906122605"/>
  </r>
  <r>
    <n v="10"/>
    <x v="9"/>
    <x v="0"/>
    <x v="14"/>
    <n v="4.5"/>
    <n v="40"/>
    <n v="135"/>
  </r>
  <r>
    <n v="11"/>
    <x v="10"/>
    <x v="5"/>
    <x v="66"/>
    <n v="14"/>
    <n v="51"/>
    <n v="620.199997559189"/>
  </r>
  <r>
    <n v="11"/>
    <x v="10"/>
    <x v="5"/>
    <x v="67"/>
    <n v="31.23"/>
    <n v="105"/>
    <n v="2734.1864892035701"/>
  </r>
  <r>
    <n v="11"/>
    <x v="10"/>
    <x v="5"/>
    <x v="15"/>
    <n v="43.9"/>
    <n v="10"/>
    <n v="439"/>
  </r>
  <r>
    <n v="12"/>
    <x v="11"/>
    <x v="4"/>
    <x v="16"/>
    <n v="123.79"/>
    <n v="18"/>
    <n v="1869.22899926215"/>
  </r>
  <r>
    <n v="12"/>
    <x v="11"/>
    <x v="6"/>
    <x v="50"/>
    <n v="33.25"/>
    <n v="111"/>
    <n v="3441.375"/>
  </r>
  <r>
    <n v="12"/>
    <x v="11"/>
    <x v="1"/>
    <x v="17"/>
    <n v="13"/>
    <n v="52"/>
    <n v="651.29999963194098"/>
  </r>
  <r>
    <n v="12"/>
    <x v="11"/>
    <x v="0"/>
    <x v="51"/>
    <n v="7.75"/>
    <n v="20"/>
    <n v="155"/>
  </r>
  <r>
    <n v="13"/>
    <x v="12"/>
    <x v="7"/>
    <x v="18"/>
    <n v="25.89"/>
    <n v="20"/>
    <n v="491.909999614208"/>
  </r>
  <r>
    <n v="14"/>
    <x v="13"/>
    <x v="3"/>
    <x v="19"/>
    <n v="12.5"/>
    <n v="74"/>
    <n v="893.74999953433803"/>
  </r>
  <r>
    <n v="14"/>
    <x v="13"/>
    <x v="3"/>
    <x v="20"/>
    <n v="32"/>
    <n v="20"/>
    <n v="640"/>
  </r>
  <r>
    <n v="14"/>
    <x v="13"/>
    <x v="3"/>
    <x v="21"/>
    <n v="34.799999999999997"/>
    <n v="55"/>
    <n v="1722.59999714791"/>
  </r>
  <r>
    <n v="15"/>
    <x v="14"/>
    <x v="3"/>
    <x v="22"/>
    <n v="2.5"/>
    <n v="20"/>
    <n v="48.499999940395298"/>
  </r>
  <r>
    <n v="15"/>
    <x v="14"/>
    <x v="3"/>
    <x v="52"/>
    <n v="21.5"/>
    <n v="55"/>
    <n v="945.99999647587504"/>
  </r>
  <r>
    <n v="16"/>
    <x v="15"/>
    <x v="0"/>
    <x v="23"/>
    <n v="18"/>
    <n v="59"/>
    <n v="1016.99999932944"/>
  </r>
  <r>
    <n v="17"/>
    <x v="16"/>
    <x v="7"/>
    <x v="24"/>
    <n v="19"/>
    <n v="50"/>
    <n v="712.5"/>
  </r>
  <r>
    <n v="17"/>
    <x v="16"/>
    <x v="7"/>
    <x v="25"/>
    <n v="26"/>
    <n v="60"/>
    <n v="1247.99999535083"/>
  </r>
  <r>
    <n v="18"/>
    <x v="17"/>
    <x v="0"/>
    <x v="68"/>
    <n v="263.5"/>
    <n v="70"/>
    <n v="18049.749994110301"/>
  </r>
  <r>
    <n v="18"/>
    <x v="17"/>
    <x v="0"/>
    <x v="26"/>
    <n v="18"/>
    <n v="59"/>
    <n v="1025.99999946355"/>
  </r>
  <r>
    <n v="19"/>
    <x v="18"/>
    <x v="7"/>
    <x v="27"/>
    <n v="18.399999999999999"/>
    <n v="115"/>
    <n v="1950.3999934196399"/>
  </r>
  <r>
    <n v="19"/>
    <x v="18"/>
    <x v="7"/>
    <x v="28"/>
    <n v="9.65"/>
    <n v="52"/>
    <n v="501.8"/>
  </r>
  <r>
    <n v="20"/>
    <x v="19"/>
    <x v="6"/>
    <x v="29"/>
    <n v="14"/>
    <n v="62"/>
    <n v="809.19999912381104"/>
  </r>
  <r>
    <n v="20"/>
    <x v="19"/>
    <x v="1"/>
    <x v="56"/>
    <n v="19.45"/>
    <n v="16"/>
    <n v="248.959999072551"/>
  </r>
  <r>
    <n v="20"/>
    <x v="19"/>
    <x v="0"/>
    <x v="57"/>
    <n v="46"/>
    <n v="41"/>
    <n v="1747.99999451637"/>
  </r>
  <r>
    <n v="21"/>
    <x v="26"/>
    <x v="7"/>
    <x v="73"/>
    <n v="9.5"/>
    <n v="36"/>
    <n v="273.59999898076001"/>
  </r>
  <r>
    <n v="21"/>
    <x v="26"/>
    <x v="7"/>
    <x v="58"/>
    <n v="12"/>
    <n v="35"/>
    <n v="420"/>
  </r>
  <r>
    <n v="22"/>
    <x v="28"/>
    <x v="5"/>
    <x v="69"/>
    <n v="9.5"/>
    <n v="40"/>
    <n v="285"/>
  </r>
  <r>
    <n v="22"/>
    <x v="28"/>
    <x v="5"/>
    <x v="75"/>
    <n v="12.75"/>
    <n v="8"/>
    <n v="86.699999392032595"/>
  </r>
  <r>
    <n v="23"/>
    <x v="20"/>
    <x v="0"/>
    <x v="31"/>
    <n v="18"/>
    <n v="91"/>
    <n v="1408.4999946355799"/>
  </r>
  <r>
    <n v="24"/>
    <x v="21"/>
    <x v="2"/>
    <x v="32"/>
    <n v="53"/>
    <n v="13"/>
    <n v="636"/>
  </r>
  <r>
    <n v="24"/>
    <x v="21"/>
    <x v="4"/>
    <x v="33"/>
    <n v="32.799999999999997"/>
    <n v="29"/>
    <n v="921.67999956011704"/>
  </r>
  <r>
    <n v="24"/>
    <x v="21"/>
    <x v="6"/>
    <x v="70"/>
    <n v="7"/>
    <n v="20"/>
    <n v="140"/>
  </r>
  <r>
    <n v="25"/>
    <x v="22"/>
    <x v="4"/>
    <x v="59"/>
    <n v="7.45"/>
    <n v="35"/>
    <n v="195.5625"/>
  </r>
  <r>
    <n v="26"/>
    <x v="23"/>
    <x v="6"/>
    <x v="35"/>
    <n v="38"/>
    <n v="104"/>
    <n v="3837.9999954700402"/>
  </r>
  <r>
    <n v="26"/>
    <x v="23"/>
    <x v="6"/>
    <x v="36"/>
    <n v="19.5"/>
    <n v="64"/>
    <n v="1238.24999985471"/>
  </r>
  <r>
    <n v="27"/>
    <x v="27"/>
    <x v="7"/>
    <x v="64"/>
    <n v="13.25"/>
    <n v="90"/>
    <n v="1073.2499982230299"/>
  </r>
  <r>
    <n v="28"/>
    <x v="24"/>
    <x v="3"/>
    <x v="37"/>
    <n v="55"/>
    <n v="147"/>
    <n v="7749.4999950006604"/>
  </r>
  <r>
    <n v="28"/>
    <x v="24"/>
    <x v="3"/>
    <x v="38"/>
    <n v="34"/>
    <n v="156"/>
    <n v="4997.9999954402401"/>
  </r>
  <r>
    <n v="29"/>
    <x v="25"/>
    <x v="5"/>
    <x v="39"/>
    <n v="49.3"/>
    <n v="98"/>
    <n v="4597.2249919190999"/>
  </r>
  <r>
    <n v="29"/>
    <x v="25"/>
    <x v="1"/>
    <x v="76"/>
    <n v="28.5"/>
    <n v="30"/>
    <n v="726.74999490380196"/>
  </r>
  <r>
    <n v="1"/>
    <x v="0"/>
    <x v="0"/>
    <x v="41"/>
    <n v="18"/>
    <n v="90"/>
    <n v="1547.9999975860101"/>
  </r>
  <r>
    <n v="1"/>
    <x v="0"/>
    <x v="0"/>
    <x v="0"/>
    <n v="19"/>
    <n v="61"/>
    <n v="1059.25"/>
  </r>
  <r>
    <n v="2"/>
    <x v="1"/>
    <x v="1"/>
    <x v="60"/>
    <n v="22"/>
    <n v="30"/>
    <n v="495"/>
  </r>
  <r>
    <n v="2"/>
    <x v="1"/>
    <x v="1"/>
    <x v="2"/>
    <n v="21.05"/>
    <n v="64"/>
    <n v="1312.46749948244"/>
  </r>
  <r>
    <n v="3"/>
    <x v="2"/>
    <x v="2"/>
    <x v="3"/>
    <n v="30"/>
    <n v="32"/>
    <n v="929.99999955296505"/>
  </r>
  <r>
    <n v="3"/>
    <x v="2"/>
    <x v="1"/>
    <x v="62"/>
    <n v="25"/>
    <n v="50"/>
    <n v="1187.4999990686699"/>
  </r>
  <r>
    <n v="3"/>
    <x v="2"/>
    <x v="1"/>
    <x v="71"/>
    <n v="40"/>
    <n v="30"/>
    <n v="1200"/>
  </r>
  <r>
    <n v="4"/>
    <x v="3"/>
    <x v="7"/>
    <x v="42"/>
    <n v="31"/>
    <n v="80"/>
    <n v="2480"/>
  </r>
  <r>
    <n v="5"/>
    <x v="4"/>
    <x v="3"/>
    <x v="5"/>
    <n v="21"/>
    <n v="115"/>
    <n v="2205"/>
  </r>
  <r>
    <n v="6"/>
    <x v="5"/>
    <x v="7"/>
    <x v="43"/>
    <n v="6"/>
    <n v="73"/>
    <n v="429.59999987483002"/>
  </r>
  <r>
    <n v="7"/>
    <x v="6"/>
    <x v="7"/>
    <x v="45"/>
    <n v="62.5"/>
    <n v="45"/>
    <n v="2812.5"/>
  </r>
  <r>
    <n v="7"/>
    <x v="6"/>
    <x v="4"/>
    <x v="8"/>
    <n v="39"/>
    <n v="95"/>
    <n v="3673.7999995350801"/>
  </r>
  <r>
    <n v="7"/>
    <x v="6"/>
    <x v="5"/>
    <x v="9"/>
    <n v="17.45"/>
    <n v="63"/>
    <n v="958.00499984398402"/>
  </r>
  <r>
    <n v="7"/>
    <x v="6"/>
    <x v="0"/>
    <x v="10"/>
    <n v="15"/>
    <n v="83"/>
    <n v="1083.7499977648199"/>
  </r>
  <r>
    <n v="8"/>
    <x v="7"/>
    <x v="5"/>
    <x v="47"/>
    <n v="9.1999999999999993"/>
    <n v="37"/>
    <n v="340.4"/>
  </r>
  <r>
    <n v="8"/>
    <x v="7"/>
    <x v="5"/>
    <x v="11"/>
    <n v="81"/>
    <n v="20"/>
    <n v="1538.999998793"/>
  </r>
  <r>
    <n v="8"/>
    <x v="7"/>
    <x v="5"/>
    <x v="12"/>
    <n v="10"/>
    <n v="100"/>
    <n v="979.99999970197598"/>
  </r>
  <r>
    <n v="8"/>
    <x v="7"/>
    <x v="5"/>
    <x v="48"/>
    <n v="12.5"/>
    <n v="58"/>
    <n v="725"/>
  </r>
  <r>
    <n v="9"/>
    <x v="8"/>
    <x v="6"/>
    <x v="65"/>
    <n v="9"/>
    <n v="80"/>
    <n v="665.99999919533695"/>
  </r>
  <r>
    <n v="10"/>
    <x v="9"/>
    <x v="0"/>
    <x v="14"/>
    <n v="4.5"/>
    <n v="146"/>
    <n v="650.25"/>
  </r>
  <r>
    <n v="11"/>
    <x v="10"/>
    <x v="5"/>
    <x v="66"/>
    <n v="14"/>
    <n v="5"/>
    <n v="70"/>
  </r>
  <r>
    <n v="11"/>
    <x v="10"/>
    <x v="5"/>
    <x v="67"/>
    <n v="31.23"/>
    <n v="20"/>
    <n v="624.6"/>
  </r>
  <r>
    <n v="12"/>
    <x v="11"/>
    <x v="2"/>
    <x v="49"/>
    <n v="45.6"/>
    <n v="3"/>
    <n v="136.80000000000001"/>
  </r>
  <r>
    <n v="12"/>
    <x v="11"/>
    <x v="4"/>
    <x v="16"/>
    <n v="123.79"/>
    <n v="164"/>
    <n v="18444.71"/>
  </r>
  <r>
    <n v="12"/>
    <x v="11"/>
    <x v="6"/>
    <x v="50"/>
    <n v="33.25"/>
    <n v="35"/>
    <n v="1138.8124996284"/>
  </r>
  <r>
    <n v="12"/>
    <x v="11"/>
    <x v="1"/>
    <x v="17"/>
    <n v="13"/>
    <n v="65"/>
    <n v="845"/>
  </r>
  <r>
    <n v="12"/>
    <x v="11"/>
    <x v="0"/>
    <x v="51"/>
    <n v="7.75"/>
    <n v="134"/>
    <n v="991.999999307096"/>
  </r>
  <r>
    <n v="13"/>
    <x v="12"/>
    <x v="7"/>
    <x v="18"/>
    <n v="25.89"/>
    <n v="126"/>
    <n v="2983.8224997106499"/>
  </r>
  <r>
    <n v="14"/>
    <x v="13"/>
    <x v="3"/>
    <x v="19"/>
    <n v="12.5"/>
    <n v="35"/>
    <n v="437.5"/>
  </r>
  <r>
    <n v="14"/>
    <x v="13"/>
    <x v="3"/>
    <x v="20"/>
    <n v="32"/>
    <n v="6"/>
    <n v="192"/>
  </r>
  <r>
    <n v="15"/>
    <x v="14"/>
    <x v="3"/>
    <x v="22"/>
    <n v="2.5"/>
    <n v="105"/>
    <n v="237.5"/>
  </r>
  <r>
    <n v="15"/>
    <x v="14"/>
    <x v="3"/>
    <x v="63"/>
    <n v="36"/>
    <n v="50"/>
    <n v="1709.99999865889"/>
  </r>
  <r>
    <n v="15"/>
    <x v="14"/>
    <x v="3"/>
    <x v="52"/>
    <n v="21.5"/>
    <n v="55"/>
    <n v="1182.5"/>
  </r>
  <r>
    <n v="16"/>
    <x v="15"/>
    <x v="0"/>
    <x v="53"/>
    <n v="14"/>
    <n v="10"/>
    <n v="140"/>
  </r>
  <r>
    <n v="16"/>
    <x v="15"/>
    <x v="0"/>
    <x v="23"/>
    <n v="18"/>
    <n v="37"/>
    <n v="666"/>
  </r>
  <r>
    <n v="16"/>
    <x v="15"/>
    <x v="0"/>
    <x v="54"/>
    <n v="14"/>
    <n v="30"/>
    <n v="420"/>
  </r>
  <r>
    <n v="17"/>
    <x v="16"/>
    <x v="7"/>
    <x v="24"/>
    <n v="19"/>
    <n v="20"/>
    <n v="380"/>
  </r>
  <r>
    <n v="17"/>
    <x v="16"/>
    <x v="7"/>
    <x v="55"/>
    <n v="15"/>
    <n v="10"/>
    <n v="150"/>
  </r>
  <r>
    <n v="18"/>
    <x v="17"/>
    <x v="0"/>
    <x v="68"/>
    <n v="263.5"/>
    <n v="100"/>
    <n v="25559.499988220599"/>
  </r>
  <r>
    <n v="18"/>
    <x v="17"/>
    <x v="0"/>
    <x v="26"/>
    <n v="18"/>
    <n v="133"/>
    <n v="2300.3999980688"/>
  </r>
  <r>
    <n v="19"/>
    <x v="18"/>
    <x v="7"/>
    <x v="27"/>
    <n v="18.399999999999999"/>
    <n v="103"/>
    <n v="1895.2"/>
  </r>
  <r>
    <n v="19"/>
    <x v="18"/>
    <x v="7"/>
    <x v="28"/>
    <n v="9.65"/>
    <n v="49"/>
    <n v="472.85"/>
  </r>
  <r>
    <n v="20"/>
    <x v="19"/>
    <x v="6"/>
    <x v="29"/>
    <n v="14"/>
    <n v="25"/>
    <n v="350"/>
  </r>
  <r>
    <n v="21"/>
    <x v="26"/>
    <x v="7"/>
    <x v="73"/>
    <n v="9.5"/>
    <n v="15"/>
    <n v="142.5"/>
  </r>
  <r>
    <n v="21"/>
    <x v="26"/>
    <x v="7"/>
    <x v="58"/>
    <n v="12"/>
    <n v="21"/>
    <n v="252"/>
  </r>
  <r>
    <n v="22"/>
    <x v="28"/>
    <x v="5"/>
    <x v="69"/>
    <n v="9.5"/>
    <n v="21"/>
    <n v="179.54999970272101"/>
  </r>
  <r>
    <n v="23"/>
    <x v="20"/>
    <x v="5"/>
    <x v="30"/>
    <n v="20"/>
    <n v="87"/>
    <n v="1595.9999963641101"/>
  </r>
  <r>
    <n v="23"/>
    <x v="20"/>
    <x v="0"/>
    <x v="31"/>
    <n v="18"/>
    <n v="10"/>
    <n v="180"/>
  </r>
  <r>
    <n v="24"/>
    <x v="21"/>
    <x v="2"/>
    <x v="32"/>
    <n v="53"/>
    <n v="2"/>
    <n v="106"/>
  </r>
  <r>
    <n v="24"/>
    <x v="21"/>
    <x v="4"/>
    <x v="33"/>
    <n v="32.799999999999997"/>
    <n v="3"/>
    <n v="98.4"/>
  </r>
  <r>
    <n v="24"/>
    <x v="21"/>
    <x v="6"/>
    <x v="70"/>
    <n v="7"/>
    <n v="22"/>
    <n v="149.099999926984"/>
  </r>
  <r>
    <n v="25"/>
    <x v="22"/>
    <x v="4"/>
    <x v="59"/>
    <n v="7.45"/>
    <n v="42"/>
    <n v="277.13999857902502"/>
  </r>
  <r>
    <n v="25"/>
    <x v="22"/>
    <x v="4"/>
    <x v="34"/>
    <n v="24"/>
    <n v="40"/>
    <n v="839.99999552965096"/>
  </r>
  <r>
    <n v="26"/>
    <x v="23"/>
    <x v="6"/>
    <x v="35"/>
    <n v="38"/>
    <n v="37"/>
    <n v="1366.09999940544"/>
  </r>
  <r>
    <n v="26"/>
    <x v="23"/>
    <x v="6"/>
    <x v="36"/>
    <n v="19.5"/>
    <n v="20"/>
    <n v="390"/>
  </r>
  <r>
    <n v="27"/>
    <x v="27"/>
    <x v="7"/>
    <x v="64"/>
    <n v="13.25"/>
    <n v="42"/>
    <n v="532.64999905228603"/>
  </r>
  <r>
    <n v="28"/>
    <x v="24"/>
    <x v="3"/>
    <x v="37"/>
    <n v="55"/>
    <n v="40"/>
    <n v="2089.99999836087"/>
  </r>
  <r>
    <n v="28"/>
    <x v="24"/>
    <x v="3"/>
    <x v="38"/>
    <n v="34"/>
    <n v="100"/>
    <n v="3400"/>
  </r>
  <r>
    <n v="29"/>
    <x v="25"/>
    <x v="5"/>
    <x v="39"/>
    <n v="49.3"/>
    <n v="64"/>
    <n v="3061.5299975022599"/>
  </r>
  <r>
    <n v="29"/>
    <x v="25"/>
    <x v="1"/>
    <x v="76"/>
    <n v="28.5"/>
    <n v="50"/>
    <n v="1253.9999974519001"/>
  </r>
  <r>
    <n v="1"/>
    <x v="0"/>
    <x v="0"/>
    <x v="41"/>
    <n v="18"/>
    <n v="81"/>
    <n v="1188"/>
  </r>
  <r>
    <n v="1"/>
    <x v="0"/>
    <x v="0"/>
    <x v="0"/>
    <n v="19"/>
    <n v="10"/>
    <n v="161.49999886751101"/>
  </r>
  <r>
    <n v="2"/>
    <x v="1"/>
    <x v="1"/>
    <x v="60"/>
    <n v="22"/>
    <n v="5"/>
    <n v="110"/>
  </r>
  <r>
    <n v="2"/>
    <x v="1"/>
    <x v="1"/>
    <x v="1"/>
    <n v="21.35"/>
    <n v="20"/>
    <n v="427"/>
  </r>
  <r>
    <n v="3"/>
    <x v="2"/>
    <x v="2"/>
    <x v="3"/>
    <n v="30"/>
    <n v="217"/>
    <n v="6510"/>
  </r>
  <r>
    <n v="3"/>
    <x v="2"/>
    <x v="1"/>
    <x v="62"/>
    <n v="25"/>
    <n v="88"/>
    <n v="2179.99999970197"/>
  </r>
  <r>
    <n v="3"/>
    <x v="2"/>
    <x v="1"/>
    <x v="71"/>
    <n v="40"/>
    <n v="36"/>
    <n v="1319.99999523162"/>
  </r>
  <r>
    <n v="4"/>
    <x v="3"/>
    <x v="7"/>
    <x v="42"/>
    <n v="31"/>
    <n v="75"/>
    <n v="2262.9999990761198"/>
  </r>
  <r>
    <n v="5"/>
    <x v="4"/>
    <x v="3"/>
    <x v="5"/>
    <n v="21"/>
    <n v="52"/>
    <n v="1065.75"/>
  </r>
</pivotCacheRecords>
</file>

<file path=xl/pivotCache/pivotCacheRecords7.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
  <r>
    <x v="0"/>
    <x v="0"/>
    <x v="0"/>
    <n v="24"/>
    <n v="886.6"/>
  </r>
  <r>
    <x v="0"/>
    <x v="0"/>
    <x v="1"/>
    <n v="26"/>
    <n v="373.5"/>
  </r>
  <r>
    <x v="0"/>
    <x v="0"/>
    <x v="2"/>
    <n v="2"/>
    <n v="18"/>
  </r>
  <r>
    <x v="0"/>
    <x v="0"/>
    <x v="3"/>
    <n v="20"/>
    <n v="878"/>
  </r>
  <r>
    <x v="0"/>
    <x v="0"/>
    <x v="4"/>
    <n v="6"/>
    <n v="60"/>
  </r>
  <r>
    <x v="0"/>
    <x v="0"/>
    <x v="5"/>
    <n v="48"/>
    <n v="795.59999978542305"/>
  </r>
  <r>
    <x v="0"/>
    <x v="0"/>
    <x v="6"/>
    <n v="40"/>
    <n v="2200"/>
  </r>
  <r>
    <x v="0"/>
    <x v="0"/>
    <x v="7"/>
    <n v="27"/>
    <n v="280.799999922513"/>
  </r>
  <r>
    <x v="0"/>
    <x v="0"/>
    <x v="8"/>
    <n v="36"/>
    <n v="879.99999970197598"/>
  </r>
  <r>
    <x v="0"/>
    <x v="0"/>
    <x v="9"/>
    <n v="40"/>
    <n v="503.499999605119"/>
  </r>
  <r>
    <x v="0"/>
    <x v="0"/>
    <x v="10"/>
    <n v="20"/>
    <n v="430"/>
  </r>
  <r>
    <x v="1"/>
    <x v="1"/>
    <x v="11"/>
    <n v="1"/>
    <n v="28.8"/>
  </r>
  <r>
    <x v="1"/>
    <x v="1"/>
    <x v="12"/>
    <n v="17"/>
    <n v="240"/>
  </r>
  <r>
    <x v="1"/>
    <x v="1"/>
    <x v="13"/>
    <n v="3"/>
    <n v="69.75"/>
  </r>
  <r>
    <x v="1"/>
    <x v="1"/>
    <x v="14"/>
    <n v="25"/>
    <n v="350"/>
  </r>
  <r>
    <x v="1"/>
    <x v="1"/>
    <x v="15"/>
    <n v="10"/>
    <n v="340"/>
  </r>
  <r>
    <x v="1"/>
    <x v="1"/>
    <x v="16"/>
    <n v="10"/>
    <n v="320"/>
  </r>
  <r>
    <x v="1"/>
    <x v="1"/>
    <x v="17"/>
    <n v="91"/>
    <n v="1705.1999984353699"/>
  </r>
  <r>
    <x v="1"/>
    <x v="1"/>
    <x v="18"/>
    <n v="20"/>
    <n v="108"/>
  </r>
  <r>
    <x v="1"/>
    <x v="1"/>
    <x v="19"/>
    <n v="14"/>
    <n v="128.80000000000001"/>
  </r>
  <r>
    <x v="1"/>
    <x v="1"/>
    <x v="20"/>
    <n v="10"/>
    <n v="348"/>
  </r>
  <r>
    <x v="1"/>
    <x v="1"/>
    <x v="21"/>
    <n v="20"/>
    <n v="816.49999588727906"/>
  </r>
  <r>
    <x v="1"/>
    <x v="1"/>
    <x v="22"/>
    <n v="15"/>
    <n v="162.562498860061"/>
  </r>
  <r>
    <x v="1"/>
    <x v="1"/>
    <x v="23"/>
    <n v="10"/>
    <n v="165.59999972581801"/>
  </r>
  <r>
    <x v="1"/>
    <x v="1"/>
    <x v="24"/>
    <n v="5"/>
    <n v="87.749999854713593"/>
  </r>
  <r>
    <x v="1"/>
    <x v="1"/>
    <x v="6"/>
    <n v="25"/>
    <n v="1182.4999987706501"/>
  </r>
  <r>
    <x v="1"/>
    <x v="1"/>
    <x v="25"/>
    <n v="36"/>
    <n v="1341.6"/>
  </r>
  <r>
    <x v="1"/>
    <x v="1"/>
    <x v="26"/>
    <n v="40"/>
    <n v="560"/>
  </r>
  <r>
    <x v="1"/>
    <x v="1"/>
    <x v="27"/>
    <n v="25"/>
    <n v="820"/>
  </r>
  <r>
    <x v="1"/>
    <x v="1"/>
    <x v="28"/>
    <n v="30"/>
    <n v="796.36499441564001"/>
  </r>
  <r>
    <x v="1"/>
    <x v="1"/>
    <x v="29"/>
    <n v="68"/>
    <n v="166.99999988079"/>
  </r>
  <r>
    <x v="1"/>
    <x v="1"/>
    <x v="30"/>
    <n v="4"/>
    <n v="68"/>
  </r>
  <r>
    <x v="1"/>
    <x v="1"/>
    <x v="31"/>
    <n v="36"/>
    <n v="269.7"/>
  </r>
  <r>
    <x v="1"/>
    <x v="1"/>
    <x v="32"/>
    <n v="20"/>
    <n v="380"/>
  </r>
  <r>
    <x v="2"/>
    <x v="0"/>
    <x v="33"/>
    <n v="25"/>
    <n v="90"/>
  </r>
  <r>
    <x v="2"/>
    <x v="0"/>
    <x v="24"/>
    <n v="71"/>
    <n v="1287"/>
  </r>
  <r>
    <x v="2"/>
    <x v="0"/>
    <x v="18"/>
    <n v="44"/>
    <n v="238.8"/>
  </r>
  <r>
    <x v="2"/>
    <x v="0"/>
    <x v="34"/>
    <n v="39"/>
    <n v="585"/>
  </r>
  <r>
    <x v="2"/>
    <x v="0"/>
    <x v="35"/>
    <n v="40"/>
    <n v="1216"/>
  </r>
  <r>
    <x v="2"/>
    <x v="0"/>
    <x v="22"/>
    <n v="15"/>
    <n v="137.69999977201201"/>
  </r>
  <r>
    <x v="2"/>
    <x v="0"/>
    <x v="12"/>
    <n v="60"/>
    <n v="731.99999704956997"/>
  </r>
  <r>
    <x v="2"/>
    <x v="0"/>
    <x v="36"/>
    <n v="25"/>
    <n v="237.5"/>
  </r>
  <r>
    <x v="2"/>
    <x v="0"/>
    <x v="37"/>
    <n v="23"/>
    <n v="1187.2"/>
  </r>
  <r>
    <x v="2"/>
    <x v="0"/>
    <x v="38"/>
    <n v="38"/>
    <n v="266"/>
  </r>
  <r>
    <x v="2"/>
    <x v="0"/>
    <x v="27"/>
    <n v="18"/>
    <n v="590.4"/>
  </r>
  <r>
    <x v="2"/>
    <x v="0"/>
    <x v="39"/>
    <n v="3"/>
    <n v="45"/>
  </r>
  <r>
    <x v="2"/>
    <x v="0"/>
    <x v="40"/>
    <n v="21"/>
    <n v="504"/>
  </r>
  <r>
    <x v="2"/>
    <x v="0"/>
    <x v="32"/>
    <n v="25"/>
    <n v="379.99999915063302"/>
  </r>
  <r>
    <x v="2"/>
    <x v="0"/>
    <x v="2"/>
    <n v="43"/>
    <n v="499.19999974965998"/>
  </r>
  <r>
    <x v="2"/>
    <x v="0"/>
    <x v="41"/>
    <n v="37"/>
    <n v="726.6"/>
  </r>
  <r>
    <x v="2"/>
    <x v="0"/>
    <x v="42"/>
    <n v="115"/>
    <n v="1406.2499995343301"/>
  </r>
  <r>
    <x v="2"/>
    <x v="0"/>
    <x v="15"/>
    <n v="15"/>
    <n v="510"/>
  </r>
  <r>
    <x v="2"/>
    <x v="0"/>
    <x v="10"/>
    <n v="12"/>
    <n v="258"/>
  </r>
  <r>
    <x v="2"/>
    <x v="0"/>
    <x v="43"/>
    <n v="14"/>
    <n v="135.1"/>
  </r>
  <r>
    <x v="2"/>
    <x v="0"/>
    <x v="44"/>
    <n v="24"/>
    <n v="432"/>
  </r>
  <r>
    <x v="2"/>
    <x v="0"/>
    <x v="45"/>
    <n v="15"/>
    <n v="210"/>
  </r>
  <r>
    <x v="2"/>
    <x v="0"/>
    <x v="46"/>
    <n v="50"/>
    <n v="3847.4999969825099"/>
  </r>
  <r>
    <x v="2"/>
    <x v="0"/>
    <x v="47"/>
    <n v="16"/>
    <n v="304"/>
  </r>
  <r>
    <x v="3"/>
    <x v="2"/>
    <x v="48"/>
    <n v="16"/>
    <n v="248"/>
  </r>
  <r>
    <x v="3"/>
    <x v="2"/>
    <x v="6"/>
    <n v="15"/>
    <n v="660"/>
  </r>
  <r>
    <x v="3"/>
    <x v="2"/>
    <x v="3"/>
    <n v="8"/>
    <n v="280.8"/>
  </r>
  <r>
    <x v="3"/>
    <x v="2"/>
    <x v="39"/>
    <n v="25"/>
    <n v="300"/>
  </r>
  <r>
    <x v="3"/>
    <x v="2"/>
    <x v="33"/>
    <n v="18"/>
    <n v="63.45"/>
  </r>
  <r>
    <x v="3"/>
    <x v="2"/>
    <x v="40"/>
    <n v="20"/>
    <n v="384"/>
  </r>
  <r>
    <x v="3"/>
    <x v="2"/>
    <x v="31"/>
    <n v="51"/>
    <n v="337.124999826774"/>
  </r>
  <r>
    <x v="3"/>
    <x v="2"/>
    <x v="46"/>
    <n v="28"/>
    <n v="1814.4"/>
  </r>
  <r>
    <x v="3"/>
    <x v="2"/>
    <x v="15"/>
    <n v="35"/>
    <n v="1088"/>
  </r>
  <r>
    <x v="3"/>
    <x v="2"/>
    <x v="25"/>
    <n v="10"/>
    <n v="312"/>
  </r>
  <r>
    <x v="3"/>
    <x v="2"/>
    <x v="28"/>
    <n v="50"/>
    <n v="1193.2874999999999"/>
  </r>
  <r>
    <x v="3"/>
    <x v="2"/>
    <x v="44"/>
    <n v="8"/>
    <n v="115.2"/>
  </r>
  <r>
    <x v="3"/>
    <x v="2"/>
    <x v="43"/>
    <n v="40"/>
    <n v="327.5"/>
  </r>
  <r>
    <x v="3"/>
    <x v="2"/>
    <x v="1"/>
    <n v="26"/>
    <n v="410.399999463558"/>
  </r>
  <r>
    <x v="3"/>
    <x v="2"/>
    <x v="49"/>
    <n v="36"/>
    <n v="240.47999993339101"/>
  </r>
  <r>
    <x v="3"/>
    <x v="2"/>
    <x v="50"/>
    <n v="22"/>
    <n v="619.99999907612801"/>
  </r>
  <r>
    <x v="3"/>
    <x v="2"/>
    <x v="51"/>
    <n v="50"/>
    <n v="1035.5999999999999"/>
  </r>
  <r>
    <x v="3"/>
    <x v="2"/>
    <x v="21"/>
    <n v="60"/>
    <n v="2760"/>
  </r>
  <r>
    <x v="3"/>
    <x v="2"/>
    <x v="52"/>
    <n v="12"/>
    <n v="188.459999687969"/>
  </r>
  <r>
    <x v="3"/>
    <x v="2"/>
    <x v="16"/>
    <n v="10"/>
    <n v="287.99999952316199"/>
  </r>
  <r>
    <x v="3"/>
    <x v="2"/>
    <x v="23"/>
    <n v="75"/>
    <n v="1380"/>
  </r>
  <r>
    <x v="3"/>
    <x v="2"/>
    <x v="27"/>
    <n v="12"/>
    <n v="393.6"/>
  </r>
  <r>
    <x v="3"/>
    <x v="2"/>
    <x v="10"/>
    <n v="32"/>
    <n v="688"/>
  </r>
  <r>
    <x v="3"/>
    <x v="2"/>
    <x v="53"/>
    <n v="12"/>
    <n v="237.599999606609"/>
  </r>
  <r>
    <x v="3"/>
    <x v="2"/>
    <x v="54"/>
    <n v="15"/>
    <n v="3557.2499941103101"/>
  </r>
  <r>
    <x v="3"/>
    <x v="2"/>
    <x v="55"/>
    <n v="35"/>
    <n v="472.5"/>
  </r>
  <r>
    <x v="3"/>
    <x v="2"/>
    <x v="13"/>
    <n v="16"/>
    <n v="372"/>
  </r>
  <r>
    <x v="3"/>
    <x v="2"/>
    <x v="0"/>
    <n v="50"/>
    <n v="2143.1999979615198"/>
  </r>
  <r>
    <x v="3"/>
    <x v="2"/>
    <x v="38"/>
    <n v="25"/>
    <n v="175"/>
  </r>
  <r>
    <x v="3"/>
    <x v="2"/>
    <x v="18"/>
    <n v="6"/>
    <n v="36"/>
  </r>
  <r>
    <x v="3"/>
    <x v="2"/>
    <x v="36"/>
    <n v="61"/>
    <n v="464.54999970272098"/>
  </r>
  <r>
    <x v="3"/>
    <x v="2"/>
    <x v="5"/>
    <n v="21"/>
    <n v="283.5"/>
  </r>
  <r>
    <x v="3"/>
    <x v="2"/>
    <x v="4"/>
    <n v="30"/>
    <n v="300"/>
  </r>
  <r>
    <x v="3"/>
    <x v="2"/>
    <x v="56"/>
    <n v="10"/>
    <n v="928.42499999999995"/>
  </r>
  <r>
    <x v="3"/>
    <x v="2"/>
    <x v="32"/>
    <n v="21"/>
    <n v="299.25"/>
  </r>
  <r>
    <x v="3"/>
    <x v="2"/>
    <x v="19"/>
    <n v="25"/>
    <n v="230"/>
  </r>
  <r>
    <x v="3"/>
    <x v="2"/>
    <x v="57"/>
    <n v="15"/>
    <n v="300"/>
  </r>
  <r>
    <x v="0"/>
    <x v="0"/>
    <x v="49"/>
    <n v="30"/>
    <n v="208.59999977797199"/>
  </r>
  <r>
    <x v="0"/>
    <x v="0"/>
    <x v="24"/>
    <n v="4"/>
    <n v="78"/>
  </r>
  <r>
    <x v="0"/>
    <x v="0"/>
    <x v="17"/>
    <n v="39"/>
    <n v="819"/>
  </r>
  <r>
    <x v="0"/>
    <x v="0"/>
    <x v="58"/>
    <n v="63"/>
    <n v="549.99999880790699"/>
  </r>
  <r>
    <x v="0"/>
    <x v="0"/>
    <x v="59"/>
    <n v="10"/>
    <n v="625"/>
  </r>
  <r>
    <x v="0"/>
    <x v="0"/>
    <x v="36"/>
    <n v="14"/>
    <n v="133"/>
  </r>
  <r>
    <x v="0"/>
    <x v="0"/>
    <x v="37"/>
    <n v="8"/>
    <n v="424"/>
  </r>
  <r>
    <x v="0"/>
    <x v="0"/>
    <x v="15"/>
    <n v="76"/>
    <n v="2014.5"/>
  </r>
  <r>
    <x v="0"/>
    <x v="0"/>
    <x v="60"/>
    <n v="19"/>
    <n v="455.99999872594998"/>
  </r>
  <r>
    <x v="4"/>
    <x v="3"/>
    <x v="25"/>
    <n v="30"/>
    <n v="936"/>
  </r>
  <r>
    <x v="4"/>
    <x v="3"/>
    <x v="12"/>
    <n v="20"/>
    <n v="240"/>
  </r>
  <r>
    <x v="4"/>
    <x v="3"/>
    <x v="1"/>
    <n v="60"/>
    <n v="864"/>
  </r>
  <r>
    <x v="4"/>
    <x v="3"/>
    <x v="20"/>
    <n v="20"/>
    <n v="556"/>
  </r>
  <r>
    <x v="4"/>
    <x v="3"/>
    <x v="0"/>
    <n v="30"/>
    <n v="1092"/>
  </r>
  <r>
    <x v="4"/>
    <x v="3"/>
    <x v="56"/>
    <n v="49"/>
    <n v="5198.0599999999904"/>
  </r>
  <r>
    <x v="4"/>
    <x v="3"/>
    <x v="54"/>
    <n v="15"/>
    <n v="3425.5"/>
  </r>
  <r>
    <x v="4"/>
    <x v="3"/>
    <x v="57"/>
    <n v="35"/>
    <n v="560"/>
  </r>
  <r>
    <x v="4"/>
    <x v="3"/>
    <x v="49"/>
    <n v="28"/>
    <n v="165.2"/>
  </r>
  <r>
    <x v="4"/>
    <x v="3"/>
    <x v="2"/>
    <n v="5"/>
    <n v="48"/>
  </r>
  <r>
    <x v="4"/>
    <x v="3"/>
    <x v="35"/>
    <n v="40"/>
    <n v="1094.3999981880099"/>
  </r>
  <r>
    <x v="4"/>
    <x v="3"/>
    <x v="61"/>
    <n v="30"/>
    <n v="718.199998810887"/>
  </r>
  <r>
    <x v="4"/>
    <x v="3"/>
    <x v="31"/>
    <n v="38"/>
    <n v="242.41999977827001"/>
  </r>
  <r>
    <x v="4"/>
    <x v="3"/>
    <x v="50"/>
    <n v="14"/>
    <n v="347.2"/>
  </r>
  <r>
    <x v="4"/>
    <x v="3"/>
    <x v="38"/>
    <n v="20"/>
    <n v="112"/>
  </r>
  <r>
    <x v="4"/>
    <x v="3"/>
    <x v="62"/>
    <n v="45"/>
    <n v="1872"/>
  </r>
  <r>
    <x v="4"/>
    <x v="3"/>
    <x v="43"/>
    <n v="12"/>
    <n v="110.009999913722"/>
  </r>
  <r>
    <x v="4"/>
    <x v="3"/>
    <x v="40"/>
    <n v="18"/>
    <n v="410.39999967813401"/>
  </r>
  <r>
    <x v="4"/>
    <x v="3"/>
    <x v="17"/>
    <n v="45"/>
    <n v="834.74999561905804"/>
  </r>
  <r>
    <x v="4"/>
    <x v="3"/>
    <x v="59"/>
    <n v="24"/>
    <n v="1331.24999329447"/>
  </r>
  <r>
    <x v="4"/>
    <x v="3"/>
    <x v="5"/>
    <n v="30"/>
    <n v="540"/>
  </r>
  <r>
    <x v="4"/>
    <x v="3"/>
    <x v="42"/>
    <n v="85"/>
    <n v="1031.2499995343301"/>
  </r>
  <r>
    <x v="4"/>
    <x v="3"/>
    <x v="55"/>
    <n v="25"/>
    <n v="450"/>
  </r>
  <r>
    <x v="4"/>
    <x v="3"/>
    <x v="6"/>
    <n v="12"/>
    <n v="660"/>
  </r>
  <r>
    <x v="4"/>
    <x v="3"/>
    <x v="24"/>
    <n v="15"/>
    <n v="292.5"/>
  </r>
  <r>
    <x v="5"/>
    <x v="1"/>
    <x v="53"/>
    <n v="24"/>
    <n v="422.4"/>
  </r>
  <r>
    <x v="5"/>
    <x v="1"/>
    <x v="24"/>
    <n v="16"/>
    <n v="249.6"/>
  </r>
  <r>
    <x v="5"/>
    <x v="1"/>
    <x v="31"/>
    <n v="50"/>
    <n v="310"/>
  </r>
  <r>
    <x v="5"/>
    <x v="1"/>
    <x v="25"/>
    <n v="40"/>
    <n v="1170"/>
  </r>
  <r>
    <x v="5"/>
    <x v="1"/>
    <x v="56"/>
    <n v="20"/>
    <n v="1856.85"/>
  </r>
  <r>
    <x v="5"/>
    <x v="1"/>
    <x v="38"/>
    <n v="40"/>
    <n v="223.99999916553401"/>
  </r>
  <r>
    <x v="4"/>
    <x v="1"/>
    <x v="49"/>
    <n v="39"/>
    <n v="230.1"/>
  </r>
  <r>
    <x v="4"/>
    <x v="1"/>
    <x v="59"/>
    <n v="50"/>
    <n v="2449.9999992549401"/>
  </r>
  <r>
    <x v="4"/>
    <x v="1"/>
    <x v="43"/>
    <n v="26"/>
    <n v="222.87999993115599"/>
  </r>
  <r>
    <x v="4"/>
    <x v="1"/>
    <x v="21"/>
    <n v="40"/>
    <n v="1398.39999890327"/>
  </r>
  <r>
    <x v="4"/>
    <x v="1"/>
    <x v="63"/>
    <n v="50"/>
    <n v="560"/>
  </r>
  <r>
    <x v="4"/>
    <x v="1"/>
    <x v="37"/>
    <n v="40"/>
    <n v="1854.99999921023"/>
  </r>
  <r>
    <x v="4"/>
    <x v="1"/>
    <x v="64"/>
    <n v="15"/>
    <n v="108"/>
  </r>
  <r>
    <x v="4"/>
    <x v="1"/>
    <x v="61"/>
    <n v="28"/>
    <n v="877.8"/>
  </r>
  <r>
    <x v="4"/>
    <x v="1"/>
    <x v="53"/>
    <n v="50"/>
    <n v="934.99999344348896"/>
  </r>
  <r>
    <x v="4"/>
    <x v="1"/>
    <x v="65"/>
    <n v="58"/>
    <n v="1514.9999910593001"/>
  </r>
  <r>
    <x v="4"/>
    <x v="1"/>
    <x v="66"/>
    <n v="10"/>
    <n v="339.99999761581398"/>
  </r>
  <r>
    <x v="4"/>
    <x v="1"/>
    <x v="47"/>
    <n v="30"/>
    <n v="570"/>
  </r>
  <r>
    <x v="4"/>
    <x v="1"/>
    <x v="23"/>
    <n v="45"/>
    <n v="772.79999917745499"/>
  </r>
  <r>
    <x v="4"/>
    <x v="1"/>
    <x v="14"/>
    <n v="36"/>
    <n v="466.19999968707498"/>
  </r>
  <r>
    <x v="4"/>
    <x v="1"/>
    <x v="50"/>
    <n v="46"/>
    <n v="1426"/>
  </r>
  <r>
    <x v="4"/>
    <x v="1"/>
    <x v="10"/>
    <n v="30"/>
    <n v="645"/>
  </r>
  <r>
    <x v="4"/>
    <x v="1"/>
    <x v="52"/>
    <n v="57"/>
    <n v="918.74249886889004"/>
  </r>
  <r>
    <x v="4"/>
    <x v="1"/>
    <x v="42"/>
    <n v="3"/>
    <n v="35.624999972060301"/>
  </r>
  <r>
    <x v="4"/>
    <x v="1"/>
    <x v="67"/>
    <n v="10"/>
    <n v="199.97499984316499"/>
  </r>
  <r>
    <x v="4"/>
    <x v="1"/>
    <x v="5"/>
    <n v="20"/>
    <n v="360"/>
  </r>
  <r>
    <x v="4"/>
    <x v="1"/>
    <x v="36"/>
    <n v="30"/>
    <n v="213.75"/>
  </r>
  <r>
    <x v="4"/>
    <x v="1"/>
    <x v="35"/>
    <n v="30"/>
    <n v="855"/>
  </r>
  <r>
    <x v="4"/>
    <x v="1"/>
    <x v="24"/>
    <n v="14"/>
    <n v="204.75"/>
  </r>
  <r>
    <x v="4"/>
    <x v="1"/>
    <x v="11"/>
    <n v="32"/>
    <n v="876.6"/>
  </r>
  <r>
    <x v="4"/>
    <x v="1"/>
    <x v="1"/>
    <n v="21"/>
    <n v="378"/>
  </r>
  <r>
    <x v="4"/>
    <x v="1"/>
    <x v="8"/>
    <n v="70"/>
    <n v="1562.4999990686699"/>
  </r>
  <r>
    <x v="4"/>
    <x v="1"/>
    <x v="25"/>
    <n v="31"/>
    <n v="1177.7999995350799"/>
  </r>
  <r>
    <x v="4"/>
    <x v="1"/>
    <x v="2"/>
    <n v="21"/>
    <n v="252"/>
  </r>
  <r>
    <x v="4"/>
    <x v="1"/>
    <x v="62"/>
    <n v="14"/>
    <n v="621.17999897152094"/>
  </r>
  <r>
    <x v="4"/>
    <x v="1"/>
    <x v="20"/>
    <n v="16"/>
    <n v="556.79999999999995"/>
  </r>
  <r>
    <x v="4"/>
    <x v="1"/>
    <x v="31"/>
    <n v="20"/>
    <n v="139.499999769032"/>
  </r>
  <r>
    <x v="4"/>
    <x v="1"/>
    <x v="18"/>
    <n v="20"/>
    <n v="120"/>
  </r>
  <r>
    <x v="4"/>
    <x v="1"/>
    <x v="13"/>
    <n v="20"/>
    <n v="348.75"/>
  </r>
  <r>
    <x v="4"/>
    <x v="1"/>
    <x v="19"/>
    <n v="10"/>
    <n v="69"/>
  </r>
  <r>
    <x v="6"/>
    <x v="4"/>
    <x v="50"/>
    <n v="46"/>
    <n v="1326.8"/>
  </r>
  <r>
    <x v="6"/>
    <x v="4"/>
    <x v="40"/>
    <n v="15"/>
    <n v="288"/>
  </r>
  <r>
    <x v="6"/>
    <x v="4"/>
    <x v="62"/>
    <n v="101"/>
    <n v="4522.4750000000004"/>
  </r>
  <r>
    <x v="6"/>
    <x v="4"/>
    <x v="12"/>
    <n v="30"/>
    <n v="360"/>
  </r>
  <r>
    <x v="6"/>
    <x v="4"/>
    <x v="29"/>
    <n v="64"/>
    <n v="135.5"/>
  </r>
  <r>
    <x v="6"/>
    <x v="4"/>
    <x v="6"/>
    <n v="25"/>
    <n v="1020.79999881982"/>
  </r>
  <r>
    <x v="6"/>
    <x v="4"/>
    <x v="43"/>
    <n v="25"/>
    <n v="153.99999942630501"/>
  </r>
  <r>
    <x v="6"/>
    <x v="4"/>
    <x v="48"/>
    <n v="58"/>
    <n v="758.57499815225594"/>
  </r>
  <r>
    <x v="6"/>
    <x v="4"/>
    <x v="25"/>
    <n v="56"/>
    <n v="1404"/>
  </r>
  <r>
    <x v="6"/>
    <x v="4"/>
    <x v="23"/>
    <n v="50"/>
    <n v="551.25"/>
  </r>
  <r>
    <x v="6"/>
    <x v="4"/>
    <x v="36"/>
    <n v="30"/>
    <n v="171"/>
  </r>
  <r>
    <x v="6"/>
    <x v="4"/>
    <x v="63"/>
    <n v="60"/>
    <n v="638.39999949932098"/>
  </r>
  <r>
    <x v="6"/>
    <x v="4"/>
    <x v="14"/>
    <n v="20"/>
    <n v="212.79999983310699"/>
  </r>
  <r>
    <x v="6"/>
    <x v="4"/>
    <x v="4"/>
    <n v="20"/>
    <n v="200"/>
  </r>
  <r>
    <x v="6"/>
    <x v="4"/>
    <x v="15"/>
    <n v="75"/>
    <n v="2337.5"/>
  </r>
  <r>
    <x v="6"/>
    <x v="4"/>
    <x v="20"/>
    <n v="35"/>
    <n v="1218"/>
  </r>
  <r>
    <x v="6"/>
    <x v="4"/>
    <x v="55"/>
    <n v="60"/>
    <n v="810"/>
  </r>
  <r>
    <x v="6"/>
    <x v="4"/>
    <x v="17"/>
    <n v="5"/>
    <n v="78.75"/>
  </r>
  <r>
    <x v="6"/>
    <x v="4"/>
    <x v="35"/>
    <n v="18"/>
    <n v="684"/>
  </r>
  <r>
    <x v="6"/>
    <x v="4"/>
    <x v="8"/>
    <n v="12"/>
    <n v="300"/>
  </r>
  <r>
    <x v="6"/>
    <x v="4"/>
    <x v="66"/>
    <n v="16"/>
    <n v="640"/>
  </r>
  <r>
    <x v="6"/>
    <x v="4"/>
    <x v="31"/>
    <n v="10"/>
    <n v="77.5"/>
  </r>
  <r>
    <x v="6"/>
    <x v="4"/>
    <x v="65"/>
    <n v="20"/>
    <n v="600"/>
  </r>
  <r>
    <x v="6"/>
    <x v="4"/>
    <x v="21"/>
    <n v="9"/>
    <n v="414"/>
  </r>
  <r>
    <x v="6"/>
    <x v="4"/>
    <x v="33"/>
    <n v="30"/>
    <n v="101.25"/>
  </r>
  <r>
    <x v="6"/>
    <x v="4"/>
    <x v="37"/>
    <n v="24"/>
    <n v="1272"/>
  </r>
  <r>
    <x v="6"/>
    <x v="4"/>
    <x v="68"/>
    <n v="42"/>
    <n v="525"/>
  </r>
  <r>
    <x v="2"/>
    <x v="0"/>
    <x v="4"/>
    <n v="30"/>
    <n v="240"/>
  </r>
  <r>
    <x v="2"/>
    <x v="0"/>
    <x v="61"/>
    <n v="9"/>
    <n v="239.4"/>
  </r>
  <r>
    <x v="2"/>
    <x v="0"/>
    <x v="65"/>
    <n v="34"/>
    <n v="840"/>
  </r>
  <r>
    <x v="2"/>
    <x v="0"/>
    <x v="58"/>
    <n v="29"/>
    <n v="262"/>
  </r>
  <r>
    <x v="2"/>
    <x v="0"/>
    <x v="23"/>
    <n v="10"/>
    <n v="147"/>
  </r>
  <r>
    <x v="2"/>
    <x v="0"/>
    <x v="20"/>
    <n v="11"/>
    <n v="312.8"/>
  </r>
  <r>
    <x v="2"/>
    <x v="0"/>
    <x v="29"/>
    <n v="15"/>
    <n v="37.5"/>
  </r>
  <r>
    <x v="2"/>
    <x v="0"/>
    <x v="57"/>
    <n v="6"/>
    <n v="120"/>
  </r>
  <r>
    <x v="2"/>
    <x v="0"/>
    <x v="62"/>
    <n v="10"/>
    <n v="493"/>
  </r>
  <r>
    <x v="2"/>
    <x v="0"/>
    <x v="6"/>
    <n v="4"/>
    <n v="220"/>
  </r>
  <r>
    <x v="2"/>
    <x v="0"/>
    <x v="21"/>
    <n v="30"/>
    <n v="1380"/>
  </r>
  <r>
    <x v="7"/>
    <x v="5"/>
    <x v="44"/>
    <n v="3"/>
    <n v="54"/>
  </r>
  <r>
    <x v="7"/>
    <x v="5"/>
    <x v="43"/>
    <n v="10"/>
    <n v="96.5"/>
  </r>
  <r>
    <x v="7"/>
    <x v="5"/>
    <x v="68"/>
    <n v="6"/>
    <n v="75"/>
  </r>
  <r>
    <x v="7"/>
    <x v="5"/>
    <x v="42"/>
    <n v="1"/>
    <n v="12.5"/>
  </r>
  <r>
    <x v="7"/>
    <x v="5"/>
    <x v="21"/>
    <n v="7"/>
    <n v="322"/>
  </r>
  <r>
    <x v="7"/>
    <x v="5"/>
    <x v="31"/>
    <n v="20"/>
    <n v="155"/>
  </r>
  <r>
    <x v="7"/>
    <x v="5"/>
    <x v="39"/>
    <n v="10"/>
    <n v="150"/>
  </r>
  <r>
    <x v="7"/>
    <x v="5"/>
    <x v="0"/>
    <n v="8"/>
    <n v="364.8"/>
  </r>
  <r>
    <x v="7"/>
    <x v="5"/>
    <x v="26"/>
    <n v="20"/>
    <n v="280"/>
  </r>
  <r>
    <x v="7"/>
    <x v="5"/>
    <x v="29"/>
    <n v="10"/>
    <n v="25"/>
  </r>
  <r>
    <x v="7"/>
    <x v="5"/>
    <x v="45"/>
    <n v="20"/>
    <n v="280"/>
  </r>
  <r>
    <x v="1"/>
    <x v="3"/>
    <x v="58"/>
    <n v="10"/>
    <n v="80"/>
  </r>
  <r>
    <x v="1"/>
    <x v="3"/>
    <x v="69"/>
    <n v="1"/>
    <n v="20.8"/>
  </r>
  <r>
    <x v="8"/>
    <x v="1"/>
    <x v="33"/>
    <n v="15"/>
    <n v="45.899999678134897"/>
  </r>
  <r>
    <x v="8"/>
    <x v="1"/>
    <x v="40"/>
    <n v="21"/>
    <n v="342.71999759673997"/>
  </r>
  <r>
    <x v="8"/>
    <x v="1"/>
    <x v="70"/>
    <n v="41"/>
    <n v="303.999999046325"/>
  </r>
  <r>
    <x v="8"/>
    <x v="1"/>
    <x v="55"/>
    <n v="15"/>
    <n v="183.59999871253899"/>
  </r>
  <r>
    <x v="8"/>
    <x v="1"/>
    <x v="61"/>
    <n v="30"/>
    <n v="798"/>
  </r>
  <r>
    <x v="8"/>
    <x v="1"/>
    <x v="50"/>
    <n v="16"/>
    <n v="471.19999963045098"/>
  </r>
  <r>
    <x v="8"/>
    <x v="1"/>
    <x v="35"/>
    <n v="72"/>
    <n v="2667.59999728202"/>
  </r>
  <r>
    <x v="8"/>
    <x v="1"/>
    <x v="15"/>
    <n v="10"/>
    <n v="322.99999974667998"/>
  </r>
  <r>
    <x v="8"/>
    <x v="1"/>
    <x v="58"/>
    <n v="40"/>
    <n v="379.99999970197598"/>
  </r>
  <r>
    <x v="8"/>
    <x v="1"/>
    <x v="37"/>
    <n v="30"/>
    <n v="1510.49999881535"/>
  </r>
  <r>
    <x v="8"/>
    <x v="1"/>
    <x v="18"/>
    <n v="6"/>
    <n v="36"/>
  </r>
  <r>
    <x v="8"/>
    <x v="1"/>
    <x v="14"/>
    <n v="28"/>
    <n v="392"/>
  </r>
  <r>
    <x v="8"/>
    <x v="1"/>
    <x v="62"/>
    <n v="21"/>
    <n v="946.55999647378906"/>
  </r>
  <r>
    <x v="8"/>
    <x v="1"/>
    <x v="11"/>
    <n v="40"/>
    <n v="1440"/>
  </r>
  <r>
    <x v="8"/>
    <x v="1"/>
    <x v="69"/>
    <n v="8"/>
    <n v="208"/>
  </r>
  <r>
    <x v="8"/>
    <x v="1"/>
    <x v="3"/>
    <n v="42"/>
    <n v="1843.8"/>
  </r>
  <r>
    <x v="8"/>
    <x v="1"/>
    <x v="32"/>
    <n v="30"/>
    <n v="455.999998301267"/>
  </r>
  <r>
    <x v="9"/>
    <x v="6"/>
    <x v="71"/>
    <n v="20"/>
    <n v="340"/>
  </r>
  <r>
    <x v="9"/>
    <x v="6"/>
    <x v="56"/>
    <n v="15"/>
    <n v="1485"/>
  </r>
  <r>
    <x v="9"/>
    <x v="6"/>
    <x v="57"/>
    <n v="15"/>
    <n v="240"/>
  </r>
  <r>
    <x v="9"/>
    <x v="6"/>
    <x v="7"/>
    <n v="10"/>
    <n v="104"/>
  </r>
  <r>
    <x v="9"/>
    <x v="6"/>
    <x v="17"/>
    <n v="10"/>
    <n v="168"/>
  </r>
  <r>
    <x v="9"/>
    <x v="6"/>
    <x v="2"/>
    <n v="14"/>
    <n v="156"/>
  </r>
  <r>
    <x v="9"/>
    <x v="6"/>
    <x v="35"/>
    <n v="50"/>
    <n v="1557.9999954700399"/>
  </r>
  <r>
    <x v="9"/>
    <x v="6"/>
    <x v="48"/>
    <n v="15"/>
    <n v="291.75"/>
  </r>
  <r>
    <x v="9"/>
    <x v="6"/>
    <x v="60"/>
    <n v="4"/>
    <n v="114"/>
  </r>
  <r>
    <x v="2"/>
    <x v="0"/>
    <x v="64"/>
    <n v="21"/>
    <n v="151.19999999999999"/>
  </r>
  <r>
    <x v="2"/>
    <x v="0"/>
    <x v="71"/>
    <n v="30"/>
    <n v="640.5"/>
  </r>
  <r>
    <x v="2"/>
    <x v="0"/>
    <x v="72"/>
    <n v="3"/>
    <n v="291"/>
  </r>
  <r>
    <x v="0"/>
    <x v="2"/>
    <x v="42"/>
    <n v="20"/>
    <n v="200"/>
  </r>
  <r>
    <x v="0"/>
    <x v="2"/>
    <x v="31"/>
    <n v="12"/>
    <n v="74.400000000000006"/>
  </r>
  <r>
    <x v="0"/>
    <x v="2"/>
    <x v="5"/>
    <n v="12"/>
    <n v="172.8"/>
  </r>
  <r>
    <x v="0"/>
    <x v="2"/>
    <x v="18"/>
    <n v="25"/>
    <n v="128.4"/>
  </r>
  <r>
    <x v="0"/>
    <x v="2"/>
    <x v="17"/>
    <n v="20"/>
    <n v="420"/>
  </r>
  <r>
    <x v="0"/>
    <x v="2"/>
    <x v="28"/>
    <n v="12"/>
    <n v="374.76"/>
  </r>
  <r>
    <x v="0"/>
    <x v="2"/>
    <x v="27"/>
    <n v="20"/>
    <n v="656"/>
  </r>
  <r>
    <x v="0"/>
    <x v="2"/>
    <x v="6"/>
    <n v="30"/>
    <n v="1650"/>
  </r>
  <r>
    <x v="0"/>
    <x v="2"/>
    <x v="43"/>
    <n v="9"/>
    <n v="86.85"/>
  </r>
  <r>
    <x v="4"/>
    <x v="1"/>
    <x v="55"/>
    <n v="3"/>
    <n v="54"/>
  </r>
  <r>
    <x v="4"/>
    <x v="1"/>
    <x v="58"/>
    <n v="6"/>
    <n v="60"/>
  </r>
  <r>
    <x v="4"/>
    <x v="1"/>
    <x v="38"/>
    <n v="9"/>
    <n v="63"/>
  </r>
  <r>
    <x v="4"/>
    <x v="1"/>
    <x v="26"/>
    <n v="10"/>
    <n v="140"/>
  </r>
  <r>
    <x v="2"/>
    <x v="5"/>
    <x v="11"/>
    <n v="30"/>
    <n v="864"/>
  </r>
  <r>
    <x v="2"/>
    <x v="5"/>
    <x v="10"/>
    <n v="55"/>
    <n v="1161"/>
  </r>
  <r>
    <x v="2"/>
    <x v="5"/>
    <x v="56"/>
    <n v="21"/>
    <n v="2079"/>
  </r>
  <r>
    <x v="2"/>
    <x v="5"/>
    <x v="44"/>
    <n v="35"/>
    <n v="504"/>
  </r>
  <r>
    <x v="2"/>
    <x v="5"/>
    <x v="57"/>
    <n v="30"/>
    <n v="480"/>
  </r>
  <r>
    <x v="2"/>
    <x v="5"/>
    <x v="51"/>
    <n v="15"/>
    <n v="388.35"/>
  </r>
  <r>
    <x v="2"/>
    <x v="5"/>
    <x v="30"/>
    <n v="24"/>
    <n v="408"/>
  </r>
  <r>
    <x v="2"/>
    <x v="5"/>
    <x v="53"/>
    <n v="25"/>
    <n v="550"/>
  </r>
  <r>
    <x v="2"/>
    <x v="5"/>
    <x v="17"/>
    <n v="5"/>
    <n v="105"/>
  </r>
  <r>
    <x v="2"/>
    <x v="5"/>
    <x v="65"/>
    <n v="100"/>
    <n v="3000"/>
  </r>
  <r>
    <x v="2"/>
    <x v="5"/>
    <x v="21"/>
    <n v="6"/>
    <n v="276"/>
  </r>
  <r>
    <x v="2"/>
    <x v="5"/>
    <x v="20"/>
    <n v="20"/>
    <n v="696"/>
  </r>
  <r>
    <x v="2"/>
    <x v="5"/>
    <x v="28"/>
    <n v="12"/>
    <n v="374.76"/>
  </r>
  <r>
    <x v="2"/>
    <x v="5"/>
    <x v="29"/>
    <n v="30"/>
    <n v="75"/>
  </r>
  <r>
    <x v="2"/>
    <x v="5"/>
    <x v="67"/>
    <n v="21"/>
    <n v="442.05"/>
  </r>
  <r>
    <x v="2"/>
    <x v="5"/>
    <x v="55"/>
    <n v="25"/>
    <n v="337.5"/>
  </r>
  <r>
    <x v="2"/>
    <x v="5"/>
    <x v="71"/>
    <n v="30"/>
    <n v="480.375"/>
  </r>
  <r>
    <x v="2"/>
    <x v="5"/>
    <x v="40"/>
    <n v="35"/>
    <n v="840"/>
  </r>
  <r>
    <x v="2"/>
    <x v="5"/>
    <x v="15"/>
    <n v="50"/>
    <n v="1700"/>
  </r>
  <r>
    <x v="10"/>
    <x v="7"/>
    <x v="32"/>
    <n v="58"/>
    <n v="759.99999773502304"/>
  </r>
  <r>
    <x v="10"/>
    <x v="7"/>
    <x v="71"/>
    <n v="97"/>
    <n v="1427.99999670684"/>
  </r>
  <r>
    <x v="10"/>
    <x v="7"/>
    <x v="16"/>
    <n v="26"/>
    <n v="762.87999954223596"/>
  </r>
  <r>
    <x v="10"/>
    <x v="7"/>
    <x v="52"/>
    <n v="164"/>
    <n v="2258.0649982601399"/>
  </r>
  <r>
    <x v="10"/>
    <x v="7"/>
    <x v="33"/>
    <n v="283"/>
    <n v="1216.79999953061"/>
  </r>
  <r>
    <x v="10"/>
    <x v="7"/>
    <x v="51"/>
    <n v="60"/>
    <n v="931.5"/>
  </r>
  <r>
    <x v="10"/>
    <x v="7"/>
    <x v="70"/>
    <n v="86"/>
    <n v="616"/>
  </r>
  <r>
    <x v="10"/>
    <x v="7"/>
    <x v="54"/>
    <n v="70"/>
    <n v="12437.1999654471"/>
  </r>
  <r>
    <x v="10"/>
    <x v="7"/>
    <x v="43"/>
    <n v="88"/>
    <n v="823.85"/>
  </r>
  <r>
    <x v="10"/>
    <x v="7"/>
    <x v="48"/>
    <n v="77"/>
    <n v="1133.82499911077"/>
  </r>
  <r>
    <x v="10"/>
    <x v="7"/>
    <x v="67"/>
    <n v="126"/>
    <n v="2482.4674981025901"/>
  </r>
  <r>
    <x v="10"/>
    <x v="7"/>
    <x v="58"/>
    <n v="120"/>
    <n v="1085.9999999403899"/>
  </r>
  <r>
    <x v="10"/>
    <x v="7"/>
    <x v="0"/>
    <n v="118"/>
    <n v="5054.2799969166499"/>
  </r>
  <r>
    <x v="10"/>
    <x v="7"/>
    <x v="24"/>
    <n v="69"/>
    <n v="1248"/>
  </r>
  <r>
    <x v="10"/>
    <x v="7"/>
    <x v="61"/>
    <n v="224"/>
    <n v="6955.8999961353802"/>
  </r>
  <r>
    <x v="10"/>
    <x v="7"/>
    <x v="59"/>
    <n v="44"/>
    <n v="2199.9999934807402"/>
  </r>
  <r>
    <x v="10"/>
    <x v="7"/>
    <x v="56"/>
    <n v="26"/>
    <n v="2797.2059988932301"/>
  </r>
  <r>
    <x v="10"/>
    <x v="7"/>
    <x v="29"/>
    <n v="60"/>
    <n v="120"/>
  </r>
  <r>
    <x v="10"/>
    <x v="7"/>
    <x v="42"/>
    <n v="178"/>
    <n v="1829.9999963492101"/>
  </r>
  <r>
    <x v="10"/>
    <x v="7"/>
    <x v="44"/>
    <n v="76"/>
    <n v="1031.3999991416899"/>
  </r>
  <r>
    <x v="10"/>
    <x v="7"/>
    <x v="2"/>
    <n v="45"/>
    <n v="432"/>
  </r>
  <r>
    <x v="10"/>
    <x v="7"/>
    <x v="20"/>
    <n v="24"/>
    <n v="600.47999900579396"/>
  </r>
  <r>
    <x v="10"/>
    <x v="7"/>
    <x v="64"/>
    <n v="60"/>
    <n v="432"/>
  </r>
  <r>
    <x v="10"/>
    <x v="7"/>
    <x v="3"/>
    <n v="109"/>
    <n v="4213.1000000000004"/>
  </r>
  <r>
    <x v="10"/>
    <x v="7"/>
    <x v="22"/>
    <n v="70"/>
    <n v="606.89999574422802"/>
  </r>
  <r>
    <x v="10"/>
    <x v="7"/>
    <x v="25"/>
    <n v="191"/>
    <n v="6226.3499920964196"/>
  </r>
  <r>
    <x v="10"/>
    <x v="7"/>
    <x v="35"/>
    <n v="100"/>
    <n v="3572"/>
  </r>
  <r>
    <x v="10"/>
    <x v="7"/>
    <x v="6"/>
    <n v="180"/>
    <n v="8513.9999908208792"/>
  </r>
  <r>
    <x v="10"/>
    <x v="7"/>
    <x v="17"/>
    <n v="72"/>
    <n v="1169.27999939918"/>
  </r>
  <r>
    <x v="10"/>
    <x v="7"/>
    <x v="49"/>
    <n v="80"/>
    <n v="472"/>
  </r>
  <r>
    <x v="10"/>
    <x v="7"/>
    <x v="30"/>
    <n v="60"/>
    <n v="816"/>
  </r>
  <r>
    <x v="10"/>
    <x v="7"/>
    <x v="46"/>
    <n v="39"/>
    <n v="3159"/>
  </r>
  <r>
    <x v="10"/>
    <x v="7"/>
    <x v="31"/>
    <n v="57"/>
    <n v="430.899999838322"/>
  </r>
  <r>
    <x v="10"/>
    <x v="7"/>
    <x v="13"/>
    <n v="46"/>
    <n v="868.38749847561098"/>
  </r>
  <r>
    <x v="10"/>
    <x v="7"/>
    <x v="14"/>
    <n v="40"/>
    <n v="492.799997538328"/>
  </r>
  <r>
    <x v="10"/>
    <x v="7"/>
    <x v="60"/>
    <n v="206"/>
    <n v="4733.84998878836"/>
  </r>
  <r>
    <x v="10"/>
    <x v="7"/>
    <x v="11"/>
    <n v="190"/>
    <n v="5570.9999951720201"/>
  </r>
  <r>
    <x v="10"/>
    <x v="7"/>
    <x v="73"/>
    <n v="86"/>
    <n v="3062.79999184608"/>
  </r>
  <r>
    <x v="10"/>
    <x v="7"/>
    <x v="18"/>
    <n v="78"/>
    <n v="397.799997210502"/>
  </r>
  <r>
    <x v="10"/>
    <x v="7"/>
    <x v="28"/>
    <n v="50"/>
    <n v="1397.54249348491"/>
  </r>
  <r>
    <x v="10"/>
    <x v="7"/>
    <x v="62"/>
    <n v="80"/>
    <n v="3352.3999764919199"/>
  </r>
  <r>
    <x v="10"/>
    <x v="7"/>
    <x v="10"/>
    <n v="51"/>
    <n v="1036.2999991029501"/>
  </r>
  <r>
    <x v="10"/>
    <x v="7"/>
    <x v="12"/>
    <n v="38"/>
    <n v="563.99999991059303"/>
  </r>
  <r>
    <x v="10"/>
    <x v="7"/>
    <x v="4"/>
    <n v="45"/>
    <n v="429.99999970197598"/>
  </r>
  <r>
    <x v="10"/>
    <x v="7"/>
    <x v="1"/>
    <n v="175"/>
    <n v="2915.9999965131201"/>
  </r>
  <r>
    <x v="10"/>
    <x v="7"/>
    <x v="74"/>
    <n v="27"/>
    <n v="243.67499980889201"/>
  </r>
  <r>
    <x v="10"/>
    <x v="7"/>
    <x v="37"/>
    <n v="120"/>
    <n v="6041.9999952614298"/>
  </r>
  <r>
    <x v="10"/>
    <x v="7"/>
    <x v="41"/>
    <n v="87"/>
    <n v="1827"/>
  </r>
  <r>
    <x v="10"/>
    <x v="7"/>
    <x v="15"/>
    <n v="160"/>
    <n v="5440"/>
  </r>
  <r>
    <x v="10"/>
    <x v="7"/>
    <x v="50"/>
    <n v="100"/>
    <n v="2634.9999815225601"/>
  </r>
  <r>
    <x v="10"/>
    <x v="7"/>
    <x v="23"/>
    <n v="91"/>
    <n v="1674.4"/>
  </r>
  <r>
    <x v="10"/>
    <x v="7"/>
    <x v="65"/>
    <n v="18"/>
    <n v="540"/>
  </r>
  <r>
    <x v="10"/>
    <x v="7"/>
    <x v="75"/>
    <n v="30"/>
    <n v="1317"/>
  </r>
  <r>
    <x v="10"/>
    <x v="7"/>
    <x v="26"/>
    <n v="150"/>
    <n v="1910.9999940544301"/>
  </r>
  <r>
    <x v="10"/>
    <x v="7"/>
    <x v="40"/>
    <n v="65"/>
    <n v="1325.99999070167"/>
  </r>
  <r>
    <x v="10"/>
    <x v="7"/>
    <x v="34"/>
    <n v="22"/>
    <n v="357.5"/>
  </r>
  <r>
    <x v="9"/>
    <x v="8"/>
    <x v="63"/>
    <n v="10"/>
    <n v="112"/>
  </r>
  <r>
    <x v="9"/>
    <x v="8"/>
    <x v="1"/>
    <n v="50"/>
    <n v="611.99999570846501"/>
  </r>
  <r>
    <x v="9"/>
    <x v="8"/>
    <x v="23"/>
    <n v="36"/>
    <n v="615.17999962717295"/>
  </r>
  <r>
    <x v="9"/>
    <x v="8"/>
    <x v="31"/>
    <n v="98"/>
    <n v="602.01999765336495"/>
  </r>
  <r>
    <x v="9"/>
    <x v="8"/>
    <x v="33"/>
    <n v="60"/>
    <n v="249.74999973177901"/>
  </r>
  <r>
    <x v="9"/>
    <x v="8"/>
    <x v="26"/>
    <n v="10"/>
    <n v="112"/>
  </r>
  <r>
    <x v="9"/>
    <x v="8"/>
    <x v="19"/>
    <n v="23"/>
    <n v="161.32999990209899"/>
  </r>
  <r>
    <x v="9"/>
    <x v="8"/>
    <x v="29"/>
    <n v="90"/>
    <n v="175"/>
  </r>
  <r>
    <x v="9"/>
    <x v="8"/>
    <x v="2"/>
    <n v="9"/>
    <n v="91.799999356269794"/>
  </r>
  <r>
    <x v="9"/>
    <x v="8"/>
    <x v="36"/>
    <n v="6"/>
    <n v="48.449999660253503"/>
  </r>
  <r>
    <x v="9"/>
    <x v="8"/>
    <x v="15"/>
    <n v="97"/>
    <n v="2284.79999756813"/>
  </r>
  <r>
    <x v="9"/>
    <x v="8"/>
    <x v="51"/>
    <n v="60"/>
    <n v="1475.72999884262"/>
  </r>
  <r>
    <x v="9"/>
    <x v="8"/>
    <x v="27"/>
    <n v="25"/>
    <n v="778.99999938905205"/>
  </r>
  <r>
    <x v="9"/>
    <x v="8"/>
    <x v="49"/>
    <n v="54"/>
    <n v="329.7"/>
  </r>
  <r>
    <x v="9"/>
    <x v="8"/>
    <x v="43"/>
    <n v="12"/>
    <n v="115.8"/>
  </r>
  <r>
    <x v="9"/>
    <x v="8"/>
    <x v="38"/>
    <n v="10"/>
    <n v="67.899999968707505"/>
  </r>
  <r>
    <x v="9"/>
    <x v="8"/>
    <x v="40"/>
    <n v="18"/>
    <n v="432"/>
  </r>
  <r>
    <x v="4"/>
    <x v="9"/>
    <x v="69"/>
    <n v="10"/>
    <n v="208"/>
  </r>
  <r>
    <x v="4"/>
    <x v="9"/>
    <x v="49"/>
    <n v="6"/>
    <n v="35.4"/>
  </r>
  <r>
    <x v="4"/>
    <x v="9"/>
    <x v="62"/>
    <n v="35"/>
    <n v="1379"/>
  </r>
  <r>
    <x v="4"/>
    <x v="9"/>
    <x v="36"/>
    <n v="30"/>
    <n v="228"/>
  </r>
  <r>
    <x v="4"/>
    <x v="9"/>
    <x v="6"/>
    <n v="12"/>
    <n v="528"/>
  </r>
  <r>
    <x v="4"/>
    <x v="9"/>
    <x v="65"/>
    <n v="35"/>
    <n v="1050"/>
  </r>
  <r>
    <x v="4"/>
    <x v="9"/>
    <x v="59"/>
    <n v="80"/>
    <n v="5000"/>
  </r>
  <r>
    <x v="4"/>
    <x v="9"/>
    <x v="37"/>
    <n v="15"/>
    <n v="795"/>
  </r>
  <r>
    <x v="4"/>
    <x v="9"/>
    <x v="31"/>
    <n v="2"/>
    <n v="15.5"/>
  </r>
  <r>
    <x v="4"/>
    <x v="9"/>
    <x v="58"/>
    <n v="40"/>
    <n v="400"/>
  </r>
  <r>
    <x v="4"/>
    <x v="9"/>
    <x v="41"/>
    <n v="6"/>
    <n v="126"/>
  </r>
  <r>
    <x v="4"/>
    <x v="9"/>
    <x v="33"/>
    <n v="20"/>
    <n v="90"/>
  </r>
  <r>
    <x v="4"/>
    <x v="9"/>
    <x v="44"/>
    <n v="15"/>
    <n v="270"/>
  </r>
  <r>
    <x v="4"/>
    <x v="9"/>
    <x v="3"/>
    <n v="30"/>
    <n v="1317"/>
  </r>
  <r>
    <x v="4"/>
    <x v="9"/>
    <x v="68"/>
    <n v="18"/>
    <n v="225"/>
  </r>
  <r>
    <x v="3"/>
    <x v="1"/>
    <x v="32"/>
    <n v="65"/>
    <n v="930.99999886751095"/>
  </r>
  <r>
    <x v="3"/>
    <x v="1"/>
    <x v="43"/>
    <n v="72"/>
    <n v="532.73749885260997"/>
  </r>
  <r>
    <x v="3"/>
    <x v="1"/>
    <x v="17"/>
    <n v="56"/>
    <n v="772.79999749660396"/>
  </r>
  <r>
    <x v="3"/>
    <x v="1"/>
    <x v="51"/>
    <n v="35"/>
    <n v="579.59999784082095"/>
  </r>
  <r>
    <x v="3"/>
    <x v="1"/>
    <x v="9"/>
    <n v="30"/>
    <n v="254.39999905228601"/>
  </r>
  <r>
    <x v="3"/>
    <x v="1"/>
    <x v="10"/>
    <n v="6"/>
    <n v="103.2"/>
  </r>
  <r>
    <x v="3"/>
    <x v="1"/>
    <x v="5"/>
    <n v="68"/>
    <n v="1030.31999711394"/>
  </r>
  <r>
    <x v="3"/>
    <x v="1"/>
    <x v="68"/>
    <n v="21"/>
    <n v="157.5"/>
  </r>
  <r>
    <x v="3"/>
    <x v="1"/>
    <x v="31"/>
    <n v="56"/>
    <n v="340.99999879896598"/>
  </r>
  <r>
    <x v="3"/>
    <x v="1"/>
    <x v="53"/>
    <n v="50"/>
    <n v="1044.99999918043"/>
  </r>
  <r>
    <x v="3"/>
    <x v="1"/>
    <x v="20"/>
    <n v="24"/>
    <n v="835.2"/>
  </r>
  <r>
    <x v="3"/>
    <x v="1"/>
    <x v="39"/>
    <n v="59"/>
    <n v="866.99999973177898"/>
  </r>
  <r>
    <x v="3"/>
    <x v="1"/>
    <x v="48"/>
    <n v="10"/>
    <n v="194.5"/>
  </r>
  <r>
    <x v="3"/>
    <x v="1"/>
    <x v="37"/>
    <n v="88"/>
    <n v="4664"/>
  </r>
  <r>
    <x v="3"/>
    <x v="1"/>
    <x v="6"/>
    <n v="35"/>
    <n v="1925"/>
  </r>
  <r>
    <x v="3"/>
    <x v="1"/>
    <x v="1"/>
    <n v="46"/>
    <n v="828"/>
  </r>
  <r>
    <x v="3"/>
    <x v="1"/>
    <x v="36"/>
    <n v="60"/>
    <n v="570"/>
  </r>
  <r>
    <x v="3"/>
    <x v="1"/>
    <x v="35"/>
    <n v="60"/>
    <n v="2280"/>
  </r>
  <r>
    <x v="3"/>
    <x v="1"/>
    <x v="42"/>
    <n v="2"/>
    <n v="18.75"/>
  </r>
  <r>
    <x v="3"/>
    <x v="1"/>
    <x v="30"/>
    <n v="50"/>
    <n v="850"/>
  </r>
  <r>
    <x v="3"/>
    <x v="1"/>
    <x v="12"/>
    <n v="59"/>
    <n v="734.99999776482503"/>
  </r>
  <r>
    <x v="3"/>
    <x v="1"/>
    <x v="64"/>
    <n v="30"/>
    <n v="215.99999919533701"/>
  </r>
  <r>
    <x v="3"/>
    <x v="1"/>
    <x v="60"/>
    <n v="30"/>
    <n v="683.99999745190098"/>
  </r>
  <r>
    <x v="3"/>
    <x v="1"/>
    <x v="40"/>
    <n v="36"/>
    <n v="755.99999570846501"/>
  </r>
  <r>
    <x v="3"/>
    <x v="1"/>
    <x v="62"/>
    <n v="6"/>
    <n v="251.42999823689399"/>
  </r>
  <r>
    <x v="3"/>
    <x v="1"/>
    <x v="3"/>
    <n v="20"/>
    <n v="878"/>
  </r>
  <r>
    <x v="3"/>
    <x v="1"/>
    <x v="56"/>
    <n v="50"/>
    <n v="4642.125"/>
  </r>
  <r>
    <x v="3"/>
    <x v="1"/>
    <x v="65"/>
    <n v="60"/>
    <n v="1800"/>
  </r>
  <r>
    <x v="3"/>
    <x v="1"/>
    <x v="41"/>
    <n v="25"/>
    <n v="525"/>
  </r>
  <r>
    <x v="3"/>
    <x v="1"/>
    <x v="2"/>
    <n v="25"/>
    <n v="300"/>
  </r>
  <r>
    <x v="0"/>
    <x v="3"/>
    <x v="23"/>
    <n v="50"/>
    <n v="735"/>
  </r>
  <r>
    <x v="0"/>
    <x v="3"/>
    <x v="6"/>
    <n v="100"/>
    <n v="3937.9999816417599"/>
  </r>
  <r>
    <x v="0"/>
    <x v="3"/>
    <x v="5"/>
    <n v="15"/>
    <n v="183.59999871253899"/>
  </r>
  <r>
    <x v="0"/>
    <x v="3"/>
    <x v="64"/>
    <n v="112"/>
    <n v="864"/>
  </r>
  <r>
    <x v="0"/>
    <x v="3"/>
    <x v="28"/>
    <n v="24"/>
    <n v="597.6"/>
  </r>
  <r>
    <x v="0"/>
    <x v="3"/>
    <x v="47"/>
    <n v="60"/>
    <n v="790.399998188018"/>
  </r>
  <r>
    <x v="0"/>
    <x v="3"/>
    <x v="69"/>
    <n v="28"/>
    <n v="582.4"/>
  </r>
  <r>
    <x v="0"/>
    <x v="3"/>
    <x v="20"/>
    <n v="46"/>
    <n v="1278.8"/>
  </r>
  <r>
    <x v="0"/>
    <x v="3"/>
    <x v="32"/>
    <n v="24"/>
    <n v="291.83999891281098"/>
  </r>
  <r>
    <x v="0"/>
    <x v="3"/>
    <x v="42"/>
    <n v="59"/>
    <n v="474.99999828636601"/>
  </r>
  <r>
    <x v="0"/>
    <x v="3"/>
    <x v="40"/>
    <n v="40"/>
    <n v="614.39999771118096"/>
  </r>
  <r>
    <x v="0"/>
    <x v="3"/>
    <x v="10"/>
    <n v="120"/>
    <n v="2257.4999990388701"/>
  </r>
  <r>
    <x v="0"/>
    <x v="3"/>
    <x v="39"/>
    <n v="70"/>
    <n v="941.99999928474404"/>
  </r>
  <r>
    <x v="0"/>
    <x v="3"/>
    <x v="51"/>
    <n v="20"/>
    <n v="517.79999999999995"/>
  </r>
  <r>
    <x v="0"/>
    <x v="3"/>
    <x v="62"/>
    <n v="15"/>
    <n v="554.625"/>
  </r>
  <r>
    <x v="0"/>
    <x v="3"/>
    <x v="13"/>
    <n v="60"/>
    <n v="1353.15"/>
  </r>
  <r>
    <x v="0"/>
    <x v="3"/>
    <x v="19"/>
    <n v="104"/>
    <n v="838.03999899476696"/>
  </r>
  <r>
    <x v="0"/>
    <x v="3"/>
    <x v="58"/>
    <n v="117"/>
    <n v="1128.9999993890499"/>
  </r>
  <r>
    <x v="0"/>
    <x v="3"/>
    <x v="33"/>
    <n v="63"/>
    <n v="213.29999989271101"/>
  </r>
  <r>
    <x v="0"/>
    <x v="3"/>
    <x v="44"/>
    <n v="30"/>
    <n v="485.99999919533701"/>
  </r>
  <r>
    <x v="0"/>
    <x v="3"/>
    <x v="52"/>
    <n v="30"/>
    <n v="471.14999921992398"/>
  </r>
  <r>
    <x v="0"/>
    <x v="3"/>
    <x v="15"/>
    <n v="56"/>
    <n v="1774.79999807477"/>
  </r>
  <r>
    <x v="0"/>
    <x v="3"/>
    <x v="2"/>
    <n v="60"/>
    <n v="720"/>
  </r>
  <r>
    <x v="0"/>
    <x v="3"/>
    <x v="45"/>
    <n v="25"/>
    <n v="350"/>
  </r>
  <r>
    <x v="0"/>
    <x v="3"/>
    <x v="31"/>
    <n v="74"/>
    <n v="573.5"/>
  </r>
  <r>
    <x v="0"/>
    <x v="3"/>
    <x v="27"/>
    <n v="10"/>
    <n v="328"/>
  </r>
  <r>
    <x v="0"/>
    <x v="3"/>
    <x v="9"/>
    <n v="30"/>
    <n v="397.5"/>
  </r>
  <r>
    <x v="0"/>
    <x v="3"/>
    <x v="49"/>
    <n v="50"/>
    <n v="307.3125"/>
  </r>
  <r>
    <x v="0"/>
    <x v="3"/>
    <x v="11"/>
    <n v="25"/>
    <n v="854.99999932944695"/>
  </r>
  <r>
    <x v="0"/>
    <x v="3"/>
    <x v="56"/>
    <n v="14"/>
    <n v="1646.4069987087601"/>
  </r>
  <r>
    <x v="0"/>
    <x v="3"/>
    <x v="43"/>
    <n v="34"/>
    <n v="318.44999985620302"/>
  </r>
  <r>
    <x v="0"/>
    <x v="3"/>
    <x v="61"/>
    <n v="30"/>
    <n v="748.125"/>
  </r>
  <r>
    <x v="0"/>
    <x v="3"/>
    <x v="7"/>
    <n v="15"/>
    <n v="195"/>
  </r>
  <r>
    <x v="4"/>
    <x v="3"/>
    <x v="52"/>
    <n v="13"/>
    <n v="226.85"/>
  </r>
  <r>
    <x v="4"/>
    <x v="3"/>
    <x v="67"/>
    <n v="12"/>
    <n v="252.6"/>
  </r>
  <r>
    <x v="4"/>
    <x v="3"/>
    <x v="37"/>
    <n v="3"/>
    <n v="159"/>
  </r>
  <r>
    <x v="11"/>
    <x v="0"/>
    <x v="28"/>
    <n v="2"/>
    <n v="49.8"/>
  </r>
  <r>
    <x v="11"/>
    <x v="0"/>
    <x v="19"/>
    <n v="5"/>
    <n v="46"/>
  </r>
  <r>
    <x v="11"/>
    <x v="0"/>
    <x v="36"/>
    <n v="5"/>
    <n v="47.5"/>
  </r>
  <r>
    <x v="11"/>
    <x v="0"/>
    <x v="74"/>
    <n v="4"/>
    <n v="38"/>
  </r>
  <r>
    <x v="11"/>
    <x v="0"/>
    <x v="70"/>
    <n v="5"/>
    <n v="50"/>
  </r>
  <r>
    <x v="11"/>
    <x v="0"/>
    <x v="23"/>
    <n v="1"/>
    <n v="18.399999999999999"/>
  </r>
  <r>
    <x v="11"/>
    <x v="0"/>
    <x v="59"/>
    <n v="8"/>
    <n v="500"/>
  </r>
  <r>
    <x v="11"/>
    <x v="0"/>
    <x v="37"/>
    <n v="10"/>
    <n v="530"/>
  </r>
  <r>
    <x v="11"/>
    <x v="0"/>
    <x v="15"/>
    <n v="4"/>
    <n v="136"/>
  </r>
  <r>
    <x v="11"/>
    <x v="0"/>
    <x v="7"/>
    <n v="10"/>
    <n v="130"/>
  </r>
  <r>
    <x v="12"/>
    <x v="7"/>
    <x v="6"/>
    <n v="9"/>
    <n v="396"/>
  </r>
  <r>
    <x v="12"/>
    <x v="7"/>
    <x v="67"/>
    <n v="55"/>
    <n v="940.387498117983"/>
  </r>
  <r>
    <x v="12"/>
    <x v="7"/>
    <x v="68"/>
    <n v="10"/>
    <n v="100"/>
  </r>
  <r>
    <x v="12"/>
    <x v="7"/>
    <x v="33"/>
    <n v="10"/>
    <n v="36"/>
  </r>
  <r>
    <x v="12"/>
    <x v="7"/>
    <x v="49"/>
    <n v="20"/>
    <n v="100.29999929666501"/>
  </r>
  <r>
    <x v="12"/>
    <x v="7"/>
    <x v="53"/>
    <n v="16"/>
    <n v="225.27999916076601"/>
  </r>
  <r>
    <x v="12"/>
    <x v="7"/>
    <x v="21"/>
    <n v="3"/>
    <n v="110.4"/>
  </r>
  <r>
    <x v="12"/>
    <x v="7"/>
    <x v="35"/>
    <n v="42"/>
    <n v="1117.19999456405"/>
  </r>
  <r>
    <x v="12"/>
    <x v="7"/>
    <x v="15"/>
    <n v="22"/>
    <n v="601.79999959468796"/>
  </r>
  <r>
    <x v="12"/>
    <x v="7"/>
    <x v="48"/>
    <n v="55"/>
    <n v="975.62499861419201"/>
  </r>
  <r>
    <x v="12"/>
    <x v="7"/>
    <x v="7"/>
    <n v="7"/>
    <n v="61.879999566078098"/>
  </r>
  <r>
    <x v="12"/>
    <x v="7"/>
    <x v="52"/>
    <n v="40"/>
    <n v="593.299995839595"/>
  </r>
  <r>
    <x v="12"/>
    <x v="7"/>
    <x v="44"/>
    <n v="20"/>
    <n v="305.99999785423199"/>
  </r>
  <r>
    <x v="12"/>
    <x v="7"/>
    <x v="22"/>
    <n v="6"/>
    <n v="68.849999886006103"/>
  </r>
  <r>
    <x v="12"/>
    <x v="7"/>
    <x v="5"/>
    <n v="10"/>
    <n v="161.99999973177901"/>
  </r>
  <r>
    <x v="12"/>
    <x v="7"/>
    <x v="50"/>
    <n v="24"/>
    <n v="632.39999556541397"/>
  </r>
  <r>
    <x v="5"/>
    <x v="3"/>
    <x v="67"/>
    <n v="5"/>
    <n v="84"/>
  </r>
  <r>
    <x v="5"/>
    <x v="3"/>
    <x v="7"/>
    <n v="5"/>
    <n v="52"/>
  </r>
  <r>
    <x v="5"/>
    <x v="3"/>
    <x v="35"/>
    <n v="5"/>
    <n v="152"/>
  </r>
  <r>
    <x v="5"/>
    <x v="3"/>
    <x v="61"/>
    <n v="7"/>
    <n v="186.2"/>
  </r>
  <r>
    <x v="5"/>
    <x v="3"/>
    <x v="50"/>
    <n v="5"/>
    <n v="155"/>
  </r>
  <r>
    <x v="5"/>
    <x v="3"/>
    <x v="63"/>
    <n v="5"/>
    <n v="70"/>
  </r>
  <r>
    <x v="5"/>
    <x v="3"/>
    <x v="36"/>
    <n v="5"/>
    <n v="47.5"/>
  </r>
  <r>
    <x v="5"/>
    <x v="3"/>
    <x v="5"/>
    <n v="5"/>
    <n v="90"/>
  </r>
  <r>
    <x v="5"/>
    <x v="7"/>
    <x v="23"/>
    <n v="40"/>
    <n v="529.19999912381104"/>
  </r>
  <r>
    <x v="5"/>
    <x v="7"/>
    <x v="67"/>
    <n v="51"/>
    <n v="873.54749891962797"/>
  </r>
  <r>
    <x v="5"/>
    <x v="7"/>
    <x v="68"/>
    <n v="33"/>
    <n v="359.99999977648201"/>
  </r>
  <r>
    <x v="5"/>
    <x v="7"/>
    <x v="25"/>
    <n v="20"/>
    <n v="748.79999953508297"/>
  </r>
  <r>
    <x v="5"/>
    <x v="7"/>
    <x v="19"/>
    <n v="10"/>
    <n v="92"/>
  </r>
  <r>
    <x v="5"/>
    <x v="7"/>
    <x v="58"/>
    <n v="6"/>
    <n v="53.999999910592997"/>
  </r>
  <r>
    <x v="5"/>
    <x v="7"/>
    <x v="60"/>
    <n v="10"/>
    <n v="256.499999575316"/>
  </r>
  <r>
    <x v="5"/>
    <x v="7"/>
    <x v="56"/>
    <n v="20"/>
    <n v="2475.8000000000002"/>
  </r>
  <r>
    <x v="5"/>
    <x v="7"/>
    <x v="61"/>
    <n v="24"/>
    <n v="773.06249962840195"/>
  </r>
  <r>
    <x v="5"/>
    <x v="7"/>
    <x v="40"/>
    <n v="14"/>
    <n v="323.99999982118601"/>
  </r>
  <r>
    <x v="5"/>
    <x v="7"/>
    <x v="62"/>
    <n v="20"/>
    <n v="936.69999926537196"/>
  </r>
  <r>
    <x v="5"/>
    <x v="7"/>
    <x v="50"/>
    <n v="10"/>
    <n v="310"/>
  </r>
  <r>
    <x v="5"/>
    <x v="7"/>
    <x v="32"/>
    <n v="20"/>
    <n v="380"/>
  </r>
  <r>
    <x v="5"/>
    <x v="7"/>
    <x v="55"/>
    <n v="10"/>
    <n v="180"/>
  </r>
  <r>
    <x v="5"/>
    <x v="7"/>
    <x v="45"/>
    <n v="15"/>
    <n v="210"/>
  </r>
  <r>
    <x v="5"/>
    <x v="7"/>
    <x v="34"/>
    <n v="9"/>
    <n v="146.25"/>
  </r>
  <r>
    <x v="5"/>
    <x v="7"/>
    <x v="37"/>
    <n v="40"/>
    <n v="2120"/>
  </r>
  <r>
    <x v="5"/>
    <x v="7"/>
    <x v="33"/>
    <n v="12"/>
    <n v="54"/>
  </r>
  <r>
    <x v="5"/>
    <x v="7"/>
    <x v="47"/>
    <n v="18"/>
    <n v="256.5"/>
  </r>
  <r>
    <x v="5"/>
    <x v="7"/>
    <x v="15"/>
    <n v="9"/>
    <n v="306"/>
  </r>
  <r>
    <x v="5"/>
    <x v="7"/>
    <x v="12"/>
    <n v="4"/>
    <n v="60"/>
  </r>
  <r>
    <x v="9"/>
    <x v="6"/>
    <x v="42"/>
    <n v="14"/>
    <n v="140"/>
  </r>
  <r>
    <x v="9"/>
    <x v="6"/>
    <x v="6"/>
    <n v="20"/>
    <n v="880"/>
  </r>
  <r>
    <x v="9"/>
    <x v="6"/>
    <x v="51"/>
    <n v="17"/>
    <n v="427.185"/>
  </r>
  <r>
    <x v="9"/>
    <x v="6"/>
    <x v="14"/>
    <n v="40"/>
    <n v="503.99999916553497"/>
  </r>
  <r>
    <x v="9"/>
    <x v="6"/>
    <x v="50"/>
    <n v="20"/>
    <n v="620"/>
  </r>
  <r>
    <x v="9"/>
    <x v="6"/>
    <x v="43"/>
    <n v="4"/>
    <n v="38.6"/>
  </r>
  <r>
    <x v="9"/>
    <x v="6"/>
    <x v="36"/>
    <n v="15"/>
    <n v="142.5"/>
  </r>
  <r>
    <x v="9"/>
    <x v="6"/>
    <x v="66"/>
    <n v="40"/>
    <n v="1600"/>
  </r>
  <r>
    <x v="9"/>
    <x v="6"/>
    <x v="37"/>
    <n v="28"/>
    <n v="1484"/>
  </r>
  <r>
    <x v="9"/>
    <x v="6"/>
    <x v="15"/>
    <n v="10"/>
    <n v="340"/>
  </r>
  <r>
    <x v="9"/>
    <x v="6"/>
    <x v="8"/>
    <n v="30"/>
    <n v="750"/>
  </r>
  <r>
    <x v="9"/>
    <x v="6"/>
    <x v="5"/>
    <n v="20"/>
    <n v="360"/>
  </r>
  <r>
    <x v="9"/>
    <x v="6"/>
    <x v="65"/>
    <n v="3"/>
    <n v="76.499999463558197"/>
  </r>
  <r>
    <x v="9"/>
    <x v="6"/>
    <x v="31"/>
    <n v="20"/>
    <n v="131.74999907612801"/>
  </r>
  <r>
    <x v="9"/>
    <x v="6"/>
    <x v="32"/>
    <n v="10"/>
    <n v="151.99999943375499"/>
  </r>
  <r>
    <x v="9"/>
    <x v="6"/>
    <x v="73"/>
    <n v="4"/>
    <n v="121.599999547004"/>
  </r>
  <r>
    <x v="13"/>
    <x v="3"/>
    <x v="17"/>
    <n v="13"/>
    <n v="273"/>
  </r>
  <r>
    <x v="13"/>
    <x v="3"/>
    <x v="29"/>
    <n v="8"/>
    <n v="15.9999999403953"/>
  </r>
  <r>
    <x v="13"/>
    <x v="3"/>
    <x v="20"/>
    <n v="11"/>
    <n v="382.79999999999899"/>
  </r>
  <r>
    <x v="13"/>
    <x v="3"/>
    <x v="44"/>
    <n v="4"/>
    <n v="72"/>
  </r>
  <r>
    <x v="13"/>
    <x v="3"/>
    <x v="54"/>
    <n v="55"/>
    <n v="13899.624991165399"/>
  </r>
  <r>
    <x v="13"/>
    <x v="3"/>
    <x v="35"/>
    <n v="14"/>
    <n v="532"/>
  </r>
  <r>
    <x v="13"/>
    <x v="3"/>
    <x v="12"/>
    <n v="15"/>
    <n v="213.749999832361"/>
  </r>
  <r>
    <x v="13"/>
    <x v="3"/>
    <x v="10"/>
    <n v="15"/>
    <n v="306.37499975971798"/>
  </r>
  <r>
    <x v="13"/>
    <x v="3"/>
    <x v="6"/>
    <n v="30"/>
    <n v="1402.49999016523"/>
  </r>
  <r>
    <x v="13"/>
    <x v="3"/>
    <x v="13"/>
    <n v="3"/>
    <n v="62.774999896064401"/>
  </r>
  <r>
    <x v="13"/>
    <x v="3"/>
    <x v="48"/>
    <n v="28"/>
    <n v="490.13999918848202"/>
  </r>
  <r>
    <x v="13"/>
    <x v="3"/>
    <x v="36"/>
    <n v="6"/>
    <n v="51.299999915063303"/>
  </r>
  <r>
    <x v="13"/>
    <x v="3"/>
    <x v="19"/>
    <n v="30"/>
    <n v="248.39999958872701"/>
  </r>
  <r>
    <x v="13"/>
    <x v="3"/>
    <x v="58"/>
    <n v="32"/>
    <n v="307.99999982118601"/>
  </r>
  <r>
    <x v="13"/>
    <x v="3"/>
    <x v="61"/>
    <n v="28"/>
    <n v="931"/>
  </r>
  <r>
    <x v="13"/>
    <x v="3"/>
    <x v="62"/>
    <n v="25"/>
    <n v="1133.69999926537"/>
  </r>
  <r>
    <x v="13"/>
    <x v="3"/>
    <x v="47"/>
    <n v="35"/>
    <n v="550.99999830126706"/>
  </r>
  <r>
    <x v="13"/>
    <x v="3"/>
    <x v="55"/>
    <n v="8"/>
    <n v="144"/>
  </r>
  <r>
    <x v="13"/>
    <x v="3"/>
    <x v="56"/>
    <n v="2"/>
    <n v="185.685"/>
  </r>
  <r>
    <x v="13"/>
    <x v="3"/>
    <x v="15"/>
    <n v="15"/>
    <n v="510"/>
  </r>
  <r>
    <x v="14"/>
    <x v="1"/>
    <x v="56"/>
    <n v="10"/>
    <n v="990"/>
  </r>
  <r>
    <x v="14"/>
    <x v="1"/>
    <x v="20"/>
    <n v="64"/>
    <n v="2199.1999999999998"/>
  </r>
  <r>
    <x v="14"/>
    <x v="1"/>
    <x v="50"/>
    <n v="10"/>
    <n v="310"/>
  </r>
  <r>
    <x v="14"/>
    <x v="1"/>
    <x v="31"/>
    <n v="10"/>
    <n v="77.5"/>
  </r>
  <r>
    <x v="9"/>
    <x v="4"/>
    <x v="43"/>
    <n v="22"/>
    <n v="171.03999990820799"/>
  </r>
  <r>
    <x v="9"/>
    <x v="4"/>
    <x v="37"/>
    <n v="37"/>
    <n v="1337.7199910283"/>
  </r>
  <r>
    <x v="9"/>
    <x v="4"/>
    <x v="67"/>
    <n v="92"/>
    <n v="1640.66999686807"/>
  </r>
  <r>
    <x v="9"/>
    <x v="4"/>
    <x v="42"/>
    <n v="65"/>
    <n v="762.5"/>
  </r>
  <r>
    <x v="9"/>
    <x v="4"/>
    <x v="1"/>
    <n v="62"/>
    <n v="964.8"/>
  </r>
  <r>
    <x v="9"/>
    <x v="4"/>
    <x v="57"/>
    <n v="40"/>
    <n v="640"/>
  </r>
  <r>
    <x v="9"/>
    <x v="4"/>
    <x v="33"/>
    <n v="70"/>
    <n v="299.24999976530597"/>
  </r>
  <r>
    <x v="9"/>
    <x v="4"/>
    <x v="54"/>
    <n v="69"/>
    <n v="18076.099998429399"/>
  </r>
  <r>
    <x v="9"/>
    <x v="4"/>
    <x v="10"/>
    <n v="17"/>
    <n v="346.14999971166202"/>
  </r>
  <r>
    <x v="9"/>
    <x v="4"/>
    <x v="59"/>
    <n v="20"/>
    <n v="1250"/>
  </r>
  <r>
    <x v="9"/>
    <x v="4"/>
    <x v="47"/>
    <n v="40"/>
    <n v="688.74999716877903"/>
  </r>
  <r>
    <x v="9"/>
    <x v="4"/>
    <x v="35"/>
    <n v="20"/>
    <n v="570"/>
  </r>
  <r>
    <x v="9"/>
    <x v="4"/>
    <x v="7"/>
    <n v="100"/>
    <n v="1160.8999993801101"/>
  </r>
  <r>
    <x v="9"/>
    <x v="4"/>
    <x v="17"/>
    <n v="30"/>
    <n v="551.25"/>
  </r>
  <r>
    <x v="9"/>
    <x v="4"/>
    <x v="50"/>
    <n v="70"/>
    <n v="2170"/>
  </r>
  <r>
    <x v="9"/>
    <x v="4"/>
    <x v="18"/>
    <n v="60"/>
    <n v="326.399999856948"/>
  </r>
  <r>
    <x v="9"/>
    <x v="4"/>
    <x v="68"/>
    <n v="20"/>
    <n v="250"/>
  </r>
  <r>
    <x v="9"/>
    <x v="4"/>
    <x v="25"/>
    <n v="15"/>
    <n v="585"/>
  </r>
  <r>
    <x v="9"/>
    <x v="4"/>
    <x v="38"/>
    <n v="12"/>
    <n v="71.399999499320899"/>
  </r>
  <r>
    <x v="9"/>
    <x v="4"/>
    <x v="19"/>
    <n v="69"/>
    <n v="622.81999982595403"/>
  </r>
  <r>
    <x v="9"/>
    <x v="4"/>
    <x v="11"/>
    <n v="30"/>
    <n v="1080"/>
  </r>
  <r>
    <x v="9"/>
    <x v="4"/>
    <x v="21"/>
    <n v="30"/>
    <n v="1103.99999588727"/>
  </r>
  <r>
    <x v="9"/>
    <x v="4"/>
    <x v="60"/>
    <n v="10"/>
    <n v="227.99999915063299"/>
  </r>
  <r>
    <x v="14"/>
    <x v="0"/>
    <x v="75"/>
    <n v="25"/>
    <n v="877.5"/>
  </r>
  <r>
    <x v="14"/>
    <x v="0"/>
    <x v="1"/>
    <n v="6"/>
    <n v="86.4"/>
  </r>
  <r>
    <x v="14"/>
    <x v="0"/>
    <x v="7"/>
    <n v="15"/>
    <n v="156"/>
  </r>
  <r>
    <x v="14"/>
    <x v="0"/>
    <x v="2"/>
    <n v="28"/>
    <n v="241.91999959945599"/>
  </r>
  <r>
    <x v="14"/>
    <x v="0"/>
    <x v="27"/>
    <n v="70"/>
    <n v="1650.59999726712"/>
  </r>
  <r>
    <x v="14"/>
    <x v="0"/>
    <x v="11"/>
    <n v="50"/>
    <n v="1569.5999974250699"/>
  </r>
  <r>
    <x v="14"/>
    <x v="0"/>
    <x v="40"/>
    <n v="2"/>
    <n v="36.479999971389702"/>
  </r>
  <r>
    <x v="14"/>
    <x v="0"/>
    <x v="12"/>
    <n v="12"/>
    <n v="144"/>
  </r>
  <r>
    <x v="14"/>
    <x v="0"/>
    <x v="17"/>
    <n v="5"/>
    <n v="84"/>
  </r>
  <r>
    <x v="14"/>
    <x v="0"/>
    <x v="37"/>
    <n v="45"/>
    <n v="2120"/>
  </r>
  <r>
    <x v="14"/>
    <x v="0"/>
    <x v="70"/>
    <n v="16"/>
    <n v="128"/>
  </r>
  <r>
    <x v="14"/>
    <x v="0"/>
    <x v="6"/>
    <n v="95"/>
    <n v="4565"/>
  </r>
  <r>
    <x v="14"/>
    <x v="0"/>
    <x v="68"/>
    <n v="30"/>
    <n v="300"/>
  </r>
  <r>
    <x v="14"/>
    <x v="0"/>
    <x v="31"/>
    <n v="106"/>
    <n v="765.7"/>
  </r>
  <r>
    <x v="14"/>
    <x v="0"/>
    <x v="33"/>
    <n v="39"/>
    <n v="164.25"/>
  </r>
  <r>
    <x v="14"/>
    <x v="0"/>
    <x v="23"/>
    <n v="65"/>
    <n v="1196"/>
  </r>
  <r>
    <x v="14"/>
    <x v="0"/>
    <x v="14"/>
    <n v="30"/>
    <n v="420"/>
  </r>
  <r>
    <x v="14"/>
    <x v="0"/>
    <x v="18"/>
    <n v="68"/>
    <n v="403.19999992847403"/>
  </r>
  <r>
    <x v="14"/>
    <x v="0"/>
    <x v="32"/>
    <n v="50"/>
    <n v="950"/>
  </r>
  <r>
    <x v="14"/>
    <x v="0"/>
    <x v="42"/>
    <n v="20"/>
    <n v="250"/>
  </r>
  <r>
    <x v="14"/>
    <x v="0"/>
    <x v="16"/>
    <n v="4"/>
    <n v="128"/>
  </r>
  <r>
    <x v="14"/>
    <x v="0"/>
    <x v="28"/>
    <n v="21"/>
    <n v="524.66399804547405"/>
  </r>
  <r>
    <x v="14"/>
    <x v="0"/>
    <x v="48"/>
    <n v="10"/>
    <n v="194.5"/>
  </r>
  <r>
    <x v="14"/>
    <x v="0"/>
    <x v="61"/>
    <n v="43"/>
    <n v="1196.99999653175"/>
  </r>
  <r>
    <x v="14"/>
    <x v="0"/>
    <x v="55"/>
    <n v="20"/>
    <n v="305.99999785423199"/>
  </r>
  <r>
    <x v="14"/>
    <x v="0"/>
    <x v="9"/>
    <n v="12"/>
    <n v="135.14999905228601"/>
  </r>
  <r>
    <x v="14"/>
    <x v="0"/>
    <x v="43"/>
    <n v="54"/>
    <n v="521.1"/>
  </r>
  <r>
    <x v="14"/>
    <x v="0"/>
    <x v="10"/>
    <n v="30"/>
    <n v="645"/>
  </r>
  <r>
    <x v="14"/>
    <x v="0"/>
    <x v="51"/>
    <n v="30"/>
    <n v="776.7"/>
  </r>
  <r>
    <x v="14"/>
    <x v="0"/>
    <x v="44"/>
    <n v="40"/>
    <n v="720"/>
  </r>
  <r>
    <x v="14"/>
    <x v="0"/>
    <x v="0"/>
    <n v="20"/>
    <n v="912"/>
  </r>
  <r>
    <x v="14"/>
    <x v="0"/>
    <x v="63"/>
    <n v="15"/>
    <n v="210"/>
  </r>
  <r>
    <x v="14"/>
    <x v="0"/>
    <x v="24"/>
    <n v="20"/>
    <n v="390"/>
  </r>
  <r>
    <x v="13"/>
    <x v="0"/>
    <x v="13"/>
    <n v="87"/>
    <n v="1422.8999979212799"/>
  </r>
  <r>
    <x v="13"/>
    <x v="0"/>
    <x v="49"/>
    <n v="76"/>
    <n v="514.93999857902497"/>
  </r>
  <r>
    <x v="13"/>
    <x v="0"/>
    <x v="18"/>
    <n v="258"/>
    <n v="1451.99999687075"/>
  </r>
  <r>
    <x v="13"/>
    <x v="0"/>
    <x v="62"/>
    <n v="85"/>
    <n v="3721.75"/>
  </r>
  <r>
    <x v="13"/>
    <x v="0"/>
    <x v="25"/>
    <n v="226"/>
    <n v="8078.84999552518"/>
  </r>
  <r>
    <x v="13"/>
    <x v="0"/>
    <x v="29"/>
    <n v="80"/>
    <n v="190"/>
  </r>
  <r>
    <x v="13"/>
    <x v="0"/>
    <x v="39"/>
    <n v="65"/>
    <n v="896.24999687075604"/>
  </r>
  <r>
    <x v="13"/>
    <x v="0"/>
    <x v="46"/>
    <n v="21"/>
    <n v="1701"/>
  </r>
  <r>
    <x v="15"/>
    <x v="6"/>
    <x v="32"/>
    <n v="47"/>
    <n v="693.11999968290297"/>
  </r>
  <r>
    <x v="15"/>
    <x v="6"/>
    <x v="47"/>
    <n v="46"/>
    <n v="541.5"/>
  </r>
  <r>
    <x v="15"/>
    <x v="6"/>
    <x v="6"/>
    <n v="112"/>
    <n v="4713.4999796748098"/>
  </r>
  <r>
    <x v="15"/>
    <x v="6"/>
    <x v="62"/>
    <n v="15"/>
    <n v="591"/>
  </r>
  <r>
    <x v="15"/>
    <x v="6"/>
    <x v="53"/>
    <n v="20"/>
    <n v="352"/>
  </r>
  <r>
    <x v="15"/>
    <x v="6"/>
    <x v="8"/>
    <n v="30"/>
    <n v="600"/>
  </r>
  <r>
    <x v="15"/>
    <x v="6"/>
    <x v="14"/>
    <n v="22"/>
    <n v="302.39999999999998"/>
  </r>
  <r>
    <x v="15"/>
    <x v="6"/>
    <x v="21"/>
    <n v="20"/>
    <n v="736"/>
  </r>
  <r>
    <x v="15"/>
    <x v="6"/>
    <x v="10"/>
    <n v="103"/>
    <n v="1588.849994874"/>
  </r>
  <r>
    <x v="15"/>
    <x v="6"/>
    <x v="42"/>
    <n v="85"/>
    <n v="799.99999701976697"/>
  </r>
  <r>
    <x v="15"/>
    <x v="6"/>
    <x v="16"/>
    <n v="41"/>
    <n v="1130.8799978733"/>
  </r>
  <r>
    <x v="15"/>
    <x v="6"/>
    <x v="37"/>
    <n v="51"/>
    <n v="1787.1599939346299"/>
  </r>
  <r>
    <x v="15"/>
    <x v="6"/>
    <x v="9"/>
    <n v="129"/>
    <n v="1197.79999553784"/>
  </r>
  <r>
    <x v="15"/>
    <x v="6"/>
    <x v="51"/>
    <n v="54"/>
    <n v="1267.37999944478"/>
  </r>
  <r>
    <x v="15"/>
    <x v="6"/>
    <x v="27"/>
    <n v="23"/>
    <n v="565.07999914586503"/>
  </r>
  <r>
    <x v="15"/>
    <x v="6"/>
    <x v="15"/>
    <n v="6"/>
    <n v="146.87999975681299"/>
  </r>
  <r>
    <x v="15"/>
    <x v="6"/>
    <x v="12"/>
    <n v="30"/>
    <n v="360"/>
  </r>
  <r>
    <x v="15"/>
    <x v="6"/>
    <x v="34"/>
    <n v="40"/>
    <n v="520"/>
  </r>
  <r>
    <x v="15"/>
    <x v="6"/>
    <x v="3"/>
    <n v="35"/>
    <n v="921.375"/>
  </r>
  <r>
    <x v="15"/>
    <x v="6"/>
    <x v="13"/>
    <n v="70"/>
    <n v="1627.5"/>
  </r>
  <r>
    <x v="15"/>
    <x v="6"/>
    <x v="67"/>
    <n v="60"/>
    <n v="1263"/>
  </r>
  <r>
    <x v="15"/>
    <x v="6"/>
    <x v="59"/>
    <n v="33"/>
    <n v="1856.24999692663"/>
  </r>
  <r>
    <x v="15"/>
    <x v="6"/>
    <x v="43"/>
    <n v="110"/>
    <n v="955.34999841824094"/>
  </r>
  <r>
    <x v="15"/>
    <x v="6"/>
    <x v="55"/>
    <n v="15"/>
    <n v="202.5"/>
  </r>
  <r>
    <x v="15"/>
    <x v="6"/>
    <x v="50"/>
    <n v="18"/>
    <n v="418.5"/>
  </r>
  <r>
    <x v="15"/>
    <x v="6"/>
    <x v="7"/>
    <n v="35"/>
    <n v="341.25"/>
  </r>
  <r>
    <x v="15"/>
    <x v="6"/>
    <x v="1"/>
    <n v="3"/>
    <n v="43.199999839067402"/>
  </r>
  <r>
    <x v="15"/>
    <x v="6"/>
    <x v="72"/>
    <n v="50"/>
    <n v="3637.5"/>
  </r>
  <r>
    <x v="15"/>
    <x v="6"/>
    <x v="56"/>
    <n v="150"/>
    <n v="16711.650000000001"/>
  </r>
  <r>
    <x v="15"/>
    <x v="6"/>
    <x v="5"/>
    <n v="35"/>
    <n v="535.49999624490704"/>
  </r>
  <r>
    <x v="15"/>
    <x v="6"/>
    <x v="35"/>
    <n v="30"/>
    <n v="1140"/>
  </r>
  <r>
    <x v="15"/>
    <x v="6"/>
    <x v="31"/>
    <n v="20"/>
    <n v="155"/>
  </r>
  <r>
    <x v="15"/>
    <x v="6"/>
    <x v="17"/>
    <n v="40"/>
    <n v="630"/>
  </r>
  <r>
    <x v="15"/>
    <x v="6"/>
    <x v="52"/>
    <n v="36"/>
    <n v="565.37999906390905"/>
  </r>
  <r>
    <x v="15"/>
    <x v="6"/>
    <x v="26"/>
    <n v="30"/>
    <n v="420"/>
  </r>
  <r>
    <x v="15"/>
    <x v="6"/>
    <x v="23"/>
    <n v="40"/>
    <n v="662.39999890327397"/>
  </r>
  <r>
    <x v="2"/>
    <x v="3"/>
    <x v="26"/>
    <n v="14"/>
    <n v="156.80000000000001"/>
  </r>
  <r>
    <x v="2"/>
    <x v="3"/>
    <x v="12"/>
    <n v="50"/>
    <n v="660"/>
  </r>
  <r>
    <x v="2"/>
    <x v="3"/>
    <x v="43"/>
    <n v="20"/>
    <n v="154"/>
  </r>
  <r>
    <x v="2"/>
    <x v="3"/>
    <x v="5"/>
    <n v="16"/>
    <n v="266.39999999999998"/>
  </r>
  <r>
    <x v="2"/>
    <x v="3"/>
    <x v="44"/>
    <n v="10"/>
    <n v="144"/>
  </r>
  <r>
    <x v="2"/>
    <x v="3"/>
    <x v="29"/>
    <n v="12"/>
    <n v="24"/>
  </r>
  <r>
    <x v="2"/>
    <x v="3"/>
    <x v="10"/>
    <n v="27"/>
    <n v="528.9"/>
  </r>
  <r>
    <x v="2"/>
    <x v="3"/>
    <x v="19"/>
    <n v="5"/>
    <n v="46"/>
  </r>
  <r>
    <x v="2"/>
    <x v="3"/>
    <x v="64"/>
    <n v="15"/>
    <n v="135"/>
  </r>
  <r>
    <x v="2"/>
    <x v="3"/>
    <x v="35"/>
    <n v="15"/>
    <n v="570"/>
  </r>
  <r>
    <x v="2"/>
    <x v="3"/>
    <x v="6"/>
    <n v="6"/>
    <n v="330"/>
  </r>
  <r>
    <x v="2"/>
    <x v="3"/>
    <x v="62"/>
    <n v="2"/>
    <n v="98.6"/>
  </r>
  <r>
    <x v="2"/>
    <x v="3"/>
    <x v="20"/>
    <n v="10"/>
    <n v="348"/>
  </r>
  <r>
    <x v="2"/>
    <x v="3"/>
    <x v="32"/>
    <n v="10"/>
    <n v="190"/>
  </r>
  <r>
    <x v="2"/>
    <x v="3"/>
    <x v="66"/>
    <n v="20"/>
    <n v="800"/>
  </r>
  <r>
    <x v="2"/>
    <x v="3"/>
    <x v="18"/>
    <n v="10"/>
    <n v="60"/>
  </r>
  <r>
    <x v="2"/>
    <x v="3"/>
    <x v="15"/>
    <n v="21"/>
    <n v="714"/>
  </r>
  <r>
    <x v="2"/>
    <x v="3"/>
    <x v="27"/>
    <n v="2"/>
    <n v="65.599999999999994"/>
  </r>
  <r>
    <x v="2"/>
    <x v="3"/>
    <x v="60"/>
    <n v="30"/>
    <n v="855"/>
  </r>
  <r>
    <x v="0"/>
    <x v="6"/>
    <x v="76"/>
    <n v="5"/>
    <n v="62"/>
  </r>
  <r>
    <x v="0"/>
    <x v="6"/>
    <x v="63"/>
    <n v="22"/>
    <n v="271.59999962449001"/>
  </r>
  <r>
    <x v="0"/>
    <x v="6"/>
    <x v="1"/>
    <n v="4"/>
    <n v="57.6"/>
  </r>
  <r>
    <x v="0"/>
    <x v="6"/>
    <x v="8"/>
    <n v="6"/>
    <n v="120"/>
  </r>
  <r>
    <x v="0"/>
    <x v="6"/>
    <x v="18"/>
    <n v="32"/>
    <n v="159.599999284744"/>
  </r>
  <r>
    <x v="0"/>
    <x v="6"/>
    <x v="13"/>
    <n v="9"/>
    <n v="167.4"/>
  </r>
  <r>
    <x v="0"/>
    <x v="6"/>
    <x v="42"/>
    <n v="4"/>
    <n v="40"/>
  </r>
  <r>
    <x v="0"/>
    <x v="6"/>
    <x v="20"/>
    <n v="40"/>
    <n v="1112"/>
  </r>
  <r>
    <x v="0"/>
    <x v="6"/>
    <x v="58"/>
    <n v="40"/>
    <n v="271.99999809265103"/>
  </r>
  <r>
    <x v="0"/>
    <x v="6"/>
    <x v="57"/>
    <n v="21"/>
    <n v="285.59999799728303"/>
  </r>
  <r>
    <x v="0"/>
    <x v="6"/>
    <x v="6"/>
    <n v="85"/>
    <n v="4279"/>
  </r>
  <r>
    <x v="0"/>
    <x v="6"/>
    <x v="51"/>
    <n v="43"/>
    <n v="1071.75"/>
  </r>
  <r>
    <x v="0"/>
    <x v="6"/>
    <x v="21"/>
    <n v="15"/>
    <n v="552"/>
  </r>
  <r>
    <x v="0"/>
    <x v="6"/>
    <x v="12"/>
    <n v="14"/>
    <n v="188.99999968707499"/>
  </r>
  <r>
    <x v="0"/>
    <x v="6"/>
    <x v="17"/>
    <n v="15"/>
    <n v="299.24999976530597"/>
  </r>
  <r>
    <x v="0"/>
    <x v="6"/>
    <x v="49"/>
    <n v="24"/>
    <n v="169.859999866783"/>
  </r>
  <r>
    <x v="0"/>
    <x v="6"/>
    <x v="40"/>
    <n v="47"/>
    <n v="1113.5999997854201"/>
  </r>
  <r>
    <x v="0"/>
    <x v="6"/>
    <x v="5"/>
    <n v="35"/>
    <n v="630"/>
  </r>
  <r>
    <x v="0"/>
    <x v="6"/>
    <x v="73"/>
    <n v="36"/>
    <n v="1368"/>
  </r>
  <r>
    <x v="0"/>
    <x v="6"/>
    <x v="52"/>
    <n v="20"/>
    <n v="349"/>
  </r>
  <r>
    <x v="0"/>
    <x v="6"/>
    <x v="47"/>
    <n v="60"/>
    <n v="1140"/>
  </r>
  <r>
    <x v="0"/>
    <x v="6"/>
    <x v="62"/>
    <n v="45"/>
    <n v="2033.62499265372"/>
  </r>
  <r>
    <x v="0"/>
    <x v="6"/>
    <x v="33"/>
    <n v="30"/>
    <n v="121.499999463558"/>
  </r>
  <r>
    <x v="0"/>
    <x v="6"/>
    <x v="28"/>
    <n v="58"/>
    <n v="1539.63898920357"/>
  </r>
  <r>
    <x v="0"/>
    <x v="6"/>
    <x v="54"/>
    <n v="30"/>
    <n v="7905"/>
  </r>
  <r>
    <x v="0"/>
    <x v="6"/>
    <x v="23"/>
    <n v="60"/>
    <n v="938.39999341964699"/>
  </r>
  <r>
    <x v="0"/>
    <x v="6"/>
    <x v="4"/>
    <n v="49"/>
    <n v="490"/>
  </r>
  <r>
    <x v="0"/>
    <x v="6"/>
    <x v="66"/>
    <n v="30"/>
    <n v="1200"/>
  </r>
  <r>
    <x v="0"/>
    <x v="6"/>
    <x v="56"/>
    <n v="24"/>
    <n v="2970.96"/>
  </r>
  <r>
    <x v="4"/>
    <x v="0"/>
    <x v="65"/>
    <n v="5"/>
    <n v="150"/>
  </r>
  <r>
    <x v="4"/>
    <x v="0"/>
    <x v="75"/>
    <n v="10"/>
    <n v="439"/>
  </r>
  <r>
    <x v="4"/>
    <x v="0"/>
    <x v="12"/>
    <n v="4"/>
    <n v="60"/>
  </r>
  <r>
    <x v="4"/>
    <x v="0"/>
    <x v="46"/>
    <n v="5"/>
    <n v="405"/>
  </r>
  <r>
    <x v="4"/>
    <x v="0"/>
    <x v="38"/>
    <n v="5"/>
    <n v="35"/>
  </r>
  <r>
    <x v="4"/>
    <x v="0"/>
    <x v="5"/>
    <n v="20"/>
    <n v="360"/>
  </r>
  <r>
    <x v="4"/>
    <x v="0"/>
    <x v="25"/>
    <n v="6"/>
    <n v="234"/>
  </r>
  <r>
    <x v="4"/>
    <x v="0"/>
    <x v="29"/>
    <n v="7"/>
    <n v="17.5"/>
  </r>
  <r>
    <x v="4"/>
    <x v="0"/>
    <x v="28"/>
    <n v="5"/>
    <n v="156.15"/>
  </r>
  <r>
    <x v="4"/>
    <x v="0"/>
    <x v="43"/>
    <n v="6"/>
    <n v="57.9"/>
  </r>
  <r>
    <x v="4"/>
    <x v="0"/>
    <x v="31"/>
    <n v="10"/>
    <n v="77.5"/>
  </r>
  <r>
    <x v="4"/>
    <x v="7"/>
    <x v="34"/>
    <n v="15"/>
    <n v="175.49999970942699"/>
  </r>
  <r>
    <x v="4"/>
    <x v="7"/>
    <x v="11"/>
    <n v="28"/>
    <n v="725.75999879837002"/>
  </r>
  <r>
    <x v="4"/>
    <x v="7"/>
    <x v="33"/>
    <n v="20"/>
    <n v="70.199999839067402"/>
  </r>
  <r>
    <x v="4"/>
    <x v="7"/>
    <x v="26"/>
    <n v="10"/>
    <n v="106.399999916553"/>
  </r>
  <r>
    <x v="4"/>
    <x v="7"/>
    <x v="47"/>
    <n v="47"/>
    <n v="661.00999950170501"/>
  </r>
  <r>
    <x v="4"/>
    <x v="7"/>
    <x v="55"/>
    <n v="24"/>
    <n v="345.6"/>
  </r>
  <r>
    <x v="4"/>
    <x v="7"/>
    <x v="62"/>
    <n v="40"/>
    <n v="1576"/>
  </r>
  <r>
    <x v="4"/>
    <x v="7"/>
    <x v="5"/>
    <n v="34"/>
    <n v="417.6"/>
  </r>
  <r>
    <x v="4"/>
    <x v="7"/>
    <x v="40"/>
    <n v="10"/>
    <n v="144"/>
  </r>
  <r>
    <x v="4"/>
    <x v="7"/>
    <x v="52"/>
    <n v="20"/>
    <n v="222.39999917149501"/>
  </r>
  <r>
    <x v="4"/>
    <x v="7"/>
    <x v="29"/>
    <n v="20"/>
    <n v="31.9999998807907"/>
  </r>
  <r>
    <x v="4"/>
    <x v="7"/>
    <x v="2"/>
    <n v="10"/>
    <n v="76.799999713897705"/>
  </r>
  <r>
    <x v="4"/>
    <x v="7"/>
    <x v="67"/>
    <n v="15"/>
    <n v="226.79999962449"/>
  </r>
  <r>
    <x v="4"/>
    <x v="7"/>
    <x v="30"/>
    <n v="10"/>
    <n v="122.39999979734399"/>
  </r>
  <r>
    <x v="4"/>
    <x v="7"/>
    <x v="76"/>
    <n v="12"/>
    <n v="176.699999861419"/>
  </r>
  <r>
    <x v="4"/>
    <x v="7"/>
    <x v="0"/>
    <n v="8"/>
    <n v="346.559999728202"/>
  </r>
  <r>
    <x v="4"/>
    <x v="7"/>
    <x v="31"/>
    <n v="8"/>
    <n v="55.799999907612801"/>
  </r>
  <r>
    <x v="4"/>
    <x v="7"/>
    <x v="32"/>
    <n v="15"/>
    <n v="270.749999787658"/>
  </r>
  <r>
    <x v="4"/>
    <x v="7"/>
    <x v="56"/>
    <n v="20"/>
    <n v="2352.0099981553799"/>
  </r>
  <r>
    <x v="4"/>
    <x v="7"/>
    <x v="18"/>
    <n v="3"/>
    <n v="14.3999999463558"/>
  </r>
  <r>
    <x v="4"/>
    <x v="7"/>
    <x v="63"/>
    <n v="10"/>
    <n v="111.999999582767"/>
  </r>
  <r>
    <x v="4"/>
    <x v="7"/>
    <x v="48"/>
    <n v="16"/>
    <n v="248.959999072551"/>
  </r>
  <r>
    <x v="4"/>
    <x v="7"/>
    <x v="61"/>
    <n v="3"/>
    <n v="99.75"/>
  </r>
  <r>
    <x v="4"/>
    <x v="7"/>
    <x v="14"/>
    <n v="10"/>
    <n v="111.999999582767"/>
  </r>
  <r>
    <x v="4"/>
    <x v="7"/>
    <x v="21"/>
    <n v="10"/>
    <n v="367.999998629093"/>
  </r>
  <r>
    <x v="4"/>
    <x v="7"/>
    <x v="45"/>
    <n v="24"/>
    <n v="268.799998998641"/>
  </r>
  <r>
    <x v="6"/>
    <x v="8"/>
    <x v="64"/>
    <n v="10"/>
    <n v="72"/>
  </r>
  <r>
    <x v="6"/>
    <x v="8"/>
    <x v="43"/>
    <n v="20"/>
    <n v="154"/>
  </r>
  <r>
    <x v="6"/>
    <x v="8"/>
    <x v="7"/>
    <n v="65"/>
    <n v="792.99999941885403"/>
  </r>
  <r>
    <x v="6"/>
    <x v="8"/>
    <x v="33"/>
    <n v="30"/>
    <n v="123.749999832361"/>
  </r>
  <r>
    <x v="6"/>
    <x v="8"/>
    <x v="38"/>
    <n v="5"/>
    <n v="35"/>
  </r>
  <r>
    <x v="6"/>
    <x v="8"/>
    <x v="18"/>
    <n v="7"/>
    <n v="42"/>
  </r>
  <r>
    <x v="6"/>
    <x v="8"/>
    <x v="63"/>
    <n v="5"/>
    <n v="70"/>
  </r>
  <r>
    <x v="6"/>
    <x v="8"/>
    <x v="12"/>
    <n v="5"/>
    <n v="75"/>
  </r>
  <r>
    <x v="13"/>
    <x v="3"/>
    <x v="23"/>
    <n v="10"/>
    <n v="147"/>
  </r>
  <r>
    <x v="0"/>
    <x v="0"/>
    <x v="25"/>
    <n v="15"/>
    <n v="351"/>
  </r>
  <r>
    <x v="0"/>
    <x v="0"/>
    <x v="75"/>
    <n v="15"/>
    <n v="394.875"/>
  </r>
  <r>
    <x v="0"/>
    <x v="0"/>
    <x v="48"/>
    <n v="21"/>
    <n v="325.5"/>
  </r>
  <r>
    <x v="0"/>
    <x v="0"/>
    <x v="45"/>
    <n v="5"/>
    <n v="42"/>
  </r>
  <r>
    <x v="0"/>
    <x v="0"/>
    <x v="61"/>
    <n v="95"/>
    <n v="2776.3749992568"/>
  </r>
  <r>
    <x v="0"/>
    <x v="0"/>
    <x v="68"/>
    <n v="4"/>
    <n v="37.999999970197599"/>
  </r>
  <r>
    <x v="0"/>
    <x v="0"/>
    <x v="35"/>
    <n v="34"/>
    <n v="1033.5999999999999"/>
  </r>
  <r>
    <x v="0"/>
    <x v="0"/>
    <x v="20"/>
    <n v="25"/>
    <n v="695"/>
  </r>
  <r>
    <x v="0"/>
    <x v="0"/>
    <x v="55"/>
    <n v="95"/>
    <n v="1371.5999922752301"/>
  </r>
  <r>
    <x v="0"/>
    <x v="0"/>
    <x v="66"/>
    <n v="24"/>
    <n v="960"/>
  </r>
  <r>
    <x v="0"/>
    <x v="0"/>
    <x v="51"/>
    <n v="45"/>
    <n v="1042.07249816749"/>
  </r>
  <r>
    <x v="0"/>
    <x v="0"/>
    <x v="23"/>
    <n v="45"/>
    <n v="662.19999808072998"/>
  </r>
  <r>
    <x v="0"/>
    <x v="0"/>
    <x v="73"/>
    <n v="35"/>
    <n v="1149.49999943375"/>
  </r>
  <r>
    <x v="0"/>
    <x v="0"/>
    <x v="42"/>
    <n v="78"/>
    <n v="889.99999985098805"/>
  </r>
  <r>
    <x v="0"/>
    <x v="0"/>
    <x v="29"/>
    <n v="50"/>
    <n v="122.499999962747"/>
  </r>
  <r>
    <x v="0"/>
    <x v="0"/>
    <x v="31"/>
    <n v="30"/>
    <n v="217"/>
  </r>
  <r>
    <x v="0"/>
    <x v="0"/>
    <x v="76"/>
    <n v="25"/>
    <n v="368.12499971129"/>
  </r>
  <r>
    <x v="0"/>
    <x v="0"/>
    <x v="28"/>
    <n v="5"/>
    <n v="148.342499883659"/>
  </r>
  <r>
    <x v="0"/>
    <x v="0"/>
    <x v="46"/>
    <n v="21"/>
    <n v="1360.79999493062"/>
  </r>
  <r>
    <x v="0"/>
    <x v="0"/>
    <x v="11"/>
    <n v="60"/>
    <n v="1691.9999978542301"/>
  </r>
  <r>
    <x v="0"/>
    <x v="0"/>
    <x v="56"/>
    <n v="18"/>
    <n v="2228.2199999999998"/>
  </r>
  <r>
    <x v="0"/>
    <x v="0"/>
    <x v="38"/>
    <n v="8"/>
    <n v="56"/>
  </r>
  <r>
    <x v="0"/>
    <x v="0"/>
    <x v="32"/>
    <n v="50"/>
    <n v="864.49999731033995"/>
  </r>
  <r>
    <x v="0"/>
    <x v="0"/>
    <x v="52"/>
    <n v="30"/>
    <n v="444.97499687969599"/>
  </r>
  <r>
    <x v="13"/>
    <x v="1"/>
    <x v="76"/>
    <n v="10"/>
    <n v="155"/>
  </r>
  <r>
    <x v="13"/>
    <x v="1"/>
    <x v="31"/>
    <n v="51"/>
    <n v="348.749999307096"/>
  </r>
  <r>
    <x v="13"/>
    <x v="1"/>
    <x v="59"/>
    <n v="32"/>
    <n v="1812.5"/>
  </r>
  <r>
    <x v="13"/>
    <x v="1"/>
    <x v="51"/>
    <n v="3"/>
    <n v="58.252499999999998"/>
  </r>
  <r>
    <x v="13"/>
    <x v="1"/>
    <x v="49"/>
    <n v="100"/>
    <n v="603.44999733567204"/>
  </r>
  <r>
    <x v="13"/>
    <x v="1"/>
    <x v="60"/>
    <n v="45"/>
    <n v="1225.4999991506299"/>
  </r>
  <r>
    <x v="13"/>
    <x v="1"/>
    <x v="7"/>
    <n v="32"/>
    <n v="319.79999972879801"/>
  </r>
  <r>
    <x v="13"/>
    <x v="1"/>
    <x v="58"/>
    <n v="92"/>
    <n v="899.99999970197598"/>
  </r>
  <r>
    <x v="13"/>
    <x v="1"/>
    <x v="35"/>
    <n v="40"/>
    <n v="1335.6999972537101"/>
  </r>
  <r>
    <x v="13"/>
    <x v="1"/>
    <x v="67"/>
    <n v="12"/>
    <n v="239.969999811798"/>
  </r>
  <r>
    <x v="14"/>
    <x v="4"/>
    <x v="76"/>
    <n v="20"/>
    <n v="248"/>
  </r>
  <r>
    <x v="14"/>
    <x v="4"/>
    <x v="19"/>
    <n v="18"/>
    <n v="131.4"/>
  </r>
  <r>
    <x v="14"/>
    <x v="4"/>
    <x v="15"/>
    <n v="43"/>
    <n v="1126.0799993515"/>
  </r>
  <r>
    <x v="14"/>
    <x v="4"/>
    <x v="20"/>
    <n v="28"/>
    <n v="674.14999585747705"/>
  </r>
  <r>
    <x v="14"/>
    <x v="4"/>
    <x v="17"/>
    <n v="32"/>
    <n v="579.59999937415103"/>
  </r>
  <r>
    <x v="14"/>
    <x v="4"/>
    <x v="52"/>
    <n v="30"/>
    <n v="417"/>
  </r>
  <r>
    <x v="14"/>
    <x v="4"/>
    <x v="11"/>
    <n v="15"/>
    <n v="432"/>
  </r>
  <r>
    <x v="14"/>
    <x v="4"/>
    <x v="28"/>
    <n v="66"/>
    <n v="1456.64999257922"/>
  </r>
  <r>
    <x v="14"/>
    <x v="4"/>
    <x v="50"/>
    <n v="30"/>
    <n v="595.19999778270699"/>
  </r>
  <r>
    <x v="14"/>
    <x v="4"/>
    <x v="70"/>
    <n v="14"/>
    <n v="112"/>
  </r>
  <r>
    <x v="14"/>
    <x v="4"/>
    <x v="58"/>
    <n v="40"/>
    <n v="240"/>
  </r>
  <r>
    <x v="14"/>
    <x v="4"/>
    <x v="51"/>
    <n v="32"/>
    <n v="512.37"/>
  </r>
  <r>
    <x v="14"/>
    <x v="4"/>
    <x v="40"/>
    <n v="60"/>
    <n v="864"/>
  </r>
  <r>
    <x v="14"/>
    <x v="4"/>
    <x v="0"/>
    <n v="20"/>
    <n v="912"/>
  </r>
  <r>
    <x v="14"/>
    <x v="4"/>
    <x v="57"/>
    <n v="25"/>
    <n v="500"/>
  </r>
  <r>
    <x v="14"/>
    <x v="4"/>
    <x v="73"/>
    <n v="30"/>
    <n v="968.99999320507004"/>
  </r>
  <r>
    <x v="14"/>
    <x v="4"/>
    <x v="64"/>
    <n v="70"/>
    <n v="535.49999624490704"/>
  </r>
  <r>
    <x v="14"/>
    <x v="4"/>
    <x v="12"/>
    <n v="35"/>
    <n v="525"/>
  </r>
  <r>
    <x v="14"/>
    <x v="4"/>
    <x v="7"/>
    <n v="30"/>
    <n v="370.49999970942702"/>
  </r>
  <r>
    <x v="14"/>
    <x v="4"/>
    <x v="24"/>
    <n v="15"/>
    <n v="292.5"/>
  </r>
  <r>
    <x v="14"/>
    <x v="4"/>
    <x v="6"/>
    <n v="40"/>
    <n v="1979.99999672174"/>
  </r>
  <r>
    <x v="14"/>
    <x v="4"/>
    <x v="1"/>
    <n v="8"/>
    <n v="122.399999141693"/>
  </r>
  <r>
    <x v="14"/>
    <x v="4"/>
    <x v="16"/>
    <n v="50"/>
    <n v="1600"/>
  </r>
  <r>
    <x v="14"/>
    <x v="4"/>
    <x v="2"/>
    <n v="20"/>
    <n v="180"/>
  </r>
  <r>
    <x v="14"/>
    <x v="4"/>
    <x v="38"/>
    <n v="20"/>
    <n v="105"/>
  </r>
  <r>
    <x v="14"/>
    <x v="4"/>
    <x v="49"/>
    <n v="20"/>
    <n v="111.75"/>
  </r>
  <r>
    <x v="14"/>
    <x v="4"/>
    <x v="65"/>
    <n v="15"/>
    <n v="427.49999966472302"/>
  </r>
  <r>
    <x v="14"/>
    <x v="4"/>
    <x v="18"/>
    <n v="10"/>
    <n v="56.999999955296502"/>
  </r>
  <r>
    <x v="14"/>
    <x v="1"/>
    <x v="4"/>
    <n v="70"/>
    <n v="543.99999976158097"/>
  </r>
  <r>
    <x v="14"/>
    <x v="1"/>
    <x v="32"/>
    <n v="20"/>
    <n v="273.59999954700402"/>
  </r>
  <r>
    <x v="14"/>
    <x v="1"/>
    <x v="40"/>
    <n v="30"/>
    <n v="518.399999141693"/>
  </r>
  <r>
    <x v="14"/>
    <x v="1"/>
    <x v="12"/>
    <n v="90"/>
    <n v="985.49999892711605"/>
  </r>
  <r>
    <x v="14"/>
    <x v="1"/>
    <x v="74"/>
    <n v="50"/>
    <n v="475"/>
  </r>
  <r>
    <x v="14"/>
    <x v="1"/>
    <x v="67"/>
    <n v="21"/>
    <n v="442.05"/>
  </r>
  <r>
    <x v="14"/>
    <x v="1"/>
    <x v="19"/>
    <n v="22"/>
    <n v="186.3"/>
  </r>
  <r>
    <x v="14"/>
    <x v="1"/>
    <x v="44"/>
    <n v="33"/>
    <n v="553.5"/>
  </r>
  <r>
    <x v="14"/>
    <x v="1"/>
    <x v="9"/>
    <n v="30"/>
    <n v="298.125"/>
  </r>
  <r>
    <x v="14"/>
    <x v="1"/>
    <x v="55"/>
    <n v="54"/>
    <n v="954"/>
  </r>
  <r>
    <x v="14"/>
    <x v="1"/>
    <x v="58"/>
    <n v="30"/>
    <n v="300"/>
  </r>
  <r>
    <x v="14"/>
    <x v="1"/>
    <x v="34"/>
    <n v="40"/>
    <n v="650"/>
  </r>
  <r>
    <x v="14"/>
    <x v="1"/>
    <x v="64"/>
    <n v="18"/>
    <n v="162"/>
  </r>
  <r>
    <x v="14"/>
    <x v="1"/>
    <x v="23"/>
    <n v="50"/>
    <n v="920"/>
  </r>
  <r>
    <x v="14"/>
    <x v="1"/>
    <x v="59"/>
    <n v="25"/>
    <n v="1171.875"/>
  </r>
  <r>
    <x v="14"/>
    <x v="1"/>
    <x v="47"/>
    <n v="50"/>
    <n v="712.5"/>
  </r>
  <r>
    <x v="14"/>
    <x v="1"/>
    <x v="63"/>
    <n v="30"/>
    <n v="403.19999974965998"/>
  </r>
  <r>
    <x v="14"/>
    <x v="1"/>
    <x v="1"/>
    <n v="10"/>
    <n v="143.999999463558"/>
  </r>
  <r>
    <x v="14"/>
    <x v="1"/>
    <x v="52"/>
    <n v="52"/>
    <n v="834.10999708771703"/>
  </r>
  <r>
    <x v="14"/>
    <x v="1"/>
    <x v="42"/>
    <n v="25"/>
    <n v="265.624998137354"/>
  </r>
  <r>
    <x v="14"/>
    <x v="1"/>
    <x v="15"/>
    <n v="24"/>
    <n v="693.59999513626099"/>
  </r>
  <r>
    <x v="14"/>
    <x v="1"/>
    <x v="43"/>
    <n v="28"/>
    <n v="243.17999959737"/>
  </r>
  <r>
    <x v="14"/>
    <x v="1"/>
    <x v="0"/>
    <n v="20"/>
    <n v="912"/>
  </r>
  <r>
    <x v="14"/>
    <x v="1"/>
    <x v="57"/>
    <n v="60"/>
    <n v="1200"/>
  </r>
  <r>
    <x v="14"/>
    <x v="1"/>
    <x v="24"/>
    <n v="28"/>
    <n v="546"/>
  </r>
  <r>
    <x v="13"/>
    <x v="7"/>
    <x v="62"/>
    <n v="10"/>
    <n v="394"/>
  </r>
  <r>
    <x v="13"/>
    <x v="7"/>
    <x v="68"/>
    <n v="27"/>
    <n v="278.999999538064"/>
  </r>
  <r>
    <x v="13"/>
    <x v="7"/>
    <x v="55"/>
    <n v="20"/>
    <n v="288"/>
  </r>
  <r>
    <x v="13"/>
    <x v="7"/>
    <x v="0"/>
    <n v="7"/>
    <n v="319.2"/>
  </r>
  <r>
    <x v="13"/>
    <x v="7"/>
    <x v="45"/>
    <n v="7"/>
    <n v="98"/>
  </r>
  <r>
    <x v="13"/>
    <x v="7"/>
    <x v="37"/>
    <n v="26"/>
    <n v="1378"/>
  </r>
  <r>
    <x v="13"/>
    <x v="7"/>
    <x v="6"/>
    <n v="1"/>
    <n v="55"/>
  </r>
  <r>
    <x v="13"/>
    <x v="7"/>
    <x v="5"/>
    <n v="10"/>
    <n v="180"/>
  </r>
  <r>
    <x v="13"/>
    <x v="7"/>
    <x v="27"/>
    <n v="3"/>
    <n v="98.4"/>
  </r>
  <r>
    <x v="13"/>
    <x v="7"/>
    <x v="33"/>
    <n v="8"/>
    <n v="36"/>
  </r>
  <r>
    <x v="13"/>
    <x v="7"/>
    <x v="73"/>
    <n v="20"/>
    <n v="760"/>
  </r>
  <r>
    <x v="13"/>
    <x v="7"/>
    <x v="59"/>
    <n v="31"/>
    <n v="1674.99999608844"/>
  </r>
  <r>
    <x v="13"/>
    <x v="7"/>
    <x v="35"/>
    <n v="35"/>
    <n v="946.959999728203"/>
  </r>
  <r>
    <x v="11"/>
    <x v="3"/>
    <x v="33"/>
    <n v="40"/>
    <n v="141.83999996781299"/>
  </r>
  <r>
    <x v="11"/>
    <x v="3"/>
    <x v="6"/>
    <n v="6"/>
    <n v="250.79999980330399"/>
  </r>
  <r>
    <x v="11"/>
    <x v="3"/>
    <x v="30"/>
    <n v="30"/>
    <n v="408"/>
  </r>
  <r>
    <x v="11"/>
    <x v="3"/>
    <x v="68"/>
    <n v="20"/>
    <n v="200"/>
  </r>
  <r>
    <x v="11"/>
    <x v="3"/>
    <x v="28"/>
    <n v="30"/>
    <n v="709.64999944344095"/>
  </r>
  <r>
    <x v="11"/>
    <x v="3"/>
    <x v="14"/>
    <n v="40"/>
    <n v="425.59999966621399"/>
  </r>
  <r>
    <x v="11"/>
    <x v="3"/>
    <x v="57"/>
    <n v="30"/>
    <n v="455.99999964237202"/>
  </r>
  <r>
    <x v="11"/>
    <x v="3"/>
    <x v="63"/>
    <n v="12"/>
    <n v="134.4"/>
  </r>
  <r>
    <x v="11"/>
    <x v="3"/>
    <x v="53"/>
    <n v="15"/>
    <n v="307.999999672174"/>
  </r>
  <r>
    <x v="11"/>
    <x v="3"/>
    <x v="71"/>
    <n v="15"/>
    <n v="288.22499952278997"/>
  </r>
  <r>
    <x v="11"/>
    <x v="3"/>
    <x v="41"/>
    <n v="40"/>
    <n v="840"/>
  </r>
  <r>
    <x v="11"/>
    <x v="3"/>
    <x v="23"/>
    <n v="3"/>
    <n v="55.2"/>
  </r>
  <r>
    <x v="11"/>
    <x v="3"/>
    <x v="47"/>
    <n v="30"/>
    <n v="570"/>
  </r>
  <r>
    <x v="11"/>
    <x v="3"/>
    <x v="1"/>
    <n v="2"/>
    <n v="30.599999785423201"/>
  </r>
  <r>
    <x v="11"/>
    <x v="3"/>
    <x v="20"/>
    <n v="30"/>
    <n v="887.39999377727497"/>
  </r>
  <r>
    <x v="11"/>
    <x v="3"/>
    <x v="16"/>
    <n v="20"/>
    <n v="640"/>
  </r>
  <r>
    <x v="11"/>
    <x v="3"/>
    <x v="43"/>
    <n v="20"/>
    <n v="193"/>
  </r>
  <r>
    <x v="11"/>
    <x v="3"/>
    <x v="32"/>
    <n v="10"/>
    <n v="161.49999886751101"/>
  </r>
  <r>
    <x v="11"/>
    <x v="3"/>
    <x v="45"/>
    <n v="40"/>
    <n v="475.99999666213898"/>
  </r>
  <r>
    <x v="16"/>
    <x v="5"/>
    <x v="40"/>
    <n v="14"/>
    <n v="336"/>
  </r>
  <r>
    <x v="16"/>
    <x v="5"/>
    <x v="68"/>
    <n v="20"/>
    <n v="250"/>
  </r>
  <r>
    <x v="16"/>
    <x v="5"/>
    <x v="11"/>
    <n v="10"/>
    <n v="360"/>
  </r>
  <r>
    <x v="16"/>
    <x v="5"/>
    <x v="0"/>
    <n v="20"/>
    <n v="912"/>
  </r>
  <r>
    <x v="16"/>
    <x v="5"/>
    <x v="20"/>
    <n v="15"/>
    <n v="522"/>
  </r>
  <r>
    <x v="16"/>
    <x v="5"/>
    <x v="63"/>
    <n v="12"/>
    <n v="126"/>
  </r>
  <r>
    <x v="16"/>
    <x v="5"/>
    <x v="75"/>
    <n v="40"/>
    <n v="1756"/>
  </r>
  <r>
    <x v="16"/>
    <x v="5"/>
    <x v="21"/>
    <n v="30"/>
    <n v="1035"/>
  </r>
  <r>
    <x v="16"/>
    <x v="5"/>
    <x v="6"/>
    <n v="40"/>
    <n v="2089.99999836087"/>
  </r>
  <r>
    <x v="16"/>
    <x v="5"/>
    <x v="74"/>
    <n v="15"/>
    <n v="142.5"/>
  </r>
  <r>
    <x v="16"/>
    <x v="5"/>
    <x v="35"/>
    <n v="16"/>
    <n v="608"/>
  </r>
  <r>
    <x v="16"/>
    <x v="5"/>
    <x v="66"/>
    <n v="20"/>
    <n v="679.99999523162796"/>
  </r>
  <r>
    <x v="16"/>
    <x v="5"/>
    <x v="58"/>
    <n v="40"/>
    <n v="339.99999761581398"/>
  </r>
  <r>
    <x v="16"/>
    <x v="5"/>
    <x v="23"/>
    <n v="10"/>
    <n v="184"/>
  </r>
  <r>
    <x v="16"/>
    <x v="5"/>
    <x v="48"/>
    <n v="6"/>
    <n v="99.194999304413798"/>
  </r>
  <r>
    <x v="16"/>
    <x v="5"/>
    <x v="28"/>
    <n v="6"/>
    <n v="187.38"/>
  </r>
  <r>
    <x v="16"/>
    <x v="5"/>
    <x v="5"/>
    <n v="6"/>
    <n v="108"/>
  </r>
  <r>
    <x v="6"/>
    <x v="8"/>
    <x v="59"/>
    <n v="40"/>
    <n v="1599.9999940395301"/>
  </r>
  <r>
    <x v="6"/>
    <x v="8"/>
    <x v="14"/>
    <n v="10"/>
    <n v="89.599999666213904"/>
  </r>
  <r>
    <x v="6"/>
    <x v="8"/>
    <x v="36"/>
    <n v="16"/>
    <n v="97.279999637603694"/>
  </r>
  <r>
    <x v="6"/>
    <x v="8"/>
    <x v="53"/>
    <n v="10"/>
    <n v="176"/>
  </r>
  <r>
    <x v="6"/>
    <x v="8"/>
    <x v="25"/>
    <n v="70"/>
    <n v="2074.79999837279"/>
  </r>
  <r>
    <x v="6"/>
    <x v="8"/>
    <x v="62"/>
    <n v="31"/>
    <n v="1251.0999999999999"/>
  </r>
  <r>
    <x v="6"/>
    <x v="8"/>
    <x v="42"/>
    <n v="42"/>
    <n v="398.99999968707499"/>
  </r>
  <r>
    <x v="6"/>
    <x v="8"/>
    <x v="44"/>
    <n v="60"/>
    <n v="691.199997425079"/>
  </r>
  <r>
    <x v="6"/>
    <x v="8"/>
    <x v="54"/>
    <n v="49"/>
    <n v="8263.3599692165808"/>
  </r>
  <r>
    <x v="6"/>
    <x v="8"/>
    <x v="68"/>
    <n v="45"/>
    <n v="427.49999910592999"/>
  </r>
  <r>
    <x v="6"/>
    <x v="8"/>
    <x v="73"/>
    <n v="15"/>
    <n v="456"/>
  </r>
  <r>
    <x v="6"/>
    <x v="8"/>
    <x v="52"/>
    <n v="46"/>
    <n v="719.72499960996197"/>
  </r>
  <r>
    <x v="6"/>
    <x v="8"/>
    <x v="61"/>
    <n v="24"/>
    <n v="698.24999910816496"/>
  </r>
  <r>
    <x v="6"/>
    <x v="8"/>
    <x v="70"/>
    <n v="30"/>
    <n v="240"/>
  </r>
  <r>
    <x v="6"/>
    <x v="8"/>
    <x v="17"/>
    <n v="15"/>
    <n v="299.24999976530597"/>
  </r>
  <r>
    <x v="6"/>
    <x v="8"/>
    <x v="35"/>
    <n v="80"/>
    <n v="2925.9999983012599"/>
  </r>
  <r>
    <x v="6"/>
    <x v="8"/>
    <x v="55"/>
    <n v="20"/>
    <n v="360"/>
  </r>
  <r>
    <x v="6"/>
    <x v="8"/>
    <x v="6"/>
    <n v="20"/>
    <n v="1044.99999918043"/>
  </r>
  <r>
    <x v="6"/>
    <x v="8"/>
    <x v="15"/>
    <n v="70"/>
    <n v="2260.99999822676"/>
  </r>
  <r>
    <x v="6"/>
    <x v="8"/>
    <x v="10"/>
    <n v="15"/>
    <n v="306.37499975971798"/>
  </r>
  <r>
    <x v="6"/>
    <x v="8"/>
    <x v="8"/>
    <n v="70"/>
    <n v="1750"/>
  </r>
  <r>
    <x v="6"/>
    <x v="8"/>
    <x v="58"/>
    <n v="42"/>
    <n v="420"/>
  </r>
  <r>
    <x v="6"/>
    <x v="8"/>
    <x v="41"/>
    <n v="40"/>
    <n v="840"/>
  </r>
  <r>
    <x v="6"/>
    <x v="8"/>
    <x v="50"/>
    <n v="16"/>
    <n v="496"/>
  </r>
  <r>
    <x v="6"/>
    <x v="8"/>
    <x v="60"/>
    <n v="5"/>
    <n v="142.5"/>
  </r>
  <r>
    <x v="0"/>
    <x v="8"/>
    <x v="0"/>
    <n v="20"/>
    <n v="728"/>
  </r>
  <r>
    <x v="0"/>
    <x v="8"/>
    <x v="62"/>
    <n v="32"/>
    <n v="1458.8"/>
  </r>
  <r>
    <x v="0"/>
    <x v="8"/>
    <x v="6"/>
    <n v="12"/>
    <n v="660"/>
  </r>
  <r>
    <x v="0"/>
    <x v="8"/>
    <x v="3"/>
    <n v="6"/>
    <n v="263.39999999999998"/>
  </r>
  <r>
    <x v="0"/>
    <x v="8"/>
    <x v="20"/>
    <n v="30"/>
    <n v="1044"/>
  </r>
  <r>
    <x v="0"/>
    <x v="8"/>
    <x v="5"/>
    <n v="10"/>
    <n v="180"/>
  </r>
  <r>
    <x v="0"/>
    <x v="8"/>
    <x v="36"/>
    <n v="12"/>
    <n v="114"/>
  </r>
  <r>
    <x v="0"/>
    <x v="8"/>
    <x v="52"/>
    <n v="20"/>
    <n v="349"/>
  </r>
  <r>
    <x v="0"/>
    <x v="8"/>
    <x v="18"/>
    <n v="20"/>
    <n v="120"/>
  </r>
  <r>
    <x v="0"/>
    <x v="8"/>
    <x v="42"/>
    <n v="10"/>
    <n v="125"/>
  </r>
  <r>
    <x v="2"/>
    <x v="6"/>
    <x v="38"/>
    <n v="6"/>
    <n v="42"/>
  </r>
  <r>
    <x v="2"/>
    <x v="6"/>
    <x v="6"/>
    <n v="4"/>
    <n v="220"/>
  </r>
  <r>
    <x v="2"/>
    <x v="6"/>
    <x v="12"/>
    <n v="9"/>
    <n v="135"/>
  </r>
  <r>
    <x v="2"/>
    <x v="6"/>
    <x v="55"/>
    <n v="8"/>
    <n v="144"/>
  </r>
  <r>
    <x v="2"/>
    <x v="6"/>
    <x v="11"/>
    <n v="3"/>
    <n v="108"/>
  </r>
  <r>
    <x v="7"/>
    <x v="5"/>
    <x v="13"/>
    <n v="12"/>
    <n v="223.2"/>
  </r>
  <r>
    <x v="7"/>
    <x v="5"/>
    <x v="58"/>
    <n v="12"/>
    <n v="96"/>
  </r>
  <r>
    <x v="7"/>
    <x v="5"/>
    <x v="6"/>
    <n v="2"/>
    <n v="110"/>
  </r>
  <r>
    <x v="7"/>
    <x v="5"/>
    <x v="18"/>
    <n v="5"/>
    <n v="30"/>
  </r>
  <r>
    <x v="7"/>
    <x v="5"/>
    <x v="71"/>
    <n v="20"/>
    <n v="427"/>
  </r>
  <r>
    <x v="7"/>
    <x v="5"/>
    <x v="65"/>
    <n v="6"/>
    <n v="180"/>
  </r>
  <r>
    <x v="7"/>
    <x v="5"/>
    <x v="20"/>
    <n v="5"/>
    <n v="174"/>
  </r>
  <r>
    <x v="7"/>
    <x v="5"/>
    <x v="17"/>
    <n v="30"/>
    <n v="630"/>
  </r>
  <r>
    <x v="7"/>
    <x v="5"/>
    <x v="46"/>
    <n v="15"/>
    <n v="1215"/>
  </r>
  <r>
    <x v="7"/>
    <x v="5"/>
    <x v="5"/>
    <n v="10"/>
    <n v="180"/>
  </r>
  <r>
    <x v="7"/>
    <x v="5"/>
    <x v="7"/>
    <n v="15"/>
    <n v="195"/>
  </r>
  <r>
    <x v="13"/>
    <x v="0"/>
    <x v="59"/>
    <n v="25"/>
    <n v="1124.9999981373501"/>
  </r>
  <r>
    <x v="13"/>
    <x v="0"/>
    <x v="56"/>
    <n v="145"/>
    <n v="14274.089982149801"/>
  </r>
  <r>
    <x v="13"/>
    <x v="0"/>
    <x v="1"/>
    <n v="30"/>
    <n v="388.79999935626898"/>
  </r>
  <r>
    <x v="13"/>
    <x v="0"/>
    <x v="51"/>
    <n v="15"/>
    <n v="310.5"/>
  </r>
  <r>
    <x v="13"/>
    <x v="0"/>
    <x v="75"/>
    <n v="50"/>
    <n v="1755"/>
  </r>
  <r>
    <x v="13"/>
    <x v="0"/>
    <x v="38"/>
    <n v="24"/>
    <n v="168"/>
  </r>
  <r>
    <x v="13"/>
    <x v="0"/>
    <x v="9"/>
    <n v="42"/>
    <n v="516.75"/>
  </r>
  <r>
    <x v="13"/>
    <x v="0"/>
    <x v="52"/>
    <n v="245"/>
    <n v="3662.6749942004599"/>
  </r>
  <r>
    <x v="13"/>
    <x v="0"/>
    <x v="42"/>
    <n v="160"/>
    <n v="1720"/>
  </r>
  <r>
    <x v="13"/>
    <x v="0"/>
    <x v="14"/>
    <n v="89"/>
    <n v="1055.5999979972801"/>
  </r>
  <r>
    <x v="13"/>
    <x v="0"/>
    <x v="21"/>
    <n v="24"/>
    <n v="1104"/>
  </r>
  <r>
    <x v="13"/>
    <x v="0"/>
    <x v="6"/>
    <n v="155"/>
    <n v="6445.9999895095798"/>
  </r>
  <r>
    <x v="13"/>
    <x v="0"/>
    <x v="35"/>
    <n v="175"/>
    <n v="6060.9999909400904"/>
  </r>
  <r>
    <x v="13"/>
    <x v="0"/>
    <x v="5"/>
    <n v="130"/>
    <n v="2204.9999946355802"/>
  </r>
  <r>
    <x v="13"/>
    <x v="0"/>
    <x v="67"/>
    <n v="15"/>
    <n v="268.387498117983"/>
  </r>
  <r>
    <x v="13"/>
    <x v="0"/>
    <x v="37"/>
    <n v="36"/>
    <n v="1695.99999684095"/>
  </r>
  <r>
    <x v="13"/>
    <x v="0"/>
    <x v="58"/>
    <n v="15"/>
    <n v="134.99999977648201"/>
  </r>
  <r>
    <x v="13"/>
    <x v="0"/>
    <x v="48"/>
    <n v="112"/>
    <n v="1705.8999988451601"/>
  </r>
  <r>
    <x v="13"/>
    <x v="0"/>
    <x v="60"/>
    <n v="96"/>
    <n v="1915.1999877691201"/>
  </r>
  <r>
    <x v="0"/>
    <x v="1"/>
    <x v="43"/>
    <n v="45"/>
    <n v="358.25749979149498"/>
  </r>
  <r>
    <x v="0"/>
    <x v="1"/>
    <x v="24"/>
    <n v="50"/>
    <n v="780"/>
  </r>
  <r>
    <x v="0"/>
    <x v="1"/>
    <x v="62"/>
    <n v="35"/>
    <n v="1379.94999926537"/>
  </r>
  <r>
    <x v="0"/>
    <x v="1"/>
    <x v="12"/>
    <n v="21"/>
    <n v="189"/>
  </r>
  <r>
    <x v="0"/>
    <x v="1"/>
    <x v="17"/>
    <n v="30"/>
    <n v="504"/>
  </r>
  <r>
    <x v="0"/>
    <x v="1"/>
    <x v="11"/>
    <n v="15"/>
    <n v="432"/>
  </r>
  <r>
    <x v="0"/>
    <x v="1"/>
    <x v="10"/>
    <n v="15"/>
    <n v="258"/>
  </r>
  <r>
    <x v="0"/>
    <x v="1"/>
    <x v="18"/>
    <n v="10"/>
    <n v="60"/>
  </r>
  <r>
    <x v="0"/>
    <x v="1"/>
    <x v="1"/>
    <n v="10"/>
    <n v="180"/>
  </r>
  <r>
    <x v="0"/>
    <x v="1"/>
    <x v="52"/>
    <n v="30"/>
    <n v="497.32499960996199"/>
  </r>
  <r>
    <x v="0"/>
    <x v="1"/>
    <x v="64"/>
    <n v="20"/>
    <n v="170.99999986588901"/>
  </r>
  <r>
    <x v="0"/>
    <x v="1"/>
    <x v="7"/>
    <n v="31"/>
    <n v="382.84999969974098"/>
  </r>
  <r>
    <x v="0"/>
    <x v="1"/>
    <x v="13"/>
    <n v="15"/>
    <n v="331.312499740161"/>
  </r>
  <r>
    <x v="0"/>
    <x v="1"/>
    <x v="67"/>
    <n v="30"/>
    <n v="599.92499952949504"/>
  </r>
  <r>
    <x v="0"/>
    <x v="1"/>
    <x v="23"/>
    <n v="20"/>
    <n v="368"/>
  </r>
  <r>
    <x v="0"/>
    <x v="1"/>
    <x v="36"/>
    <n v="40"/>
    <n v="380"/>
  </r>
  <r>
    <x v="0"/>
    <x v="1"/>
    <x v="15"/>
    <n v="30"/>
    <n v="1020"/>
  </r>
  <r>
    <x v="0"/>
    <x v="1"/>
    <x v="32"/>
    <n v="40"/>
    <n v="760"/>
  </r>
  <r>
    <x v="0"/>
    <x v="1"/>
    <x v="65"/>
    <n v="55"/>
    <n v="1589.9999991059301"/>
  </r>
  <r>
    <x v="0"/>
    <x v="1"/>
    <x v="68"/>
    <n v="40"/>
    <n v="500"/>
  </r>
  <r>
    <x v="0"/>
    <x v="1"/>
    <x v="42"/>
    <n v="9"/>
    <n v="101.249999832361"/>
  </r>
  <r>
    <x v="0"/>
    <x v="1"/>
    <x v="27"/>
    <n v="9"/>
    <n v="265.67999956011698"/>
  </r>
  <r>
    <x v="0"/>
    <x v="1"/>
    <x v="37"/>
    <n v="15"/>
    <n v="755.24999940767805"/>
  </r>
  <r>
    <x v="0"/>
    <x v="1"/>
    <x v="50"/>
    <n v="24"/>
    <n v="632.39999556541397"/>
  </r>
  <r>
    <x v="1"/>
    <x v="0"/>
    <x v="38"/>
    <n v="20"/>
    <n v="112"/>
  </r>
  <r>
    <x v="1"/>
    <x v="0"/>
    <x v="55"/>
    <n v="12"/>
    <n v="172.8"/>
  </r>
  <r>
    <x v="1"/>
    <x v="0"/>
    <x v="56"/>
    <n v="4"/>
    <n v="396"/>
  </r>
  <r>
    <x v="1"/>
    <x v="0"/>
    <x v="13"/>
    <n v="12"/>
    <n v="223.2"/>
  </r>
  <r>
    <x v="1"/>
    <x v="0"/>
    <x v="0"/>
    <n v="18"/>
    <n v="655.20000000000005"/>
  </r>
  <r>
    <x v="1"/>
    <x v="0"/>
    <x v="23"/>
    <n v="21"/>
    <n v="308.7"/>
  </r>
  <r>
    <x v="1"/>
    <x v="0"/>
    <x v="31"/>
    <n v="10"/>
    <n v="62"/>
  </r>
  <r>
    <x v="1"/>
    <x v="0"/>
    <x v="74"/>
    <n v="21"/>
    <n v="199.5"/>
  </r>
  <r>
    <x v="1"/>
    <x v="0"/>
    <x v="27"/>
    <n v="6"/>
    <n v="196.8"/>
  </r>
  <r>
    <x v="1"/>
    <x v="0"/>
    <x v="45"/>
    <n v="30"/>
    <n v="420"/>
  </r>
  <r>
    <x v="1"/>
    <x v="0"/>
    <x v="37"/>
    <n v="20"/>
    <n v="1060"/>
  </r>
  <r>
    <x v="1"/>
    <x v="0"/>
    <x v="15"/>
    <n v="4"/>
    <n v="136"/>
  </r>
  <r>
    <x v="1"/>
    <x v="0"/>
    <x v="17"/>
    <n v="10"/>
    <n v="210"/>
  </r>
  <r>
    <x v="1"/>
    <x v="0"/>
    <x v="33"/>
    <n v="20"/>
    <n v="90"/>
  </r>
  <r>
    <x v="10"/>
    <x v="7"/>
    <x v="21"/>
    <n v="25"/>
    <n v="1150"/>
  </r>
  <r>
    <x v="10"/>
    <x v="7"/>
    <x v="5"/>
    <n v="50"/>
    <n v="900"/>
  </r>
  <r>
    <x v="12"/>
    <x v="0"/>
    <x v="53"/>
    <n v="18"/>
    <n v="285.11999952793099"/>
  </r>
  <r>
    <x v="12"/>
    <x v="0"/>
    <x v="58"/>
    <n v="31"/>
    <n v="193.99999952316199"/>
  </r>
  <r>
    <x v="12"/>
    <x v="0"/>
    <x v="37"/>
    <n v="18"/>
    <n v="648.71999545097299"/>
  </r>
  <r>
    <x v="12"/>
    <x v="0"/>
    <x v="35"/>
    <n v="28"/>
    <n v="851.2"/>
  </r>
  <r>
    <x v="12"/>
    <x v="0"/>
    <x v="55"/>
    <n v="15"/>
    <n v="216"/>
  </r>
  <r>
    <x v="12"/>
    <x v="0"/>
    <x v="1"/>
    <n v="20"/>
    <n v="216"/>
  </r>
  <r>
    <x v="12"/>
    <x v="0"/>
    <x v="66"/>
    <n v="30"/>
    <n v="1200"/>
  </r>
  <r>
    <x v="12"/>
    <x v="0"/>
    <x v="56"/>
    <n v="10"/>
    <n v="1237.9000000000001"/>
  </r>
  <r>
    <x v="12"/>
    <x v="0"/>
    <x v="14"/>
    <n v="14"/>
    <n v="196"/>
  </r>
  <r>
    <x v="9"/>
    <x v="4"/>
    <x v="58"/>
    <n v="20"/>
    <n v="160"/>
  </r>
  <r>
    <x v="9"/>
    <x v="4"/>
    <x v="44"/>
    <n v="61"/>
    <n v="1026"/>
  </r>
  <r>
    <x v="9"/>
    <x v="4"/>
    <x v="48"/>
    <n v="24"/>
    <n v="334.79999944567601"/>
  </r>
  <r>
    <x v="9"/>
    <x v="4"/>
    <x v="3"/>
    <n v="16"/>
    <n v="505.43999916314999"/>
  </r>
  <r>
    <x v="9"/>
    <x v="4"/>
    <x v="28"/>
    <n v="36"/>
    <n v="934.38"/>
  </r>
  <r>
    <x v="9"/>
    <x v="4"/>
    <x v="27"/>
    <n v="15"/>
    <n v="334.04999765753701"/>
  </r>
  <r>
    <x v="9"/>
    <x v="4"/>
    <x v="13"/>
    <n v="15"/>
    <n v="278.99999896064401"/>
  </r>
  <r>
    <x v="9"/>
    <x v="4"/>
    <x v="49"/>
    <n v="6"/>
    <n v="35.759999866783602"/>
  </r>
  <r>
    <x v="9"/>
    <x v="4"/>
    <x v="8"/>
    <n v="40"/>
    <n v="1000"/>
  </r>
  <r>
    <x v="9"/>
    <x v="8"/>
    <x v="46"/>
    <n v="12"/>
    <n v="583.20000000000005"/>
  </r>
  <r>
    <x v="9"/>
    <x v="8"/>
    <x v="54"/>
    <n v="40"/>
    <n v="6324"/>
  </r>
  <r>
    <x v="9"/>
    <x v="8"/>
    <x v="20"/>
    <n v="42"/>
    <n v="875.69999999999902"/>
  </r>
  <r>
    <x v="9"/>
    <x v="8"/>
    <x v="55"/>
    <n v="10"/>
    <n v="144"/>
  </r>
  <r>
    <x v="9"/>
    <x v="8"/>
    <x v="58"/>
    <n v="30"/>
    <n v="215.99999964237199"/>
  </r>
  <r>
    <x v="9"/>
    <x v="8"/>
    <x v="0"/>
    <n v="50"/>
    <n v="1685.99999554753"/>
  </r>
  <r>
    <x v="9"/>
    <x v="8"/>
    <x v="47"/>
    <n v="5"/>
    <n v="68.399999886751104"/>
  </r>
  <r>
    <x v="9"/>
    <x v="8"/>
    <x v="28"/>
    <n v="50"/>
    <n v="1371.6"/>
  </r>
  <r>
    <x v="9"/>
    <x v="8"/>
    <x v="17"/>
    <n v="10"/>
    <n v="210"/>
  </r>
  <r>
    <x v="9"/>
    <x v="8"/>
    <x v="34"/>
    <n v="25"/>
    <n v="385.93749969731999"/>
  </r>
  <r>
    <x v="9"/>
    <x v="8"/>
    <x v="35"/>
    <n v="60"/>
    <n v="2165.9999983012599"/>
  </r>
  <r>
    <x v="9"/>
    <x v="8"/>
    <x v="42"/>
    <n v="20"/>
    <n v="237.499999813735"/>
  </r>
</pivotCacheRecords>
</file>

<file path=xl/pivotCache/pivotCacheRecords8.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9">
  <r>
    <s v="CENTC"/>
    <d v="1994-08-18T00:00:00"/>
    <n v="2327"/>
    <n v="2"/>
    <n v="100.8"/>
    <n v="0"/>
    <n v="0"/>
    <n v="0"/>
    <x v="0"/>
  </r>
  <r>
    <s v="LAZYK"/>
    <d v="1995-06-22T00:00:00"/>
    <n v="2019"/>
    <n v="2"/>
    <n v="357"/>
    <n v="0"/>
    <n v="0"/>
    <n v="0"/>
    <x v="0"/>
  </r>
  <r>
    <s v="LAUGB"/>
    <d v="1996-02-01T00:00:00"/>
    <n v="1795"/>
    <n v="8"/>
    <n v="522.5"/>
    <n v="0"/>
    <n v="1"/>
    <n v="0"/>
    <x v="0"/>
  </r>
  <r>
    <s v="NORTS"/>
    <d v="1996-05-29T00:00:00"/>
    <n v="1677"/>
    <n v="6"/>
    <n v="649"/>
    <n v="7"/>
    <n v="0"/>
    <n v="0"/>
    <x v="1"/>
  </r>
  <r>
    <s v="GALED"/>
    <d v="1996-04-04T00:00:00"/>
    <n v="1732"/>
    <n v="8"/>
    <n v="836.7"/>
    <n v="2"/>
    <n v="1"/>
    <n v="0"/>
    <x v="0"/>
  </r>
  <r>
    <s v="ANATR"/>
    <d v="1996-04-03T00:00:00"/>
    <n v="1733"/>
    <n v="10"/>
    <n v="1402.95"/>
    <n v="2"/>
    <n v="2"/>
    <n v="0"/>
    <x v="0"/>
  </r>
  <r>
    <s v="ROMEY"/>
    <d v="1996-05-09T00:00:00"/>
    <n v="1697"/>
    <n v="14"/>
    <n v="1467.29"/>
    <n v="4"/>
    <n v="3"/>
    <n v="0"/>
    <x v="2"/>
  </r>
  <r>
    <s v="VINET"/>
    <d v="1995-12-13T00:00:00"/>
    <n v="1845"/>
    <n v="10"/>
    <n v="1480"/>
    <n v="0"/>
    <n v="1"/>
    <n v="0"/>
    <x v="0"/>
  </r>
  <r>
    <s v="GROSR"/>
    <d v="1996-01-18T00:00:00"/>
    <n v="1809"/>
    <n v="4"/>
    <n v="1488.7"/>
    <n v="0"/>
    <n v="0"/>
    <n v="0"/>
    <x v="0"/>
  </r>
  <r>
    <s v="FRANS"/>
    <d v="1996-05-30T00:00:00"/>
    <n v="1676"/>
    <n v="10"/>
    <n v="1545.7"/>
    <n v="8"/>
    <n v="2"/>
    <n v="1"/>
    <x v="1"/>
  </r>
  <r>
    <s v="TRAIH"/>
    <d v="1996-02-08T00:00:00"/>
    <n v="1788"/>
    <n v="9"/>
    <n v="1571.2"/>
    <n v="1"/>
    <n v="1"/>
    <n v="1"/>
    <x v="0"/>
  </r>
  <r>
    <s v="DUMON"/>
    <d v="1996-03-18T00:00:00"/>
    <n v="1749"/>
    <n v="9"/>
    <n v="1615.8999999999901"/>
    <n v="1"/>
    <n v="1"/>
    <n v="1"/>
    <x v="0"/>
  </r>
  <r>
    <s v="CONSH"/>
    <d v="1996-02-23T00:00:00"/>
    <n v="1773"/>
    <n v="7"/>
    <n v="1719.1"/>
    <n v="1"/>
    <n v="0"/>
    <n v="1"/>
    <x v="0"/>
  </r>
  <r>
    <s v="CACTU"/>
    <d v="1996-05-28T00:00:00"/>
    <n v="1678"/>
    <n v="11"/>
    <n v="1814.8"/>
    <n v="7"/>
    <n v="2"/>
    <n v="1"/>
    <x v="1"/>
  </r>
  <r>
    <s v="THECR"/>
    <d v="1996-05-06T00:00:00"/>
    <n v="1700"/>
    <n v="8"/>
    <n v="1947.24"/>
    <n v="3"/>
    <n v="1"/>
    <n v="1"/>
    <x v="2"/>
  </r>
  <r>
    <s v="LACOR"/>
    <d v="1996-04-23T00:00:00"/>
    <n v="1713"/>
    <n v="11"/>
    <n v="1992.05"/>
    <n v="3"/>
    <n v="2"/>
    <n v="1"/>
    <x v="2"/>
  </r>
  <r>
    <s v="SPECD"/>
    <d v="1996-05-22T00:00:00"/>
    <n v="1684"/>
    <n v="6"/>
    <n v="2423.35"/>
    <n v="6"/>
    <n v="0"/>
    <n v="1"/>
    <x v="2"/>
  </r>
  <r>
    <s v="RANCH"/>
    <d v="1996-05-13T00:00:00"/>
    <n v="1693"/>
    <n v="12"/>
    <n v="2844.1"/>
    <n v="4"/>
    <n v="2"/>
    <n v="1"/>
    <x v="2"/>
  </r>
  <r>
    <s v="HUNGC"/>
    <d v="1995-10-09T00:00:00"/>
    <n v="1910"/>
    <n v="9"/>
    <n v="3063.2"/>
    <n v="0"/>
    <n v="1"/>
    <n v="2"/>
    <x v="0"/>
  </r>
  <r>
    <s v="LETSS"/>
    <d v="1996-03-14T00:00:00"/>
    <n v="1753"/>
    <n v="10"/>
    <n v="3076.4724980311098"/>
    <n v="1"/>
    <n v="1"/>
    <n v="2"/>
    <x v="0"/>
  </r>
  <r>
    <s v="WILMK"/>
    <d v="1996-05-07T00:00:00"/>
    <n v="1699"/>
    <n v="17"/>
    <n v="3161.35"/>
    <n v="4"/>
    <n v="4"/>
    <n v="2"/>
    <x v="2"/>
  </r>
  <r>
    <s v="FRANR"/>
    <d v="1996-04-23T00:00:00"/>
    <n v="1713"/>
    <n v="6"/>
    <n v="3172.16"/>
    <n v="3"/>
    <n v="0"/>
    <n v="2"/>
    <x v="2"/>
  </r>
  <r>
    <s v="BLAUS"/>
    <d v="1996-05-29T00:00:00"/>
    <n v="1677"/>
    <n v="14"/>
    <n v="3239.8"/>
    <n v="7"/>
    <n v="3"/>
    <n v="2"/>
    <x v="1"/>
  </r>
  <r>
    <s v="THEBI"/>
    <d v="1996-05-01T00:00:00"/>
    <n v="1705"/>
    <n v="7"/>
    <n v="3361"/>
    <n v="3"/>
    <n v="0"/>
    <n v="2"/>
    <x v="2"/>
  </r>
  <r>
    <s v="OCEAN"/>
    <d v="1996-04-29T00:00:00"/>
    <n v="1707"/>
    <n v="11"/>
    <n v="3460.2"/>
    <n v="3"/>
    <n v="2"/>
    <n v="2"/>
    <x v="2"/>
  </r>
  <r>
    <s v="WOLZA"/>
    <d v="1996-05-23T00:00:00"/>
    <n v="1683"/>
    <n v="16"/>
    <n v="3531.95"/>
    <n v="6"/>
    <n v="4"/>
    <n v="2"/>
    <x v="2"/>
  </r>
  <r>
    <s v="DRACD"/>
    <d v="1996-06-03T00:00:00"/>
    <n v="1672"/>
    <n v="10"/>
    <n v="3763.21"/>
    <n v="8"/>
    <n v="2"/>
    <n v="2"/>
    <x v="1"/>
  </r>
  <r>
    <s v="COMMI"/>
    <d v="1996-05-22T00:00:00"/>
    <n v="1684"/>
    <n v="10"/>
    <n v="3810.75"/>
    <n v="6"/>
    <n v="1"/>
    <n v="3"/>
    <x v="2"/>
  </r>
  <r>
    <s v="FAMIA"/>
    <d v="1995-12-01T00:00:00"/>
    <n v="1857"/>
    <n v="19"/>
    <n v="4107.5499899394799"/>
    <n v="0"/>
    <n v="4"/>
    <n v="3"/>
    <x v="2"/>
  </r>
  <r>
    <s v="BOLID"/>
    <d v="1996-04-23T00:00:00"/>
    <n v="1713"/>
    <n v="6"/>
    <n v="4232.8499991655299"/>
    <n v="3"/>
    <n v="0"/>
    <n v="3"/>
    <x v="2"/>
  </r>
  <r>
    <s v="PERIC"/>
    <d v="1996-06-04T00:00:00"/>
    <n v="1671"/>
    <n v="14"/>
    <n v="4242.2"/>
    <n v="9"/>
    <n v="3"/>
    <n v="3"/>
    <x v="1"/>
  </r>
  <r>
    <s v="LONEP"/>
    <d v="1996-05-13T00:00:00"/>
    <n v="1693"/>
    <n v="14"/>
    <n v="4258.6000000000004"/>
    <n v="5"/>
    <n v="3"/>
    <n v="3"/>
    <x v="3"/>
  </r>
  <r>
    <s v="ALFKI"/>
    <d v="1996-05-09T00:00:00"/>
    <n v="1697"/>
    <n v="12"/>
    <n v="4272.9999992296098"/>
    <n v="4"/>
    <n v="3"/>
    <n v="3"/>
    <x v="4"/>
  </r>
  <r>
    <s v="TOMSP"/>
    <d v="1996-04-22T00:00:00"/>
    <n v="1714"/>
    <n v="14"/>
    <n v="4778.1399979010203"/>
    <n v="2"/>
    <n v="3"/>
    <n v="3"/>
    <x v="0"/>
  </r>
  <r>
    <s v="MORGK"/>
    <d v="1996-04-11T00:00:00"/>
    <n v="1725"/>
    <n v="11"/>
    <n v="5042.2"/>
    <n v="2"/>
    <n v="2"/>
    <n v="3"/>
    <x v="0"/>
  </r>
  <r>
    <s v="PRINI"/>
    <d v="1996-05-08T00:00:00"/>
    <n v="1698"/>
    <n v="10"/>
    <n v="5044.9399945020596"/>
    <n v="4"/>
    <n v="2"/>
    <n v="3"/>
    <x v="2"/>
  </r>
  <r>
    <s v="SANTG"/>
    <d v="1996-05-10T00:00:00"/>
    <n v="1696"/>
    <n v="16"/>
    <n v="5735.15"/>
    <n v="4"/>
    <n v="4"/>
    <n v="4"/>
    <x v="4"/>
  </r>
  <r>
    <s v="WELLI"/>
    <d v="1996-04-08T00:00:00"/>
    <n v="1728"/>
    <n v="19"/>
    <n v="6068.1999952204496"/>
    <n v="2"/>
    <n v="4"/>
    <n v="4"/>
    <x v="5"/>
  </r>
  <r>
    <s v="BSBEV"/>
    <d v="1996-05-14T00:00:00"/>
    <n v="1692"/>
    <n v="22"/>
    <n v="6089.9"/>
    <n v="5"/>
    <n v="5"/>
    <n v="4"/>
    <x v="3"/>
  </r>
  <r>
    <s v="ISLAT"/>
    <d v="1996-04-05T00:00:00"/>
    <n v="1731"/>
    <n v="23"/>
    <n v="6146.3"/>
    <n v="2"/>
    <n v="5"/>
    <n v="4"/>
    <x v="5"/>
  </r>
  <r>
    <s v="FURIB"/>
    <d v="1996-04-18T00:00:00"/>
    <n v="1718"/>
    <n v="20"/>
    <n v="6427.4224777914496"/>
    <n v="2"/>
    <n v="4"/>
    <n v="4"/>
    <x v="5"/>
  </r>
  <r>
    <s v="QUEDE"/>
    <d v="1996-04-30T00:00:00"/>
    <n v="1706"/>
    <n v="24"/>
    <n v="6664.8099934379698"/>
    <n v="3"/>
    <n v="6"/>
    <n v="4"/>
    <x v="5"/>
  </r>
  <r>
    <s v="TRADH"/>
    <d v="1996-02-19T00:00:00"/>
    <n v="1777"/>
    <n v="13"/>
    <n v="6850.6639931461204"/>
    <n v="1"/>
    <n v="3"/>
    <n v="4"/>
    <x v="2"/>
  </r>
  <r>
    <s v="ANTON"/>
    <d v="1996-02-28T00:00:00"/>
    <n v="1768"/>
    <n v="17"/>
    <n v="7023.9774858303299"/>
    <n v="1"/>
    <n v="4"/>
    <n v="4"/>
    <x v="5"/>
  </r>
  <r>
    <s v="REGGC"/>
    <d v="1996-05-30T00:00:00"/>
    <n v="1676"/>
    <n v="22"/>
    <n v="7048.2399923354296"/>
    <n v="8"/>
    <n v="5"/>
    <n v="4"/>
    <x v="6"/>
  </r>
  <r>
    <s v="MAGAA"/>
    <d v="1996-04-15T00:00:00"/>
    <n v="1721"/>
    <n v="21"/>
    <n v="7176.2149868104598"/>
    <n v="2"/>
    <n v="5"/>
    <n v="5"/>
    <x v="5"/>
  </r>
  <r>
    <s v="GOURL"/>
    <d v="1996-05-24T00:00:00"/>
    <n v="1682"/>
    <n v="19"/>
    <n v="8414.1349921560195"/>
    <n v="6"/>
    <n v="4"/>
    <n v="5"/>
    <x v="3"/>
  </r>
  <r>
    <s v="VICTE"/>
    <d v="1996-02-23T00:00:00"/>
    <n v="1773"/>
    <n v="25"/>
    <n v="9182.4299817696192"/>
    <n v="1"/>
    <n v="6"/>
    <n v="5"/>
    <x v="5"/>
  </r>
  <r>
    <s v="LAMAI"/>
    <d v="1996-05-27T00:00:00"/>
    <n v="1679"/>
    <n v="31"/>
    <n v="9328.1999892055901"/>
    <n v="7"/>
    <n v="7"/>
    <n v="5"/>
    <x v="7"/>
  </r>
  <r>
    <s v="WANDK"/>
    <d v="1996-05-23T00:00:00"/>
    <n v="1683"/>
    <n v="26"/>
    <n v="9588.4249888155591"/>
    <n v="6"/>
    <n v="6"/>
    <n v="5"/>
    <x v="7"/>
  </r>
  <r>
    <s v="MAISD"/>
    <d v="1996-05-07T00:00:00"/>
    <n v="1699"/>
    <n v="17"/>
    <n v="9736.0749905127195"/>
    <n v="4"/>
    <n v="4"/>
    <n v="5"/>
    <x v="4"/>
  </r>
  <r>
    <s v="TORTU"/>
    <d v="1996-06-03T00:00:00"/>
    <n v="1672"/>
    <n v="29"/>
    <n v="10812.15"/>
    <n v="8"/>
    <n v="7"/>
    <n v="5"/>
    <x v="7"/>
  </r>
  <r>
    <s v="SPLIR"/>
    <d v="1996-04-24T00:00:00"/>
    <n v="1712"/>
    <n v="20"/>
    <n v="11441.629986421"/>
    <n v="3"/>
    <n v="5"/>
    <n v="5"/>
    <x v="4"/>
  </r>
  <r>
    <s v="GODOS"/>
    <d v="1996-05-21T00:00:00"/>
    <n v="1685"/>
    <n v="26"/>
    <n v="11446.3599955558"/>
    <n v="6"/>
    <n v="6"/>
    <n v="5"/>
    <x v="7"/>
  </r>
  <r>
    <s v="FOLIG"/>
    <d v="1996-01-22T00:00:00"/>
    <n v="1805"/>
    <n v="16"/>
    <n v="11666.9"/>
    <n v="0"/>
    <n v="3"/>
    <n v="6"/>
    <x v="2"/>
  </r>
  <r>
    <s v="CHOPS"/>
    <d v="1996-05-22T00:00:00"/>
    <n v="1684"/>
    <n v="22"/>
    <n v="12348.8799849852"/>
    <n v="6"/>
    <n v="5"/>
    <n v="6"/>
    <x v="2"/>
  </r>
  <r>
    <s v="RICAR"/>
    <d v="1996-05-29T00:00:00"/>
    <n v="1677"/>
    <n v="27"/>
    <n v="12450.799992033801"/>
    <n v="7"/>
    <n v="6"/>
    <n v="6"/>
    <x v="7"/>
  </r>
  <r>
    <s v="OTTIK"/>
    <d v="1996-05-14T00:00:00"/>
    <n v="1692"/>
    <n v="29"/>
    <n v="12496.199990973601"/>
    <n v="5"/>
    <n v="6"/>
    <n v="6"/>
    <x v="7"/>
  </r>
  <r>
    <s v="AROUT"/>
    <d v="1996-05-10T00:00:00"/>
    <n v="1696"/>
    <n v="30"/>
    <n v="13390.649992238699"/>
    <n v="4"/>
    <n v="7"/>
    <n v="6"/>
    <x v="7"/>
  </r>
  <r>
    <s v="EASTC"/>
    <d v="1996-05-28T00:00:00"/>
    <n v="1678"/>
    <n v="21"/>
    <n v="14761.035"/>
    <n v="7"/>
    <n v="5"/>
    <n v="6"/>
    <x v="6"/>
  </r>
  <r>
    <s v="OLDWO"/>
    <d v="1996-05-20T00:00:00"/>
    <n v="1686"/>
    <n v="24"/>
    <n v="15177.4624818056"/>
    <n v="5"/>
    <n v="6"/>
    <n v="6"/>
    <x v="7"/>
  </r>
  <r>
    <s v="WARTH"/>
    <d v="1996-05-15T00:00:00"/>
    <n v="1691"/>
    <n v="37"/>
    <n v="15648.7024694345"/>
    <n v="5"/>
    <n v="8"/>
    <n v="6"/>
    <x v="7"/>
  </r>
  <r>
    <s v="VAFFE"/>
    <d v="1996-05-02T00:00:00"/>
    <n v="1704"/>
    <n v="31"/>
    <n v="15843.924988323"/>
    <n v="3"/>
    <n v="7"/>
    <n v="6"/>
    <x v="5"/>
  </r>
  <r>
    <s v="LILAS"/>
    <d v="1996-06-04T00:00:00"/>
    <n v="1671"/>
    <n v="34"/>
    <n v="16076.5999695879"/>
    <n v="9"/>
    <n v="7"/>
    <n v="7"/>
    <x v="8"/>
  </r>
  <r>
    <s v="SEVES"/>
    <d v="1996-03-06T00:00:00"/>
    <n v="1761"/>
    <n v="26"/>
    <n v="16215.324978799699"/>
    <n v="1"/>
    <n v="6"/>
    <n v="7"/>
    <x v="5"/>
  </r>
  <r>
    <s v="LINOD"/>
    <d v="1996-05-21T00:00:00"/>
    <n v="1685"/>
    <n v="35"/>
    <n v="16476.5649865493"/>
    <n v="5"/>
    <n v="7"/>
    <n v="7"/>
    <x v="7"/>
  </r>
  <r>
    <s v="SIMOB"/>
    <d v="1996-06-05T00:00:00"/>
    <n v="1670"/>
    <n v="15"/>
    <n v="16817.0974948648"/>
    <n v="9"/>
    <n v="3"/>
    <n v="7"/>
    <x v="2"/>
  </r>
  <r>
    <s v="GREAL"/>
    <d v="1996-05-30T00:00:00"/>
    <n v="1676"/>
    <n v="22"/>
    <n v="18507.4499768393"/>
    <n v="8"/>
    <n v="5"/>
    <n v="7"/>
    <x v="2"/>
  </r>
  <r>
    <s v="BLONP"/>
    <d v="1996-02-12T00:00:00"/>
    <n v="1784"/>
    <n v="26"/>
    <n v="18534.079984816901"/>
    <n v="1"/>
    <n v="6"/>
    <n v="7"/>
    <x v="5"/>
  </r>
  <r>
    <s v="LEHMS"/>
    <d v="1996-06-04T00:00:00"/>
    <n v="1671"/>
    <n v="39"/>
    <n v="19261.409976339"/>
    <n v="9"/>
    <n v="8"/>
    <n v="7"/>
    <x v="8"/>
  </r>
  <r>
    <s v="RICSU"/>
    <d v="1996-06-05T00:00:00"/>
    <n v="1670"/>
    <n v="30"/>
    <n v="19343.778986605001"/>
    <n v="9"/>
    <n v="7"/>
    <n v="7"/>
    <x v="8"/>
  </r>
  <r>
    <s v="BOTTM"/>
    <d v="1996-05-24T00:00:00"/>
    <n v="1682"/>
    <n v="35"/>
    <n v="20801.599995730801"/>
    <n v="6"/>
    <n v="8"/>
    <n v="7"/>
    <x v="7"/>
  </r>
  <r>
    <s v="BONAP"/>
    <d v="1996-06-05T00:00:00"/>
    <n v="1670"/>
    <n v="44"/>
    <n v="21963.252474311099"/>
    <n v="9"/>
    <n v="8"/>
    <n v="8"/>
    <x v="8"/>
  </r>
  <r>
    <s v="HILAA"/>
    <d v="1996-05-28T00:00:00"/>
    <n v="1678"/>
    <n v="45"/>
    <n v="22768.763985675199"/>
    <n v="7"/>
    <n v="8"/>
    <n v="8"/>
    <x v="8"/>
  </r>
  <r>
    <s v="PICCO"/>
    <d v="1996-05-27T00:00:00"/>
    <n v="1679"/>
    <n v="23"/>
    <n v="23128.859954281801"/>
    <n v="7"/>
    <n v="5"/>
    <n v="8"/>
    <x v="2"/>
  </r>
  <r>
    <s v="SUPRD"/>
    <d v="1996-05-21T00:00:00"/>
    <n v="1685"/>
    <n v="39"/>
    <n v="24088.779984229801"/>
    <n v="5"/>
    <n v="8"/>
    <n v="8"/>
    <x v="7"/>
  </r>
  <r>
    <s v="BERGS"/>
    <d v="1996-04-03T00:00:00"/>
    <n v="1733"/>
    <n v="52"/>
    <n v="24927.577488892101"/>
    <n v="2"/>
    <n v="9"/>
    <n v="8"/>
    <x v="5"/>
  </r>
  <r>
    <s v="QUEEN"/>
    <d v="1996-06-03T00:00:00"/>
    <n v="1672"/>
    <n v="40"/>
    <n v="25717.4974730422"/>
    <n v="8"/>
    <n v="8"/>
    <n v="8"/>
    <x v="8"/>
  </r>
  <r>
    <s v="FRANK"/>
    <d v="1996-05-09T00:00:00"/>
    <n v="1697"/>
    <n v="48"/>
    <n v="26656.559465046099"/>
    <n v="4"/>
    <n v="9"/>
    <n v="8"/>
    <x v="7"/>
  </r>
  <r>
    <s v="WHITC"/>
    <d v="1996-05-31T00:00:00"/>
    <n v="1675"/>
    <n v="40"/>
    <n v="27363.604972146401"/>
    <n v="8"/>
    <n v="8"/>
    <n v="8"/>
    <x v="8"/>
  </r>
  <r>
    <s v="MEREP"/>
    <d v="1995-11-30T00:00:00"/>
    <n v="1858"/>
    <n v="32"/>
    <n v="28872.189950353601"/>
    <n v="0"/>
    <n v="7"/>
    <n v="8"/>
    <x v="5"/>
  </r>
  <r>
    <s v="FOLKO"/>
    <d v="1996-05-27T00:00:00"/>
    <n v="1679"/>
    <n v="45"/>
    <n v="29567.562475292299"/>
    <n v="7"/>
    <n v="9"/>
    <n v="9"/>
    <x v="8"/>
  </r>
  <r>
    <s v="KOENE"/>
    <d v="1996-05-16T00:00:00"/>
    <n v="1690"/>
    <n v="39"/>
    <n v="30908.383968844199"/>
    <n v="5"/>
    <n v="8"/>
    <n v="9"/>
    <x v="7"/>
  </r>
  <r>
    <s v="HANAR"/>
    <d v="1996-05-27T00:00:00"/>
    <n v="1679"/>
    <n v="32"/>
    <n v="32841.369978135801"/>
    <n v="6"/>
    <n v="7"/>
    <n v="9"/>
    <x v="7"/>
  </r>
  <r>
    <s v="HUNGO"/>
    <d v="1996-05-30T00:00:00"/>
    <n v="1676"/>
    <n v="55"/>
    <n v="49979.904946340699"/>
    <n v="8"/>
    <n v="9"/>
    <n v="9"/>
    <x v="8"/>
  </r>
  <r>
    <s v="RATTC"/>
    <d v="1996-06-05T00:00:00"/>
    <n v="1670"/>
    <n v="71"/>
    <n v="51097.800487737797"/>
    <n v="9"/>
    <n v="9"/>
    <n v="9"/>
    <x v="8"/>
  </r>
  <r>
    <s v="SAVEA"/>
    <d v="1996-05-31T00:00:00"/>
    <n v="1675"/>
    <n v="116"/>
    <n v="104361.94986812399"/>
    <n v="8"/>
    <n v="9"/>
    <n v="9"/>
    <x v="8"/>
  </r>
  <r>
    <s v="ERNSH"/>
    <d v="1996-06-04T00:00:00"/>
    <n v="1671"/>
    <n v="102"/>
    <n v="104874.97835350101"/>
    <n v="9"/>
    <n v="9"/>
    <n v="9"/>
    <x v="8"/>
  </r>
  <r>
    <s v="QUICK"/>
    <d v="1996-05-14T00:00:00"/>
    <n v="1692"/>
    <n v="86"/>
    <n v="110277.304883508"/>
    <n v="5"/>
    <n v="9"/>
    <n v="9"/>
    <x v="7"/>
  </r>
</pivotCacheRecords>
</file>

<file path=xl/pivotCache/pivotCacheRecords9.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61">
  <r>
    <x v="0"/>
    <x v="0"/>
    <x v="0"/>
    <n v="50"/>
    <n v="10540"/>
  </r>
  <r>
    <x v="1"/>
    <x v="1"/>
    <x v="1"/>
    <n v="37.166699999999999"/>
    <n v="3485.7049998576399"/>
  </r>
  <r>
    <x v="2"/>
    <x v="2"/>
    <x v="1"/>
    <n v="53"/>
    <n v="3261.4199982893401"/>
  </r>
  <r>
    <x v="3"/>
    <x v="2"/>
    <x v="2"/>
    <n v="40"/>
    <n v="2120"/>
  </r>
  <r>
    <x v="4"/>
    <x v="3"/>
    <x v="1"/>
    <n v="70"/>
    <n v="2074.79999837279"/>
  </r>
  <r>
    <x v="5"/>
    <x v="4"/>
    <x v="0"/>
    <n v="13.142899999999999"/>
    <n v="2067.0535701425401"/>
  </r>
  <r>
    <x v="6"/>
    <x v="5"/>
    <x v="0"/>
    <n v="26.545500000000001"/>
    <n v="1951.8318176438099"/>
  </r>
  <r>
    <x v="7"/>
    <x v="5"/>
    <x v="1"/>
    <n v="46.4"/>
    <n v="1950.99199690103"/>
  </r>
  <r>
    <x v="7"/>
    <x v="5"/>
    <x v="0"/>
    <n v="46.631599999999999"/>
    <n v="1906.1278933815199"/>
  </r>
  <r>
    <x v="8"/>
    <x v="0"/>
    <x v="1"/>
    <n v="28.666699999999999"/>
    <n v="1799.3749985694801"/>
  </r>
  <r>
    <x v="9"/>
    <x v="6"/>
    <x v="3"/>
    <n v="30"/>
    <n v="1736"/>
  </r>
  <r>
    <x v="5"/>
    <x v="7"/>
    <x v="1"/>
    <n v="42"/>
    <n v="1703.43777619199"/>
  </r>
  <r>
    <x v="7"/>
    <x v="5"/>
    <x v="2"/>
    <n v="48.4"/>
    <n v="1616.2799969673099"/>
  </r>
  <r>
    <x v="8"/>
    <x v="0"/>
    <x v="2"/>
    <n v="37"/>
    <n v="1616"/>
  </r>
  <r>
    <x v="5"/>
    <x v="8"/>
    <x v="0"/>
    <n v="19.333300000000001"/>
    <n v="1600.6791665511801"/>
  </r>
  <r>
    <x v="4"/>
    <x v="3"/>
    <x v="0"/>
    <n v="27.333300000000001"/>
    <n v="1585.551661079"/>
  </r>
  <r>
    <x v="3"/>
    <x v="0"/>
    <x v="1"/>
    <n v="30"/>
    <n v="1513.425"/>
  </r>
  <r>
    <x v="10"/>
    <x v="9"/>
    <x v="2"/>
    <n v="50"/>
    <n v="1500"/>
  </r>
  <r>
    <x v="6"/>
    <x v="1"/>
    <x v="1"/>
    <n v="15"/>
    <n v="1485"/>
  </r>
  <r>
    <x v="10"/>
    <x v="9"/>
    <x v="1"/>
    <n v="28"/>
    <n v="1459.5"/>
  </r>
  <r>
    <x v="11"/>
    <x v="2"/>
    <x v="2"/>
    <n v="43.1111"/>
    <n v="1457.8519434059599"/>
  </r>
  <r>
    <x v="7"/>
    <x v="5"/>
    <x v="4"/>
    <n v="52"/>
    <n v="1425.39153834232"/>
  </r>
  <r>
    <x v="0"/>
    <x v="2"/>
    <x v="2"/>
    <n v="35"/>
    <n v="1381.19999796152"/>
  </r>
  <r>
    <x v="7"/>
    <x v="1"/>
    <x v="0"/>
    <n v="18.285699999999999"/>
    <n v="1350.7285713072299"/>
  </r>
  <r>
    <x v="9"/>
    <x v="4"/>
    <x v="1"/>
    <n v="25"/>
    <n v="1341.9319999356201"/>
  </r>
  <r>
    <x v="9"/>
    <x v="6"/>
    <x v="5"/>
    <n v="30"/>
    <n v="1317"/>
  </r>
  <r>
    <x v="9"/>
    <x v="2"/>
    <x v="1"/>
    <n v="15"/>
    <n v="1248.0049990776899"/>
  </r>
  <r>
    <x v="12"/>
    <x v="7"/>
    <x v="1"/>
    <n v="10"/>
    <n v="1237.9000000000001"/>
  </r>
  <r>
    <x v="5"/>
    <x v="8"/>
    <x v="4"/>
    <n v="31"/>
    <n v="1216.3569995210601"/>
  </r>
  <r>
    <x v="0"/>
    <x v="0"/>
    <x v="2"/>
    <n v="30"/>
    <n v="1192.5"/>
  </r>
  <r>
    <x v="1"/>
    <x v="1"/>
    <x v="2"/>
    <n v="40.333300000000001"/>
    <n v="1138.2199979782099"/>
  </r>
  <r>
    <x v="5"/>
    <x v="0"/>
    <x v="0"/>
    <n v="29.125"/>
    <n v="1130.9312491891901"/>
  </r>
  <r>
    <x v="6"/>
    <x v="6"/>
    <x v="6"/>
    <n v="29.75"/>
    <n v="1126.72499956972"/>
  </r>
  <r>
    <x v="11"/>
    <x v="2"/>
    <x v="1"/>
    <n v="36.200000000000003"/>
    <n v="1082.1555981691299"/>
  </r>
  <r>
    <x v="0"/>
    <x v="0"/>
    <x v="1"/>
    <n v="60"/>
    <n v="1080"/>
  </r>
  <r>
    <x v="5"/>
    <x v="7"/>
    <x v="5"/>
    <n v="52.875"/>
    <n v="1068.22343349941"/>
  </r>
  <r>
    <x v="7"/>
    <x v="1"/>
    <x v="1"/>
    <n v="23.75"/>
    <n v="1063.6049999130501"/>
  </r>
  <r>
    <x v="11"/>
    <x v="2"/>
    <x v="0"/>
    <n v="44.636400000000002"/>
    <n v="1059.8772705532199"/>
  </r>
  <r>
    <x v="11"/>
    <x v="2"/>
    <x v="6"/>
    <n v="38.036999999999999"/>
    <n v="1040.9903693051201"/>
  </r>
  <r>
    <x v="7"/>
    <x v="1"/>
    <x v="6"/>
    <n v="25.714300000000001"/>
    <n v="1014.03571425218"/>
  </r>
  <r>
    <x v="8"/>
    <x v="0"/>
    <x v="7"/>
    <n v="38.333300000000001"/>
    <n v="1006.99999973177"/>
  </r>
  <r>
    <x v="13"/>
    <x v="9"/>
    <x v="6"/>
    <n v="21.666699999999999"/>
    <n v="990.66666612028996"/>
  </r>
  <r>
    <x v="7"/>
    <x v="5"/>
    <x v="6"/>
    <n v="36.071399999999997"/>
    <n v="985.77499820760295"/>
  </r>
  <r>
    <x v="4"/>
    <x v="5"/>
    <x v="4"/>
    <n v="38.833300000000001"/>
    <n v="976.14583324988598"/>
  </r>
  <r>
    <x v="11"/>
    <x v="2"/>
    <x v="7"/>
    <n v="38.666699999999999"/>
    <n v="968.51333291158005"/>
  </r>
  <r>
    <x v="11"/>
    <x v="2"/>
    <x v="4"/>
    <n v="41.071399999999997"/>
    <n v="966.743390280114"/>
  </r>
  <r>
    <x v="13"/>
    <x v="5"/>
    <x v="4"/>
    <n v="30.4"/>
    <n v="964.03999961376098"/>
  </r>
  <r>
    <x v="7"/>
    <x v="4"/>
    <x v="6"/>
    <n v="36.909100000000002"/>
    <n v="961.73636148829303"/>
  </r>
  <r>
    <x v="5"/>
    <x v="7"/>
    <x v="6"/>
    <n v="37.087000000000003"/>
    <n v="954.33043374956901"/>
  </r>
  <r>
    <x v="11"/>
    <x v="2"/>
    <x v="5"/>
    <n v="45"/>
    <n v="952.32765515065898"/>
  </r>
  <r>
    <x v="13"/>
    <x v="5"/>
    <x v="6"/>
    <n v="38.333300000000001"/>
    <n v="947.99999964609697"/>
  </r>
  <r>
    <x v="4"/>
    <x v="5"/>
    <x v="2"/>
    <n v="22"/>
    <n v="936"/>
  </r>
  <r>
    <x v="9"/>
    <x v="6"/>
    <x v="2"/>
    <n v="25"/>
    <n v="922.5"/>
  </r>
  <r>
    <x v="2"/>
    <x v="0"/>
    <x v="5"/>
    <n v="21"/>
    <n v="921.9"/>
  </r>
  <r>
    <x v="13"/>
    <x v="9"/>
    <x v="2"/>
    <n v="20"/>
    <n v="912"/>
  </r>
  <r>
    <x v="14"/>
    <x v="0"/>
    <x v="2"/>
    <n v="20"/>
    <n v="912"/>
  </r>
  <r>
    <x v="10"/>
    <x v="2"/>
    <x v="6"/>
    <n v="46.8"/>
    <n v="907.99999834299001"/>
  </r>
  <r>
    <x v="6"/>
    <x v="2"/>
    <x v="1"/>
    <n v="17.5"/>
    <n v="894.89999884366898"/>
  </r>
  <r>
    <x v="2"/>
    <x v="0"/>
    <x v="6"/>
    <n v="25"/>
    <n v="881.49999987334002"/>
  </r>
  <r>
    <x v="14"/>
    <x v="7"/>
    <x v="1"/>
    <n v="36"/>
    <n v="843.53999861925797"/>
  </r>
  <r>
    <x v="6"/>
    <x v="3"/>
    <x v="2"/>
    <n v="25"/>
    <n v="842.99999777376604"/>
  </r>
  <r>
    <x v="8"/>
    <x v="10"/>
    <x v="2"/>
    <n v="22"/>
    <n v="838.39999932050705"/>
  </r>
  <r>
    <x v="7"/>
    <x v="5"/>
    <x v="5"/>
    <n v="47.181800000000003"/>
    <n v="837.72136299051294"/>
  </r>
  <r>
    <x v="6"/>
    <x v="3"/>
    <x v="0"/>
    <n v="31"/>
    <n v="831.52642734114602"/>
  </r>
  <r>
    <x v="5"/>
    <x v="2"/>
    <x v="0"/>
    <n v="14.166700000000001"/>
    <n v="827.86666614313901"/>
  </r>
  <r>
    <x v="10"/>
    <x v="4"/>
    <x v="5"/>
    <n v="25"/>
    <n v="827.5"/>
  </r>
  <r>
    <x v="2"/>
    <x v="2"/>
    <x v="6"/>
    <n v="30.285699999999999"/>
    <n v="817.91785662796804"/>
  </r>
  <r>
    <x v="14"/>
    <x v="7"/>
    <x v="6"/>
    <n v="22.666699999999999"/>
    <n v="804.62222193611899"/>
  </r>
  <r>
    <x v="4"/>
    <x v="3"/>
    <x v="6"/>
    <n v="29.5"/>
    <n v="794.43749943654905"/>
  </r>
  <r>
    <x v="14"/>
    <x v="7"/>
    <x v="2"/>
    <n v="20.25"/>
    <n v="790"/>
  </r>
  <r>
    <x v="14"/>
    <x v="0"/>
    <x v="6"/>
    <n v="28.25"/>
    <n v="789.606248318403"/>
  </r>
  <r>
    <x v="6"/>
    <x v="2"/>
    <x v="6"/>
    <n v="15"/>
    <n v="783.74999938532699"/>
  </r>
  <r>
    <x v="7"/>
    <x v="5"/>
    <x v="3"/>
    <n v="46.416699999999999"/>
    <n v="780.64499842002897"/>
  </r>
  <r>
    <x v="6"/>
    <x v="1"/>
    <x v="2"/>
    <n v="15.5"/>
    <n v="780.24999973177898"/>
  </r>
  <r>
    <x v="11"/>
    <x v="2"/>
    <x v="3"/>
    <n v="44.416699999999999"/>
    <n v="778.18541433522398"/>
  </r>
  <r>
    <x v="2"/>
    <x v="0"/>
    <x v="7"/>
    <n v="26"/>
    <n v="771.519999456405"/>
  </r>
  <r>
    <x v="13"/>
    <x v="5"/>
    <x v="2"/>
    <n v="26"/>
    <n v="770.4"/>
  </r>
  <r>
    <x v="7"/>
    <x v="4"/>
    <x v="2"/>
    <n v="25"/>
    <n v="762.28750000000002"/>
  </r>
  <r>
    <x v="7"/>
    <x v="5"/>
    <x v="7"/>
    <n v="49.142899999999997"/>
    <n v="758.69999894648697"/>
  </r>
  <r>
    <x v="7"/>
    <x v="10"/>
    <x v="6"/>
    <n v="23.333300000000001"/>
    <n v="756.66666666666595"/>
  </r>
  <r>
    <x v="14"/>
    <x v="0"/>
    <x v="1"/>
    <n v="20"/>
    <n v="754.19999957084599"/>
  </r>
  <r>
    <x v="6"/>
    <x v="3"/>
    <x v="7"/>
    <n v="23.333300000000001"/>
    <n v="744.63333275665798"/>
  </r>
  <r>
    <x v="9"/>
    <x v="0"/>
    <x v="2"/>
    <n v="23.6"/>
    <n v="743.74999805390803"/>
  </r>
  <r>
    <x v="5"/>
    <x v="3"/>
    <x v="1"/>
    <n v="6"/>
    <n v="742.74"/>
  </r>
  <r>
    <x v="12"/>
    <x v="7"/>
    <x v="5"/>
    <n v="24"/>
    <n v="742.55999976396504"/>
  </r>
  <r>
    <x v="10"/>
    <x v="2"/>
    <x v="2"/>
    <n v="18"/>
    <n v="738.34999871775506"/>
  </r>
  <r>
    <x v="14"/>
    <x v="5"/>
    <x v="6"/>
    <n v="23.8"/>
    <n v="736.08299845099395"/>
  </r>
  <r>
    <x v="5"/>
    <x v="4"/>
    <x v="7"/>
    <n v="21"/>
    <n v="731.5"/>
  </r>
  <r>
    <x v="8"/>
    <x v="0"/>
    <x v="5"/>
    <n v="32"/>
    <n v="730.29999932646695"/>
  </r>
  <r>
    <x v="0"/>
    <x v="2"/>
    <x v="6"/>
    <n v="24"/>
    <n v="728.24999963119603"/>
  </r>
  <r>
    <x v="7"/>
    <x v="3"/>
    <x v="2"/>
    <n v="20"/>
    <n v="728"/>
  </r>
  <r>
    <x v="5"/>
    <x v="7"/>
    <x v="2"/>
    <n v="26.142900000000001"/>
    <n v="716.41428496603396"/>
  </r>
  <r>
    <x v="3"/>
    <x v="2"/>
    <x v="1"/>
    <n v="10.8"/>
    <n v="709.719999871254"/>
  </r>
  <r>
    <x v="5"/>
    <x v="7"/>
    <x v="7"/>
    <n v="29.2667"/>
    <n v="696.27333259582497"/>
  </r>
  <r>
    <x v="0"/>
    <x v="2"/>
    <x v="1"/>
    <n v="28.666699999999999"/>
    <n v="694.16666578153695"/>
  </r>
  <r>
    <x v="1"/>
    <x v="1"/>
    <x v="6"/>
    <n v="29.769200000000001"/>
    <n v="693.085382246054"/>
  </r>
  <r>
    <x v="7"/>
    <x v="0"/>
    <x v="2"/>
    <n v="21.25"/>
    <n v="669.14062456344197"/>
  </r>
  <r>
    <x v="6"/>
    <x v="7"/>
    <x v="4"/>
    <n v="18"/>
    <n v="663.46666617691506"/>
  </r>
  <r>
    <x v="6"/>
    <x v="7"/>
    <x v="1"/>
    <n v="14"/>
    <n v="662.40199891582097"/>
  </r>
  <r>
    <x v="5"/>
    <x v="0"/>
    <x v="6"/>
    <n v="35"/>
    <n v="659.53999861180705"/>
  </r>
  <r>
    <x v="10"/>
    <x v="2"/>
    <x v="1"/>
    <n v="24"/>
    <n v="657.47833282314195"/>
  </r>
  <r>
    <x v="10"/>
    <x v="9"/>
    <x v="6"/>
    <n v="27.142900000000001"/>
    <n v="657.28571428571399"/>
  </r>
  <r>
    <x v="7"/>
    <x v="10"/>
    <x v="1"/>
    <n v="20"/>
    <n v="656"/>
  </r>
  <r>
    <x v="5"/>
    <x v="0"/>
    <x v="1"/>
    <n v="29.666699999999999"/>
    <n v="655.24166622261203"/>
  </r>
  <r>
    <x v="12"/>
    <x v="7"/>
    <x v="2"/>
    <n v="18"/>
    <n v="648.71999545097299"/>
  </r>
  <r>
    <x v="15"/>
    <x v="7"/>
    <x v="2"/>
    <n v="16.666699999999999"/>
    <n v="646.13333333333298"/>
  </r>
  <r>
    <x v="16"/>
    <x v="5"/>
    <x v="1"/>
    <n v="17.600000000000001"/>
    <n v="644.15599998667801"/>
  </r>
  <r>
    <x v="9"/>
    <x v="4"/>
    <x v="0"/>
    <n v="20.8889"/>
    <n v="640.21333330869595"/>
  </r>
  <r>
    <x v="8"/>
    <x v="10"/>
    <x v="0"/>
    <n v="19.615400000000001"/>
    <n v="638.35961487697205"/>
  </r>
  <r>
    <x v="5"/>
    <x v="7"/>
    <x v="4"/>
    <n v="33.035699999999999"/>
    <n v="634.31946387290895"/>
  </r>
  <r>
    <x v="17"/>
    <x v="4"/>
    <x v="7"/>
    <n v="40"/>
    <n v="632.79999983310699"/>
  </r>
  <r>
    <x v="12"/>
    <x v="2"/>
    <x v="3"/>
    <n v="24"/>
    <n v="632.39999556541397"/>
  </r>
  <r>
    <x v="10"/>
    <x v="7"/>
    <x v="4"/>
    <n v="19.333300000000001"/>
    <n v="631.41111075050298"/>
  </r>
  <r>
    <x v="9"/>
    <x v="4"/>
    <x v="2"/>
    <n v="16.5"/>
    <n v="625.5"/>
  </r>
  <r>
    <x v="5"/>
    <x v="2"/>
    <x v="1"/>
    <n v="21.75"/>
    <n v="614"/>
  </r>
  <r>
    <x v="7"/>
    <x v="3"/>
    <x v="6"/>
    <n v="17.333300000000001"/>
    <n v="609.66666666666595"/>
  </r>
  <r>
    <x v="8"/>
    <x v="0"/>
    <x v="6"/>
    <n v="20.5"/>
    <n v="609.15833291609999"/>
  </r>
  <r>
    <x v="13"/>
    <x v="9"/>
    <x v="7"/>
    <n v="16"/>
    <n v="608"/>
  </r>
  <r>
    <x v="9"/>
    <x v="0"/>
    <x v="5"/>
    <n v="28"/>
    <n v="607.49499799422904"/>
  </r>
  <r>
    <x v="2"/>
    <x v="0"/>
    <x v="2"/>
    <n v="23.666699999999999"/>
    <n v="604.83333262056101"/>
  </r>
  <r>
    <x v="5"/>
    <x v="8"/>
    <x v="6"/>
    <n v="26.1538"/>
    <n v="604.22076901145795"/>
  </r>
  <r>
    <x v="5"/>
    <x v="8"/>
    <x v="7"/>
    <n v="19.75"/>
    <n v="603.91312500557399"/>
  </r>
  <r>
    <x v="13"/>
    <x v="5"/>
    <x v="1"/>
    <n v="25"/>
    <n v="600.83333273728601"/>
  </r>
  <r>
    <x v="9"/>
    <x v="9"/>
    <x v="4"/>
    <n v="19.5"/>
    <n v="599.17499943077496"/>
  </r>
  <r>
    <x v="4"/>
    <x v="5"/>
    <x v="6"/>
    <n v="25.5"/>
    <n v="598.81874985247805"/>
  </r>
  <r>
    <x v="16"/>
    <x v="5"/>
    <x v="7"/>
    <n v="23.5"/>
    <n v="598.24999773502304"/>
  </r>
  <r>
    <x v="17"/>
    <x v="4"/>
    <x v="6"/>
    <n v="18.666699999999999"/>
    <n v="592.73333119352606"/>
  </r>
  <r>
    <x v="5"/>
    <x v="7"/>
    <x v="3"/>
    <n v="43.444400000000002"/>
    <n v="590.20740689668298"/>
  </r>
  <r>
    <x v="6"/>
    <x v="6"/>
    <x v="5"/>
    <n v="35"/>
    <n v="588"/>
  </r>
  <r>
    <x v="4"/>
    <x v="3"/>
    <x v="7"/>
    <n v="21.125"/>
    <n v="582.60624963445503"/>
  </r>
  <r>
    <x v="1"/>
    <x v="1"/>
    <x v="5"/>
    <n v="30"/>
    <n v="579.60416666666595"/>
  </r>
  <r>
    <x v="7"/>
    <x v="4"/>
    <x v="1"/>
    <n v="22.8"/>
    <n v="579.22389928399002"/>
  </r>
  <r>
    <x v="1"/>
    <x v="1"/>
    <x v="3"/>
    <n v="35.833300000000001"/>
    <n v="574.93166576923102"/>
  </r>
  <r>
    <x v="4"/>
    <x v="3"/>
    <x v="3"/>
    <n v="20.75"/>
    <n v="572.99999850988297"/>
  </r>
  <r>
    <x v="4"/>
    <x v="3"/>
    <x v="5"/>
    <n v="30"/>
    <n v="572.29999988377097"/>
  </r>
  <r>
    <x v="13"/>
    <x v="9"/>
    <x v="0"/>
    <n v="18"/>
    <n v="571.5"/>
  </r>
  <r>
    <x v="10"/>
    <x v="2"/>
    <x v="3"/>
    <n v="27"/>
    <n v="564.10199977532"/>
  </r>
  <r>
    <x v="4"/>
    <x v="5"/>
    <x v="1"/>
    <n v="23.666699999999999"/>
    <n v="564"/>
  </r>
  <r>
    <x v="9"/>
    <x v="9"/>
    <x v="6"/>
    <n v="22"/>
    <n v="560.249999970197"/>
  </r>
  <r>
    <x v="16"/>
    <x v="5"/>
    <x v="5"/>
    <n v="25"/>
    <n v="560"/>
  </r>
  <r>
    <x v="6"/>
    <x v="7"/>
    <x v="6"/>
    <n v="21.666699999999999"/>
    <n v="559.93333302438202"/>
  </r>
  <r>
    <x v="1"/>
    <x v="1"/>
    <x v="4"/>
    <n v="30.333300000000001"/>
    <n v="558.79333302130306"/>
  </r>
  <r>
    <x v="12"/>
    <x v="2"/>
    <x v="7"/>
    <n v="21"/>
    <n v="558.59999728202797"/>
  </r>
  <r>
    <x v="9"/>
    <x v="6"/>
    <x v="4"/>
    <n v="30.75"/>
    <n v="558"/>
  </r>
  <r>
    <x v="0"/>
    <x v="2"/>
    <x v="4"/>
    <n v="33.333300000000001"/>
    <n v="554.83333333333303"/>
  </r>
  <r>
    <x v="9"/>
    <x v="4"/>
    <x v="7"/>
    <n v="26.25"/>
    <n v="554.27499924972597"/>
  </r>
  <r>
    <x v="5"/>
    <x v="8"/>
    <x v="2"/>
    <n v="19.25"/>
    <n v="552.76312499830897"/>
  </r>
  <r>
    <x v="6"/>
    <x v="6"/>
    <x v="3"/>
    <n v="26"/>
    <n v="551.97999982833801"/>
  </r>
  <r>
    <x v="7"/>
    <x v="0"/>
    <x v="4"/>
    <n v="29"/>
    <n v="551.45499977506699"/>
  </r>
  <r>
    <x v="18"/>
    <x v="0"/>
    <x v="0"/>
    <n v="9.6"/>
    <n v="551.20000000000005"/>
  </r>
  <r>
    <x v="16"/>
    <x v="5"/>
    <x v="6"/>
    <n v="24"/>
    <n v="539.56777594420601"/>
  </r>
  <r>
    <x v="6"/>
    <x v="5"/>
    <x v="2"/>
    <n v="17.333300000000001"/>
    <n v="538.906663329651"/>
  </r>
  <r>
    <x v="10"/>
    <x v="2"/>
    <x v="4"/>
    <n v="23.75"/>
    <n v="537.74499928317903"/>
  </r>
  <r>
    <x v="17"/>
    <x v="1"/>
    <x v="2"/>
    <n v="17.333300000000001"/>
    <n v="535.59999985098796"/>
  </r>
  <r>
    <x v="5"/>
    <x v="7"/>
    <x v="0"/>
    <n v="40.478299999999997"/>
    <n v="534.33912938638798"/>
  </r>
  <r>
    <x v="5"/>
    <x v="2"/>
    <x v="3"/>
    <n v="14.75"/>
    <n v="534.07999870814297"/>
  </r>
  <r>
    <x v="7"/>
    <x v="7"/>
    <x v="6"/>
    <n v="22.181799999999999"/>
    <n v="534.02272690798702"/>
  </r>
  <r>
    <x v="6"/>
    <x v="1"/>
    <x v="5"/>
    <n v="19.833300000000001"/>
    <n v="533.29166666666595"/>
  </r>
  <r>
    <x v="13"/>
    <x v="9"/>
    <x v="4"/>
    <n v="23.6"/>
    <n v="531.87599952316202"/>
  </r>
  <r>
    <x v="9"/>
    <x v="4"/>
    <x v="4"/>
    <n v="18.600000000000001"/>
    <n v="531.77"/>
  </r>
  <r>
    <x v="9"/>
    <x v="6"/>
    <x v="6"/>
    <n v="12"/>
    <n v="528"/>
  </r>
  <r>
    <x v="7"/>
    <x v="1"/>
    <x v="4"/>
    <n v="22.8889"/>
    <n v="527.94044195241395"/>
  </r>
  <r>
    <x v="19"/>
    <x v="7"/>
    <x v="0"/>
    <n v="2"/>
    <n v="527"/>
  </r>
  <r>
    <x v="8"/>
    <x v="10"/>
    <x v="4"/>
    <n v="23.875"/>
    <n v="523.83718742383599"/>
  </r>
  <r>
    <x v="12"/>
    <x v="7"/>
    <x v="7"/>
    <n v="21"/>
    <n v="523.6"/>
  </r>
  <r>
    <x v="5"/>
    <x v="8"/>
    <x v="1"/>
    <n v="18.285699999999999"/>
    <n v="522.46857105919196"/>
  </r>
  <r>
    <x v="9"/>
    <x v="2"/>
    <x v="4"/>
    <n v="21.25"/>
    <n v="521.474999615922"/>
  </r>
  <r>
    <x v="7"/>
    <x v="7"/>
    <x v="1"/>
    <n v="14.142899999999999"/>
    <n v="518.374285662131"/>
  </r>
  <r>
    <x v="15"/>
    <x v="0"/>
    <x v="0"/>
    <n v="15.928599999999999"/>
    <n v="517.79999970623396"/>
  </r>
  <r>
    <x v="6"/>
    <x v="1"/>
    <x v="7"/>
    <n v="22.5"/>
    <n v="515.49999865889504"/>
  </r>
  <r>
    <x v="6"/>
    <x v="5"/>
    <x v="3"/>
    <n v="23.555599999999998"/>
    <n v="511.79888854821502"/>
  </r>
  <r>
    <x v="5"/>
    <x v="0"/>
    <x v="5"/>
    <n v="23"/>
    <n v="510.54999953664799"/>
  </r>
  <r>
    <x v="4"/>
    <x v="5"/>
    <x v="3"/>
    <n v="30.25"/>
    <n v="508.01249985657603"/>
  </r>
  <r>
    <x v="10"/>
    <x v="7"/>
    <x v="2"/>
    <n v="14.25"/>
    <n v="506.8"/>
  </r>
  <r>
    <x v="6"/>
    <x v="7"/>
    <x v="0"/>
    <n v="28"/>
    <n v="504"/>
  </r>
  <r>
    <x v="2"/>
    <x v="2"/>
    <x v="7"/>
    <n v="45"/>
    <n v="502.5"/>
  </r>
  <r>
    <x v="14"/>
    <x v="7"/>
    <x v="7"/>
    <n v="23.25"/>
    <n v="501.749999132938"/>
  </r>
  <r>
    <x v="9"/>
    <x v="9"/>
    <x v="0"/>
    <n v="25"/>
    <n v="497.37499795854001"/>
  </r>
  <r>
    <x v="7"/>
    <x v="7"/>
    <x v="7"/>
    <n v="20.666699999999999"/>
    <n v="493.21944436186698"/>
  </r>
  <r>
    <x v="9"/>
    <x v="4"/>
    <x v="6"/>
    <n v="24.571400000000001"/>
    <n v="491.71428502191299"/>
  </r>
  <r>
    <x v="14"/>
    <x v="5"/>
    <x v="1"/>
    <n v="40"/>
    <n v="487.875"/>
  </r>
  <r>
    <x v="9"/>
    <x v="0"/>
    <x v="3"/>
    <n v="19.833300000000001"/>
    <n v="484.47333319696202"/>
  </r>
  <r>
    <x v="14"/>
    <x v="5"/>
    <x v="2"/>
    <n v="16.333300000000001"/>
    <n v="483.83333322157398"/>
  </r>
  <r>
    <x v="1"/>
    <x v="1"/>
    <x v="7"/>
    <n v="17.333300000000001"/>
    <n v="480.8"/>
  </r>
  <r>
    <x v="7"/>
    <x v="3"/>
    <x v="4"/>
    <n v="16"/>
    <n v="480.45"/>
  </r>
  <r>
    <x v="6"/>
    <x v="3"/>
    <x v="6"/>
    <n v="31.555599999999998"/>
    <n v="480.05555526465099"/>
  </r>
  <r>
    <x v="14"/>
    <x v="7"/>
    <x v="4"/>
    <n v="22.75"/>
    <n v="478.040999511368"/>
  </r>
  <r>
    <x v="13"/>
    <x v="5"/>
    <x v="0"/>
    <n v="26.222200000000001"/>
    <n v="476.18666626612298"/>
  </r>
  <r>
    <x v="7"/>
    <x v="0"/>
    <x v="7"/>
    <n v="35"/>
    <n v="475.49999993294398"/>
  </r>
  <r>
    <x v="6"/>
    <x v="3"/>
    <x v="5"/>
    <n v="23.5"/>
    <n v="474.099998563528"/>
  </r>
  <r>
    <x v="7"/>
    <x v="1"/>
    <x v="3"/>
    <n v="27.857099999999999"/>
    <n v="472.82142752919799"/>
  </r>
  <r>
    <x v="5"/>
    <x v="2"/>
    <x v="2"/>
    <n v="10.75"/>
    <n v="472.29999982118602"/>
  </r>
  <r>
    <x v="10"/>
    <x v="9"/>
    <x v="5"/>
    <n v="25"/>
    <n v="470.10624999999999"/>
  </r>
  <r>
    <x v="7"/>
    <x v="1"/>
    <x v="5"/>
    <n v="22.5"/>
    <n v="468"/>
  </r>
  <r>
    <x v="6"/>
    <x v="6"/>
    <x v="1"/>
    <n v="12"/>
    <n v="468"/>
  </r>
  <r>
    <x v="0"/>
    <x v="2"/>
    <x v="3"/>
    <n v="28.833300000000001"/>
    <n v="464.57083264520998"/>
  </r>
  <r>
    <x v="7"/>
    <x v="0"/>
    <x v="6"/>
    <n v="19.8"/>
    <n v="463.049999966472"/>
  </r>
  <r>
    <x v="19"/>
    <x v="9"/>
    <x v="4"/>
    <n v="11"/>
    <n v="462"/>
  </r>
  <r>
    <x v="10"/>
    <x v="7"/>
    <x v="1"/>
    <n v="14"/>
    <n v="461.8"/>
  </r>
  <r>
    <x v="14"/>
    <x v="0"/>
    <x v="3"/>
    <n v="27"/>
    <n v="458.96444439970702"/>
  </r>
  <r>
    <x v="14"/>
    <x v="5"/>
    <x v="4"/>
    <n v="29.833300000000001"/>
    <n v="457.508332096537"/>
  </r>
  <r>
    <x v="5"/>
    <x v="3"/>
    <x v="2"/>
    <n v="10"/>
    <n v="456"/>
  </r>
  <r>
    <x v="5"/>
    <x v="0"/>
    <x v="4"/>
    <n v="25"/>
    <n v="454.90277742246701"/>
  </r>
  <r>
    <x v="7"/>
    <x v="4"/>
    <x v="3"/>
    <n v="32"/>
    <n v="454.86818157535998"/>
  </r>
  <r>
    <x v="8"/>
    <x v="10"/>
    <x v="6"/>
    <n v="15.333299999999999"/>
    <n v="453.99999992052699"/>
  </r>
  <r>
    <x v="4"/>
    <x v="5"/>
    <x v="7"/>
    <n v="19"/>
    <n v="448.39999991655299"/>
  </r>
  <r>
    <x v="15"/>
    <x v="0"/>
    <x v="1"/>
    <n v="14.2"/>
    <n v="447.219999999999"/>
  </r>
  <r>
    <x v="5"/>
    <x v="0"/>
    <x v="7"/>
    <n v="13.333299999999999"/>
    <n v="445.23333241790499"/>
  </r>
  <r>
    <x v="2"/>
    <x v="0"/>
    <x v="4"/>
    <n v="20.333300000000001"/>
    <n v="442.18666539192202"/>
  </r>
  <r>
    <x v="10"/>
    <x v="7"/>
    <x v="5"/>
    <n v="30"/>
    <n v="440.25"/>
  </r>
  <r>
    <x v="5"/>
    <x v="2"/>
    <x v="5"/>
    <n v="10"/>
    <n v="439"/>
  </r>
  <r>
    <x v="0"/>
    <x v="2"/>
    <x v="5"/>
    <n v="19.375"/>
    <n v="438.14375000000001"/>
  </r>
  <r>
    <x v="13"/>
    <x v="5"/>
    <x v="7"/>
    <n v="21.5"/>
    <n v="436.33333333333297"/>
  </r>
  <r>
    <x v="2"/>
    <x v="2"/>
    <x v="4"/>
    <n v="21.75"/>
    <n v="435.22099973931898"/>
  </r>
  <r>
    <x v="5"/>
    <x v="0"/>
    <x v="3"/>
    <n v="19.75"/>
    <n v="430.7190621908"/>
  </r>
  <r>
    <x v="10"/>
    <x v="9"/>
    <x v="4"/>
    <n v="21"/>
    <n v="427.38"/>
  </r>
  <r>
    <x v="6"/>
    <x v="7"/>
    <x v="3"/>
    <n v="25"/>
    <n v="424.82999951094303"/>
  </r>
  <r>
    <x v="9"/>
    <x v="0"/>
    <x v="6"/>
    <n v="16.2"/>
    <n v="422.80499999441201"/>
  </r>
  <r>
    <x v="3"/>
    <x v="0"/>
    <x v="5"/>
    <n v="24"/>
    <n v="422.4"/>
  </r>
  <r>
    <x v="7"/>
    <x v="4"/>
    <x v="7"/>
    <n v="28.571400000000001"/>
    <n v="419.84642845392199"/>
  </r>
  <r>
    <x v="13"/>
    <x v="5"/>
    <x v="5"/>
    <n v="30.25"/>
    <n v="418.89999878406502"/>
  </r>
  <r>
    <x v="17"/>
    <x v="1"/>
    <x v="6"/>
    <n v="18.399999999999999"/>
    <n v="416.187999368607"/>
  </r>
  <r>
    <x v="10"/>
    <x v="2"/>
    <x v="0"/>
    <n v="46.666699999999999"/>
    <n v="412.79999935626898"/>
  </r>
  <r>
    <x v="9"/>
    <x v="0"/>
    <x v="0"/>
    <n v="19"/>
    <n v="411.64999977871702"/>
  </r>
  <r>
    <x v="0"/>
    <x v="0"/>
    <x v="5"/>
    <n v="27.5"/>
    <n v="409.99999915063302"/>
  </r>
  <r>
    <x v="6"/>
    <x v="5"/>
    <x v="5"/>
    <n v="23.5"/>
    <n v="405.81749950063698"/>
  </r>
  <r>
    <x v="20"/>
    <x v="0"/>
    <x v="6"/>
    <n v="22.5"/>
    <n v="405"/>
  </r>
  <r>
    <x v="14"/>
    <x v="0"/>
    <x v="4"/>
    <n v="26"/>
    <n v="397.06777742637502"/>
  </r>
  <r>
    <x v="0"/>
    <x v="0"/>
    <x v="6"/>
    <n v="13.666700000000001"/>
    <n v="395.93333254655198"/>
  </r>
  <r>
    <x v="18"/>
    <x v="0"/>
    <x v="6"/>
    <n v="13.5"/>
    <n v="393"/>
  </r>
  <r>
    <x v="19"/>
    <x v="7"/>
    <x v="7"/>
    <n v="20"/>
    <n v="390"/>
  </r>
  <r>
    <x v="13"/>
    <x v="9"/>
    <x v="5"/>
    <n v="13"/>
    <n v="389.59749726802102"/>
  </r>
  <r>
    <x v="20"/>
    <x v="0"/>
    <x v="4"/>
    <n v="13.5"/>
    <n v="389.55"/>
  </r>
  <r>
    <x v="10"/>
    <x v="9"/>
    <x v="3"/>
    <n v="15"/>
    <n v="388.35"/>
  </r>
  <r>
    <x v="3"/>
    <x v="2"/>
    <x v="7"/>
    <n v="12"/>
    <n v="386.53124981420098"/>
  </r>
  <r>
    <x v="7"/>
    <x v="7"/>
    <x v="5"/>
    <n v="16.181799999999999"/>
    <n v="382.58409073288402"/>
  </r>
  <r>
    <x v="4"/>
    <x v="5"/>
    <x v="5"/>
    <n v="21.2"/>
    <n v="379.71499963045102"/>
  </r>
  <r>
    <x v="3"/>
    <x v="2"/>
    <x v="5"/>
    <n v="20.333300000000001"/>
    <n v="376.682499498315"/>
  </r>
  <r>
    <x v="7"/>
    <x v="0"/>
    <x v="0"/>
    <n v="23.666699999999999"/>
    <n v="376.33333333333297"/>
  </r>
  <r>
    <x v="17"/>
    <x v="4"/>
    <x v="4"/>
    <n v="23"/>
    <n v="375.01249977145301"/>
  </r>
  <r>
    <x v="5"/>
    <x v="2"/>
    <x v="6"/>
    <n v="17"/>
    <n v="374.83999924659702"/>
  </r>
  <r>
    <x v="7"/>
    <x v="10"/>
    <x v="4"/>
    <n v="12"/>
    <n v="374.76"/>
  </r>
  <r>
    <x v="10"/>
    <x v="9"/>
    <x v="0"/>
    <n v="22"/>
    <n v="372.5"/>
  </r>
  <r>
    <x v="19"/>
    <x v="7"/>
    <x v="2"/>
    <n v="7"/>
    <n v="371"/>
  </r>
  <r>
    <x v="8"/>
    <x v="10"/>
    <x v="3"/>
    <n v="21.8"/>
    <n v="369.90999990761202"/>
  </r>
  <r>
    <x v="9"/>
    <x v="9"/>
    <x v="5"/>
    <n v="17.333300000000001"/>
    <n v="368.28333163460002"/>
  </r>
  <r>
    <x v="9"/>
    <x v="4"/>
    <x v="3"/>
    <n v="11"/>
    <n v="367.291998641639"/>
  </r>
  <r>
    <x v="12"/>
    <x v="2"/>
    <x v="5"/>
    <n v="22.166699999999999"/>
    <n v="367.19541590983602"/>
  </r>
  <r>
    <x v="7"/>
    <x v="4"/>
    <x v="4"/>
    <n v="27.5"/>
    <n v="365.86791646697799"/>
  </r>
  <r>
    <x v="3"/>
    <x v="2"/>
    <x v="3"/>
    <n v="22.666699999999999"/>
    <n v="365.23333304126999"/>
  </r>
  <r>
    <x v="14"/>
    <x v="7"/>
    <x v="3"/>
    <n v="28.555599999999998"/>
    <n v="363.78555539780098"/>
  </r>
  <r>
    <x v="5"/>
    <x v="4"/>
    <x v="6"/>
    <n v="11.5"/>
    <n v="361.33437373316798"/>
  </r>
  <r>
    <x v="6"/>
    <x v="3"/>
    <x v="4"/>
    <n v="20.181799999999999"/>
    <n v="358.22886342275802"/>
  </r>
  <r>
    <x v="0"/>
    <x v="0"/>
    <x v="3"/>
    <n v="19"/>
    <n v="356.61250000000001"/>
  </r>
  <r>
    <x v="14"/>
    <x v="0"/>
    <x v="7"/>
    <n v="23"/>
    <n v="354"/>
  </r>
  <r>
    <x v="4"/>
    <x v="5"/>
    <x v="0"/>
    <n v="27.8"/>
    <n v="352.55"/>
  </r>
  <r>
    <x v="17"/>
    <x v="1"/>
    <x v="1"/>
    <n v="13.333299999999999"/>
    <n v="352.16666611780698"/>
  </r>
  <r>
    <x v="6"/>
    <x v="2"/>
    <x v="0"/>
    <n v="14.4"/>
    <n v="352.02999991774499"/>
  </r>
  <r>
    <x v="9"/>
    <x v="0"/>
    <x v="1"/>
    <n v="17.5"/>
    <n v="351.97499988377001"/>
  </r>
  <r>
    <x v="16"/>
    <x v="11"/>
    <x v="6"/>
    <n v="7"/>
    <n v="351"/>
  </r>
  <r>
    <x v="1"/>
    <x v="1"/>
    <x v="0"/>
    <n v="22.222200000000001"/>
    <n v="349.47999952965301"/>
  </r>
  <r>
    <x v="9"/>
    <x v="2"/>
    <x v="2"/>
    <n v="8"/>
    <n v="346.559999728202"/>
  </r>
  <r>
    <x v="17"/>
    <x v="1"/>
    <x v="4"/>
    <n v="13.666700000000001"/>
    <n v="343.566666406889"/>
  </r>
  <r>
    <x v="2"/>
    <x v="0"/>
    <x v="1"/>
    <n v="21"/>
    <n v="342.71999759673997"/>
  </r>
  <r>
    <x v="6"/>
    <x v="5"/>
    <x v="6"/>
    <n v="17.75"/>
    <n v="342.48749996395702"/>
  </r>
  <r>
    <x v="3"/>
    <x v="5"/>
    <x v="6"/>
    <n v="10"/>
    <n v="340"/>
  </r>
  <r>
    <x v="13"/>
    <x v="9"/>
    <x v="1"/>
    <n v="14"/>
    <n v="336"/>
  </r>
  <r>
    <x v="9"/>
    <x v="7"/>
    <x v="4"/>
    <n v="6.6666999999999996"/>
    <n v="333.38333333333298"/>
  </r>
  <r>
    <x v="12"/>
    <x v="2"/>
    <x v="6"/>
    <n v="10.333299999999999"/>
    <n v="332.59999986489601"/>
  </r>
  <r>
    <x v="14"/>
    <x v="0"/>
    <x v="0"/>
    <n v="24.1111"/>
    <n v="332.01111088196399"/>
  </r>
  <r>
    <x v="4"/>
    <x v="3"/>
    <x v="4"/>
    <n v="20.555599999999998"/>
    <n v="331.73388870594403"/>
  </r>
  <r>
    <x v="6"/>
    <x v="6"/>
    <x v="7"/>
    <n v="31.666699999999999"/>
    <n v="330.08333328490397"/>
  </r>
  <r>
    <x v="6"/>
    <x v="1"/>
    <x v="6"/>
    <n v="11.6"/>
    <n v="329.91999990940002"/>
  </r>
  <r>
    <x v="14"/>
    <x v="0"/>
    <x v="5"/>
    <n v="30.333300000000001"/>
    <n v="328.68333325385998"/>
  </r>
  <r>
    <x v="7"/>
    <x v="0"/>
    <x v="5"/>
    <n v="20.333300000000001"/>
    <n v="327.59166640974502"/>
  </r>
  <r>
    <x v="6"/>
    <x v="5"/>
    <x v="4"/>
    <n v="23.125"/>
    <n v="325.89999997824401"/>
  </r>
  <r>
    <x v="10"/>
    <x v="4"/>
    <x v="6"/>
    <n v="12.666700000000001"/>
    <n v="324.14999999999998"/>
  </r>
  <r>
    <x v="10"/>
    <x v="7"/>
    <x v="7"/>
    <n v="18"/>
    <n v="323.85000000000002"/>
  </r>
  <r>
    <x v="14"/>
    <x v="5"/>
    <x v="0"/>
    <n v="21.5"/>
    <n v="323.69999957084599"/>
  </r>
  <r>
    <x v="8"/>
    <x v="10"/>
    <x v="1"/>
    <n v="12.571400000000001"/>
    <n v="322.643571419056"/>
  </r>
  <r>
    <x v="10"/>
    <x v="7"/>
    <x v="0"/>
    <n v="17.899999999999999"/>
    <n v="322.39999962002003"/>
  </r>
  <r>
    <x v="8"/>
    <x v="0"/>
    <x v="0"/>
    <n v="24.5"/>
    <n v="322.10999937877"/>
  </r>
  <r>
    <x v="9"/>
    <x v="0"/>
    <x v="7"/>
    <n v="16.5"/>
    <n v="321.843749960884"/>
  </r>
  <r>
    <x v="6"/>
    <x v="5"/>
    <x v="7"/>
    <n v="16"/>
    <n v="320.69999974965998"/>
  </r>
  <r>
    <x v="5"/>
    <x v="1"/>
    <x v="4"/>
    <n v="6.5"/>
    <n v="320.45"/>
  </r>
  <r>
    <x v="16"/>
    <x v="5"/>
    <x v="0"/>
    <n v="13.8"/>
    <n v="320.07999977469399"/>
  </r>
  <r>
    <x v="6"/>
    <x v="5"/>
    <x v="1"/>
    <n v="12"/>
    <n v="318.26999917477298"/>
  </r>
  <r>
    <x v="2"/>
    <x v="2"/>
    <x v="2"/>
    <n v="6"/>
    <n v="318"/>
  </r>
  <r>
    <x v="7"/>
    <x v="7"/>
    <x v="3"/>
    <n v="15.777799999999999"/>
    <n v="316.75249953925999"/>
  </r>
  <r>
    <x v="8"/>
    <x v="0"/>
    <x v="3"/>
    <n v="27.625"/>
    <n v="316.71718693468699"/>
  </r>
  <r>
    <x v="5"/>
    <x v="2"/>
    <x v="7"/>
    <n v="11.666700000000001"/>
    <n v="315.65333324273399"/>
  </r>
  <r>
    <x v="20"/>
    <x v="0"/>
    <x v="5"/>
    <n v="11"/>
    <n v="313.5"/>
  </r>
  <r>
    <x v="18"/>
    <x v="0"/>
    <x v="3"/>
    <n v="9.3332999999999995"/>
    <n v="312.2"/>
  </r>
  <r>
    <x v="19"/>
    <x v="9"/>
    <x v="5"/>
    <n v="17.5"/>
    <n v="311"/>
  </r>
  <r>
    <x v="14"/>
    <x v="5"/>
    <x v="7"/>
    <n v="35"/>
    <n v="310.999998748302"/>
  </r>
  <r>
    <x v="9"/>
    <x v="9"/>
    <x v="3"/>
    <n v="20"/>
    <n v="310.84999950230099"/>
  </r>
  <r>
    <x v="3"/>
    <x v="0"/>
    <x v="0"/>
    <n v="50"/>
    <n v="310"/>
  </r>
  <r>
    <x v="6"/>
    <x v="3"/>
    <x v="1"/>
    <n v="19.399999999999999"/>
    <n v="308.13999987781"/>
  </r>
  <r>
    <x v="3"/>
    <x v="2"/>
    <x v="6"/>
    <n v="9"/>
    <n v="306"/>
  </r>
  <r>
    <x v="9"/>
    <x v="0"/>
    <x v="4"/>
    <n v="20.875"/>
    <n v="305.33406223005102"/>
  </r>
  <r>
    <x v="10"/>
    <x v="7"/>
    <x v="6"/>
    <n v="19.1111"/>
    <n v="304.94999994825901"/>
  </r>
  <r>
    <x v="15"/>
    <x v="0"/>
    <x v="4"/>
    <n v="18.166699999999999"/>
    <n v="302.95458221261703"/>
  </r>
  <r>
    <x v="15"/>
    <x v="7"/>
    <x v="1"/>
    <n v="5"/>
    <n v="296.39999999999998"/>
  </r>
  <r>
    <x v="13"/>
    <x v="5"/>
    <x v="3"/>
    <n v="17"/>
    <n v="295.86666618039197"/>
  </r>
  <r>
    <x v="7"/>
    <x v="7"/>
    <x v="0"/>
    <n v="18.2941"/>
    <n v="295.52646994880001"/>
  </r>
  <r>
    <x v="2"/>
    <x v="2"/>
    <x v="3"/>
    <n v="22.125"/>
    <n v="294.61312453863201"/>
  </r>
  <r>
    <x v="2"/>
    <x v="2"/>
    <x v="0"/>
    <n v="24.4"/>
    <n v="292.84499967284501"/>
  </r>
  <r>
    <x v="15"/>
    <x v="0"/>
    <x v="6"/>
    <n v="15.8"/>
    <n v="291.72666647245399"/>
  </r>
  <r>
    <x v="17"/>
    <x v="7"/>
    <x v="2"/>
    <n v="7.5"/>
    <n v="290"/>
  </r>
  <r>
    <x v="15"/>
    <x v="0"/>
    <x v="2"/>
    <n v="8.5"/>
    <n v="289.67500000000001"/>
  </r>
  <r>
    <x v="18"/>
    <x v="0"/>
    <x v="2"/>
    <n v="9"/>
    <n v="289.2"/>
  </r>
  <r>
    <x v="5"/>
    <x v="4"/>
    <x v="5"/>
    <n v="16"/>
    <n v="287.76999959424103"/>
  </r>
  <r>
    <x v="7"/>
    <x v="7"/>
    <x v="4"/>
    <n v="14.9091"/>
    <n v="286.61749913382499"/>
  </r>
  <r>
    <x v="14"/>
    <x v="7"/>
    <x v="0"/>
    <n v="24.818200000000001"/>
    <n v="285.12272707765698"/>
  </r>
  <r>
    <x v="19"/>
    <x v="7"/>
    <x v="5"/>
    <n v="10"/>
    <n v="285"/>
  </r>
  <r>
    <x v="6"/>
    <x v="6"/>
    <x v="4"/>
    <n v="25.285699999999999"/>
    <n v="280.53214227301697"/>
  </r>
  <r>
    <x v="17"/>
    <x v="4"/>
    <x v="3"/>
    <n v="17.666699999999999"/>
    <n v="272.73333333333301"/>
  </r>
  <r>
    <x v="10"/>
    <x v="2"/>
    <x v="7"/>
    <n v="35"/>
    <n v="269.79999983310699"/>
  </r>
  <r>
    <x v="14"/>
    <x v="5"/>
    <x v="3"/>
    <n v="18.399999999999999"/>
    <n v="268.91399954759999"/>
  </r>
  <r>
    <x v="5"/>
    <x v="4"/>
    <x v="4"/>
    <n v="14.7143"/>
    <n v="268.62857122719203"/>
  </r>
  <r>
    <x v="8"/>
    <x v="10"/>
    <x v="5"/>
    <n v="16.5"/>
    <n v="266.59999990165198"/>
  </r>
  <r>
    <x v="7"/>
    <x v="0"/>
    <x v="1"/>
    <n v="9"/>
    <n v="265.67999956011698"/>
  </r>
  <r>
    <x v="3"/>
    <x v="2"/>
    <x v="4"/>
    <n v="13"/>
    <n v="264.82499982540799"/>
  </r>
  <r>
    <x v="7"/>
    <x v="3"/>
    <x v="5"/>
    <n v="6"/>
    <n v="263.39999999999998"/>
  </r>
  <r>
    <x v="7"/>
    <x v="7"/>
    <x v="2"/>
    <n v="6.4"/>
    <n v="262.12"/>
  </r>
  <r>
    <x v="17"/>
    <x v="1"/>
    <x v="5"/>
    <n v="20"/>
    <n v="260"/>
  </r>
  <r>
    <x v="19"/>
    <x v="9"/>
    <x v="2"/>
    <n v="8.6667000000000005"/>
    <n v="256"/>
  </r>
  <r>
    <x v="15"/>
    <x v="7"/>
    <x v="3"/>
    <n v="21"/>
    <n v="254.1"/>
  </r>
  <r>
    <x v="12"/>
    <x v="2"/>
    <x v="4"/>
    <n v="18.666699999999999"/>
    <n v="254.04999857519999"/>
  </r>
  <r>
    <x v="9"/>
    <x v="4"/>
    <x v="5"/>
    <n v="12"/>
    <n v="252.6"/>
  </r>
  <r>
    <x v="9"/>
    <x v="2"/>
    <x v="6"/>
    <n v="16"/>
    <n v="252.586666226387"/>
  </r>
  <r>
    <x v="17"/>
    <x v="4"/>
    <x v="5"/>
    <n v="15"/>
    <n v="251.05624979874099"/>
  </r>
  <r>
    <x v="16"/>
    <x v="11"/>
    <x v="5"/>
    <n v="8.3332999999999995"/>
    <n v="251"/>
  </r>
  <r>
    <x v="6"/>
    <x v="7"/>
    <x v="5"/>
    <n v="13"/>
    <n v="250.999999344348"/>
  </r>
  <r>
    <x v="0"/>
    <x v="2"/>
    <x v="0"/>
    <n v="24.166699999999999"/>
    <n v="247.61666666666599"/>
  </r>
  <r>
    <x v="15"/>
    <x v="0"/>
    <x v="5"/>
    <n v="12"/>
    <n v="247.09"/>
  </r>
  <r>
    <x v="8"/>
    <x v="0"/>
    <x v="4"/>
    <n v="21.75"/>
    <n v="244.73249955922299"/>
  </r>
  <r>
    <x v="16"/>
    <x v="5"/>
    <x v="2"/>
    <n v="17.5"/>
    <n v="242.403124688193"/>
  </r>
  <r>
    <x v="4"/>
    <x v="3"/>
    <x v="2"/>
    <n v="30"/>
    <n v="240"/>
  </r>
  <r>
    <x v="2"/>
    <x v="0"/>
    <x v="3"/>
    <n v="10"/>
    <n v="238.39999987681699"/>
  </r>
  <r>
    <x v="3"/>
    <x v="0"/>
    <x v="7"/>
    <n v="28"/>
    <n v="236.79999958276699"/>
  </r>
  <r>
    <x v="7"/>
    <x v="0"/>
    <x v="3"/>
    <n v="16.5"/>
    <n v="236.44291589281801"/>
  </r>
  <r>
    <x v="10"/>
    <x v="4"/>
    <x v="7"/>
    <n v="10"/>
    <n v="235"/>
  </r>
  <r>
    <x v="9"/>
    <x v="9"/>
    <x v="2"/>
    <n v="11.25"/>
    <n v="234.074999928474"/>
  </r>
  <r>
    <x v="9"/>
    <x v="7"/>
    <x v="1"/>
    <n v="6"/>
    <n v="234"/>
  </r>
  <r>
    <x v="5"/>
    <x v="1"/>
    <x v="5"/>
    <n v="18"/>
    <n v="234"/>
  </r>
  <r>
    <x v="18"/>
    <x v="0"/>
    <x v="5"/>
    <n v="18"/>
    <n v="234"/>
  </r>
  <r>
    <x v="6"/>
    <x v="3"/>
    <x v="3"/>
    <n v="12.454499999999999"/>
    <n v="233.24181797389201"/>
  </r>
  <r>
    <x v="5"/>
    <x v="4"/>
    <x v="3"/>
    <n v="15"/>
    <n v="232.66666610042199"/>
  </r>
  <r>
    <x v="0"/>
    <x v="0"/>
    <x v="4"/>
    <n v="21.25"/>
    <n v="231.73999973097801"/>
  </r>
  <r>
    <x v="2"/>
    <x v="0"/>
    <x v="0"/>
    <n v="20"/>
    <n v="228.49999889731399"/>
  </r>
  <r>
    <x v="16"/>
    <x v="11"/>
    <x v="3"/>
    <n v="12"/>
    <n v="220.8"/>
  </r>
  <r>
    <x v="9"/>
    <x v="5"/>
    <x v="6"/>
    <n v="11"/>
    <n v="220.15"/>
  </r>
  <r>
    <x v="15"/>
    <x v="0"/>
    <x v="3"/>
    <n v="9.8332999999999995"/>
    <n v="217.933333287636"/>
  </r>
  <r>
    <x v="7"/>
    <x v="4"/>
    <x v="0"/>
    <n v="23.7273"/>
    <n v="216.58545418598399"/>
  </r>
  <r>
    <x v="12"/>
    <x v="7"/>
    <x v="0"/>
    <n v="17.5"/>
    <n v="216"/>
  </r>
  <r>
    <x v="6"/>
    <x v="1"/>
    <x v="0"/>
    <n v="16.666699999999999"/>
    <n v="214.58333283662699"/>
  </r>
  <r>
    <x v="19"/>
    <x v="9"/>
    <x v="0"/>
    <n v="13.333299999999999"/>
    <n v="211.833333333333"/>
  </r>
  <r>
    <x v="2"/>
    <x v="2"/>
    <x v="5"/>
    <n v="10"/>
    <n v="210.5"/>
  </r>
  <r>
    <x v="6"/>
    <x v="1"/>
    <x v="3"/>
    <n v="9.1667000000000005"/>
    <n v="206.96416666666599"/>
  </r>
  <r>
    <x v="14"/>
    <x v="5"/>
    <x v="5"/>
    <n v="16.666699999999999"/>
    <n v="206.166666569809"/>
  </r>
  <r>
    <x v="16"/>
    <x v="5"/>
    <x v="3"/>
    <n v="21.2"/>
    <n v="205.299999511241"/>
  </r>
  <r>
    <x v="10"/>
    <x v="4"/>
    <x v="0"/>
    <n v="14.2857"/>
    <n v="202.457142857142"/>
  </r>
  <r>
    <x v="5"/>
    <x v="1"/>
    <x v="7"/>
    <n v="6"/>
    <n v="199.5"/>
  </r>
  <r>
    <x v="6"/>
    <x v="6"/>
    <x v="0"/>
    <n v="15.333299999999999"/>
    <n v="195.67083314123201"/>
  </r>
  <r>
    <x v="7"/>
    <x v="4"/>
    <x v="5"/>
    <n v="15"/>
    <n v="195"/>
  </r>
  <r>
    <x v="5"/>
    <x v="3"/>
    <x v="5"/>
    <n v="10"/>
    <n v="194.5"/>
  </r>
  <r>
    <x v="9"/>
    <x v="2"/>
    <x v="5"/>
    <n v="13.25"/>
    <n v="193.714999588951"/>
  </r>
  <r>
    <x v="19"/>
    <x v="7"/>
    <x v="6"/>
    <n v="6"/>
    <n v="192"/>
  </r>
  <r>
    <x v="6"/>
    <x v="1"/>
    <x v="4"/>
    <n v="15"/>
    <n v="191.25"/>
  </r>
  <r>
    <x v="9"/>
    <x v="2"/>
    <x v="0"/>
    <n v="14.5"/>
    <n v="190.314999707862"/>
  </r>
  <r>
    <x v="19"/>
    <x v="9"/>
    <x v="6"/>
    <n v="9.6"/>
    <n v="190.3"/>
  </r>
  <r>
    <x v="15"/>
    <x v="7"/>
    <x v="0"/>
    <n v="18"/>
    <n v="186.2"/>
  </r>
  <r>
    <x v="5"/>
    <x v="4"/>
    <x v="1"/>
    <n v="2"/>
    <n v="185.685"/>
  </r>
  <r>
    <x v="17"/>
    <x v="7"/>
    <x v="3"/>
    <n v="4.3333000000000004"/>
    <n v="185.46666666666599"/>
  </r>
  <r>
    <x v="5"/>
    <x v="3"/>
    <x v="3"/>
    <n v="8"/>
    <n v="185"/>
  </r>
  <r>
    <x v="6"/>
    <x v="2"/>
    <x v="4"/>
    <n v="18"/>
    <n v="183.91999989300899"/>
  </r>
  <r>
    <x v="5"/>
    <x v="0"/>
    <x v="2"/>
    <n v="5"/>
    <n v="182.39999932050699"/>
  </r>
  <r>
    <x v="7"/>
    <x v="3"/>
    <x v="0"/>
    <n v="10"/>
    <n v="180"/>
  </r>
  <r>
    <x v="3"/>
    <x v="2"/>
    <x v="0"/>
    <n v="12.2"/>
    <n v="176.8"/>
  </r>
  <r>
    <x v="14"/>
    <x v="7"/>
    <x v="5"/>
    <n v="12.5"/>
    <n v="175.25"/>
  </r>
  <r>
    <x v="8"/>
    <x v="10"/>
    <x v="7"/>
    <n v="25"/>
    <n v="175"/>
  </r>
  <r>
    <x v="17"/>
    <x v="1"/>
    <x v="3"/>
    <n v="20"/>
    <n v="173.19999971240699"/>
  </r>
  <r>
    <x v="15"/>
    <x v="7"/>
    <x v="6"/>
    <n v="7"/>
    <n v="173"/>
  </r>
  <r>
    <x v="6"/>
    <x v="2"/>
    <x v="3"/>
    <n v="10.199999999999999"/>
    <n v="172.78799977600499"/>
  </r>
  <r>
    <x v="3"/>
    <x v="4"/>
    <x v="7"/>
    <n v="6"/>
    <n v="169.1"/>
  </r>
  <r>
    <x v="7"/>
    <x v="1"/>
    <x v="2"/>
    <n v="9"/>
    <n v="167.4"/>
  </r>
  <r>
    <x v="9"/>
    <x v="7"/>
    <x v="0"/>
    <n v="11.333299999999999"/>
    <n v="165.833333333333"/>
  </r>
  <r>
    <x v="19"/>
    <x v="7"/>
    <x v="3"/>
    <n v="11.5"/>
    <n v="165"/>
  </r>
  <r>
    <x v="18"/>
    <x v="0"/>
    <x v="1"/>
    <n v="5"/>
    <n v="164"/>
  </r>
  <r>
    <x v="10"/>
    <x v="1"/>
    <x v="6"/>
    <n v="3.5"/>
    <n v="164"/>
  </r>
  <r>
    <x v="13"/>
    <x v="9"/>
    <x v="3"/>
    <n v="12.5"/>
    <n v="163.25"/>
  </r>
  <r>
    <x v="17"/>
    <x v="4"/>
    <x v="0"/>
    <n v="18.399999999999999"/>
    <n v="161.987999056577"/>
  </r>
  <r>
    <x v="17"/>
    <x v="1"/>
    <x v="7"/>
    <n v="9.3332999999999995"/>
    <n v="159.29999982565599"/>
  </r>
  <r>
    <x v="20"/>
    <x v="0"/>
    <x v="3"/>
    <n v="15"/>
    <n v="159"/>
  </r>
  <r>
    <x v="3"/>
    <x v="4"/>
    <x v="3"/>
    <n v="5"/>
    <n v="155"/>
  </r>
  <r>
    <x v="16"/>
    <x v="5"/>
    <x v="4"/>
    <n v="14.666700000000001"/>
    <n v="154.09999996026301"/>
  </r>
  <r>
    <x v="12"/>
    <x v="2"/>
    <x v="0"/>
    <n v="10.75"/>
    <n v="153.599999396502"/>
  </r>
  <r>
    <x v="20"/>
    <x v="0"/>
    <x v="2"/>
    <n v="11"/>
    <n v="153"/>
  </r>
  <r>
    <x v="9"/>
    <x v="2"/>
    <x v="3"/>
    <n v="12"/>
    <n v="150.44199983239099"/>
  </r>
  <r>
    <x v="5"/>
    <x v="8"/>
    <x v="5"/>
    <n v="9.8000000000000007"/>
    <n v="150.319999928399"/>
  </r>
  <r>
    <x v="9"/>
    <x v="7"/>
    <x v="2"/>
    <n v="5"/>
    <n v="150"/>
  </r>
  <r>
    <x v="19"/>
    <x v="7"/>
    <x v="4"/>
    <n v="4.8"/>
    <n v="149.82"/>
  </r>
  <r>
    <x v="15"/>
    <x v="0"/>
    <x v="7"/>
    <n v="10"/>
    <n v="145.916666618237"/>
  </r>
  <r>
    <x v="3"/>
    <x v="5"/>
    <x v="1"/>
    <n v="7.5"/>
    <n v="145.75"/>
  </r>
  <r>
    <x v="16"/>
    <x v="11"/>
    <x v="0"/>
    <n v="9.5"/>
    <n v="145.5"/>
  </r>
  <r>
    <x v="5"/>
    <x v="1"/>
    <x v="0"/>
    <n v="12"/>
    <n v="141.666666666666"/>
  </r>
  <r>
    <x v="5"/>
    <x v="2"/>
    <x v="4"/>
    <n v="8.1428999999999991"/>
    <n v="141.62142849766701"/>
  </r>
  <r>
    <x v="16"/>
    <x v="11"/>
    <x v="4"/>
    <n v="11.25"/>
    <n v="140.6875"/>
  </r>
  <r>
    <x v="18"/>
    <x v="0"/>
    <x v="4"/>
    <n v="8.5"/>
    <n v="140.07499999999999"/>
  </r>
  <r>
    <x v="20"/>
    <x v="0"/>
    <x v="0"/>
    <n v="11.833299999999999"/>
    <n v="138.083333333333"/>
  </r>
  <r>
    <x v="10"/>
    <x v="7"/>
    <x v="3"/>
    <n v="13"/>
    <n v="136.90999997496601"/>
  </r>
  <r>
    <x v="16"/>
    <x v="11"/>
    <x v="2"/>
    <n v="3"/>
    <n v="136.80000000000001"/>
  </r>
  <r>
    <x v="3"/>
    <x v="5"/>
    <x v="3"/>
    <n v="9.25"/>
    <n v="136.77249999999901"/>
  </r>
  <r>
    <x v="17"/>
    <x v="7"/>
    <x v="6"/>
    <n v="4"/>
    <n v="136"/>
  </r>
  <r>
    <x v="17"/>
    <x v="7"/>
    <x v="5"/>
    <n v="10"/>
    <n v="130"/>
  </r>
  <r>
    <x v="9"/>
    <x v="6"/>
    <x v="7"/>
    <n v="6"/>
    <n v="126"/>
  </r>
  <r>
    <x v="9"/>
    <x v="6"/>
    <x v="0"/>
    <n v="12.333299999999999"/>
    <n v="125.166666666666"/>
  </r>
  <r>
    <x v="6"/>
    <x v="2"/>
    <x v="5"/>
    <n v="12"/>
    <n v="124.8"/>
  </r>
  <r>
    <x v="7"/>
    <x v="10"/>
    <x v="0"/>
    <n v="12"/>
    <n v="123.6"/>
  </r>
  <r>
    <x v="9"/>
    <x v="9"/>
    <x v="7"/>
    <n v="9.6667000000000005"/>
    <n v="120.953333250184"/>
  </r>
  <r>
    <x v="7"/>
    <x v="3"/>
    <x v="3"/>
    <n v="20"/>
    <n v="120"/>
  </r>
  <r>
    <x v="16"/>
    <x v="11"/>
    <x v="1"/>
    <n v="5"/>
    <n v="120"/>
  </r>
  <r>
    <x v="9"/>
    <x v="5"/>
    <x v="7"/>
    <n v="10.666700000000001"/>
    <n v="115.2"/>
  </r>
  <r>
    <x v="15"/>
    <x v="7"/>
    <x v="7"/>
    <n v="20"/>
    <n v="112"/>
  </r>
  <r>
    <x v="5"/>
    <x v="8"/>
    <x v="3"/>
    <n v="8.875"/>
    <n v="110.591249943617"/>
  </r>
  <r>
    <x v="10"/>
    <x v="4"/>
    <x v="3"/>
    <n v="15"/>
    <n v="107"/>
  </r>
  <r>
    <x v="9"/>
    <x v="2"/>
    <x v="7"/>
    <n v="6.5"/>
    <n v="105.874999791383"/>
  </r>
  <r>
    <x v="12"/>
    <x v="2"/>
    <x v="1"/>
    <n v="20"/>
    <n v="100.29999929666501"/>
  </r>
  <r>
    <x v="0"/>
    <x v="2"/>
    <x v="7"/>
    <n v="15"/>
    <n v="99.749999921768904"/>
  </r>
  <r>
    <x v="6"/>
    <x v="2"/>
    <x v="7"/>
    <n v="14"/>
    <n v="97"/>
  </r>
  <r>
    <x v="12"/>
    <x v="7"/>
    <x v="4"/>
    <n v="15.5"/>
    <n v="96.999999761581407"/>
  </r>
  <r>
    <x v="17"/>
    <x v="1"/>
    <x v="0"/>
    <n v="11"/>
    <n v="94.499999731779099"/>
  </r>
  <r>
    <x v="10"/>
    <x v="1"/>
    <x v="0"/>
    <n v="5.6666999999999996"/>
    <n v="93"/>
  </r>
  <r>
    <x v="19"/>
    <x v="9"/>
    <x v="3"/>
    <n v="8.3332999999999995"/>
    <n v="92.1666666666666"/>
  </r>
  <r>
    <x v="3"/>
    <x v="4"/>
    <x v="0"/>
    <n v="5"/>
    <n v="90"/>
  </r>
  <r>
    <x v="9"/>
    <x v="5"/>
    <x v="3"/>
    <n v="7.3333000000000004"/>
    <n v="84.6"/>
  </r>
  <r>
    <x v="16"/>
    <x v="11"/>
    <x v="7"/>
    <n v="6"/>
    <n v="84"/>
  </r>
  <r>
    <x v="15"/>
    <x v="4"/>
    <x v="4"/>
    <n v="10"/>
    <n v="80"/>
  </r>
  <r>
    <x v="10"/>
    <x v="4"/>
    <x v="4"/>
    <n v="3.5"/>
    <n v="72.3"/>
  </r>
  <r>
    <x v="7"/>
    <x v="10"/>
    <x v="3"/>
    <n v="11.333299999999999"/>
    <n v="71.75"/>
  </r>
  <r>
    <x v="5"/>
    <x v="3"/>
    <x v="7"/>
    <n v="10"/>
    <n v="70"/>
  </r>
  <r>
    <x v="3"/>
    <x v="4"/>
    <x v="5"/>
    <n v="5"/>
    <n v="68"/>
  </r>
  <r>
    <x v="10"/>
    <x v="4"/>
    <x v="1"/>
    <n v="2"/>
    <n v="65.599999999999994"/>
  </r>
  <r>
    <x v="5"/>
    <x v="4"/>
    <x v="2"/>
    <n v="3"/>
    <n v="62.774999896064401"/>
  </r>
  <r>
    <x v="3"/>
    <x v="5"/>
    <x v="7"/>
    <n v="5.3333000000000004"/>
    <n v="59.066666666666599"/>
  </r>
  <r>
    <x v="3"/>
    <x v="4"/>
    <x v="4"/>
    <n v="5"/>
    <n v="58.75"/>
  </r>
  <r>
    <x v="9"/>
    <x v="7"/>
    <x v="3"/>
    <n v="6"/>
    <n v="57.9"/>
  </r>
  <r>
    <x v="5"/>
    <x v="3"/>
    <x v="0"/>
    <n v="3.5"/>
    <n v="57"/>
  </r>
  <r>
    <x v="17"/>
    <x v="7"/>
    <x v="4"/>
    <n v="4"/>
    <n v="47.766666666666602"/>
  </r>
  <r>
    <x v="10"/>
    <x v="1"/>
    <x v="7"/>
    <n v="6"/>
    <n v="42"/>
  </r>
  <r>
    <x v="3"/>
    <x v="5"/>
    <x v="0"/>
    <n v="5"/>
    <n v="39.6"/>
  </r>
  <r>
    <x v="5"/>
    <x v="1"/>
    <x v="3"/>
    <n v="2"/>
    <n v="36.799999999999997"/>
  </r>
  <r>
    <x v="9"/>
    <x v="6"/>
    <x v="1"/>
    <n v="6"/>
    <n v="35.4"/>
  </r>
  <r>
    <x v="5"/>
    <x v="1"/>
    <x v="6"/>
    <n v="14"/>
    <n v="35"/>
  </r>
  <r>
    <x v="9"/>
    <x v="7"/>
    <x v="7"/>
    <n v="5"/>
    <n v="35"/>
  </r>
  <r>
    <x v="9"/>
    <x v="9"/>
    <x v="1"/>
    <n v="6"/>
    <n v="28.319999894499698"/>
  </r>
  <r>
    <x v="20"/>
    <x v="0"/>
    <x v="1"/>
    <n v="3"/>
    <n v="22.35"/>
  </r>
  <r>
    <x v="15"/>
    <x v="4"/>
    <x v="3"/>
    <n v="1"/>
    <n v="20.8"/>
  </r>
  <r>
    <x v="9"/>
    <x v="7"/>
    <x v="6"/>
    <n v="7"/>
    <n v="17.5"/>
  </r>
  <r>
    <x v="3"/>
    <x v="5"/>
    <x v="4"/>
    <n v="1.5"/>
    <n v="16.149999999999999"/>
  </r>
</pivotCacheRecords>
</file>

<file path=xl/pivotCache/pivotCacheRecords10.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9">
  <r>
    <s v="ALFKI"/>
    <x v="0"/>
    <x v="0"/>
    <n v="6"/>
    <n v="2.64E-2"/>
  </r>
  <r>
    <s v="ANATR"/>
    <x v="1"/>
    <x v="1"/>
    <n v="4"/>
    <n v="7.4999999999999997E-3"/>
  </r>
  <r>
    <s v="ANTON"/>
    <x v="1"/>
    <x v="1"/>
    <n v="7"/>
    <n v="1.6400000000000001E-2"/>
  </r>
  <r>
    <s v="AROUT"/>
    <x v="2"/>
    <x v="0"/>
    <n v="13"/>
    <n v="2.5399999999999999E-2"/>
  </r>
  <r>
    <s v="BERGS"/>
    <x v="3"/>
    <x v="2"/>
    <n v="18"/>
    <n v="3.1600000000000003E-2"/>
  </r>
  <r>
    <s v="BLAUS"/>
    <x v="0"/>
    <x v="0"/>
    <n v="7"/>
    <n v="1.8200000000000001E-2"/>
  </r>
  <r>
    <s v="BLONP"/>
    <x v="4"/>
    <x v="3"/>
    <n v="11"/>
    <n v="2.0500000000000001E-2"/>
  </r>
  <r>
    <s v="BOLID"/>
    <x v="5"/>
    <x v="1"/>
    <n v="3"/>
    <n v="5.7000000000000002E-3"/>
  </r>
  <r>
    <s v="BONAP"/>
    <x v="4"/>
    <x v="1"/>
    <n v="17"/>
    <n v="0.03"/>
  </r>
  <r>
    <s v="BOTTM"/>
    <x v="6"/>
    <x v="4"/>
    <n v="14"/>
    <n v="2.86E-2"/>
  </r>
  <r>
    <s v="BSBEV"/>
    <x v="2"/>
    <x v="0"/>
    <n v="10"/>
    <n v="1.6799999999999999E-2"/>
  </r>
  <r>
    <s v="CACTU"/>
    <x v="7"/>
    <x v="5"/>
    <n v="6"/>
    <n v="1.6500000000000001E-2"/>
  </r>
  <r>
    <s v="CENTC"/>
    <x v="1"/>
    <x v="3"/>
    <n v="1"/>
    <n v="0"/>
  </r>
  <r>
    <s v="CHOPS"/>
    <x v="8"/>
    <x v="1"/>
    <n v="8"/>
    <n v="1.23E-2"/>
  </r>
  <r>
    <s v="COMMI"/>
    <x v="9"/>
    <x v="6"/>
    <n v="5"/>
    <n v="8.3000000000000001E-3"/>
  </r>
  <r>
    <s v="CONSH"/>
    <x v="2"/>
    <x v="0"/>
    <n v="3"/>
    <n v="8.5000000000000006E-3"/>
  </r>
  <r>
    <s v="DRACD"/>
    <x v="0"/>
    <x v="2"/>
    <n v="6"/>
    <n v="1.15E-2"/>
  </r>
  <r>
    <s v="DUMON"/>
    <x v="4"/>
    <x v="1"/>
    <n v="4"/>
    <n v="7.7999999999999996E-3"/>
  </r>
  <r>
    <s v="EASTC"/>
    <x v="2"/>
    <x v="5"/>
    <n v="8"/>
    <n v="1.54E-2"/>
  </r>
  <r>
    <s v="ERNSH"/>
    <x v="10"/>
    <x v="7"/>
    <n v="30"/>
    <n v="4.5699999999999998E-2"/>
  </r>
  <r>
    <s v="FAMIA"/>
    <x v="9"/>
    <x v="8"/>
    <n v="7"/>
    <n v="1.95E-2"/>
  </r>
  <r>
    <s v="FOLIG"/>
    <x v="4"/>
    <x v="9"/>
    <n v="5"/>
    <n v="1.44E-2"/>
  </r>
  <r>
    <s v="FOLKO"/>
    <x v="3"/>
    <x v="1"/>
    <n v="19"/>
    <n v="2.9600000000000001E-2"/>
  </r>
  <r>
    <s v="FRANK"/>
    <x v="0"/>
    <x v="3"/>
    <n v="15"/>
    <n v="2.4199999999999999E-2"/>
  </r>
  <r>
    <s v="FRANR"/>
    <x v="4"/>
    <x v="3"/>
    <n v="3"/>
    <n v="1.6E-2"/>
  </r>
  <r>
    <s v="FRANS"/>
    <x v="11"/>
    <x v="0"/>
    <n v="6"/>
    <n v="1.2999999999999999E-2"/>
  </r>
  <r>
    <s v="FURIB"/>
    <x v="12"/>
    <x v="7"/>
    <n v="8"/>
    <n v="1.54E-2"/>
  </r>
  <r>
    <s v="GALED"/>
    <x v="5"/>
    <x v="3"/>
    <n v="5"/>
    <n v="1.0800000000000001E-2"/>
  </r>
  <r>
    <s v="GODOS"/>
    <x v="5"/>
    <x v="7"/>
    <n v="10"/>
    <n v="1.7000000000000001E-2"/>
  </r>
  <r>
    <s v="GOURL"/>
    <x v="9"/>
    <x v="6"/>
    <n v="9"/>
    <n v="1.9699999999999999E-2"/>
  </r>
  <r>
    <s v="GREAL"/>
    <x v="13"/>
    <x v="3"/>
    <n v="11"/>
    <n v="3.0599999999999999E-2"/>
  </r>
  <r>
    <s v="GROSR"/>
    <x v="14"/>
    <x v="1"/>
    <n v="2"/>
    <n v="4.0000000000000001E-3"/>
  </r>
  <r>
    <s v="HANAR"/>
    <x v="9"/>
    <x v="4"/>
    <n v="14"/>
    <n v="2.1299999999999999E-2"/>
  </r>
  <r>
    <s v="HILAA"/>
    <x v="14"/>
    <x v="0"/>
    <n v="18"/>
    <n v="2.76E-2"/>
  </r>
  <r>
    <s v="HUNGC"/>
    <x v="13"/>
    <x v="0"/>
    <n v="5"/>
    <n v="1.8100000000000002E-2"/>
  </r>
  <r>
    <s v="HUNGO"/>
    <x v="15"/>
    <x v="6"/>
    <n v="19"/>
    <n v="3.1600000000000003E-2"/>
  </r>
  <r>
    <s v="ISLAT"/>
    <x v="2"/>
    <x v="3"/>
    <n v="10"/>
    <n v="1.9E-2"/>
  </r>
  <r>
    <s v="KOENE"/>
    <x v="0"/>
    <x v="6"/>
    <n v="14"/>
    <n v="2.52E-2"/>
  </r>
  <r>
    <s v="LACOR"/>
    <x v="4"/>
    <x v="0"/>
    <n v="4"/>
    <n v="7.4099999999999999E-2"/>
  </r>
  <r>
    <s v="LAMAI"/>
    <x v="4"/>
    <x v="7"/>
    <n v="14"/>
    <n v="2.63E-2"/>
  </r>
  <r>
    <s v="LAUGB"/>
    <x v="6"/>
    <x v="8"/>
    <n v="3"/>
    <n v="1.0999999999999999E-2"/>
  </r>
  <r>
    <s v="LAZYK"/>
    <x v="13"/>
    <x v="3"/>
    <n v="2"/>
    <n v="3.2300000000000002E-2"/>
  </r>
  <r>
    <s v="LEHMS"/>
    <x v="0"/>
    <x v="0"/>
    <n v="15"/>
    <n v="2.3800000000000002E-2"/>
  </r>
  <r>
    <s v="LETSS"/>
    <x v="13"/>
    <x v="1"/>
    <n v="4"/>
    <n v="1.72E-2"/>
  </r>
  <r>
    <s v="LILAS"/>
    <x v="14"/>
    <x v="4"/>
    <n v="14"/>
    <n v="2.23E-2"/>
  </r>
  <r>
    <s v="LINOD"/>
    <x v="14"/>
    <x v="1"/>
    <n v="12"/>
    <n v="2.5499999999999998E-2"/>
  </r>
  <r>
    <s v="LONEP"/>
    <x v="13"/>
    <x v="7"/>
    <n v="8"/>
    <n v="1.4E-2"/>
  </r>
  <r>
    <s v="MAGAA"/>
    <x v="11"/>
    <x v="3"/>
    <n v="10"/>
    <n v="1.7100000000000001E-2"/>
  </r>
  <r>
    <s v="MAISD"/>
    <x v="16"/>
    <x v="5"/>
    <n v="7"/>
    <n v="2.0899999999999998E-2"/>
  </r>
  <r>
    <s v="MEREP"/>
    <x v="6"/>
    <x v="8"/>
    <n v="13"/>
    <n v="3.44E-2"/>
  </r>
  <r>
    <s v="MORGK"/>
    <x v="0"/>
    <x v="8"/>
    <n v="5"/>
    <n v="8.6E-3"/>
  </r>
  <r>
    <s v="NORTS"/>
    <x v="2"/>
    <x v="6"/>
    <n v="3"/>
    <n v="8.0999999999999996E-3"/>
  </r>
  <r>
    <s v="OCEAN"/>
    <x v="7"/>
    <x v="5"/>
    <n v="5"/>
    <n v="1.12E-2"/>
  </r>
  <r>
    <s v="OLDWO"/>
    <x v="13"/>
    <x v="0"/>
    <n v="10"/>
    <n v="1.7100000000000001E-2"/>
  </r>
  <r>
    <s v="OTTIK"/>
    <x v="0"/>
    <x v="1"/>
    <n v="10"/>
    <n v="1.5800000000000002E-2"/>
  </r>
  <r>
    <s v="PERIC"/>
    <x v="1"/>
    <x v="0"/>
    <n v="6"/>
    <n v="1.04E-2"/>
  </r>
  <r>
    <s v="PICCO"/>
    <x v="10"/>
    <x v="7"/>
    <n v="10"/>
    <n v="1.89E-2"/>
  </r>
  <r>
    <s v="PRINI"/>
    <x v="12"/>
    <x v="0"/>
    <n v="5"/>
    <n v="9.4000000000000004E-3"/>
  </r>
  <r>
    <s v="QUEDE"/>
    <x v="9"/>
    <x v="4"/>
    <n v="9"/>
    <n v="1.4500000000000001E-2"/>
  </r>
  <r>
    <s v="QUEEN"/>
    <x v="9"/>
    <x v="8"/>
    <n v="13"/>
    <n v="2.52E-2"/>
  </r>
  <r>
    <s v="QUICK"/>
    <x v="0"/>
    <x v="4"/>
    <n v="28"/>
    <n v="4.5400000000000003E-2"/>
  </r>
  <r>
    <s v="RANCH"/>
    <x v="7"/>
    <x v="0"/>
    <n v="5"/>
    <n v="1.1900000000000001E-2"/>
  </r>
  <r>
    <s v="RATTC"/>
    <x v="13"/>
    <x v="10"/>
    <n v="18"/>
    <n v="2.76E-2"/>
  </r>
  <r>
    <s v="REGGC"/>
    <x v="11"/>
    <x v="6"/>
    <n v="12"/>
    <n v="1.95E-2"/>
  </r>
  <r>
    <s v="RICAR"/>
    <x v="9"/>
    <x v="9"/>
    <n v="11"/>
    <n v="1.7899999999999999E-2"/>
  </r>
  <r>
    <s v="RICSU"/>
    <x v="8"/>
    <x v="7"/>
    <n v="10"/>
    <n v="1.5100000000000001E-2"/>
  </r>
  <r>
    <s v="ROMEY"/>
    <x v="5"/>
    <x v="4"/>
    <n v="5"/>
    <n v="8.3000000000000001E-3"/>
  </r>
  <r>
    <s v="SANTG"/>
    <x v="17"/>
    <x v="1"/>
    <n v="6"/>
    <n v="1.26E-2"/>
  </r>
  <r>
    <s v="SAVEA"/>
    <x v="13"/>
    <x v="0"/>
    <n v="31"/>
    <n v="5.4399999999999997E-2"/>
  </r>
  <r>
    <s v="SEVES"/>
    <x v="2"/>
    <x v="7"/>
    <n v="9"/>
    <n v="2.0500000000000001E-2"/>
  </r>
  <r>
    <s v="SIMOB"/>
    <x v="18"/>
    <x v="1"/>
    <n v="7"/>
    <n v="1.26E-2"/>
  </r>
  <r>
    <s v="SPECD"/>
    <x v="4"/>
    <x v="3"/>
    <n v="4"/>
    <n v="2.4799999999999999E-2"/>
  </r>
  <r>
    <s v="SPLIR"/>
    <x v="13"/>
    <x v="7"/>
    <n v="9"/>
    <n v="1.4999999999999999E-2"/>
  </r>
  <r>
    <s v="SUPRD"/>
    <x v="16"/>
    <x v="4"/>
    <n v="12"/>
    <n v="1.84E-2"/>
  </r>
  <r>
    <s v="THEBI"/>
    <x v="13"/>
    <x v="3"/>
    <n v="4"/>
    <n v="7.1999999999999998E-3"/>
  </r>
  <r>
    <s v="THECR"/>
    <x v="13"/>
    <x v="8"/>
    <n v="3"/>
    <n v="1.24E-2"/>
  </r>
  <r>
    <s v="TOMSP"/>
    <x v="0"/>
    <x v="3"/>
    <n v="6"/>
    <n v="9.5999999999999992E-3"/>
  </r>
  <r>
    <s v="TORTU"/>
    <x v="1"/>
    <x v="1"/>
    <n v="10"/>
    <n v="1.5800000000000002E-2"/>
  </r>
  <r>
    <s v="TRADH"/>
    <x v="9"/>
    <x v="0"/>
    <n v="6"/>
    <n v="1.18E-2"/>
  </r>
  <r>
    <s v="TRAIH"/>
    <x v="13"/>
    <x v="6"/>
    <n v="3"/>
    <n v="1.4800000000000001E-2"/>
  </r>
  <r>
    <s v="VAFFE"/>
    <x v="18"/>
    <x v="7"/>
    <n v="11"/>
    <n v="2.24E-2"/>
  </r>
  <r>
    <s v="VICTE"/>
    <x v="4"/>
    <x v="5"/>
    <n v="10"/>
    <n v="1.77E-2"/>
  </r>
  <r>
    <s v="VINET"/>
    <x v="4"/>
    <x v="4"/>
    <n v="5"/>
    <n v="1.01E-2"/>
  </r>
  <r>
    <s v="WANDK"/>
    <x v="0"/>
    <x v="0"/>
    <n v="10"/>
    <n v="1.6899999999999998E-2"/>
  </r>
  <r>
    <s v="WARTH"/>
    <x v="19"/>
    <x v="4"/>
    <n v="15"/>
    <n v="2.3900000000000001E-2"/>
  </r>
  <r>
    <s v="WELLI"/>
    <x v="9"/>
    <x v="7"/>
    <n v="9"/>
    <n v="1.4999999999999999E-2"/>
  </r>
  <r>
    <s v="WHITC"/>
    <x v="13"/>
    <x v="1"/>
    <n v="14"/>
    <n v="2.1899999999999999E-2"/>
  </r>
  <r>
    <s v="WILMK"/>
    <x v="19"/>
    <x v="11"/>
    <n v="7"/>
    <n v="2.7900000000000001E-2"/>
  </r>
  <r>
    <s v="WOLZA"/>
    <x v="20"/>
    <x v="1"/>
    <n v="7"/>
    <n v="1.3899999999999999E-2"/>
  </r>
</pivotCacheRecords>
</file>

<file path=xl/pivotCache/pivotCacheRecords1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9">
  <r>
    <s v="CENTC"/>
    <n v="34564"/>
    <n v="2327"/>
    <n v="2"/>
    <n v="100.8"/>
    <n v="0"/>
    <n v="0"/>
    <n v="0"/>
    <x v="0"/>
  </r>
  <r>
    <s v="LAZYK"/>
    <n v="34872"/>
    <n v="2019"/>
    <n v="2"/>
    <n v="357"/>
    <n v="0"/>
    <n v="0"/>
    <n v="0"/>
    <x v="0"/>
  </r>
  <r>
    <s v="LAUGB"/>
    <n v="35096"/>
    <n v="1795"/>
    <n v="8"/>
    <n v="522.5"/>
    <n v="0"/>
    <n v="1"/>
    <n v="0"/>
    <x v="0"/>
  </r>
  <r>
    <s v="NORTS"/>
    <n v="35214"/>
    <n v="1677"/>
    <n v="6"/>
    <n v="649"/>
    <n v="7"/>
    <n v="0"/>
    <n v="0"/>
    <x v="1"/>
  </r>
  <r>
    <s v="GALED"/>
    <n v="35159"/>
    <n v="1732"/>
    <n v="8"/>
    <n v="836.7"/>
    <n v="2"/>
    <n v="1"/>
    <n v="0"/>
    <x v="0"/>
  </r>
  <r>
    <s v="ANATR"/>
    <n v="35158"/>
    <n v="1733"/>
    <n v="10"/>
    <n v="1402.95"/>
    <n v="2"/>
    <n v="2"/>
    <n v="0"/>
    <x v="0"/>
  </r>
  <r>
    <s v="ROMEY"/>
    <n v="35194"/>
    <n v="1697"/>
    <n v="14"/>
    <n v="1467.29"/>
    <n v="4"/>
    <n v="3"/>
    <n v="0"/>
    <x v="2"/>
  </r>
  <r>
    <s v="VINET"/>
    <n v="35046"/>
    <n v="1845"/>
    <n v="10"/>
    <n v="1480"/>
    <n v="0"/>
    <n v="1"/>
    <n v="0"/>
    <x v="0"/>
  </r>
  <r>
    <s v="GROSR"/>
    <n v="35082"/>
    <n v="1809"/>
    <n v="4"/>
    <n v="1488.7"/>
    <n v="0"/>
    <n v="0"/>
    <n v="0"/>
    <x v="0"/>
  </r>
  <r>
    <s v="FRANS"/>
    <n v="35215"/>
    <n v="1676"/>
    <n v="10"/>
    <n v="1545.7"/>
    <n v="8"/>
    <n v="2"/>
    <n v="1"/>
    <x v="1"/>
  </r>
  <r>
    <s v="TRAIH"/>
    <n v="35103"/>
    <n v="1788"/>
    <n v="9"/>
    <n v="1571.2"/>
    <n v="1"/>
    <n v="1"/>
    <n v="1"/>
    <x v="0"/>
  </r>
  <r>
    <s v="DUMON"/>
    <n v="35142"/>
    <n v="1749"/>
    <n v="9"/>
    <n v="1615.8999999999901"/>
    <n v="1"/>
    <n v="1"/>
    <n v="1"/>
    <x v="0"/>
  </r>
  <r>
    <s v="CONSH"/>
    <n v="35118"/>
    <n v="1773"/>
    <n v="7"/>
    <n v="1719.1"/>
    <n v="1"/>
    <n v="0"/>
    <n v="1"/>
    <x v="0"/>
  </r>
  <r>
    <s v="CACTU"/>
    <n v="35213"/>
    <n v="1678"/>
    <n v="11"/>
    <n v="1814.8"/>
    <n v="7"/>
    <n v="2"/>
    <n v="1"/>
    <x v="1"/>
  </r>
  <r>
    <s v="THECR"/>
    <n v="35191"/>
    <n v="1700"/>
    <n v="8"/>
    <n v="1947.24"/>
    <n v="3"/>
    <n v="1"/>
    <n v="1"/>
    <x v="2"/>
  </r>
  <r>
    <s v="LACOR"/>
    <n v="35178"/>
    <n v="1713"/>
    <n v="11"/>
    <n v="1992.05"/>
    <n v="3"/>
    <n v="2"/>
    <n v="1"/>
    <x v="2"/>
  </r>
  <r>
    <s v="SPECD"/>
    <n v="35207"/>
    <n v="1684"/>
    <n v="6"/>
    <n v="2423.35"/>
    <n v="6"/>
    <n v="0"/>
    <n v="1"/>
    <x v="2"/>
  </r>
  <r>
    <s v="RANCH"/>
    <n v="35198"/>
    <n v="1693"/>
    <n v="12"/>
    <n v="2844.1"/>
    <n v="4"/>
    <n v="2"/>
    <n v="1"/>
    <x v="2"/>
  </r>
  <r>
    <s v="HUNGC"/>
    <n v="34981"/>
    <n v="1910"/>
    <n v="9"/>
    <n v="3063.2"/>
    <n v="0"/>
    <n v="1"/>
    <n v="2"/>
    <x v="0"/>
  </r>
  <r>
    <s v="LETSS"/>
    <n v="35138"/>
    <n v="1753"/>
    <n v="10"/>
    <n v="3076.4724980311098"/>
    <n v="1"/>
    <n v="1"/>
    <n v="2"/>
    <x v="0"/>
  </r>
  <r>
    <s v="WILMK"/>
    <n v="35192"/>
    <n v="1699"/>
    <n v="17"/>
    <n v="3161.35"/>
    <n v="4"/>
    <n v="4"/>
    <n v="2"/>
    <x v="2"/>
  </r>
  <r>
    <s v="FRANR"/>
    <n v="35178"/>
    <n v="1713"/>
    <n v="6"/>
    <n v="3172.16"/>
    <n v="3"/>
    <n v="0"/>
    <n v="2"/>
    <x v="2"/>
  </r>
  <r>
    <s v="BLAUS"/>
    <n v="35214"/>
    <n v="1677"/>
    <n v="14"/>
    <n v="3239.8"/>
    <n v="7"/>
    <n v="3"/>
    <n v="2"/>
    <x v="1"/>
  </r>
  <r>
    <s v="THEBI"/>
    <n v="35186"/>
    <n v="1705"/>
    <n v="7"/>
    <n v="3361"/>
    <n v="3"/>
    <n v="0"/>
    <n v="2"/>
    <x v="2"/>
  </r>
  <r>
    <s v="OCEAN"/>
    <n v="35184"/>
    <n v="1707"/>
    <n v="11"/>
    <n v="3460.2"/>
    <n v="3"/>
    <n v="2"/>
    <n v="2"/>
    <x v="2"/>
  </r>
  <r>
    <s v="WOLZA"/>
    <n v="35208"/>
    <n v="1683"/>
    <n v="16"/>
    <n v="3531.95"/>
    <n v="6"/>
    <n v="4"/>
    <n v="2"/>
    <x v="2"/>
  </r>
  <r>
    <s v="DRACD"/>
    <n v="35219"/>
    <n v="1672"/>
    <n v="10"/>
    <n v="3763.21"/>
    <n v="8"/>
    <n v="2"/>
    <n v="2"/>
    <x v="1"/>
  </r>
  <r>
    <s v="COMMI"/>
    <n v="35207"/>
    <n v="1684"/>
    <n v="10"/>
    <n v="3810.75"/>
    <n v="6"/>
    <n v="1"/>
    <n v="3"/>
    <x v="2"/>
  </r>
  <r>
    <s v="FAMIA"/>
    <n v="35034"/>
    <n v="1857"/>
    <n v="19"/>
    <n v="4107.5499899394799"/>
    <n v="0"/>
    <n v="4"/>
    <n v="3"/>
    <x v="2"/>
  </r>
  <r>
    <s v="BOLID"/>
    <n v="35178"/>
    <n v="1713"/>
    <n v="6"/>
    <n v="4232.8499991655299"/>
    <n v="3"/>
    <n v="0"/>
    <n v="3"/>
    <x v="2"/>
  </r>
  <r>
    <s v="PERIC"/>
    <n v="35220"/>
    <n v="1671"/>
    <n v="14"/>
    <n v="4242.2"/>
    <n v="9"/>
    <n v="3"/>
    <n v="3"/>
    <x v="1"/>
  </r>
  <r>
    <s v="LONEP"/>
    <n v="35198"/>
    <n v="1693"/>
    <n v="14"/>
    <n v="4258.6000000000004"/>
    <n v="5"/>
    <n v="3"/>
    <n v="3"/>
    <x v="3"/>
  </r>
  <r>
    <s v="ALFKI"/>
    <n v="35194"/>
    <n v="1697"/>
    <n v="12"/>
    <n v="4272.9999992296098"/>
    <n v="4"/>
    <n v="3"/>
    <n v="3"/>
    <x v="4"/>
  </r>
  <r>
    <s v="TOMSP"/>
    <n v="35177"/>
    <n v="1714"/>
    <n v="14"/>
    <n v="4778.1399979010203"/>
    <n v="2"/>
    <n v="3"/>
    <n v="3"/>
    <x v="0"/>
  </r>
  <r>
    <s v="MORGK"/>
    <n v="35166"/>
    <n v="1725"/>
    <n v="11"/>
    <n v="5042.2"/>
    <n v="2"/>
    <n v="2"/>
    <n v="3"/>
    <x v="0"/>
  </r>
  <r>
    <s v="PRINI"/>
    <n v="35193"/>
    <n v="1698"/>
    <n v="10"/>
    <n v="5044.9399945020596"/>
    <n v="4"/>
    <n v="2"/>
    <n v="3"/>
    <x v="2"/>
  </r>
  <r>
    <s v="SANTG"/>
    <n v="35195"/>
    <n v="1696"/>
    <n v="16"/>
    <n v="5735.15"/>
    <n v="4"/>
    <n v="4"/>
    <n v="4"/>
    <x v="4"/>
  </r>
  <r>
    <s v="WELLI"/>
    <n v="35163"/>
    <n v="1728"/>
    <n v="19"/>
    <n v="6068.1999952204496"/>
    <n v="2"/>
    <n v="4"/>
    <n v="4"/>
    <x v="5"/>
  </r>
  <r>
    <s v="BSBEV"/>
    <n v="35199"/>
    <n v="1692"/>
    <n v="22"/>
    <n v="6089.9"/>
    <n v="5"/>
    <n v="5"/>
    <n v="4"/>
    <x v="3"/>
  </r>
  <r>
    <s v="ISLAT"/>
    <n v="35160"/>
    <n v="1731"/>
    <n v="23"/>
    <n v="6146.3"/>
    <n v="2"/>
    <n v="5"/>
    <n v="4"/>
    <x v="5"/>
  </r>
  <r>
    <s v="FURIB"/>
    <n v="35173"/>
    <n v="1718"/>
    <n v="20"/>
    <n v="6427.4224777914496"/>
    <n v="2"/>
    <n v="4"/>
    <n v="4"/>
    <x v="5"/>
  </r>
  <r>
    <s v="QUEDE"/>
    <n v="35185"/>
    <n v="1706"/>
    <n v="24"/>
    <n v="6664.8099934379698"/>
    <n v="3"/>
    <n v="6"/>
    <n v="4"/>
    <x v="5"/>
  </r>
  <r>
    <s v="TRADH"/>
    <n v="35114"/>
    <n v="1777"/>
    <n v="13"/>
    <n v="6850.6639931461204"/>
    <n v="1"/>
    <n v="3"/>
    <n v="4"/>
    <x v="2"/>
  </r>
  <r>
    <s v="ANTON"/>
    <n v="35123"/>
    <n v="1768"/>
    <n v="17"/>
    <n v="7023.9774858303299"/>
    <n v="1"/>
    <n v="4"/>
    <n v="4"/>
    <x v="5"/>
  </r>
  <r>
    <s v="REGGC"/>
    <n v="35215"/>
    <n v="1676"/>
    <n v="22"/>
    <n v="7048.2399923354296"/>
    <n v="8"/>
    <n v="5"/>
    <n v="4"/>
    <x v="6"/>
  </r>
  <r>
    <s v="MAGAA"/>
    <n v="35170"/>
    <n v="1721"/>
    <n v="21"/>
    <n v="7176.2149868104598"/>
    <n v="2"/>
    <n v="5"/>
    <n v="5"/>
    <x v="5"/>
  </r>
  <r>
    <s v="GOURL"/>
    <n v="35209"/>
    <n v="1682"/>
    <n v="19"/>
    <n v="8414.1349921560195"/>
    <n v="6"/>
    <n v="4"/>
    <n v="5"/>
    <x v="3"/>
  </r>
  <r>
    <s v="VICTE"/>
    <n v="35118"/>
    <n v="1773"/>
    <n v="25"/>
    <n v="9182.4299817696192"/>
    <n v="1"/>
    <n v="6"/>
    <n v="5"/>
    <x v="5"/>
  </r>
  <r>
    <s v="LAMAI"/>
    <n v="35212"/>
    <n v="1679"/>
    <n v="31"/>
    <n v="9328.1999892055901"/>
    <n v="7"/>
    <n v="7"/>
    <n v="5"/>
    <x v="7"/>
  </r>
  <r>
    <s v="WANDK"/>
    <n v="35208"/>
    <n v="1683"/>
    <n v="26"/>
    <n v="9588.4249888155591"/>
    <n v="6"/>
    <n v="6"/>
    <n v="5"/>
    <x v="7"/>
  </r>
  <r>
    <s v="MAISD"/>
    <n v="35192"/>
    <n v="1699"/>
    <n v="17"/>
    <n v="9736.0749905127195"/>
    <n v="4"/>
    <n v="4"/>
    <n v="5"/>
    <x v="4"/>
  </r>
  <r>
    <s v="TORTU"/>
    <n v="35219"/>
    <n v="1672"/>
    <n v="29"/>
    <n v="10812.15"/>
    <n v="8"/>
    <n v="7"/>
    <n v="5"/>
    <x v="7"/>
  </r>
  <r>
    <s v="SPLIR"/>
    <n v="35179"/>
    <n v="1712"/>
    <n v="20"/>
    <n v="11441.629986421"/>
    <n v="3"/>
    <n v="5"/>
    <n v="5"/>
    <x v="4"/>
  </r>
  <r>
    <s v="GODOS"/>
    <n v="35206"/>
    <n v="1685"/>
    <n v="26"/>
    <n v="11446.3599955558"/>
    <n v="6"/>
    <n v="6"/>
    <n v="5"/>
    <x v="7"/>
  </r>
  <r>
    <s v="FOLIG"/>
    <n v="35086"/>
    <n v="1805"/>
    <n v="16"/>
    <n v="11666.9"/>
    <n v="0"/>
    <n v="3"/>
    <n v="6"/>
    <x v="2"/>
  </r>
  <r>
    <s v="CHOPS"/>
    <n v="35207"/>
    <n v="1684"/>
    <n v="22"/>
    <n v="12348.8799849852"/>
    <n v="6"/>
    <n v="5"/>
    <n v="6"/>
    <x v="2"/>
  </r>
  <r>
    <s v="RICAR"/>
    <n v="35214"/>
    <n v="1677"/>
    <n v="27"/>
    <n v="12450.799992033801"/>
    <n v="7"/>
    <n v="6"/>
    <n v="6"/>
    <x v="7"/>
  </r>
  <r>
    <s v="OTTIK"/>
    <n v="35199"/>
    <n v="1692"/>
    <n v="29"/>
    <n v="12496.199990973601"/>
    <n v="5"/>
    <n v="6"/>
    <n v="6"/>
    <x v="7"/>
  </r>
  <r>
    <s v="AROUT"/>
    <n v="35195"/>
    <n v="1696"/>
    <n v="30"/>
    <n v="13390.649992238699"/>
    <n v="4"/>
    <n v="7"/>
    <n v="6"/>
    <x v="7"/>
  </r>
  <r>
    <s v="EASTC"/>
    <n v="35213"/>
    <n v="1678"/>
    <n v="21"/>
    <n v="14761.035"/>
    <n v="7"/>
    <n v="5"/>
    <n v="6"/>
    <x v="6"/>
  </r>
  <r>
    <s v="OLDWO"/>
    <n v="35205"/>
    <n v="1686"/>
    <n v="24"/>
    <n v="15177.4624818056"/>
    <n v="5"/>
    <n v="6"/>
    <n v="6"/>
    <x v="7"/>
  </r>
  <r>
    <s v="WARTH"/>
    <n v="35200"/>
    <n v="1691"/>
    <n v="37"/>
    <n v="15648.7024694345"/>
    <n v="5"/>
    <n v="8"/>
    <n v="6"/>
    <x v="7"/>
  </r>
  <r>
    <s v="VAFFE"/>
    <n v="35187"/>
    <n v="1704"/>
    <n v="31"/>
    <n v="15843.924988323"/>
    <n v="3"/>
    <n v="7"/>
    <n v="6"/>
    <x v="5"/>
  </r>
  <r>
    <s v="LILAS"/>
    <n v="35220"/>
    <n v="1671"/>
    <n v="34"/>
    <n v="16076.5999695879"/>
    <n v="9"/>
    <n v="7"/>
    <n v="7"/>
    <x v="8"/>
  </r>
  <r>
    <s v="SEVES"/>
    <n v="35130"/>
    <n v="1761"/>
    <n v="26"/>
    <n v="16215.324978799699"/>
    <n v="1"/>
    <n v="6"/>
    <n v="7"/>
    <x v="5"/>
  </r>
  <r>
    <s v="LINOD"/>
    <n v="35206"/>
    <n v="1685"/>
    <n v="35"/>
    <n v="16476.5649865493"/>
    <n v="5"/>
    <n v="7"/>
    <n v="7"/>
    <x v="7"/>
  </r>
  <r>
    <s v="SIMOB"/>
    <n v="35221"/>
    <n v="1670"/>
    <n v="15"/>
    <n v="16817.0974948648"/>
    <n v="9"/>
    <n v="3"/>
    <n v="7"/>
    <x v="2"/>
  </r>
  <r>
    <s v="GREAL"/>
    <n v="35215"/>
    <n v="1676"/>
    <n v="22"/>
    <n v="18507.4499768393"/>
    <n v="8"/>
    <n v="5"/>
    <n v="7"/>
    <x v="2"/>
  </r>
  <r>
    <s v="BLONP"/>
    <n v="35107"/>
    <n v="1784"/>
    <n v="26"/>
    <n v="18534.079984816901"/>
    <n v="1"/>
    <n v="6"/>
    <n v="7"/>
    <x v="5"/>
  </r>
  <r>
    <s v="LEHMS"/>
    <n v="35220"/>
    <n v="1671"/>
    <n v="39"/>
    <n v="19261.409976339"/>
    <n v="9"/>
    <n v="8"/>
    <n v="7"/>
    <x v="8"/>
  </r>
  <r>
    <s v="RICSU"/>
    <n v="35221"/>
    <n v="1670"/>
    <n v="30"/>
    <n v="19343.778986605001"/>
    <n v="9"/>
    <n v="7"/>
    <n v="7"/>
    <x v="8"/>
  </r>
  <r>
    <s v="BOTTM"/>
    <n v="35209"/>
    <n v="1682"/>
    <n v="35"/>
    <n v="20801.599995730801"/>
    <n v="6"/>
    <n v="8"/>
    <n v="7"/>
    <x v="7"/>
  </r>
  <r>
    <s v="BONAP"/>
    <n v="35221"/>
    <n v="1670"/>
    <n v="44"/>
    <n v="21963.252474311099"/>
    <n v="9"/>
    <n v="8"/>
    <n v="8"/>
    <x v="8"/>
  </r>
  <r>
    <s v="HILAA"/>
    <n v="35213"/>
    <n v="1678"/>
    <n v="45"/>
    <n v="22768.763985675199"/>
    <n v="7"/>
    <n v="8"/>
    <n v="8"/>
    <x v="8"/>
  </r>
  <r>
    <s v="PICCO"/>
    <n v="35212"/>
    <n v="1679"/>
    <n v="23"/>
    <n v="23128.859954281801"/>
    <n v="7"/>
    <n v="5"/>
    <n v="8"/>
    <x v="2"/>
  </r>
  <r>
    <s v="SUPRD"/>
    <n v="35206"/>
    <n v="1685"/>
    <n v="39"/>
    <n v="24088.779984229801"/>
    <n v="5"/>
    <n v="8"/>
    <n v="8"/>
    <x v="7"/>
  </r>
  <r>
    <s v="BERGS"/>
    <n v="35158"/>
    <n v="1733"/>
    <n v="52"/>
    <n v="24927.577488892101"/>
    <n v="2"/>
    <n v="9"/>
    <n v="8"/>
    <x v="5"/>
  </r>
  <r>
    <s v="QUEEN"/>
    <n v="35219"/>
    <n v="1672"/>
    <n v="40"/>
    <n v="25717.4974730422"/>
    <n v="8"/>
    <n v="8"/>
    <n v="8"/>
    <x v="8"/>
  </r>
  <r>
    <s v="FRANK"/>
    <n v="35194"/>
    <n v="1697"/>
    <n v="48"/>
    <n v="26656.559465046099"/>
    <n v="4"/>
    <n v="9"/>
    <n v="8"/>
    <x v="7"/>
  </r>
  <r>
    <s v="WHITC"/>
    <n v="35216"/>
    <n v="1675"/>
    <n v="40"/>
    <n v="27363.604972146401"/>
    <n v="8"/>
    <n v="8"/>
    <n v="8"/>
    <x v="8"/>
  </r>
  <r>
    <s v="MEREP"/>
    <n v="35033"/>
    <n v="1858"/>
    <n v="32"/>
    <n v="28872.189950353601"/>
    <n v="0"/>
    <n v="7"/>
    <n v="8"/>
    <x v="5"/>
  </r>
  <r>
    <s v="FOLKO"/>
    <n v="35212"/>
    <n v="1679"/>
    <n v="45"/>
    <n v="29567.562475292299"/>
    <n v="7"/>
    <n v="9"/>
    <n v="9"/>
    <x v="8"/>
  </r>
  <r>
    <s v="KOENE"/>
    <n v="35201"/>
    <n v="1690"/>
    <n v="39"/>
    <n v="30908.383968844199"/>
    <n v="5"/>
    <n v="8"/>
    <n v="9"/>
    <x v="7"/>
  </r>
  <r>
    <s v="HANAR"/>
    <n v="35212"/>
    <n v="1679"/>
    <n v="32"/>
    <n v="32841.369978135801"/>
    <n v="6"/>
    <n v="7"/>
    <n v="9"/>
    <x v="7"/>
  </r>
  <r>
    <s v="HUNGO"/>
    <n v="35215"/>
    <n v="1676"/>
    <n v="55"/>
    <n v="49979.904946340699"/>
    <n v="8"/>
    <n v="9"/>
    <n v="9"/>
    <x v="8"/>
  </r>
  <r>
    <s v="RATTC"/>
    <n v="35221"/>
    <n v="1670"/>
    <n v="71"/>
    <n v="51097.800487737797"/>
    <n v="9"/>
    <n v="9"/>
    <n v="9"/>
    <x v="8"/>
  </r>
  <r>
    <s v="SAVEA"/>
    <n v="35216"/>
    <n v="1675"/>
    <n v="116"/>
    <n v="104361.94986812399"/>
    <n v="8"/>
    <n v="9"/>
    <n v="9"/>
    <x v="8"/>
  </r>
  <r>
    <s v="ERNSH"/>
    <n v="35220"/>
    <n v="1671"/>
    <n v="102"/>
    <n v="104874.97835350101"/>
    <n v="9"/>
    <n v="9"/>
    <n v="9"/>
    <x v="8"/>
  </r>
  <r>
    <s v="QUICK"/>
    <n v="35199"/>
    <n v="1692"/>
    <n v="86"/>
    <n v="110277.304883508"/>
    <n v="5"/>
    <n v="9"/>
    <n v="9"/>
    <x v="7"/>
  </r>
</pivotCacheRecords>
</file>

<file path=xl/pivotCache/pivotCacheRecords1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
  <r>
    <n v="1"/>
    <s v="Nancy"/>
    <x v="0"/>
    <d v="1992-05-01T00:00:00"/>
    <m/>
    <x v="0"/>
  </r>
  <r>
    <n v="2"/>
    <s v="Andrew"/>
    <x v="1"/>
    <d v="1992-08-14T00:00:00"/>
    <m/>
    <x v="0"/>
  </r>
  <r>
    <n v="3"/>
    <s v="Janet"/>
    <x v="0"/>
    <d v="1992-04-01T00:00:00"/>
    <m/>
    <x v="0"/>
  </r>
  <r>
    <n v="4"/>
    <s v="Margaret"/>
    <x v="0"/>
    <d v="1993-05-03T00:00:00"/>
    <d v="1996-08-27T00:00:00"/>
    <x v="1"/>
  </r>
  <r>
    <n v="5"/>
    <s v="Steven"/>
    <x v="2"/>
    <d v="1993-10-17T00:00:00"/>
    <d v="1996-07-05T00:00:00"/>
    <x v="1"/>
  </r>
  <r>
    <n v="6"/>
    <s v="Michael"/>
    <x v="0"/>
    <d v="1993-10-17T00:00:00"/>
    <d v="1996-06-26T00:00:00"/>
    <x v="1"/>
  </r>
  <r>
    <n v="7"/>
    <s v="Robert"/>
    <x v="0"/>
    <d v="1994-01-02T00:00:00"/>
    <d v="1996-06-16T00:00:00"/>
    <x v="1"/>
  </r>
  <r>
    <n v="8"/>
    <s v="Laura"/>
    <x v="3"/>
    <d v="1994-03-05T00:00:00"/>
    <m/>
    <x v="0"/>
  </r>
  <r>
    <n v="9"/>
    <s v="Anne"/>
    <x v="0"/>
    <d v="1994-11-15T00:00:00"/>
    <m/>
    <x v="0"/>
  </r>
</pivotCacheRecords>
</file>

<file path=xl/pivotCache/pivotCacheRecords1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
  <r>
    <n v="4"/>
    <s v="Margaret"/>
    <x v="0"/>
    <s v="Mrs."/>
    <x v="0"/>
    <s v="Redmond"/>
    <s v="USA"/>
    <n v="2"/>
    <x v="0"/>
    <x v="0"/>
    <n v="9798"/>
    <n v="232890.84573612799"/>
  </r>
  <r>
    <n v="3"/>
    <s v="Janet"/>
    <x v="0"/>
    <s v="Ms."/>
    <x v="1"/>
    <s v="Kirkland"/>
    <s v="USA"/>
    <n v="2"/>
    <x v="1"/>
    <x v="1"/>
    <n v="7852"/>
    <n v="202812.842851377"/>
  </r>
  <r>
    <n v="1"/>
    <s v="Nancy"/>
    <x v="0"/>
    <s v="Ms."/>
    <x v="1"/>
    <s v="Seattle"/>
    <s v="USA"/>
    <n v="2"/>
    <x v="2"/>
    <x v="2"/>
    <n v="7812"/>
    <n v="192107.604370677"/>
  </r>
  <r>
    <n v="2"/>
    <s v="Andrew"/>
    <x v="1"/>
    <s v="Dr."/>
    <x v="0"/>
    <s v="Tacoma"/>
    <s v="USA"/>
    <s v="NULL"/>
    <x v="3"/>
    <x v="3"/>
    <n v="6055"/>
    <n v="166537.75483498201"/>
  </r>
  <r>
    <n v="8"/>
    <s v="Laura"/>
    <x v="2"/>
    <s v="Ms."/>
    <x v="1"/>
    <s v="Seattle"/>
    <s v="USA"/>
    <n v="2"/>
    <x v="4"/>
    <x v="2"/>
    <n v="5913"/>
    <n v="126862.27740648401"/>
  </r>
  <r>
    <n v="7"/>
    <s v="Robert"/>
    <x v="0"/>
    <s v="Mr."/>
    <x v="0"/>
    <s v="London"/>
    <s v="UK"/>
    <n v="5"/>
    <x v="5"/>
    <x v="2"/>
    <n v="4654"/>
    <n v="124568.23481442399"/>
  </r>
  <r>
    <n v="9"/>
    <s v="Anne"/>
    <x v="0"/>
    <s v="Ms."/>
    <x v="1"/>
    <s v="London"/>
    <s v="UK"/>
    <n v="5"/>
    <x v="6"/>
    <x v="2"/>
    <n v="2670"/>
    <n v="77308.066402529497"/>
  </r>
  <r>
    <n v="6"/>
    <s v="Michael"/>
    <x v="0"/>
    <s v="Mr."/>
    <x v="0"/>
    <s v="London"/>
    <s v="UK"/>
    <n v="5"/>
    <x v="6"/>
    <x v="4"/>
    <n v="3527"/>
    <n v="73913.129433085196"/>
  </r>
  <r>
    <n v="5"/>
    <s v="Steven"/>
    <x v="3"/>
    <s v="Mr."/>
    <x v="0"/>
    <s v="London"/>
    <s v="UK"/>
    <n v="2"/>
    <x v="3"/>
    <x v="5"/>
    <n v="3036"/>
    <n v="68792.282437479997"/>
  </r>
</pivotCacheRecords>
</file>

<file path=xl/pivotCache/pivotCacheRecords1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
  <r>
    <n v="4"/>
    <s v="Margaret"/>
    <x v="0"/>
    <x v="0"/>
    <s v="Redmond"/>
    <s v="USA"/>
    <n v="2"/>
    <x v="0"/>
    <x v="0"/>
    <n v="9798"/>
    <n v="232890.84573612799"/>
  </r>
  <r>
    <n v="3"/>
    <s v="Janet"/>
    <x v="0"/>
    <x v="1"/>
    <s v="Kirkland"/>
    <s v="USA"/>
    <n v="2"/>
    <x v="1"/>
    <x v="1"/>
    <n v="7852"/>
    <n v="202812.842851377"/>
  </r>
  <r>
    <n v="1"/>
    <s v="Nancy"/>
    <x v="0"/>
    <x v="1"/>
    <s v="Seattle"/>
    <s v="USA"/>
    <n v="2"/>
    <x v="2"/>
    <x v="2"/>
    <n v="7812"/>
    <n v="192107.604370677"/>
  </r>
  <r>
    <n v="2"/>
    <s v="Andrew"/>
    <x v="1"/>
    <x v="2"/>
    <s v="Tacoma"/>
    <s v="USA"/>
    <s v="NULL"/>
    <x v="3"/>
    <x v="3"/>
    <n v="6055"/>
    <n v="166537.75483498201"/>
  </r>
  <r>
    <n v="8"/>
    <s v="Laura"/>
    <x v="2"/>
    <x v="1"/>
    <s v="Seattle"/>
    <s v="USA"/>
    <n v="2"/>
    <x v="4"/>
    <x v="2"/>
    <n v="5913"/>
    <n v="126862.27740648401"/>
  </r>
  <r>
    <n v="7"/>
    <s v="Robert"/>
    <x v="0"/>
    <x v="3"/>
    <s v="London"/>
    <s v="UK"/>
    <n v="5"/>
    <x v="5"/>
    <x v="2"/>
    <n v="4654"/>
    <n v="124568.23481442399"/>
  </r>
  <r>
    <n v="9"/>
    <s v="Anne"/>
    <x v="0"/>
    <x v="1"/>
    <s v="London"/>
    <s v="UK"/>
    <n v="5"/>
    <x v="6"/>
    <x v="2"/>
    <n v="2670"/>
    <n v="77308.066402529497"/>
  </r>
  <r>
    <n v="6"/>
    <s v="Michael"/>
    <x v="0"/>
    <x v="3"/>
    <s v="London"/>
    <s v="UK"/>
    <n v="5"/>
    <x v="6"/>
    <x v="4"/>
    <n v="3527"/>
    <n v="73913.129433085196"/>
  </r>
  <r>
    <n v="5"/>
    <s v="Steven"/>
    <x v="3"/>
    <x v="3"/>
    <s v="London"/>
    <s v="UK"/>
    <n v="2"/>
    <x v="3"/>
    <x v="5"/>
    <n v="3036"/>
    <n v="68792.28243747999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162C0A3-0F7A-4B29-9D98-2510618B71FB}"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
  <location ref="A3:C20" firstHeaderRow="1" firstDataRow="1" firstDataCol="0"/>
  <pivotFields count="16">
    <pivotField showAll="0"/>
    <pivotField showAll="0">
      <items count="90">
        <item x="55"/>
        <item x="77"/>
        <item x="52"/>
        <item x="19"/>
        <item x="85"/>
        <item x="5"/>
        <item x="51"/>
        <item x="26"/>
        <item x="8"/>
        <item x="12"/>
        <item x="35"/>
        <item x="56"/>
        <item x="88"/>
        <item x="47"/>
        <item x="72"/>
        <item x="83"/>
        <item x="34"/>
        <item x="60"/>
        <item x="76"/>
        <item x="44"/>
        <item x="1"/>
        <item x="50"/>
        <item x="64"/>
        <item x="4"/>
        <item x="79"/>
        <item x="57"/>
        <item x="9"/>
        <item x="45"/>
        <item x="67"/>
        <item x="33"/>
        <item x="40"/>
        <item x="24"/>
        <item x="87"/>
        <item x="16"/>
        <item x="6"/>
        <item x="63"/>
        <item x="3"/>
        <item x="28"/>
        <item x="17"/>
        <item x="73"/>
        <item x="13"/>
        <item x="82"/>
        <item x="86"/>
        <item x="11"/>
        <item x="75"/>
        <item x="14"/>
        <item x="21"/>
        <item x="46"/>
        <item x="18"/>
        <item x="32"/>
        <item x="49"/>
        <item x="70"/>
        <item x="84"/>
        <item x="66"/>
        <item x="31"/>
        <item x="37"/>
        <item x="61"/>
        <item x="29"/>
        <item x="69"/>
        <item x="43"/>
        <item x="20"/>
        <item x="2"/>
        <item x="65"/>
        <item x="7"/>
        <item x="22"/>
        <item x="27"/>
        <item x="38"/>
        <item x="71"/>
        <item x="58"/>
        <item x="0"/>
        <item x="39"/>
        <item x="54"/>
        <item x="74"/>
        <item x="41"/>
        <item x="23"/>
        <item x="78"/>
        <item x="81"/>
        <item x="62"/>
        <item x="36"/>
        <item x="59"/>
        <item x="80"/>
        <item x="25"/>
        <item x="30"/>
        <item x="68"/>
        <item x="10"/>
        <item x="42"/>
        <item x="15"/>
        <item x="48"/>
        <item x="53"/>
        <item t="default"/>
      </items>
    </pivotField>
    <pivotField showAll="0">
      <items count="70">
        <item x="25"/>
        <item x="52"/>
        <item x="7"/>
        <item x="30"/>
        <item x="56"/>
        <item x="14"/>
        <item x="31"/>
        <item x="48"/>
        <item x="42"/>
        <item x="0"/>
        <item x="4"/>
        <item x="17"/>
        <item x="44"/>
        <item x="49"/>
        <item x="65"/>
        <item x="37"/>
        <item x="68"/>
        <item x="23"/>
        <item x="3"/>
        <item x="27"/>
        <item x="2"/>
        <item x="54"/>
        <item x="24"/>
        <item x="11"/>
        <item x="36"/>
        <item x="1"/>
        <item x="43"/>
        <item x="21"/>
        <item x="47"/>
        <item x="35"/>
        <item x="64"/>
        <item x="38"/>
        <item x="58"/>
        <item x="55"/>
        <item x="40"/>
        <item x="19"/>
        <item x="5"/>
        <item x="29"/>
        <item x="34"/>
        <item x="9"/>
        <item x="53"/>
        <item x="59"/>
        <item x="45"/>
        <item x="8"/>
        <item x="18"/>
        <item x="63"/>
        <item x="10"/>
        <item x="61"/>
        <item x="41"/>
        <item x="22"/>
        <item x="57"/>
        <item x="39"/>
        <item x="16"/>
        <item x="20"/>
        <item x="28"/>
        <item x="6"/>
        <item x="62"/>
        <item x="15"/>
        <item x="32"/>
        <item x="51"/>
        <item x="26"/>
        <item x="33"/>
        <item x="50"/>
        <item x="13"/>
        <item x="12"/>
        <item x="66"/>
        <item x="60"/>
        <item x="67"/>
        <item x="46"/>
        <item t="default"/>
      </items>
    </pivotField>
    <pivotField showAll="0"/>
    <pivotField showAll="0"/>
    <pivotField showAll="0"/>
    <pivotField numFmtId="1" showAll="0"/>
    <pivotField numFmtId="164" showAll="0"/>
    <pivotField numFmtId="1" showAll="0"/>
    <pivotField numFmtId="10" showAll="0"/>
    <pivotField numFmtId="165" showAll="0"/>
    <pivotField numFmtId="165" showAll="0">
      <items count="1208">
        <item x="1197"/>
        <item x="1158"/>
        <item x="796"/>
        <item x="958"/>
        <item x="1077"/>
        <item x="324"/>
        <item x="477"/>
        <item x="1068"/>
        <item x="1127"/>
        <item x="702"/>
        <item x="1067"/>
        <item x="323"/>
        <item x="1165"/>
        <item x="407"/>
        <item x="322"/>
        <item x="1084"/>
        <item x="218"/>
        <item x="1073"/>
        <item x="1206"/>
        <item x="1157"/>
        <item x="1057"/>
        <item x="1193"/>
        <item x="321"/>
        <item x="1174"/>
        <item x="320"/>
        <item x="319"/>
        <item x="1076"/>
        <item x="528"/>
        <item x="665"/>
        <item x="1035"/>
        <item x="795"/>
        <item x="1179"/>
        <item x="875"/>
        <item x="1156"/>
        <item x="318"/>
        <item x="1137"/>
        <item x="827"/>
        <item x="317"/>
        <item x="1155"/>
        <item x="250"/>
        <item x="476"/>
        <item x="316"/>
        <item x="315"/>
        <item x="749"/>
        <item x="866"/>
        <item x="1164"/>
        <item x="474"/>
        <item x="314"/>
        <item x="1126"/>
        <item x="355"/>
        <item x="974"/>
        <item x="251"/>
        <item x="280"/>
        <item x="631"/>
        <item x="1190"/>
        <item x="154"/>
        <item x="876"/>
        <item x="865"/>
        <item x="434"/>
        <item x="1083"/>
        <item x="937"/>
        <item x="630"/>
        <item x="313"/>
        <item x="433"/>
        <item x="189"/>
        <item x="1119"/>
        <item x="794"/>
        <item x="664"/>
        <item x="606"/>
        <item x="1011"/>
        <item x="1051"/>
        <item x="763"/>
        <item x="1032"/>
        <item x="924"/>
        <item x="971"/>
        <item x="686"/>
        <item x="1082"/>
        <item x="734"/>
        <item x="1090"/>
        <item x="1034"/>
        <item x="1081"/>
        <item x="50"/>
        <item x="701"/>
        <item x="1140"/>
        <item x="923"/>
        <item x="1016"/>
        <item x="309"/>
        <item x="663"/>
        <item x="841"/>
        <item x="685"/>
        <item x="273"/>
        <item x="1000"/>
        <item x="906"/>
        <item x="826"/>
        <item x="475"/>
        <item x="432"/>
        <item x="498"/>
        <item x="748"/>
        <item x="570"/>
        <item x="1163"/>
        <item x="1173"/>
        <item x="661"/>
        <item x="52"/>
        <item x="431"/>
        <item x="762"/>
        <item x="957"/>
        <item x="568"/>
        <item x="994"/>
        <item x="947"/>
        <item x="569"/>
        <item x="1120"/>
        <item x="700"/>
        <item x="699"/>
        <item x="1102"/>
        <item x="874"/>
        <item x="1116"/>
        <item x="761"/>
        <item x="1176"/>
        <item x="759"/>
        <item x="452"/>
        <item x="922"/>
        <item x="1053"/>
        <item x="629"/>
        <item x="993"/>
        <item x="354"/>
        <item x="307"/>
        <item x="948"/>
        <item x="1185"/>
        <item x="1178"/>
        <item x="1139"/>
        <item x="824"/>
        <item x="546"/>
        <item x="312"/>
        <item x="605"/>
        <item x="311"/>
        <item x="684"/>
        <item x="386"/>
        <item x="1104"/>
        <item x="683"/>
        <item x="430"/>
        <item x="1115"/>
        <item x="973"/>
        <item x="936"/>
        <item x="1038"/>
        <item x="473"/>
        <item x="545"/>
        <item x="454"/>
        <item x="1041"/>
        <item x="453"/>
        <item x="406"/>
        <item x="567"/>
        <item x="1205"/>
        <item x="244"/>
        <item x="662"/>
        <item x="856"/>
        <item x="49"/>
        <item x="404"/>
        <item x="279"/>
        <item x="1184"/>
        <item x="972"/>
        <item x="278"/>
        <item x="793"/>
        <item x="1103"/>
        <item x="1052"/>
        <item x="353"/>
        <item x="589"/>
        <item x="604"/>
        <item x="921"/>
        <item x="1033"/>
        <item x="840"/>
        <item x="1113"/>
        <item x="648"/>
        <item x="1183"/>
        <item x="792"/>
        <item x="603"/>
        <item x="1075"/>
        <item x="1147"/>
        <item x="588"/>
        <item x="999"/>
        <item x="998"/>
        <item x="760"/>
        <item x="1024"/>
        <item x="718"/>
        <item x="472"/>
        <item x="778"/>
        <item x="992"/>
        <item x="523"/>
        <item x="587"/>
        <item x="310"/>
        <item x="217"/>
        <item x="1161"/>
        <item x="1132"/>
        <item x="497"/>
        <item x="1056"/>
        <item x="628"/>
        <item x="471"/>
        <item x="352"/>
        <item x="1167"/>
        <item x="1136"/>
        <item x="733"/>
        <item x="991"/>
        <item x="1204"/>
        <item x="496"/>
        <item x="470"/>
        <item x="495"/>
        <item x="236"/>
        <item x="791"/>
        <item x="210"/>
        <item x="1040"/>
        <item x="347"/>
        <item x="249"/>
        <item x="1031"/>
        <item x="864"/>
        <item x="1153"/>
        <item x="51"/>
        <item x="888"/>
        <item x="107"/>
        <item x="935"/>
        <item x="1142"/>
        <item x="494"/>
        <item x="469"/>
        <item x="106"/>
        <item x="956"/>
        <item x="1030"/>
        <item x="1152"/>
        <item x="777"/>
        <item x="1023"/>
        <item x="863"/>
        <item x="277"/>
        <item x="1080"/>
        <item x="860"/>
        <item x="493"/>
        <item x="934"/>
        <item x="747"/>
        <item x="598"/>
        <item x="755"/>
        <item x="732"/>
        <item x="825"/>
        <item x="813"/>
        <item x="602"/>
        <item x="276"/>
        <item x="563"/>
        <item x="1079"/>
        <item x="427"/>
        <item x="1015"/>
        <item x="601"/>
        <item x="1182"/>
        <item x="351"/>
        <item x="717"/>
        <item x="1112"/>
        <item x="402"/>
        <item x="586"/>
        <item x="650"/>
        <item x="275"/>
        <item x="855"/>
        <item x="405"/>
        <item x="839"/>
        <item x="188"/>
        <item x="854"/>
        <item x="429"/>
        <item x="1039"/>
        <item x="1131"/>
        <item x="541"/>
        <item x="1074"/>
        <item x="967"/>
        <item x="185"/>
        <item x="933"/>
        <item x="1010"/>
        <item x="1014"/>
        <item x="43"/>
        <item x="682"/>
        <item x="381"/>
        <item x="451"/>
        <item x="820"/>
        <item x="695"/>
        <item x="758"/>
        <item x="660"/>
        <item x="187"/>
        <item x="274"/>
        <item x="1162"/>
        <item x="757"/>
        <item x="946"/>
        <item x="216"/>
        <item x="851"/>
        <item x="790"/>
        <item x="970"/>
        <item x="823"/>
        <item x="990"/>
        <item x="835"/>
        <item x="649"/>
        <item x="1050"/>
        <item x="1172"/>
        <item x="308"/>
        <item x="237"/>
        <item x="1089"/>
        <item x="731"/>
        <item x="1049"/>
        <item x="566"/>
        <item x="812"/>
        <item x="853"/>
        <item x="565"/>
        <item x="1028"/>
        <item x="892"/>
        <item x="450"/>
        <item x="969"/>
        <item x="1101"/>
        <item x="1135"/>
        <item x="544"/>
        <item x="963"/>
        <item x="1188"/>
        <item x="248"/>
        <item x="773"/>
        <item x="468"/>
        <item x="873"/>
        <item x="585"/>
        <item x="467"/>
        <item x="208"/>
        <item x="746"/>
        <item x="659"/>
        <item x="834"/>
        <item x="492"/>
        <item x="808"/>
        <item x="527"/>
        <item x="789"/>
        <item x="385"/>
        <item x="384"/>
        <item x="1022"/>
        <item x="1141"/>
        <item x="1066"/>
        <item x="490"/>
        <item x="620"/>
        <item x="698"/>
        <item x="526"/>
        <item x="1192"/>
        <item x="1138"/>
        <item x="1114"/>
        <item x="1021"/>
        <item x="1055"/>
        <item x="247"/>
        <item x="943"/>
        <item x="564"/>
        <item x="891"/>
        <item x="785"/>
        <item x="1099"/>
        <item x="756"/>
        <item x="525"/>
        <item x="886"/>
        <item x="945"/>
        <item x="658"/>
        <item x="788"/>
        <item x="215"/>
        <item x="848"/>
        <item x="383"/>
        <item x="1146"/>
        <item x="709"/>
        <item x="1109"/>
        <item x="1181"/>
        <item x="524"/>
        <item x="102"/>
        <item x="955"/>
        <item x="1108"/>
        <item x="350"/>
        <item x="449"/>
        <item x="744"/>
        <item x="643"/>
        <item x="267"/>
        <item x="1175"/>
        <item x="776"/>
        <item x="186"/>
        <item x="349"/>
        <item x="716"/>
        <item x="233"/>
        <item x="952"/>
        <item x="394"/>
        <item x="301"/>
        <item x="459"/>
        <item x="954"/>
        <item x="272"/>
        <item x="905"/>
        <item x="448"/>
        <item x="46"/>
        <item x="931"/>
        <item x="583"/>
        <item x="697"/>
        <item x="348"/>
        <item x="904"/>
        <item x="101"/>
        <item x="100"/>
        <item x="214"/>
        <item x="627"/>
        <item x="522"/>
        <item x="872"/>
        <item x="300"/>
        <item x="105"/>
        <item x="739"/>
        <item x="1088"/>
        <item x="862"/>
        <item x="458"/>
        <item x="1013"/>
        <item x="787"/>
        <item x="466"/>
        <item x="1107"/>
        <item x="1029"/>
        <item x="1202"/>
        <item x="745"/>
        <item x="1125"/>
        <item x="989"/>
        <item x="44"/>
        <item x="465"/>
        <item x="543"/>
        <item x="1124"/>
        <item x="246"/>
        <item x="1065"/>
        <item x="232"/>
        <item x="1048"/>
        <item x="900"/>
        <item x="517"/>
        <item x="299"/>
        <item x="811"/>
        <item x="1087"/>
        <item x="542"/>
        <item x="626"/>
        <item x="600"/>
        <item x="245"/>
        <item x="786"/>
        <item x="713"/>
        <item x="861"/>
        <item x="1171"/>
        <item x="1064"/>
        <item x="491"/>
        <item x="271"/>
        <item x="96"/>
        <item x="647"/>
        <item x="104"/>
        <item x="403"/>
        <item x="920"/>
        <item x="95"/>
        <item x="243"/>
        <item x="696"/>
        <item x="464"/>
        <item x="944"/>
        <item x="1201"/>
        <item x="270"/>
        <item x="775"/>
        <item x="822"/>
        <item x="213"/>
        <item x="930"/>
        <item x="346"/>
        <item x="1187"/>
        <item x="536"/>
        <item x="212"/>
        <item x="262"/>
        <item x="487"/>
        <item x="838"/>
        <item x="837"/>
        <item x="418"/>
        <item x="599"/>
        <item x="306"/>
        <item x="428"/>
        <item x="625"/>
        <item x="266"/>
        <item x="1086"/>
        <item x="1154"/>
        <item x="657"/>
        <item x="1151"/>
        <item x="753"/>
        <item x="903"/>
        <item x="646"/>
        <item x="890"/>
        <item x="810"/>
        <item x="463"/>
        <item x="1063"/>
        <item x="462"/>
        <item x="177"/>
        <item x="741"/>
        <item x="562"/>
        <item x="640"/>
        <item x="80"/>
        <item x="645"/>
        <item x="919"/>
        <item x="292"/>
        <item x="715"/>
        <item x="148"/>
        <item x="639"/>
        <item x="41"/>
        <item x="1196"/>
        <item x="968"/>
        <item x="1118"/>
        <item x="1047"/>
        <item x="373"/>
        <item x="242"/>
        <item x="93"/>
        <item x="176"/>
        <item x="241"/>
        <item x="207"/>
        <item x="1145"/>
        <item x="561"/>
        <item x="305"/>
        <item x="372"/>
        <item x="240"/>
        <item x="364"/>
        <item x="821"/>
        <item x="513"/>
        <item x="486"/>
        <item x="1195"/>
        <item x="1160"/>
        <item x="382"/>
        <item x="902"/>
        <item x="48"/>
        <item x="1037"/>
        <item x="153"/>
        <item x="521"/>
        <item x="681"/>
        <item x="644"/>
        <item x="560"/>
        <item x="239"/>
        <item x="711"/>
        <item x="211"/>
        <item x="987"/>
        <item x="1070"/>
        <item x="966"/>
        <item x="520"/>
        <item x="597"/>
        <item x="269"/>
        <item x="624"/>
        <item x="332"/>
        <item x="584"/>
        <item x="852"/>
        <item x="90"/>
        <item x="1106"/>
        <item x="297"/>
        <item x="623"/>
        <item x="230"/>
        <item x="836"/>
        <item x="196"/>
        <item x="809"/>
        <item x="238"/>
        <item x="694"/>
        <item x="592"/>
        <item x="617"/>
        <item x="401"/>
        <item x="296"/>
        <item x="40"/>
        <item x="680"/>
        <item x="901"/>
        <item x="596"/>
        <item x="997"/>
        <item x="869"/>
        <item x="850"/>
        <item x="1177"/>
        <item x="1189"/>
        <item x="540"/>
        <item x="400"/>
        <item x="1009"/>
        <item x="152"/>
        <item x="295"/>
        <item x="714"/>
        <item x="426"/>
        <item x="380"/>
        <item x="752"/>
        <item x="868"/>
        <item x="889"/>
        <item x="783"/>
        <item x="965"/>
        <item x="964"/>
        <item x="304"/>
        <item x="1062"/>
        <item x="484"/>
        <item x="983"/>
        <item x="774"/>
        <item x="345"/>
        <item x="932"/>
        <item x="184"/>
        <item x="849"/>
        <item x="959"/>
        <item x="1008"/>
        <item x="83"/>
        <item x="228"/>
        <item x="537"/>
        <item x="82"/>
        <item x="461"/>
        <item x="399"/>
        <item x="171"/>
        <item x="1027"/>
        <item x="730"/>
        <item x="414"/>
        <item x="143"/>
        <item x="754"/>
        <item x="344"/>
        <item x="559"/>
        <item x="580"/>
        <item x="616"/>
        <item x="379"/>
        <item x="29"/>
        <item x="425"/>
        <item x="1098"/>
        <item x="183"/>
        <item x="103"/>
        <item x="1097"/>
        <item x="579"/>
        <item x="951"/>
        <item x="182"/>
        <item x="656"/>
        <item x="81"/>
        <item x="457"/>
        <item x="141"/>
        <item x="1061"/>
        <item x="151"/>
        <item x="204"/>
        <item x="303"/>
        <item x="460"/>
        <item x="887"/>
        <item x="424"/>
        <item x="1130"/>
        <item x="36"/>
        <item x="508"/>
        <item x="302"/>
        <item x="832"/>
        <item x="982"/>
        <item x="398"/>
        <item x="362"/>
        <item x="203"/>
        <item x="343"/>
        <item x="940"/>
        <item x="443"/>
        <item x="519"/>
        <item x="89"/>
        <item x="1007"/>
        <item x="679"/>
        <item x="784"/>
        <item x="1096"/>
        <item x="235"/>
        <item x="622"/>
        <item x="202"/>
        <item x="335"/>
        <item x="518"/>
        <item x="831"/>
        <item x="981"/>
        <item x="807"/>
        <item x="268"/>
        <item x="34"/>
        <item x="1006"/>
        <item x="953"/>
        <item x="234"/>
        <item x="996"/>
        <item x="1095"/>
        <item x="423"/>
        <item x="772"/>
        <item x="366"/>
        <item x="47"/>
        <item x="161"/>
        <item x="378"/>
        <item x="342"/>
        <item x="169"/>
        <item x="1012"/>
        <item x="1129"/>
        <item x="535"/>
        <item x="819"/>
        <item x="87"/>
        <item x="729"/>
        <item x="201"/>
        <item x="489"/>
        <item x="637"/>
        <item x="150"/>
        <item x="181"/>
        <item x="180"/>
        <item x="918"/>
        <item x="1200"/>
        <item x="1036"/>
        <item x="818"/>
        <item x="422"/>
        <item x="1134"/>
        <item x="488"/>
        <item x="421"/>
        <item x="86"/>
        <item x="1072"/>
        <item x="506"/>
        <item x="290"/>
        <item x="99"/>
        <item x="73"/>
        <item x="738"/>
        <item x="198"/>
        <item x="780"/>
        <item x="942"/>
        <item x="830"/>
        <item x="655"/>
        <item x="149"/>
        <item x="333"/>
        <item x="941"/>
        <item x="806"/>
        <item x="859"/>
        <item x="642"/>
        <item x="654"/>
        <item x="420"/>
        <item x="531"/>
        <item x="45"/>
        <item x="377"/>
        <item x="847"/>
        <item x="98"/>
        <item x="30"/>
        <item x="693"/>
        <item x="817"/>
        <item x="397"/>
        <item x="636"/>
        <item x="678"/>
        <item x="961"/>
        <item x="743"/>
        <item x="516"/>
        <item x="591"/>
        <item x="1094"/>
        <item x="986"/>
        <item x="363"/>
        <item x="376"/>
        <item x="1005"/>
        <item x="97"/>
        <item x="231"/>
        <item x="1004"/>
        <item x="742"/>
        <item x="816"/>
        <item x="289"/>
        <item x="635"/>
        <item x="167"/>
        <item x="17"/>
        <item x="677"/>
        <item x="871"/>
        <item x="980"/>
        <item x="898"/>
        <item x="1060"/>
        <item x="375"/>
        <item x="899"/>
        <item x="27"/>
        <item x="985"/>
        <item x="558"/>
        <item x="692"/>
        <item x="1093"/>
        <item x="634"/>
        <item x="858"/>
        <item x="137"/>
        <item x="582"/>
        <item x="885"/>
        <item x="419"/>
        <item x="1071"/>
        <item x="515"/>
        <item x="396"/>
        <item x="962"/>
        <item x="22"/>
        <item x="870"/>
        <item x="595"/>
        <item x="441"/>
        <item x="136"/>
        <item x="1170"/>
        <item x="676"/>
        <item x="707"/>
        <item x="195"/>
        <item x="723"/>
        <item x="712"/>
        <item x="226"/>
        <item x="641"/>
        <item x="179"/>
        <item x="1020"/>
        <item x="653"/>
        <item x="255"/>
        <item x="846"/>
        <item x="265"/>
        <item x="209"/>
        <item x="1128"/>
        <item x="1085"/>
        <item x="514"/>
        <item x="135"/>
        <item x="833"/>
        <item x="1078"/>
        <item x="691"/>
        <item x="178"/>
        <item x="556"/>
        <item x="621"/>
        <item x="94"/>
        <item x="845"/>
        <item x="225"/>
        <item x="42"/>
        <item x="395"/>
        <item x="388"/>
        <item x="447"/>
        <item x="298"/>
        <item x="374"/>
        <item x="9"/>
        <item x="728"/>
        <item x="554"/>
        <item x="341"/>
        <item x="330"/>
        <item x="984"/>
        <item x="340"/>
        <item x="1169"/>
        <item x="481"/>
        <item x="147"/>
        <item x="175"/>
        <item x="166"/>
        <item x="146"/>
        <item x="145"/>
        <item x="130"/>
        <item x="619"/>
        <item x="339"/>
        <item x="35"/>
        <item x="417"/>
        <item x="285"/>
        <item x="123"/>
        <item x="910"/>
        <item x="206"/>
        <item x="978"/>
        <item x="512"/>
        <item x="371"/>
        <item x="618"/>
        <item x="652"/>
        <item x="539"/>
        <item x="1046"/>
        <item x="740"/>
        <item x="672"/>
        <item x="594"/>
        <item x="174"/>
        <item x="1054"/>
        <item x="338"/>
        <item x="361"/>
        <item x="988"/>
        <item x="413"/>
        <item x="485"/>
        <item x="19"/>
        <item x="224"/>
        <item x="370"/>
        <item x="257"/>
        <item x="256"/>
        <item x="164"/>
        <item x="884"/>
        <item x="11"/>
        <item x="144"/>
        <item x="92"/>
        <item x="538"/>
        <item x="91"/>
        <item x="593"/>
        <item x="129"/>
        <item x="1026"/>
        <item x="288"/>
        <item x="369"/>
        <item x="511"/>
        <item x="929"/>
        <item x="909"/>
        <item x="337"/>
        <item x="805"/>
        <item x="727"/>
        <item x="995"/>
        <item x="798"/>
        <item x="577"/>
        <item x="173"/>
        <item x="163"/>
        <item x="883"/>
        <item x="162"/>
        <item x="446"/>
        <item x="706"/>
        <item x="360"/>
        <item x="445"/>
        <item x="1194"/>
        <item x="264"/>
        <item x="928"/>
        <item x="1144"/>
        <item x="638"/>
        <item x="412"/>
        <item x="771"/>
        <item x="917"/>
        <item x="387"/>
        <item x="1105"/>
        <item x="1100"/>
        <item x="32"/>
        <item x="229"/>
        <item x="172"/>
        <item x="438"/>
        <item x="770"/>
        <item x="916"/>
        <item x="510"/>
        <item x="294"/>
        <item x="71"/>
        <item x="1042"/>
        <item x="336"/>
        <item x="16"/>
        <item x="1019"/>
        <item x="205"/>
        <item x="444"/>
        <item x="612"/>
        <item x="133"/>
        <item x="878"/>
        <item x="223"/>
        <item x="581"/>
        <item x="393"/>
        <item x="416"/>
        <item x="979"/>
        <item x="437"/>
        <item x="132"/>
        <item x="815"/>
        <item x="509"/>
        <item x="75"/>
        <item x="751"/>
        <item x="142"/>
        <item x="726"/>
        <item x="263"/>
        <item x="844"/>
        <item x="782"/>
        <item x="1150"/>
        <item x="480"/>
        <item x="1148"/>
        <item x="287"/>
        <item x="131"/>
        <item x="26"/>
        <item x="293"/>
        <item x="368"/>
        <item x="170"/>
        <item x="915"/>
        <item x="710"/>
        <item x="578"/>
        <item x="1045"/>
        <item x="1191"/>
        <item x="675"/>
        <item x="367"/>
        <item x="927"/>
        <item x="670"/>
        <item x="23"/>
        <item x="882"/>
        <item x="615"/>
        <item x="328"/>
        <item x="1168"/>
        <item x="881"/>
        <item x="70"/>
        <item x="804"/>
        <item x="551"/>
        <item x="13"/>
        <item x="39"/>
        <item x="261"/>
        <item x="800"/>
        <item x="1025"/>
        <item x="880"/>
        <item x="327"/>
        <item x="781"/>
        <item x="950"/>
        <item x="389"/>
        <item x="877"/>
        <item x="1123"/>
        <item x="1044"/>
        <item x="669"/>
        <item x="750"/>
        <item x="140"/>
        <item x="442"/>
        <item x="88"/>
        <item x="1043"/>
        <item x="1069"/>
        <item x="200"/>
        <item x="291"/>
        <item x="507"/>
        <item x="610"/>
        <item x="121"/>
        <item x="120"/>
        <item x="38"/>
        <item x="803"/>
        <item x="199"/>
        <item x="1143"/>
        <item x="365"/>
        <item x="334"/>
        <item x="908"/>
        <item x="895"/>
        <item x="483"/>
        <item x="842"/>
        <item x="139"/>
        <item x="614"/>
        <item x="914"/>
        <item x="260"/>
        <item x="197"/>
        <item x="926"/>
        <item x="843"/>
        <item x="814"/>
        <item x="358"/>
        <item x="1001"/>
        <item x="159"/>
        <item x="769"/>
        <item x="18"/>
        <item x="259"/>
        <item x="505"/>
        <item x="392"/>
        <item x="168"/>
        <item x="1002"/>
        <item x="128"/>
        <item x="326"/>
        <item x="158"/>
        <item x="227"/>
        <item x="85"/>
        <item x="690"/>
        <item x="84"/>
        <item x="61"/>
        <item x="331"/>
        <item x="725"/>
        <item x="689"/>
        <item x="501"/>
        <item x="557"/>
        <item x="708"/>
        <item x="1092"/>
        <item x="258"/>
        <item x="72"/>
        <item x="724"/>
        <item x="613"/>
        <item x="415"/>
        <item x="482"/>
        <item x="609"/>
        <item x="127"/>
        <item x="283"/>
        <item x="138"/>
        <item x="1203"/>
        <item x="960"/>
        <item x="37"/>
        <item x="550"/>
        <item x="879"/>
        <item x="65"/>
        <item x="126"/>
        <item x="1018"/>
        <item x="8"/>
        <item x="1149"/>
        <item x="194"/>
        <item x="913"/>
        <item x="939"/>
        <item x="1122"/>
        <item x="668"/>
        <item x="253"/>
        <item x="1111"/>
        <item x="221"/>
        <item x="15"/>
        <item x="534"/>
        <item x="674"/>
        <item x="79"/>
        <item x="912"/>
        <item x="722"/>
        <item x="673"/>
        <item x="533"/>
        <item x="802"/>
        <item x="7"/>
        <item x="555"/>
        <item x="911"/>
        <item x="14"/>
        <item x="801"/>
        <item x="4"/>
        <item x="357"/>
        <item x="78"/>
        <item x="735"/>
        <item x="165"/>
        <item x="768"/>
        <item x="408"/>
        <item x="391"/>
        <item x="436"/>
        <item x="1199"/>
        <item x="633"/>
        <item x="1059"/>
        <item x="553"/>
        <item x="6"/>
        <item x="500"/>
        <item x="1133"/>
        <item x="122"/>
        <item x="440"/>
        <item x="325"/>
        <item x="390"/>
        <item x="33"/>
        <item x="766"/>
        <item x="671"/>
        <item x="504"/>
        <item x="651"/>
        <item x="765"/>
        <item x="532"/>
        <item x="439"/>
        <item x="1091"/>
        <item x="77"/>
        <item x="1166"/>
        <item x="134"/>
        <item x="897"/>
        <item x="76"/>
        <item x="119"/>
        <item x="31"/>
        <item x="411"/>
        <item x="10"/>
        <item x="552"/>
        <item x="410"/>
        <item x="118"/>
        <item x="721"/>
        <item x="857"/>
        <item x="949"/>
        <item x="329"/>
        <item x="68"/>
        <item x="688"/>
        <item x="611"/>
        <item x="548"/>
        <item x="28"/>
        <item x="67"/>
        <item x="572"/>
        <item x="25"/>
        <item x="925"/>
        <item x="1159"/>
        <item x="24"/>
        <item x="975"/>
        <item x="435"/>
        <item x="1003"/>
        <item x="66"/>
        <item x="896"/>
        <item x="190"/>
        <item x="737"/>
        <item x="156"/>
        <item x="54"/>
        <item x="456"/>
        <item x="576"/>
        <item x="479"/>
        <item x="705"/>
        <item x="117"/>
        <item x="160"/>
        <item x="359"/>
        <item x="503"/>
        <item x="254"/>
        <item x="74"/>
        <item x="502"/>
        <item x="57"/>
        <item x="1110"/>
        <item x="109"/>
        <item x="977"/>
        <item x="1117"/>
        <item x="21"/>
        <item x="1186"/>
        <item x="20"/>
        <item x="767"/>
        <item x="116"/>
        <item x="575"/>
        <item x="799"/>
        <item x="704"/>
        <item x="62"/>
        <item x="193"/>
        <item x="222"/>
        <item x="1198"/>
        <item x="60"/>
        <item x="115"/>
        <item x="114"/>
        <item x="356"/>
        <item x="282"/>
        <item x="113"/>
        <item x="779"/>
        <item x="478"/>
        <item x="938"/>
        <item x="2"/>
        <item x="112"/>
        <item x="894"/>
        <item x="907"/>
        <item x="125"/>
        <item x="574"/>
        <item x="976"/>
        <item x="58"/>
        <item x="632"/>
        <item x="1017"/>
        <item x="720"/>
        <item x="829"/>
        <item x="608"/>
        <item x="530"/>
        <item x="736"/>
        <item x="286"/>
        <item x="797"/>
        <item x="409"/>
        <item x="124"/>
        <item x="573"/>
        <item x="192"/>
        <item x="252"/>
        <item x="3"/>
        <item x="455"/>
        <item x="12"/>
        <item x="703"/>
        <item x="667"/>
        <item x="1"/>
        <item x="828"/>
        <item x="1121"/>
        <item x="69"/>
        <item x="1180"/>
        <item x="284"/>
        <item x="56"/>
        <item x="666"/>
        <item x="220"/>
        <item x="549"/>
        <item x="64"/>
        <item x="63"/>
        <item x="719"/>
        <item x="219"/>
        <item x="157"/>
        <item x="5"/>
        <item x="590"/>
        <item x="867"/>
        <item x="59"/>
        <item x="0"/>
        <item x="53"/>
        <item x="893"/>
        <item x="191"/>
        <item x="111"/>
        <item x="110"/>
        <item x="155"/>
        <item x="687"/>
        <item x="529"/>
        <item x="55"/>
        <item x="607"/>
        <item x="499"/>
        <item x="547"/>
        <item x="571"/>
        <item x="764"/>
        <item x="281"/>
        <item x="1058"/>
        <item x="108"/>
        <item t="default"/>
      </items>
    </pivotField>
    <pivotField numFmtId="2" showAll="0"/>
    <pivotField numFmtId="165" showAll="0"/>
    <pivotField numFmtId="165" showAll="0"/>
    <pivotField numFmtId="2"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D1C95E5-2729-4808-9692-1418096D2689}" name="PivotTable1"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rowHeaderCaption="Product">
  <location ref="A3:B81" firstHeaderRow="1" firstDataRow="1" firstDataCol="1"/>
  <pivotFields count="5">
    <pivotField showAll="0">
      <items count="18">
        <item x="7"/>
        <item x="10"/>
        <item x="16"/>
        <item x="9"/>
        <item x="6"/>
        <item x="4"/>
        <item x="0"/>
        <item x="15"/>
        <item x="11"/>
        <item x="1"/>
        <item x="12"/>
        <item x="5"/>
        <item x="3"/>
        <item x="8"/>
        <item x="2"/>
        <item x="13"/>
        <item x="14"/>
        <item t="default"/>
      </items>
    </pivotField>
    <pivotField showAll="0">
      <items count="11">
        <item x="4"/>
        <item x="9"/>
        <item x="8"/>
        <item x="3"/>
        <item x="2"/>
        <item x="1"/>
        <item x="5"/>
        <item x="6"/>
        <item x="7"/>
        <item x="0"/>
        <item t="default"/>
      </items>
    </pivotField>
    <pivotField axis="axisRow" showAll="0" sortType="ascending">
      <items count="78">
        <item x="25"/>
        <item x="4"/>
        <item x="23"/>
        <item x="54"/>
        <item x="15"/>
        <item x="59"/>
        <item x="55"/>
        <item x="32"/>
        <item x="1"/>
        <item x="53"/>
        <item x="71"/>
        <item x="22"/>
        <item x="9"/>
        <item x="38"/>
        <item x="10"/>
        <item x="29"/>
        <item x="76"/>
        <item x="35"/>
        <item x="42"/>
        <item x="8"/>
        <item x="69"/>
        <item x="33"/>
        <item x="11"/>
        <item x="48"/>
        <item x="28"/>
        <item x="41"/>
        <item x="50"/>
        <item x="47"/>
        <item x="21"/>
        <item x="43"/>
        <item x="18"/>
        <item x="5"/>
        <item x="45"/>
        <item x="70"/>
        <item x="67"/>
        <item x="30"/>
        <item x="37"/>
        <item x="16"/>
        <item x="57"/>
        <item x="72"/>
        <item x="20"/>
        <item x="51"/>
        <item x="66"/>
        <item x="63"/>
        <item x="7"/>
        <item x="12"/>
        <item x="40"/>
        <item x="52"/>
        <item x="27"/>
        <item x="17"/>
        <item x="73"/>
        <item x="74"/>
        <item x="39"/>
        <item x="0"/>
        <item x="6"/>
        <item x="24"/>
        <item x="31"/>
        <item x="26"/>
        <item x="75"/>
        <item x="68"/>
        <item x="14"/>
        <item x="46"/>
        <item x="58"/>
        <item x="60"/>
        <item x="2"/>
        <item x="44"/>
        <item x="62"/>
        <item x="19"/>
        <item x="56"/>
        <item x="13"/>
        <item x="49"/>
        <item x="64"/>
        <item x="65"/>
        <item x="34"/>
        <item x="3"/>
        <item x="61"/>
        <item x="36"/>
        <item t="default"/>
      </items>
      <autoSortScope>
        <pivotArea dataOnly="0" outline="0" fieldPosition="0">
          <references count="1">
            <reference field="4294967294" count="1" selected="0">
              <x v="0"/>
            </reference>
          </references>
        </pivotArea>
      </autoSortScope>
    </pivotField>
    <pivotField dataField="1" numFmtId="1" showAll="0"/>
    <pivotField numFmtId="44" showAll="0"/>
  </pivotFields>
  <rowFields count="1">
    <field x="2"/>
  </rowFields>
  <rowItems count="78">
    <i>
      <x v="20"/>
    </i>
    <i>
      <x v="39"/>
    </i>
    <i>
      <x v="16"/>
    </i>
    <i>
      <x v="11"/>
    </i>
    <i>
      <x v="51"/>
    </i>
    <i>
      <x v="37"/>
    </i>
    <i>
      <x v="58"/>
    </i>
    <i>
      <x v="35"/>
    </i>
    <i>
      <x v="32"/>
    </i>
    <i>
      <x v="73"/>
    </i>
    <i>
      <x v="42"/>
    </i>
    <i>
      <x v="61"/>
    </i>
    <i>
      <x v="33"/>
    </i>
    <i>
      <x v="10"/>
    </i>
    <i>
      <x v="50"/>
    </i>
    <i>
      <x v="43"/>
    </i>
    <i>
      <x v="52"/>
    </i>
    <i>
      <x v="25"/>
    </i>
    <i>
      <x v="48"/>
    </i>
    <i>
      <x v="9"/>
    </i>
    <i>
      <x v="13"/>
    </i>
    <i>
      <x v="1"/>
    </i>
    <i>
      <x v="38"/>
    </i>
    <i>
      <x v="64"/>
    </i>
    <i>
      <x v="57"/>
    </i>
    <i>
      <x v="74"/>
    </i>
    <i>
      <x v="19"/>
    </i>
    <i>
      <x v="55"/>
    </i>
    <i>
      <x v="12"/>
    </i>
    <i>
      <x v="28"/>
    </i>
    <i>
      <x v="67"/>
    </i>
    <i>
      <x v="59"/>
    </i>
    <i>
      <x v="3"/>
    </i>
    <i>
      <x v="76"/>
    </i>
    <i>
      <x v="69"/>
    </i>
    <i>
      <x v="71"/>
    </i>
    <i>
      <x v="44"/>
    </i>
    <i>
      <x v="60"/>
    </i>
    <i>
      <x v="72"/>
    </i>
    <i>
      <x v="53"/>
    </i>
    <i>
      <x v="65"/>
    </i>
    <i>
      <x v="5"/>
    </i>
    <i>
      <x v="27"/>
    </i>
    <i>
      <x v="23"/>
    </i>
    <i>
      <x v="63"/>
    </i>
    <i>
      <x v="24"/>
    </i>
    <i>
      <x v="46"/>
    </i>
    <i>
      <x v="26"/>
    </i>
    <i>
      <x v="6"/>
    </i>
    <i>
      <x v="41"/>
    </i>
    <i>
      <x v="40"/>
    </i>
    <i>
      <x v="45"/>
    </i>
    <i>
      <x v="15"/>
    </i>
    <i>
      <x v="7"/>
    </i>
    <i>
      <x v="34"/>
    </i>
    <i>
      <x v="22"/>
    </i>
    <i>
      <x v="14"/>
    </i>
    <i>
      <x v="8"/>
    </i>
    <i>
      <x v="70"/>
    </i>
    <i>
      <x v="49"/>
    </i>
    <i>
      <x v="75"/>
    </i>
    <i>
      <x v="31"/>
    </i>
    <i>
      <x v="68"/>
    </i>
    <i>
      <x v="66"/>
    </i>
    <i>
      <x v="29"/>
    </i>
    <i>
      <x v="36"/>
    </i>
    <i>
      <x v="30"/>
    </i>
    <i>
      <x v="2"/>
    </i>
    <i>
      <x/>
    </i>
    <i>
      <x v="56"/>
    </i>
    <i>
      <x v="21"/>
    </i>
    <i>
      <x v="4"/>
    </i>
    <i>
      <x v="47"/>
    </i>
    <i>
      <x v="62"/>
    </i>
    <i>
      <x v="18"/>
    </i>
    <i>
      <x v="17"/>
    </i>
    <i>
      <x v="54"/>
    </i>
    <i t="grand">
      <x/>
    </i>
  </rowItems>
  <colItems count="1">
    <i/>
  </colItems>
  <dataFields count="1">
    <dataField name=" Quantity" fld="3" baseField="0" baseItem="0" numFmtId="1"/>
  </dataFields>
  <chartFormats count="5">
    <chartFormat chart="3"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8480886-6EEE-43B2-A4C8-BF7002C3F8AF}" name="PivotTable2"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3:B81" firstHeaderRow="1" firstDataRow="1" firstDataCol="1"/>
  <pivotFields count="5">
    <pivotField showAll="0">
      <items count="18">
        <item x="7"/>
        <item x="10"/>
        <item x="16"/>
        <item x="9"/>
        <item x="6"/>
        <item x="4"/>
        <item x="0"/>
        <item x="15"/>
        <item x="11"/>
        <item x="1"/>
        <item x="12"/>
        <item x="5"/>
        <item x="3"/>
        <item x="8"/>
        <item x="2"/>
        <item x="13"/>
        <item x="14"/>
        <item t="default"/>
      </items>
    </pivotField>
    <pivotField showAll="0">
      <items count="11">
        <item x="4"/>
        <item x="9"/>
        <item x="8"/>
        <item x="3"/>
        <item x="2"/>
        <item x="1"/>
        <item x="5"/>
        <item x="6"/>
        <item x="7"/>
        <item x="0"/>
        <item t="default"/>
      </items>
    </pivotField>
    <pivotField axis="axisRow" showAll="0" sortType="ascending">
      <items count="78">
        <item x="25"/>
        <item x="4"/>
        <item x="23"/>
        <item x="54"/>
        <item x="15"/>
        <item x="59"/>
        <item x="55"/>
        <item x="32"/>
        <item x="1"/>
        <item x="53"/>
        <item x="71"/>
        <item x="22"/>
        <item x="9"/>
        <item x="38"/>
        <item x="10"/>
        <item x="29"/>
        <item x="76"/>
        <item x="35"/>
        <item x="42"/>
        <item x="8"/>
        <item x="69"/>
        <item x="33"/>
        <item x="11"/>
        <item x="48"/>
        <item x="28"/>
        <item x="41"/>
        <item x="50"/>
        <item x="47"/>
        <item x="21"/>
        <item x="43"/>
        <item x="18"/>
        <item x="5"/>
        <item x="45"/>
        <item x="70"/>
        <item x="67"/>
        <item x="30"/>
        <item x="37"/>
        <item x="16"/>
        <item x="57"/>
        <item x="72"/>
        <item x="20"/>
        <item x="51"/>
        <item x="66"/>
        <item x="63"/>
        <item x="7"/>
        <item x="12"/>
        <item x="40"/>
        <item x="52"/>
        <item x="27"/>
        <item x="17"/>
        <item x="73"/>
        <item x="74"/>
        <item x="39"/>
        <item x="0"/>
        <item x="6"/>
        <item x="24"/>
        <item x="31"/>
        <item x="26"/>
        <item x="75"/>
        <item x="68"/>
        <item x="14"/>
        <item x="46"/>
        <item x="58"/>
        <item x="60"/>
        <item x="2"/>
        <item x="44"/>
        <item x="62"/>
        <item x="19"/>
        <item x="56"/>
        <item x="13"/>
        <item x="49"/>
        <item x="64"/>
        <item x="65"/>
        <item x="34"/>
        <item x="3"/>
        <item x="61"/>
        <item x="36"/>
        <item t="default"/>
      </items>
      <autoSortScope>
        <pivotArea dataOnly="0" outline="0" fieldPosition="0">
          <references count="1">
            <reference field="4294967294" count="1" selected="0">
              <x v="0"/>
            </reference>
          </references>
        </pivotArea>
      </autoSortScope>
    </pivotField>
    <pivotField numFmtId="1" showAll="0"/>
    <pivotField dataField="1" numFmtId="44" showAll="0"/>
  </pivotFields>
  <rowFields count="1">
    <field x="2"/>
  </rowFields>
  <rowItems count="78">
    <i>
      <x v="11"/>
    </i>
    <i>
      <x v="16"/>
    </i>
    <i>
      <x v="20"/>
    </i>
    <i>
      <x v="51"/>
    </i>
    <i>
      <x v="15"/>
    </i>
    <i>
      <x v="33"/>
    </i>
    <i>
      <x v="13"/>
    </i>
    <i>
      <x v="1"/>
    </i>
    <i>
      <x v="32"/>
    </i>
    <i>
      <x v="35"/>
    </i>
    <i>
      <x v="43"/>
    </i>
    <i>
      <x v="67"/>
    </i>
    <i>
      <x v="73"/>
    </i>
    <i>
      <x v="71"/>
    </i>
    <i>
      <x v="76"/>
    </i>
    <i>
      <x v="64"/>
    </i>
    <i>
      <x v="52"/>
    </i>
    <i>
      <x v="21"/>
    </i>
    <i>
      <x v="12"/>
    </i>
    <i>
      <x v="70"/>
    </i>
    <i>
      <x v="10"/>
    </i>
    <i>
      <x v="57"/>
    </i>
    <i>
      <x v="59"/>
    </i>
    <i>
      <x v="30"/>
    </i>
    <i>
      <x v="39"/>
    </i>
    <i>
      <x v="9"/>
    </i>
    <i>
      <x v="44"/>
    </i>
    <i>
      <x v="38"/>
    </i>
    <i>
      <x v="37"/>
    </i>
    <i>
      <x v="25"/>
    </i>
    <i>
      <x v="60"/>
    </i>
    <i>
      <x v="55"/>
    </i>
    <i>
      <x v="56"/>
    </i>
    <i>
      <x v="29"/>
    </i>
    <i>
      <x v="65"/>
    </i>
    <i>
      <x v="45"/>
    </i>
    <i>
      <x v="58"/>
    </i>
    <i>
      <x v="48"/>
    </i>
    <i>
      <x v="27"/>
    </i>
    <i>
      <x v="19"/>
    </i>
    <i>
      <x v="23"/>
    </i>
    <i>
      <x v="6"/>
    </i>
    <i>
      <x v="69"/>
    </i>
    <i>
      <x v="42"/>
    </i>
    <i>
      <x v="62"/>
    </i>
    <i>
      <x v="50"/>
    </i>
    <i>
      <x v="7"/>
    </i>
    <i>
      <x v="8"/>
    </i>
    <i>
      <x v="46"/>
    </i>
    <i>
      <x v="31"/>
    </i>
    <i>
      <x v="34"/>
    </i>
    <i>
      <x v="49"/>
    </i>
    <i>
      <x v="41"/>
    </i>
    <i>
      <x v="14"/>
    </i>
    <i>
      <x v="63"/>
    </i>
    <i>
      <x v="18"/>
    </i>
    <i>
      <x v="74"/>
    </i>
    <i>
      <x v="72"/>
    </i>
    <i>
      <x v="24"/>
    </i>
    <i>
      <x v="2"/>
    </i>
    <i>
      <x v="47"/>
    </i>
    <i>
      <x v="26"/>
    </i>
    <i>
      <x v="28"/>
    </i>
    <i>
      <x v="61"/>
    </i>
    <i>
      <x v="40"/>
    </i>
    <i>
      <x v="22"/>
    </i>
    <i>
      <x v="53"/>
    </i>
    <i>
      <x v="75"/>
    </i>
    <i>
      <x v="5"/>
    </i>
    <i>
      <x/>
    </i>
    <i>
      <x v="4"/>
    </i>
    <i>
      <x v="66"/>
    </i>
    <i>
      <x v="36"/>
    </i>
    <i>
      <x v="17"/>
    </i>
    <i>
      <x v="54"/>
    </i>
    <i>
      <x v="68"/>
    </i>
    <i>
      <x v="3"/>
    </i>
    <i t="grand">
      <x/>
    </i>
  </rowItems>
  <colItems count="1">
    <i/>
  </colItems>
  <dataFields count="1">
    <dataField name="Sum of Revenue" fld="4" baseField="0" baseItem="0" numFmtId="44"/>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F0911F7-1693-42C5-8029-823C74535AFE}" name="PivotTable1"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rowHeaderCaption="Customer Segments">
  <location ref="A3:B13" firstHeaderRow="1" firstDataRow="1" firstDataCol="1"/>
  <pivotFields count="9">
    <pivotField dataField="1" showAll="0"/>
    <pivotField numFmtId="14" showAll="0"/>
    <pivotField numFmtId="1" showAll="0"/>
    <pivotField numFmtId="1" showAll="0"/>
    <pivotField numFmtId="44" showAll="0"/>
    <pivotField numFmtId="1" showAll="0"/>
    <pivotField numFmtId="1" showAll="0"/>
    <pivotField numFmtId="1" showAll="0"/>
    <pivotField axis="axisRow" showAll="0" sortType="ascending">
      <items count="10">
        <item x="5"/>
        <item x="8"/>
        <item x="0"/>
        <item x="7"/>
        <item x="4"/>
        <item x="2"/>
        <item x="6"/>
        <item x="3"/>
        <item x="1"/>
        <item t="default"/>
      </items>
      <autoSortScope>
        <pivotArea dataOnly="0" outline="0" fieldPosition="0">
          <references count="1">
            <reference field="4294967294" count="1" selected="0">
              <x v="0"/>
            </reference>
          </references>
        </pivotArea>
      </autoSortScope>
    </pivotField>
  </pivotFields>
  <rowFields count="1">
    <field x="8"/>
  </rowFields>
  <rowItems count="10">
    <i>
      <x v="6"/>
    </i>
    <i>
      <x v="7"/>
    </i>
    <i>
      <x v="4"/>
    </i>
    <i>
      <x v="8"/>
    </i>
    <i>
      <x/>
    </i>
    <i>
      <x v="1"/>
    </i>
    <i>
      <x v="2"/>
    </i>
    <i>
      <x v="3"/>
    </i>
    <i>
      <x v="5"/>
    </i>
    <i t="grand">
      <x/>
    </i>
  </rowItems>
  <colItems count="1">
    <i/>
  </colItems>
  <dataFields count="1">
    <dataField name="Total Customers" fld="0" subtotal="count" baseField="0" baseItem="0"/>
  </dataFields>
  <chartFormats count="3">
    <chartFormat chart="9"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 chart="19"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BB347A3-7DD2-4251-B67B-75CAEED6AEDD}" name="PivotTable1" cacheId="8"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V16" firstHeaderRow="1" firstDataRow="2" firstDataCol="1"/>
  <pivotFields count="5">
    <pivotField axis="axisCol" showAll="0">
      <items count="22">
        <item x="19"/>
        <item x="11"/>
        <item x="13"/>
        <item x="6"/>
        <item x="4"/>
        <item x="0"/>
        <item x="16"/>
        <item x="9"/>
        <item x="7"/>
        <item x="1"/>
        <item x="17"/>
        <item x="15"/>
        <item x="18"/>
        <item x="20"/>
        <item x="12"/>
        <item x="3"/>
        <item x="8"/>
        <item x="2"/>
        <item x="10"/>
        <item x="5"/>
        <item x="14"/>
        <item t="default"/>
      </items>
    </pivotField>
    <pivotField axis="axisRow" showAll="0">
      <items count="13">
        <item x="5"/>
        <item x="6"/>
        <item x="8"/>
        <item x="3"/>
        <item x="4"/>
        <item x="10"/>
        <item x="0"/>
        <item x="11"/>
        <item x="9"/>
        <item x="1"/>
        <item x="2"/>
        <item x="7"/>
        <item t="default"/>
      </items>
    </pivotField>
    <pivotField showAll="0">
      <items count="9">
        <item x="0"/>
        <item x="5"/>
        <item x="4"/>
        <item x="6"/>
        <item x="7"/>
        <item x="1"/>
        <item x="2"/>
        <item x="3"/>
        <item t="default"/>
      </items>
    </pivotField>
    <pivotField numFmtId="1" showAll="0"/>
    <pivotField dataField="1" numFmtId="44" showAll="0"/>
  </pivotFields>
  <rowFields count="1">
    <field x="1"/>
  </rowFields>
  <rowItems count="12">
    <i>
      <x/>
    </i>
    <i>
      <x v="1"/>
    </i>
    <i>
      <x v="2"/>
    </i>
    <i>
      <x v="3"/>
    </i>
    <i>
      <x v="4"/>
    </i>
    <i>
      <x v="5"/>
    </i>
    <i>
      <x v="6"/>
    </i>
    <i>
      <x v="7"/>
    </i>
    <i>
      <x v="8"/>
    </i>
    <i>
      <x v="9"/>
    </i>
    <i>
      <x v="10"/>
    </i>
    <i>
      <x v="11"/>
    </i>
  </rowItems>
  <colFields count="1">
    <field x="0"/>
  </colFields>
  <colItems count="21">
    <i>
      <x/>
    </i>
    <i>
      <x v="1"/>
    </i>
    <i>
      <x v="2"/>
    </i>
    <i>
      <x v="3"/>
    </i>
    <i>
      <x v="4"/>
    </i>
    <i>
      <x v="5"/>
    </i>
    <i>
      <x v="6"/>
    </i>
    <i>
      <x v="7"/>
    </i>
    <i>
      <x v="8"/>
    </i>
    <i>
      <x v="9"/>
    </i>
    <i>
      <x v="10"/>
    </i>
    <i>
      <x v="11"/>
    </i>
    <i>
      <x v="12"/>
    </i>
    <i>
      <x v="13"/>
    </i>
    <i>
      <x v="14"/>
    </i>
    <i>
      <x v="15"/>
    </i>
    <i>
      <x v="16"/>
    </i>
    <i>
      <x v="17"/>
    </i>
    <i>
      <x v="18"/>
    </i>
    <i>
      <x v="19"/>
    </i>
    <i>
      <x v="20"/>
    </i>
  </colItems>
  <dataFields count="1">
    <dataField name="Sum of AvgOrderRevenue" fld="4" baseField="0" baseItem="0" numFmtId="4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5E24D13-FF72-4766-BCED-8A4E9841DE24}" name="PivotTable1"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6" firstHeaderRow="1" firstDataRow="1" firstDataCol="1"/>
  <pivotFields count="5">
    <pivotField showAll="0"/>
    <pivotField showAll="0">
      <items count="22">
        <item x="7"/>
        <item x="10"/>
        <item x="16"/>
        <item x="9"/>
        <item x="6"/>
        <item x="18"/>
        <item x="19"/>
        <item x="4"/>
        <item x="0"/>
        <item x="15"/>
        <item x="11"/>
        <item x="1"/>
        <item x="17"/>
        <item x="20"/>
        <item x="12"/>
        <item x="5"/>
        <item x="3"/>
        <item x="8"/>
        <item x="2"/>
        <item x="13"/>
        <item x="14"/>
        <item t="default"/>
      </items>
    </pivotField>
    <pivotField axis="axisRow" showAll="0">
      <items count="13">
        <item x="4"/>
        <item x="9"/>
        <item x="10"/>
        <item x="8"/>
        <item x="3"/>
        <item x="2"/>
        <item x="1"/>
        <item x="11"/>
        <item x="5"/>
        <item x="6"/>
        <item x="7"/>
        <item x="0"/>
        <item t="default"/>
      </items>
    </pivotField>
    <pivotField numFmtId="1" showAll="0"/>
    <pivotField dataField="1" numFmtId="2" showAll="0"/>
  </pivotFields>
  <rowFields count="1">
    <field x="2"/>
  </rowFields>
  <rowItems count="13">
    <i>
      <x/>
    </i>
    <i>
      <x v="1"/>
    </i>
    <i>
      <x v="2"/>
    </i>
    <i>
      <x v="3"/>
    </i>
    <i>
      <x v="4"/>
    </i>
    <i>
      <x v="5"/>
    </i>
    <i>
      <x v="6"/>
    </i>
    <i>
      <x v="7"/>
    </i>
    <i>
      <x v="8"/>
    </i>
    <i>
      <x v="9"/>
    </i>
    <i>
      <x v="10"/>
    </i>
    <i>
      <x v="11"/>
    </i>
    <i t="grand">
      <x/>
    </i>
  </rowItems>
  <colItems count="1">
    <i/>
  </colItems>
  <dataFields count="1">
    <dataField name="Sum of OrdersPerDay" fld="4"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8AE5DCA-E302-431D-A34B-AA3AC40187B7}" name="PivotTable4" cacheId="1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B12" firstHeaderRow="1" firstDataRow="1" firstDataCol="1"/>
  <pivotFields count="9">
    <pivotField showAll="0"/>
    <pivotField showAll="0"/>
    <pivotField showAll="0"/>
    <pivotField dataField="1" numFmtId="1" showAll="0"/>
    <pivotField numFmtId="44" showAll="0"/>
    <pivotField numFmtId="1" showAll="0"/>
    <pivotField numFmtId="1" showAll="0"/>
    <pivotField numFmtId="1" showAll="0"/>
    <pivotField axis="axisRow" showAll="0" sortType="ascending">
      <items count="10">
        <item x="5"/>
        <item x="8"/>
        <item x="0"/>
        <item x="7"/>
        <item x="4"/>
        <item x="2"/>
        <item x="6"/>
        <item x="3"/>
        <item x="1"/>
        <item t="default"/>
      </items>
      <autoSortScope>
        <pivotArea dataOnly="0" outline="0" fieldPosition="0">
          <references count="1">
            <reference field="4294967294" count="1" selected="0">
              <x v="0"/>
            </reference>
          </references>
        </pivotArea>
      </autoSortScope>
    </pivotField>
  </pivotFields>
  <rowFields count="1">
    <field x="8"/>
  </rowFields>
  <rowItems count="9">
    <i>
      <x v="2"/>
    </i>
    <i>
      <x v="8"/>
    </i>
    <i>
      <x v="5"/>
    </i>
    <i>
      <x v="4"/>
    </i>
    <i>
      <x v="7"/>
    </i>
    <i>
      <x v="6"/>
    </i>
    <i>
      <x/>
    </i>
    <i>
      <x v="3"/>
    </i>
    <i>
      <x v="1"/>
    </i>
  </rowItems>
  <colItems count="1">
    <i/>
  </colItems>
  <dataFields count="1">
    <dataField name="Average of TotalOrders" fld="3" subtotal="average" baseField="0" baseItem="0" numFmtId="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1B35708-8285-470B-98BF-3260EA088DCD}" name="PivotTable2" cacheId="1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C8" firstHeaderRow="1" firstDataRow="2" firstDataCol="1"/>
  <pivotFields count="6">
    <pivotField dataField="1" showAll="0"/>
    <pivotField showAll="0"/>
    <pivotField axis="axisRow" showAll="0">
      <items count="5">
        <item x="3"/>
        <item x="2"/>
        <item x="0"/>
        <item x="1"/>
        <item t="default"/>
      </items>
    </pivotField>
    <pivotField numFmtId="14" showAll="0"/>
    <pivotField showAll="0"/>
    <pivotField axis="axisCol" showAll="0">
      <items count="3">
        <item x="0"/>
        <item x="1"/>
        <item t="default"/>
      </items>
    </pivotField>
  </pivotFields>
  <rowFields count="1">
    <field x="2"/>
  </rowFields>
  <rowItems count="4">
    <i>
      <x/>
    </i>
    <i>
      <x v="1"/>
    </i>
    <i>
      <x v="2"/>
    </i>
    <i>
      <x v="3"/>
    </i>
  </rowItems>
  <colFields count="1">
    <field x="5"/>
  </colFields>
  <colItems count="2">
    <i>
      <x/>
    </i>
    <i>
      <x v="1"/>
    </i>
  </colItems>
  <dataFields count="1">
    <dataField name="Count of Employee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0CB79E9-D487-4FD9-8DF6-A6055DCD5AAD}" name="PivotTable5" cacheId="1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
  <location ref="A3:C5" firstHeaderRow="0" firstDataRow="1" firstDataCol="1"/>
  <pivotFields count="12">
    <pivotField showAll="0"/>
    <pivotField showAll="0"/>
    <pivotField showAll="0"/>
    <pivotField showAll="0"/>
    <pivotField axis="axisRow" showAll="0">
      <items count="3">
        <item x="1"/>
        <item x="0"/>
        <item t="default"/>
      </items>
    </pivotField>
    <pivotField showAll="0"/>
    <pivotField showAll="0"/>
    <pivotField showAll="0"/>
    <pivotField showAll="0"/>
    <pivotField showAll="0"/>
    <pivotField dataField="1" numFmtId="1" showAll="0"/>
    <pivotField dataField="1" numFmtId="44" showAll="0"/>
  </pivotFields>
  <rowFields count="1">
    <field x="4"/>
  </rowFields>
  <rowItems count="2">
    <i>
      <x/>
    </i>
    <i>
      <x v="1"/>
    </i>
  </rowItems>
  <colFields count="1">
    <field x="-2"/>
  </colFields>
  <colItems count="2">
    <i>
      <x/>
    </i>
    <i i="1">
      <x v="1"/>
    </i>
  </colItems>
  <dataFields count="2">
    <dataField name="Total Units Sold" fld="10" baseField="0" baseItem="0" numFmtId="1"/>
    <dataField name="Total Revenue" fld="11" baseField="0" baseItem="0" numFmtId="44"/>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5" format="4" series="1">
      <pivotArea type="data" outline="0" fieldPosition="0">
        <references count="1">
          <reference field="4294967294" count="1" selected="0">
            <x v="1"/>
          </reference>
        </references>
      </pivotArea>
    </chartFormat>
    <chartFormat chart="5" format="5"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1"/>
          </reference>
        </references>
      </pivotArea>
    </chartFormat>
    <chartFormat chart="6"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5361186-4CA8-4629-A684-03DEF0556BEE}" name="PivotTable13" cacheId="1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
  <location ref="A3:C15" firstHeaderRow="0" firstDataRow="1" firstDataCol="1"/>
  <pivotFields count="12">
    <pivotField showAll="0"/>
    <pivotField showAll="0"/>
    <pivotField axis="axisRow" showAll="0">
      <items count="5">
        <item x="2"/>
        <item x="3"/>
        <item x="0"/>
        <item x="1"/>
        <item t="default"/>
      </items>
    </pivotField>
    <pivotField showAll="0"/>
    <pivotField showAll="0"/>
    <pivotField showAll="0"/>
    <pivotField showAll="0"/>
    <pivotField showAll="0"/>
    <pivotField axis="axisRow" showAll="0">
      <items count="8">
        <item x="4"/>
        <item x="0"/>
        <item x="1"/>
        <item x="6"/>
        <item x="2"/>
        <item x="5"/>
        <item x="3"/>
        <item t="default"/>
      </items>
    </pivotField>
    <pivotField showAll="0"/>
    <pivotField dataField="1" numFmtId="1" showAll="0"/>
    <pivotField dataField="1" numFmtId="44" showAll="0"/>
  </pivotFields>
  <rowFields count="2">
    <field x="2"/>
    <field x="8"/>
  </rowFields>
  <rowItems count="12">
    <i>
      <x/>
    </i>
    <i r="1">
      <x/>
    </i>
    <i>
      <x v="1"/>
    </i>
    <i r="1">
      <x v="6"/>
    </i>
    <i>
      <x v="2"/>
    </i>
    <i r="1">
      <x v="1"/>
    </i>
    <i r="1">
      <x v="2"/>
    </i>
    <i r="1">
      <x v="3"/>
    </i>
    <i r="1">
      <x v="4"/>
    </i>
    <i r="1">
      <x v="5"/>
    </i>
    <i>
      <x v="3"/>
    </i>
    <i r="1">
      <x v="6"/>
    </i>
  </rowItems>
  <colFields count="1">
    <field x="-2"/>
  </colFields>
  <colItems count="2">
    <i>
      <x/>
    </i>
    <i i="1">
      <x v="1"/>
    </i>
  </colItems>
  <dataFields count="2">
    <dataField name="Total Units Sold" fld="10" baseField="0" baseItem="0" numFmtId="1"/>
    <dataField name="Total Revenue" fld="11" baseField="0" baseItem="0" numFmtId="44"/>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5" format="4" series="1">
      <pivotArea type="data" outline="0" fieldPosition="0">
        <references count="1">
          <reference field="4294967294" count="1" selected="0">
            <x v="1"/>
          </reference>
        </references>
      </pivotArea>
    </chartFormat>
    <chartFormat chart="5" format="5"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1"/>
          </reference>
        </references>
      </pivotArea>
    </chartFormat>
    <chartFormat chart="6"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7D18A280-829F-49A4-A2EB-4E0D00EF900D}" name="PivotTable14"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C15" firstHeaderRow="0" firstDataRow="1" firstDataCol="1"/>
  <pivotFields count="12">
    <pivotField showAll="0"/>
    <pivotField showAll="0"/>
    <pivotField axis="axisRow" showAll="0">
      <items count="5">
        <item x="2"/>
        <item x="3"/>
        <item x="0"/>
        <item x="1"/>
        <item t="default"/>
      </items>
    </pivotField>
    <pivotField showAll="0"/>
    <pivotField showAll="0"/>
    <pivotField showAll="0"/>
    <pivotField showAll="0"/>
    <pivotField showAll="0"/>
    <pivotField showAll="0"/>
    <pivotField axis="axisRow" showAll="0">
      <items count="7">
        <item x="2"/>
        <item x="1"/>
        <item x="5"/>
        <item x="0"/>
        <item x="4"/>
        <item x="3"/>
        <item t="default"/>
      </items>
    </pivotField>
    <pivotField dataField="1" numFmtId="1" showAll="0"/>
    <pivotField dataField="1" numFmtId="44" showAll="0"/>
  </pivotFields>
  <rowFields count="2">
    <field x="2"/>
    <field x="9"/>
  </rowFields>
  <rowItems count="12">
    <i>
      <x/>
    </i>
    <i r="1">
      <x/>
    </i>
    <i>
      <x v="1"/>
    </i>
    <i r="1">
      <x v="2"/>
    </i>
    <i>
      <x v="2"/>
    </i>
    <i r="1">
      <x/>
    </i>
    <i r="1">
      <x v="1"/>
    </i>
    <i r="1">
      <x v="3"/>
    </i>
    <i r="1">
      <x v="4"/>
    </i>
    <i>
      <x v="3"/>
    </i>
    <i r="1">
      <x v="5"/>
    </i>
    <i t="grand">
      <x/>
    </i>
  </rowItems>
  <colFields count="1">
    <field x="-2"/>
  </colFields>
  <colItems count="2">
    <i>
      <x/>
    </i>
    <i i="1">
      <x v="1"/>
    </i>
  </colItems>
  <dataFields count="2">
    <dataField name="Total Units Sold" fld="10" baseField="0" baseItem="0" numFmtId="1"/>
    <dataField name="Revenue" fld="11" baseField="0" baseItem="0" numFmtId="44"/>
  </dataFields>
  <chartFormats count="7">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pivotArea type="data" outline="0" fieldPosition="0">
        <references count="3">
          <reference field="4294967294" count="1" selected="0">
            <x v="0"/>
          </reference>
          <reference field="2" count="1" selected="0">
            <x v="2"/>
          </reference>
          <reference field="9" count="1" selected="0">
            <x v="3"/>
          </reference>
        </references>
      </pivotArea>
    </chartFormat>
    <chartFormat chart="5" format="5" series="1">
      <pivotArea type="data" outline="0" fieldPosition="0">
        <references count="1">
          <reference field="4294967294" count="1" selected="0">
            <x v="1"/>
          </reference>
        </references>
      </pivotArea>
    </chartFormat>
    <chartFormat chart="5" format="6" series="1">
      <pivotArea type="data" outline="0" fieldPosition="0">
        <references count="1">
          <reference field="4294967294" count="1" selected="0">
            <x v="0"/>
          </reference>
        </references>
      </pivotArea>
    </chartFormat>
    <chartFormat chart="6" format="3" series="1">
      <pivotArea type="data" outline="0" fieldPosition="0">
        <references count="1">
          <reference field="4294967294" count="1" selected="0">
            <x v="1"/>
          </reference>
        </references>
      </pivotArea>
    </chartFormat>
    <chartFormat chart="6"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F48574C-2570-49B3-B07D-491885653D56}" name="PivotTable15"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1">
  <location ref="A3:B11" firstHeaderRow="1" firstDataRow="1" firstDataCol="1"/>
  <pivotFields count="11">
    <pivotField dataField="1" showAll="0"/>
    <pivotField showAll="0"/>
    <pivotField showAll="0">
      <items count="5">
        <item x="2"/>
        <item x="3"/>
        <item x="0"/>
        <item x="1"/>
        <item t="default"/>
      </items>
    </pivotField>
    <pivotField showAll="0">
      <items count="5">
        <item x="2"/>
        <item x="3"/>
        <item x="0"/>
        <item x="1"/>
        <item t="default"/>
      </items>
    </pivotField>
    <pivotField showAll="0"/>
    <pivotField showAll="0"/>
    <pivotField showAll="0"/>
    <pivotField axis="axisRow" showAll="0">
      <items count="8">
        <item x="4"/>
        <item x="0"/>
        <item x="1"/>
        <item x="6"/>
        <item x="2"/>
        <item x="5"/>
        <item x="3"/>
        <item t="default"/>
      </items>
    </pivotField>
    <pivotField showAll="0">
      <items count="7">
        <item x="2"/>
        <item x="1"/>
        <item x="5"/>
        <item x="0"/>
        <item x="4"/>
        <item x="3"/>
        <item t="default"/>
      </items>
    </pivotField>
    <pivotField numFmtId="1" showAll="0"/>
    <pivotField numFmtId="44" showAll="0"/>
  </pivotFields>
  <rowFields count="1">
    <field x="7"/>
  </rowFields>
  <rowItems count="8">
    <i>
      <x/>
    </i>
    <i>
      <x v="1"/>
    </i>
    <i>
      <x v="2"/>
    </i>
    <i>
      <x v="3"/>
    </i>
    <i>
      <x v="4"/>
    </i>
    <i>
      <x v="5"/>
    </i>
    <i>
      <x v="6"/>
    </i>
    <i t="grand">
      <x/>
    </i>
  </rowItems>
  <colItems count="1">
    <i/>
  </colItems>
  <dataFields count="1">
    <dataField name="Count of EmployeeID" fld="0" subtotal="count" baseField="0" baseItem="0"/>
  </dataFields>
  <chartFormats count="24">
    <chartFormat chart="0" format="0" series="1">
      <pivotArea type="data" outline="0" fieldPosition="0">
        <references count="1">
          <reference field="4294967294" count="1" selected="0">
            <x v="0"/>
          </reference>
        </references>
      </pivotArea>
    </chartFormat>
    <chartFormat chart="15" format="15" series="1">
      <pivotArea type="data" outline="0" fieldPosition="0">
        <references count="1">
          <reference field="4294967294" count="1" selected="0">
            <x v="0"/>
          </reference>
        </references>
      </pivotArea>
    </chartFormat>
    <chartFormat chart="15" format="22">
      <pivotArea type="data" outline="0" fieldPosition="0">
        <references count="2">
          <reference field="4294967294" count="1" selected="0">
            <x v="0"/>
          </reference>
          <reference field="7" count="1" selected="0">
            <x v="0"/>
          </reference>
        </references>
      </pivotArea>
    </chartFormat>
    <chartFormat chart="15" format="23">
      <pivotArea type="data" outline="0" fieldPosition="0">
        <references count="2">
          <reference field="4294967294" count="1" selected="0">
            <x v="0"/>
          </reference>
          <reference field="7" count="1" selected="0">
            <x v="1"/>
          </reference>
        </references>
      </pivotArea>
    </chartFormat>
    <chartFormat chart="15" format="24">
      <pivotArea type="data" outline="0" fieldPosition="0">
        <references count="2">
          <reference field="4294967294" count="1" selected="0">
            <x v="0"/>
          </reference>
          <reference field="7" count="1" selected="0">
            <x v="2"/>
          </reference>
        </references>
      </pivotArea>
    </chartFormat>
    <chartFormat chart="15" format="25">
      <pivotArea type="data" outline="0" fieldPosition="0">
        <references count="2">
          <reference field="4294967294" count="1" selected="0">
            <x v="0"/>
          </reference>
          <reference field="7" count="1" selected="0">
            <x v="3"/>
          </reference>
        </references>
      </pivotArea>
    </chartFormat>
    <chartFormat chart="15" format="26">
      <pivotArea type="data" outline="0" fieldPosition="0">
        <references count="2">
          <reference field="4294967294" count="1" selected="0">
            <x v="0"/>
          </reference>
          <reference field="7" count="1" selected="0">
            <x v="4"/>
          </reference>
        </references>
      </pivotArea>
    </chartFormat>
    <chartFormat chart="15" format="27">
      <pivotArea type="data" outline="0" fieldPosition="0">
        <references count="2">
          <reference field="4294967294" count="1" selected="0">
            <x v="0"/>
          </reference>
          <reference field="7" count="1" selected="0">
            <x v="5"/>
          </reference>
        </references>
      </pivotArea>
    </chartFormat>
    <chartFormat chart="15" format="28">
      <pivotArea type="data" outline="0" fieldPosition="0">
        <references count="2">
          <reference field="4294967294" count="1" selected="0">
            <x v="0"/>
          </reference>
          <reference field="7" count="1" selected="0">
            <x v="6"/>
          </reference>
        </references>
      </pivotArea>
    </chartFormat>
    <chartFormat chart="0" format="8">
      <pivotArea type="data" outline="0" fieldPosition="0">
        <references count="2">
          <reference field="4294967294" count="1" selected="0">
            <x v="0"/>
          </reference>
          <reference field="7" count="1" selected="0">
            <x v="0"/>
          </reference>
        </references>
      </pivotArea>
    </chartFormat>
    <chartFormat chart="0" format="9">
      <pivotArea type="data" outline="0" fieldPosition="0">
        <references count="2">
          <reference field="4294967294" count="1" selected="0">
            <x v="0"/>
          </reference>
          <reference field="7" count="1" selected="0">
            <x v="1"/>
          </reference>
        </references>
      </pivotArea>
    </chartFormat>
    <chartFormat chart="0" format="10">
      <pivotArea type="data" outline="0" fieldPosition="0">
        <references count="2">
          <reference field="4294967294" count="1" selected="0">
            <x v="0"/>
          </reference>
          <reference field="7" count="1" selected="0">
            <x v="2"/>
          </reference>
        </references>
      </pivotArea>
    </chartFormat>
    <chartFormat chart="0" format="11">
      <pivotArea type="data" outline="0" fieldPosition="0">
        <references count="2">
          <reference field="4294967294" count="1" selected="0">
            <x v="0"/>
          </reference>
          <reference field="7" count="1" selected="0">
            <x v="3"/>
          </reference>
        </references>
      </pivotArea>
    </chartFormat>
    <chartFormat chart="0" format="12">
      <pivotArea type="data" outline="0" fieldPosition="0">
        <references count="2">
          <reference field="4294967294" count="1" selected="0">
            <x v="0"/>
          </reference>
          <reference field="7" count="1" selected="0">
            <x v="4"/>
          </reference>
        </references>
      </pivotArea>
    </chartFormat>
    <chartFormat chart="0" format="13">
      <pivotArea type="data" outline="0" fieldPosition="0">
        <references count="2">
          <reference field="4294967294" count="1" selected="0">
            <x v="0"/>
          </reference>
          <reference field="7" count="1" selected="0">
            <x v="5"/>
          </reference>
        </references>
      </pivotArea>
    </chartFormat>
    <chartFormat chart="0" format="14">
      <pivotArea type="data" outline="0" fieldPosition="0">
        <references count="2">
          <reference field="4294967294" count="1" selected="0">
            <x v="0"/>
          </reference>
          <reference field="7" count="1" selected="0">
            <x v="6"/>
          </reference>
        </references>
      </pivotArea>
    </chartFormat>
    <chartFormat chart="20" format="15" series="1">
      <pivotArea type="data" outline="0" fieldPosition="0">
        <references count="1">
          <reference field="4294967294" count="1" selected="0">
            <x v="0"/>
          </reference>
        </references>
      </pivotArea>
    </chartFormat>
    <chartFormat chart="20" format="16">
      <pivotArea type="data" outline="0" fieldPosition="0">
        <references count="2">
          <reference field="4294967294" count="1" selected="0">
            <x v="0"/>
          </reference>
          <reference field="7" count="1" selected="0">
            <x v="0"/>
          </reference>
        </references>
      </pivotArea>
    </chartFormat>
    <chartFormat chart="20" format="17">
      <pivotArea type="data" outline="0" fieldPosition="0">
        <references count="2">
          <reference field="4294967294" count="1" selected="0">
            <x v="0"/>
          </reference>
          <reference field="7" count="1" selected="0">
            <x v="1"/>
          </reference>
        </references>
      </pivotArea>
    </chartFormat>
    <chartFormat chart="20" format="18">
      <pivotArea type="data" outline="0" fieldPosition="0">
        <references count="2">
          <reference field="4294967294" count="1" selected="0">
            <x v="0"/>
          </reference>
          <reference field="7" count="1" selected="0">
            <x v="2"/>
          </reference>
        </references>
      </pivotArea>
    </chartFormat>
    <chartFormat chart="20" format="19">
      <pivotArea type="data" outline="0" fieldPosition="0">
        <references count="2">
          <reference field="4294967294" count="1" selected="0">
            <x v="0"/>
          </reference>
          <reference field="7" count="1" selected="0">
            <x v="3"/>
          </reference>
        </references>
      </pivotArea>
    </chartFormat>
    <chartFormat chart="20" format="20">
      <pivotArea type="data" outline="0" fieldPosition="0">
        <references count="2">
          <reference field="4294967294" count="1" selected="0">
            <x v="0"/>
          </reference>
          <reference field="7" count="1" selected="0">
            <x v="4"/>
          </reference>
        </references>
      </pivotArea>
    </chartFormat>
    <chartFormat chart="20" format="21">
      <pivotArea type="data" outline="0" fieldPosition="0">
        <references count="2">
          <reference field="4294967294" count="1" selected="0">
            <x v="0"/>
          </reference>
          <reference field="7" count="1" selected="0">
            <x v="5"/>
          </reference>
        </references>
      </pivotArea>
    </chartFormat>
    <chartFormat chart="20" format="22">
      <pivotArea type="data" outline="0" fieldPosition="0">
        <references count="2">
          <reference field="4294967294" count="1" selected="0">
            <x v="0"/>
          </reference>
          <reference field="7"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4FF69E2F-9786-461A-BCC2-3D8B1661D189}" name="PivotTable1"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C80" firstHeaderRow="0" firstDataRow="1" firstDataCol="1"/>
  <pivotFields count="11">
    <pivotField showAll="0"/>
    <pivotField axis="axisRow" showAll="0">
      <items count="78">
        <item x="16"/>
        <item x="2"/>
        <item x="39"/>
        <item x="37"/>
        <item x="59"/>
        <item x="17"/>
        <item x="0"/>
        <item x="1"/>
        <item x="38"/>
        <item x="3"/>
        <item x="4"/>
        <item x="47"/>
        <item x="57"/>
        <item x="51"/>
        <item x="70"/>
        <item x="32"/>
        <item x="14"/>
        <item x="55"/>
        <item x="30"/>
        <item x="5"/>
        <item x="36"/>
        <item x="23"/>
        <item x="68"/>
        <item x="43"/>
        <item x="25"/>
        <item x="21"/>
        <item x="9"/>
        <item x="35"/>
        <item x="42"/>
        <item x="40"/>
        <item x="12"/>
        <item x="75"/>
        <item x="66"/>
        <item x="73"/>
        <item x="64"/>
        <item x="65"/>
        <item x="50"/>
        <item x="31"/>
        <item x="48"/>
        <item x="8"/>
        <item x="71"/>
        <item x="29"/>
        <item x="7"/>
        <item x="24"/>
        <item x="76"/>
        <item x="69"/>
        <item x="54"/>
        <item x="15"/>
        <item x="52"/>
        <item x="10"/>
        <item x="11"/>
        <item x="44"/>
        <item x="72"/>
        <item x="27"/>
        <item x="58"/>
        <item x="56"/>
        <item x="74"/>
        <item x="33"/>
        <item x="26"/>
        <item x="67"/>
        <item x="41"/>
        <item x="19"/>
        <item x="20"/>
        <item x="60"/>
        <item x="45"/>
        <item x="34"/>
        <item x="61"/>
        <item x="18"/>
        <item x="28"/>
        <item x="13"/>
        <item x="53"/>
        <item x="22"/>
        <item x="6"/>
        <item x="49"/>
        <item x="62"/>
        <item x="63"/>
        <item x="46"/>
        <item t="default"/>
      </items>
    </pivotField>
    <pivotField showAll="0"/>
    <pivotField showAll="0"/>
    <pivotField numFmtId="1" showAll="0"/>
    <pivotField numFmtId="1" showAll="0"/>
    <pivotField numFmtId="1" showAll="0">
      <items count="28">
        <item x="6"/>
        <item x="8"/>
        <item x="22"/>
        <item x="24"/>
        <item x="7"/>
        <item x="2"/>
        <item x="25"/>
        <item x="13"/>
        <item x="5"/>
        <item x="12"/>
        <item x="10"/>
        <item x="18"/>
        <item x="15"/>
        <item x="11"/>
        <item x="4"/>
        <item x="9"/>
        <item x="3"/>
        <item x="23"/>
        <item x="26"/>
        <item x="16"/>
        <item x="17"/>
        <item x="14"/>
        <item x="0"/>
        <item x="1"/>
        <item x="21"/>
        <item x="20"/>
        <item x="19"/>
        <item t="default"/>
      </items>
    </pivotField>
    <pivotField dataField="1" numFmtId="44" showAll="0"/>
    <pivotField dataField="1" numFmtId="1" showAll="0">
      <items count="73">
        <item x="8"/>
        <item x="14"/>
        <item x="36"/>
        <item x="46"/>
        <item x="64"/>
        <item x="48"/>
        <item x="63"/>
        <item x="69"/>
        <item x="31"/>
        <item x="4"/>
        <item x="5"/>
        <item x="19"/>
        <item x="24"/>
        <item x="2"/>
        <item x="11"/>
        <item x="21"/>
        <item x="26"/>
        <item x="7"/>
        <item x="13"/>
        <item x="54"/>
        <item x="60"/>
        <item x="3"/>
        <item x="45"/>
        <item x="50"/>
        <item x="33"/>
        <item x="43"/>
        <item x="47"/>
        <item x="55"/>
        <item x="17"/>
        <item x="44"/>
        <item x="22"/>
        <item x="42"/>
        <item x="58"/>
        <item x="29"/>
        <item x="37"/>
        <item x="27"/>
        <item x="41"/>
        <item x="10"/>
        <item x="66"/>
        <item x="51"/>
        <item x="18"/>
        <item x="61"/>
        <item x="9"/>
        <item x="62"/>
        <item x="28"/>
        <item x="25"/>
        <item x="32"/>
        <item x="6"/>
        <item x="71"/>
        <item x="38"/>
        <item x="65"/>
        <item x="35"/>
        <item x="68"/>
        <item x="67"/>
        <item x="0"/>
        <item x="34"/>
        <item x="49"/>
        <item x="12"/>
        <item x="52"/>
        <item x="16"/>
        <item x="40"/>
        <item x="20"/>
        <item x="1"/>
        <item x="59"/>
        <item x="39"/>
        <item x="23"/>
        <item x="70"/>
        <item x="15"/>
        <item x="53"/>
        <item x="30"/>
        <item x="56"/>
        <item x="57"/>
        <item t="default"/>
      </items>
    </pivotField>
    <pivotField numFmtId="44" showAll="0"/>
    <pivotField numFmtId="10" showAll="0"/>
  </pivotFields>
  <rowFields count="1">
    <field x="1"/>
  </rowFields>
  <rowItems count="7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rowItems>
  <colFields count="1">
    <field x="-2"/>
  </colFields>
  <colItems count="2">
    <i>
      <x/>
    </i>
    <i i="1">
      <x v="1"/>
    </i>
  </colItems>
  <dataFields count="2">
    <dataField name="Sum of UnitPrice" fld="7" baseField="0" baseItem="0" numFmtId="44"/>
    <dataField name="Sum of TotalUnitsSold" fld="8" baseField="0" baseItem="0" numFmtId="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28DD2444-58A7-4D97-A38D-E1B4DD4D2ADD}" name="PivotTable1"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4">
  <location ref="A3:B7" firstHeaderRow="1" firstDataRow="1" firstDataCol="1"/>
  <pivotFields count="8">
    <pivotField showAll="0"/>
    <pivotField showAll="0">
      <items count="13">
        <item x="5"/>
        <item x="6"/>
        <item x="7"/>
        <item x="8"/>
        <item x="9"/>
        <item x="10"/>
        <item x="11"/>
        <item x="0"/>
        <item x="1"/>
        <item x="2"/>
        <item x="3"/>
        <item x="4"/>
        <item t="default"/>
      </items>
    </pivotField>
    <pivotField axis="axisRow" showAll="0">
      <items count="5">
        <item x="1"/>
        <item x="3"/>
        <item x="0"/>
        <item x="2"/>
        <item t="default"/>
      </items>
    </pivotField>
    <pivotField showAll="0"/>
    <pivotField showAll="0"/>
    <pivotField showAll="0">
      <items count="9">
        <item x="0"/>
        <item x="3"/>
        <item x="2"/>
        <item x="1"/>
        <item x="5"/>
        <item x="7"/>
        <item x="4"/>
        <item x="6"/>
        <item t="default"/>
      </items>
    </pivotField>
    <pivotField dataField="1" numFmtId="1" showAll="0"/>
    <pivotField numFmtId="44" showAll="0"/>
  </pivotFields>
  <rowFields count="1">
    <field x="2"/>
  </rowFields>
  <rowItems count="4">
    <i>
      <x/>
    </i>
    <i>
      <x v="1"/>
    </i>
    <i>
      <x v="2"/>
    </i>
    <i>
      <x v="3"/>
    </i>
  </rowItems>
  <colItems count="1">
    <i/>
  </colItems>
  <dataFields count="1">
    <dataField name="Sum of TotalUnitsSold" fld="6" baseField="0" baseItem="0" numFmtId="1"/>
  </dataFields>
  <chartFormats count="1">
    <chartFormat chart="33"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A6100387-DC95-4DE8-A51A-6B9B73A82B31}" name="PivotTable3"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4">
  <location ref="A3:C38" firstHeaderRow="1" firstDataRow="2" firstDataCol="1"/>
  <pivotFields count="11">
    <pivotField showAll="0"/>
    <pivotField showAll="0"/>
    <pivotField showAll="0"/>
    <pivotField axis="axisRow" showAll="0">
      <items count="10">
        <item x="7"/>
        <item x="6"/>
        <item x="8"/>
        <item x="5"/>
        <item x="1"/>
        <item x="0"/>
        <item x="3"/>
        <item x="4"/>
        <item x="2"/>
        <item t="default"/>
      </items>
    </pivotField>
    <pivotField showAll="0"/>
    <pivotField showAll="0"/>
    <pivotField axis="axisRow" showAll="0">
      <items count="9">
        <item x="5"/>
        <item x="2"/>
        <item x="4"/>
        <item x="0"/>
        <item x="3"/>
        <item x="7"/>
        <item x="1"/>
        <item x="6"/>
        <item t="default"/>
      </items>
    </pivotField>
    <pivotField dataField="1" numFmtId="1" showAll="0"/>
    <pivotField numFmtId="1" showAll="0"/>
    <pivotField showAll="0"/>
    <pivotField axis="axisCol" showAll="0">
      <items count="3">
        <item x="0"/>
        <item x="1"/>
        <item t="default"/>
      </items>
    </pivotField>
  </pivotFields>
  <rowFields count="2">
    <field x="3"/>
    <field x="6"/>
  </rowFields>
  <rowItems count="34">
    <i>
      <x/>
    </i>
    <i r="1">
      <x/>
    </i>
    <i r="1">
      <x v="1"/>
    </i>
    <i r="1">
      <x v="2"/>
    </i>
    <i r="1">
      <x v="5"/>
    </i>
    <i r="1">
      <x v="7"/>
    </i>
    <i>
      <x v="1"/>
    </i>
    <i r="1">
      <x/>
    </i>
    <i>
      <x v="2"/>
    </i>
    <i r="1">
      <x/>
    </i>
    <i r="1">
      <x v="1"/>
    </i>
    <i r="1">
      <x v="2"/>
    </i>
    <i r="1">
      <x v="4"/>
    </i>
    <i r="1">
      <x v="5"/>
    </i>
    <i r="1">
      <x v="6"/>
    </i>
    <i r="1">
      <x v="7"/>
    </i>
    <i>
      <x v="3"/>
    </i>
    <i r="1">
      <x v="3"/>
    </i>
    <i>
      <x v="4"/>
    </i>
    <i r="1">
      <x v="1"/>
    </i>
    <i r="1">
      <x v="5"/>
    </i>
    <i r="1">
      <x v="6"/>
    </i>
    <i r="1">
      <x v="7"/>
    </i>
    <i>
      <x v="5"/>
    </i>
    <i r="1">
      <x v="3"/>
    </i>
    <i>
      <x v="6"/>
    </i>
    <i r="1">
      <x v="4"/>
    </i>
    <i>
      <x v="7"/>
    </i>
    <i r="1">
      <x/>
    </i>
    <i r="1">
      <x v="1"/>
    </i>
    <i r="1">
      <x v="2"/>
    </i>
    <i>
      <x v="8"/>
    </i>
    <i r="1">
      <x v="1"/>
    </i>
    <i r="1">
      <x v="6"/>
    </i>
  </rowItems>
  <colFields count="1">
    <field x="10"/>
  </colFields>
  <colItems count="2">
    <i>
      <x/>
    </i>
    <i>
      <x v="1"/>
    </i>
  </colItems>
  <dataFields count="1">
    <dataField name="Sum of OrderSize" fld="7" baseField="0" baseItem="0" numFmtId="1"/>
  </dataFields>
  <chartFormats count="6">
    <chartFormat chart="11" format="0" series="1">
      <pivotArea type="data" outline="0" fieldPosition="0">
        <references count="2">
          <reference field="4294967294" count="1" selected="0">
            <x v="0"/>
          </reference>
          <reference field="10" count="1" selected="0">
            <x v="0"/>
          </reference>
        </references>
      </pivotArea>
    </chartFormat>
    <chartFormat chart="11" format="2" series="1">
      <pivotArea type="data" outline="0" fieldPosition="0">
        <references count="2">
          <reference field="4294967294" count="1" selected="0">
            <x v="0"/>
          </reference>
          <reference field="10" count="1" selected="0">
            <x v="1"/>
          </reference>
        </references>
      </pivotArea>
    </chartFormat>
    <chartFormat chart="22" format="6" series="1">
      <pivotArea type="data" outline="0" fieldPosition="0">
        <references count="2">
          <reference field="4294967294" count="1" selected="0">
            <x v="0"/>
          </reference>
          <reference field="10" count="1" selected="0">
            <x v="0"/>
          </reference>
        </references>
      </pivotArea>
    </chartFormat>
    <chartFormat chart="22" format="7" series="1">
      <pivotArea type="data" outline="0" fieldPosition="0">
        <references count="2">
          <reference field="4294967294" count="1" selected="0">
            <x v="0"/>
          </reference>
          <reference field="10" count="1" selected="0">
            <x v="1"/>
          </reference>
        </references>
      </pivotArea>
    </chartFormat>
    <chartFormat chart="23" format="4" series="1">
      <pivotArea type="data" outline="0" fieldPosition="0">
        <references count="2">
          <reference field="4294967294" count="1" selected="0">
            <x v="0"/>
          </reference>
          <reference field="10" count="1" selected="0">
            <x v="0"/>
          </reference>
        </references>
      </pivotArea>
    </chartFormat>
    <chartFormat chart="23" format="5" series="1">
      <pivotArea type="data" outline="0" fieldPosition="0">
        <references count="2">
          <reference field="4294967294" count="1" selected="0">
            <x v="0"/>
          </reference>
          <reference field="1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2DEA9AE2-1DAB-40A3-9FE6-941E913AC626}" name="PivotTable5"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D11" firstHeaderRow="0" firstDataRow="1" firstDataCol="1"/>
  <pivotFields count="11">
    <pivotField dataField="1" showAll="0"/>
    <pivotField showAll="0"/>
    <pivotField showAll="0"/>
    <pivotField showAll="0"/>
    <pivotField showAll="0"/>
    <pivotField showAll="0"/>
    <pivotField axis="axisRow" showAll="0">
      <items count="9">
        <item x="5"/>
        <item x="2"/>
        <item x="4"/>
        <item x="0"/>
        <item x="3"/>
        <item x="7"/>
        <item x="1"/>
        <item x="6"/>
        <item t="default"/>
      </items>
    </pivotField>
    <pivotField dataField="1" numFmtId="1" showAll="0"/>
    <pivotField dataField="1" numFmtId="1" showAll="0"/>
    <pivotField showAll="0"/>
    <pivotField showAll="0"/>
  </pivotFields>
  <rowFields count="1">
    <field x="6"/>
  </rowFields>
  <rowItems count="8">
    <i>
      <x/>
    </i>
    <i>
      <x v="1"/>
    </i>
    <i>
      <x v="2"/>
    </i>
    <i>
      <x v="3"/>
    </i>
    <i>
      <x v="4"/>
    </i>
    <i>
      <x v="5"/>
    </i>
    <i>
      <x v="6"/>
    </i>
    <i>
      <x v="7"/>
    </i>
  </rowItems>
  <colFields count="1">
    <field x="-2"/>
  </colFields>
  <colItems count="3">
    <i>
      <x/>
    </i>
    <i i="1">
      <x v="1"/>
    </i>
    <i i="2">
      <x v="2"/>
    </i>
  </colItems>
  <dataFields count="3">
    <dataField name="Count of OrderID" fld="0" subtotal="count" baseField="0" baseItem="0"/>
    <dataField name="Sum of OrderSize" fld="7" baseField="0" baseItem="0" numFmtId="1"/>
    <dataField name="Average of DeliveryTime" fld="8" subtotal="average" baseField="0" baseItem="0" numFmtId="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1528C056-0E6D-4C90-96DB-5B31A9E9898E}" name="PivotTable1" cacheId="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9" rowHeaderCaption="IndustryWiseCompanies">
  <location ref="A3:C60" firstHeaderRow="0" firstDataRow="1" firstDataCol="1"/>
  <pivotFields count="6">
    <pivotField showAll="0"/>
    <pivotField axis="axisRow" showAll="0">
      <items count="30">
        <item x="0"/>
        <item x="16"/>
        <item x="14"/>
        <item x="26"/>
        <item x="12"/>
        <item x="5"/>
        <item x="4"/>
        <item x="1"/>
        <item x="8"/>
        <item x="18"/>
        <item x="9"/>
        <item x="21"/>
        <item x="15"/>
        <item x="24"/>
        <item x="17"/>
        <item x="25"/>
        <item x="13"/>
        <item x="11"/>
        <item x="22"/>
        <item x="7"/>
        <item x="3"/>
        <item x="10"/>
        <item x="23"/>
        <item x="2"/>
        <item x="28"/>
        <item x="6"/>
        <item x="20"/>
        <item x="19"/>
        <item x="27"/>
        <item t="default"/>
      </items>
    </pivotField>
    <pivotField axis="axisRow" showAll="0">
      <items count="9">
        <item x="0"/>
        <item x="6"/>
        <item x="4"/>
        <item x="1"/>
        <item x="3"/>
        <item x="2"/>
        <item x="5"/>
        <item x="7"/>
        <item t="default"/>
      </items>
    </pivotField>
    <pivotField dataField="1" numFmtId="44" showAll="0"/>
    <pivotField dataField="1" numFmtId="1" showAll="0"/>
    <pivotField numFmtId="2" showAll="0"/>
  </pivotFields>
  <rowFields count="2">
    <field x="2"/>
    <field x="1"/>
  </rowFields>
  <rowItems count="57">
    <i>
      <x/>
    </i>
    <i r="1">
      <x/>
    </i>
    <i r="1">
      <x v="1"/>
    </i>
    <i r="1">
      <x v="4"/>
    </i>
    <i r="1">
      <x v="11"/>
    </i>
    <i r="1">
      <x v="12"/>
    </i>
    <i r="1">
      <x v="21"/>
    </i>
    <i r="1">
      <x v="23"/>
    </i>
    <i r="1">
      <x v="24"/>
    </i>
    <i>
      <x v="1"/>
    </i>
    <i r="1">
      <x v="4"/>
    </i>
    <i r="1">
      <x v="5"/>
    </i>
    <i r="1">
      <x v="9"/>
    </i>
    <i r="1">
      <x v="12"/>
    </i>
    <i r="1">
      <x v="15"/>
    </i>
    <i r="1">
      <x v="17"/>
    </i>
    <i r="1">
      <x v="21"/>
    </i>
    <i r="1">
      <x v="23"/>
    </i>
    <i>
      <x v="2"/>
    </i>
    <i r="1">
      <x v="5"/>
    </i>
    <i r="1">
      <x v="10"/>
    </i>
    <i r="1">
      <x v="11"/>
    </i>
    <i r="1">
      <x v="21"/>
    </i>
    <i r="1">
      <x v="25"/>
    </i>
    <i r="1">
      <x v="28"/>
    </i>
    <i>
      <x v="3"/>
    </i>
    <i r="1">
      <x v="2"/>
    </i>
    <i r="1">
      <x v="6"/>
    </i>
    <i r="1">
      <x v="7"/>
    </i>
    <i r="1">
      <x v="19"/>
    </i>
    <i>
      <x v="4"/>
    </i>
    <i r="1">
      <x v="8"/>
    </i>
    <i r="1">
      <x v="12"/>
    </i>
    <i r="1">
      <x v="20"/>
    </i>
    <i r="1">
      <x v="22"/>
    </i>
    <i r="1">
      <x v="23"/>
    </i>
    <i>
      <x v="5"/>
    </i>
    <i r="1">
      <x v="8"/>
    </i>
    <i r="1">
      <x v="14"/>
    </i>
    <i r="1">
      <x v="21"/>
    </i>
    <i r="1">
      <x v="23"/>
    </i>
    <i r="1">
      <x v="27"/>
    </i>
    <i>
      <x v="6"/>
    </i>
    <i r="1">
      <x v="8"/>
    </i>
    <i r="1">
      <x v="9"/>
    </i>
    <i r="1">
      <x v="15"/>
    </i>
    <i r="1">
      <x v="23"/>
    </i>
    <i r="1">
      <x v="27"/>
    </i>
    <i>
      <x v="7"/>
    </i>
    <i r="1">
      <x v="3"/>
    </i>
    <i r="1">
      <x v="13"/>
    </i>
    <i r="1">
      <x v="15"/>
    </i>
    <i r="1">
      <x v="16"/>
    </i>
    <i r="1">
      <x v="18"/>
    </i>
    <i r="1">
      <x v="21"/>
    </i>
    <i r="1">
      <x v="26"/>
    </i>
    <i r="1">
      <x v="27"/>
    </i>
  </rowItems>
  <colFields count="1">
    <field x="-2"/>
  </colFields>
  <colItems count="2">
    <i>
      <x/>
    </i>
    <i i="1">
      <x v="1"/>
    </i>
  </colItems>
  <dataFields count="2">
    <dataField name="Total Revenue" fld="3" baseField="0" baseItem="0" numFmtId="44"/>
    <dataField name="Total UnitsSold" fld="4" baseField="0" baseItem="0" numFmtId="1"/>
  </dataFields>
  <chartFormats count="2">
    <chartFormat chart="18" format="4" series="1">
      <pivotArea type="data" outline="0" fieldPosition="0">
        <references count="1">
          <reference field="4294967294" count="1" selected="0">
            <x v="0"/>
          </reference>
        </references>
      </pivotArea>
    </chartFormat>
    <chartFormat chart="18"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D6768F40-6FC6-4D64-A992-9901989F287E}" name="PivotTable15"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rowHeaderCaption="IndustryWiseSuppliers">
  <location ref="A3:B61" firstHeaderRow="1" firstDataRow="1" firstDataCol="1"/>
  <pivotFields count="6">
    <pivotField showAll="0"/>
    <pivotField axis="axisRow" showAll="0">
      <items count="30">
        <item x="0"/>
        <item x="16"/>
        <item x="14"/>
        <item x="26"/>
        <item x="12"/>
        <item x="5"/>
        <item x="4"/>
        <item x="1"/>
        <item x="8"/>
        <item x="18"/>
        <item x="9"/>
        <item x="21"/>
        <item x="15"/>
        <item x="24"/>
        <item x="17"/>
        <item x="25"/>
        <item x="13"/>
        <item x="11"/>
        <item x="22"/>
        <item x="7"/>
        <item x="3"/>
        <item x="10"/>
        <item x="23"/>
        <item x="2"/>
        <item x="28"/>
        <item x="6"/>
        <item x="20"/>
        <item x="19"/>
        <item x="27"/>
        <item t="default"/>
      </items>
    </pivotField>
    <pivotField axis="axisRow" showAll="0">
      <items count="9">
        <item x="0"/>
        <item x="6"/>
        <item x="4"/>
        <item x="1"/>
        <item x="3"/>
        <item x="2"/>
        <item x="5"/>
        <item x="7"/>
        <item t="default"/>
      </items>
    </pivotField>
    <pivotField numFmtId="44" showAll="0"/>
    <pivotField numFmtId="1" showAll="0"/>
    <pivotField dataField="1" numFmtId="2" showAll="0"/>
  </pivotFields>
  <rowFields count="2">
    <field x="2"/>
    <field x="1"/>
  </rowFields>
  <rowItems count="58">
    <i>
      <x/>
    </i>
    <i r="1">
      <x/>
    </i>
    <i r="1">
      <x v="1"/>
    </i>
    <i r="1">
      <x v="4"/>
    </i>
    <i r="1">
      <x v="11"/>
    </i>
    <i r="1">
      <x v="12"/>
    </i>
    <i r="1">
      <x v="21"/>
    </i>
    <i r="1">
      <x v="23"/>
    </i>
    <i r="1">
      <x v="24"/>
    </i>
    <i>
      <x v="1"/>
    </i>
    <i r="1">
      <x v="4"/>
    </i>
    <i r="1">
      <x v="5"/>
    </i>
    <i r="1">
      <x v="9"/>
    </i>
    <i r="1">
      <x v="12"/>
    </i>
    <i r="1">
      <x v="15"/>
    </i>
    <i r="1">
      <x v="17"/>
    </i>
    <i r="1">
      <x v="21"/>
    </i>
    <i r="1">
      <x v="23"/>
    </i>
    <i>
      <x v="2"/>
    </i>
    <i r="1">
      <x v="5"/>
    </i>
    <i r="1">
      <x v="10"/>
    </i>
    <i r="1">
      <x v="11"/>
    </i>
    <i r="1">
      <x v="21"/>
    </i>
    <i r="1">
      <x v="25"/>
    </i>
    <i r="1">
      <x v="28"/>
    </i>
    <i>
      <x v="3"/>
    </i>
    <i r="1">
      <x v="2"/>
    </i>
    <i r="1">
      <x v="6"/>
    </i>
    <i r="1">
      <x v="7"/>
    </i>
    <i r="1">
      <x v="19"/>
    </i>
    <i>
      <x v="4"/>
    </i>
    <i r="1">
      <x v="8"/>
    </i>
    <i r="1">
      <x v="12"/>
    </i>
    <i r="1">
      <x v="20"/>
    </i>
    <i r="1">
      <x v="22"/>
    </i>
    <i r="1">
      <x v="23"/>
    </i>
    <i>
      <x v="5"/>
    </i>
    <i r="1">
      <x v="8"/>
    </i>
    <i r="1">
      <x v="14"/>
    </i>
    <i r="1">
      <x v="21"/>
    </i>
    <i r="1">
      <x v="23"/>
    </i>
    <i r="1">
      <x v="27"/>
    </i>
    <i>
      <x v="6"/>
    </i>
    <i r="1">
      <x v="8"/>
    </i>
    <i r="1">
      <x v="9"/>
    </i>
    <i r="1">
      <x v="15"/>
    </i>
    <i r="1">
      <x v="23"/>
    </i>
    <i r="1">
      <x v="27"/>
    </i>
    <i>
      <x v="7"/>
    </i>
    <i r="1">
      <x v="3"/>
    </i>
    <i r="1">
      <x v="13"/>
    </i>
    <i r="1">
      <x v="15"/>
    </i>
    <i r="1">
      <x v="16"/>
    </i>
    <i r="1">
      <x v="18"/>
    </i>
    <i r="1">
      <x v="21"/>
    </i>
    <i r="1">
      <x v="26"/>
    </i>
    <i r="1">
      <x v="27"/>
    </i>
    <i t="grand">
      <x/>
    </i>
  </rowItems>
  <colItems count="1">
    <i/>
  </colItems>
  <dataFields count="1">
    <dataField name="Avg.DeliveryTime" fld="5" subtotal="average" baseField="0" baseItem="0" numFmtId="2"/>
  </dataFields>
  <chartFormats count="2">
    <chartFormat chart="13" format="5" series="1">
      <pivotArea type="data" outline="0" fieldPosition="0">
        <references count="1">
          <reference field="4294967294" count="1" selected="0">
            <x v="0"/>
          </reference>
        </references>
      </pivotArea>
    </chartFormat>
    <chartFormat chart="13" format="6">
      <pivotArea type="data" outline="0" fieldPosition="0">
        <references count="3">
          <reference field="4294967294" count="1" selected="0">
            <x v="0"/>
          </reference>
          <reference field="1" count="1" selected="0">
            <x v="2"/>
          </reference>
          <reference field="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320F5CD4-E63D-42EC-B9FC-BFA26D36ABF9}" name="PivotTable1"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B61" firstHeaderRow="1" firstDataRow="1" firstDataCol="1"/>
  <pivotFields count="7">
    <pivotField showAll="0"/>
    <pivotField axis="axisRow" showAll="0">
      <items count="30">
        <item x="17"/>
        <item x="15"/>
        <item x="4"/>
        <item x="27"/>
        <item x="0"/>
        <item x="25"/>
        <item x="13"/>
        <item x="24"/>
        <item x="21"/>
        <item x="2"/>
        <item x="10"/>
        <item x="20"/>
        <item x="19"/>
        <item x="26"/>
        <item x="22"/>
        <item x="5"/>
        <item x="18"/>
        <item x="1"/>
        <item x="12"/>
        <item x="14"/>
        <item x="23"/>
        <item x="6"/>
        <item x="8"/>
        <item x="11"/>
        <item x="9"/>
        <item x="7"/>
        <item x="16"/>
        <item x="3"/>
        <item x="28"/>
        <item t="default"/>
      </items>
    </pivotField>
    <pivotField axis="axisRow" showAll="0">
      <items count="9">
        <item x="0"/>
        <item x="1"/>
        <item x="5"/>
        <item x="3"/>
        <item x="6"/>
        <item x="4"/>
        <item x="2"/>
        <item x="7"/>
        <item t="default"/>
      </items>
    </pivotField>
    <pivotField showAll="0">
      <items count="78">
        <item x="8"/>
        <item x="40"/>
        <item x="27"/>
        <item x="68"/>
        <item x="38"/>
        <item x="45"/>
        <item x="41"/>
        <item x="0"/>
        <item x="26"/>
        <item x="60"/>
        <item x="1"/>
        <item x="75"/>
        <item x="64"/>
        <item x="70"/>
        <item x="52"/>
        <item x="22"/>
        <item x="44"/>
        <item x="35"/>
        <item x="19"/>
        <item x="62"/>
        <item x="25"/>
        <item x="14"/>
        <item x="63"/>
        <item x="56"/>
        <item x="67"/>
        <item x="13"/>
        <item x="42"/>
        <item x="24"/>
        <item x="57"/>
        <item x="28"/>
        <item x="43"/>
        <item x="31"/>
        <item x="54"/>
        <item x="4"/>
        <item x="2"/>
        <item x="61"/>
        <item x="32"/>
        <item x="20"/>
        <item x="30"/>
        <item x="74"/>
        <item x="21"/>
        <item x="18"/>
        <item x="71"/>
        <item x="66"/>
        <item x="17"/>
        <item x="10"/>
        <item x="34"/>
        <item x="9"/>
        <item x="33"/>
        <item x="5"/>
        <item x="6"/>
        <item x="73"/>
        <item x="55"/>
        <item x="49"/>
        <item x="37"/>
        <item x="36"/>
        <item x="51"/>
        <item x="53"/>
        <item x="15"/>
        <item x="48"/>
        <item x="29"/>
        <item x="11"/>
        <item x="12"/>
        <item x="76"/>
        <item x="58"/>
        <item x="23"/>
        <item x="39"/>
        <item x="47"/>
        <item x="16"/>
        <item x="7"/>
        <item x="59"/>
        <item x="65"/>
        <item x="3"/>
        <item x="72"/>
        <item x="46"/>
        <item x="50"/>
        <item x="69"/>
        <item t="default"/>
      </items>
    </pivotField>
    <pivotField dataField="1" numFmtId="44" showAll="0"/>
    <pivotField numFmtId="1" showAll="0"/>
    <pivotField numFmtId="44" showAll="0"/>
  </pivotFields>
  <rowFields count="2">
    <field x="2"/>
    <field x="1"/>
  </rowFields>
  <rowItems count="58">
    <i>
      <x/>
    </i>
    <i r="1">
      <x/>
    </i>
    <i r="1">
      <x v="1"/>
    </i>
    <i r="1">
      <x v="4"/>
    </i>
    <i r="1">
      <x v="11"/>
    </i>
    <i r="1">
      <x v="12"/>
    </i>
    <i r="1">
      <x v="21"/>
    </i>
    <i r="1">
      <x v="23"/>
    </i>
    <i r="1">
      <x v="24"/>
    </i>
    <i>
      <x v="1"/>
    </i>
    <i r="1">
      <x v="4"/>
    </i>
    <i r="1">
      <x v="5"/>
    </i>
    <i r="1">
      <x v="9"/>
    </i>
    <i r="1">
      <x v="12"/>
    </i>
    <i r="1">
      <x v="15"/>
    </i>
    <i r="1">
      <x v="17"/>
    </i>
    <i r="1">
      <x v="21"/>
    </i>
    <i r="1">
      <x v="23"/>
    </i>
    <i>
      <x v="2"/>
    </i>
    <i r="1">
      <x v="5"/>
    </i>
    <i r="1">
      <x v="10"/>
    </i>
    <i r="1">
      <x v="11"/>
    </i>
    <i r="1">
      <x v="21"/>
    </i>
    <i r="1">
      <x v="25"/>
    </i>
    <i r="1">
      <x v="28"/>
    </i>
    <i>
      <x v="3"/>
    </i>
    <i r="1">
      <x v="2"/>
    </i>
    <i r="1">
      <x v="6"/>
    </i>
    <i r="1">
      <x v="7"/>
    </i>
    <i r="1">
      <x v="19"/>
    </i>
    <i>
      <x v="4"/>
    </i>
    <i r="1">
      <x v="8"/>
    </i>
    <i r="1">
      <x v="12"/>
    </i>
    <i r="1">
      <x v="20"/>
    </i>
    <i r="1">
      <x v="22"/>
    </i>
    <i r="1">
      <x v="23"/>
    </i>
    <i>
      <x v="5"/>
    </i>
    <i r="1">
      <x v="8"/>
    </i>
    <i r="1">
      <x v="14"/>
    </i>
    <i r="1">
      <x v="21"/>
    </i>
    <i r="1">
      <x v="23"/>
    </i>
    <i r="1">
      <x v="27"/>
    </i>
    <i>
      <x v="6"/>
    </i>
    <i r="1">
      <x v="8"/>
    </i>
    <i r="1">
      <x v="9"/>
    </i>
    <i r="1">
      <x v="15"/>
    </i>
    <i r="1">
      <x v="23"/>
    </i>
    <i r="1">
      <x v="27"/>
    </i>
    <i>
      <x v="7"/>
    </i>
    <i r="1">
      <x v="3"/>
    </i>
    <i r="1">
      <x v="13"/>
    </i>
    <i r="1">
      <x v="15"/>
    </i>
    <i r="1">
      <x v="16"/>
    </i>
    <i r="1">
      <x v="18"/>
    </i>
    <i r="1">
      <x v="21"/>
    </i>
    <i r="1">
      <x v="26"/>
    </i>
    <i r="1">
      <x v="27"/>
    </i>
    <i t="grand">
      <x/>
    </i>
  </rowItems>
  <colItems count="1">
    <i/>
  </colItems>
  <dataFields count="1">
    <dataField name="Average of AvgPricePerUnit" fld="4" subtotal="average" baseField="0" baseItem="0" numFmtId="44"/>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9B79B211-DE73-4EA6-B222-AF9124EBC922}" sourceName="Country">
  <data>
    <tabular pivotCacheId="1359949351">
      <items count="17">
        <i x="7" s="1"/>
        <i x="10" s="1"/>
        <i x="16" s="1"/>
        <i x="9" s="1"/>
        <i x="6" s="1"/>
        <i x="4" s="1"/>
        <i x="0" s="1"/>
        <i x="15" s="1"/>
        <i x="11" s="1"/>
        <i x="1" s="1"/>
        <i x="12" s="1"/>
        <i x="5" s="1"/>
        <i x="3" s="1"/>
        <i x="8" s="1"/>
        <i x="2" s="1"/>
        <i x="13" s="1"/>
        <i x="14"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itle" xr10:uid="{74367A0D-6910-4149-A9B8-DF101D406288}" sourceName="Title">
  <data>
    <tabular pivotCacheId="1359949351">
      <items count="10">
        <i x="4" s="1"/>
        <i x="9" s="1"/>
        <i x="8" s="1"/>
        <i x="3" s="1"/>
        <i x="2" s="1"/>
        <i x="1" s="1"/>
        <i x="5" s="1"/>
        <i x="6" s="1"/>
        <i x="7"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E0E5031B-FF84-47C7-B506-F96F8B277183}" cache="Slicer_Country" caption="Country" rowHeight="251883"/>
  <slicer name="Title" xr10:uid="{6DE82520-6855-495B-9A6B-7ECD018BF195}" cache="Slicer_Title" caption="Title" rowHeight="251883"/>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1C43833-F8AA-41E0-8A2C-1691F51B179A}" name="Table1" displayName="Table1" ref="A1:P1686" totalsRowShown="0" headerRowDxfId="183">
  <autoFilter ref="A1:P1686" xr:uid="{BA2C83B0-38DD-41C1-9A70-49BA8F2F9E12}"/>
  <tableColumns count="16">
    <tableColumn id="1" xr3:uid="{1F409662-2691-450B-B5FF-4603B7CD1F18}" name="CustomerID"/>
    <tableColumn id="2" xr3:uid="{8BD2DEC7-BE48-4994-B81F-3CAD65464B1C}" name="CompanyName"/>
    <tableColumn id="3" xr3:uid="{20E8E043-5161-4B4B-9D9F-0721001349F6}" name="City"/>
    <tableColumn id="4" xr3:uid="{971CDC61-B2BE-4E5E-84E4-F0B8E4AC6DD0}" name="Country"/>
    <tableColumn id="5" xr3:uid="{55EE91B4-4904-4ACC-AAC5-AD254BF92756}" name="ProductName"/>
    <tableColumn id="6" xr3:uid="{4D9ED585-A2C1-406E-8C47-4292AA2FB06C}" name="CategoryName"/>
    <tableColumn id="7" xr3:uid="{EA02CD1E-9B33-41A9-9505-CD4DDC977AB5}" name="RetentionPeriod" dataDxfId="182"/>
    <tableColumn id="8" xr3:uid="{D467112C-F88A-4A56-96CE-A4FE16338D6B}" name="AvgDaysBetweenOrders" dataDxfId="181"/>
    <tableColumn id="9" xr3:uid="{E39D6632-CF3A-4EA3-8336-CE43211098EB}" name="TotalOrders" dataDxfId="180"/>
    <tableColumn id="10" xr3:uid="{E14D76A4-448A-49F2-9780-E1EADA2615A4}" name="AvgDiscountPerOrder" dataDxfId="179" dataCellStyle="Percent"/>
    <tableColumn id="11" xr3:uid="{0AA380B3-1DD6-4FF4-90CB-118D6C83CC71}" name="CLV" dataDxfId="178"/>
    <tableColumn id="12" xr3:uid="{ADC0AA7F-ADED-49A8-B971-1D7AC88B7B6B}" name="AOV" dataDxfId="177"/>
    <tableColumn id="13" xr3:uid="{DE783055-2874-40D9-BF50-CF1517DA111B}" name="Orders/Period" dataDxfId="176"/>
    <tableColumn id="14" xr3:uid="{0DAD9ED2-4C8F-4531-9316-4668E891FD75}" name="Revenue/Period" dataDxfId="175"/>
    <tableColumn id="15" xr3:uid="{FB76094C-F0A1-4F94-BC94-25C5F58A29EC}" name="Revenue/Order" dataDxfId="174"/>
    <tableColumn id="16" xr3:uid="{9BF6D0D6-4401-4243-8946-B81070917B75}" name="AvgDeliveryTime" dataDxfId="173"/>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2" xr:uid="{CBD43CFF-0DAA-4DE4-BEE7-0F89CC1C5B84}" name="Table32" displayName="Table32" ref="B2:F75" totalsRowShown="0">
  <autoFilter ref="B2:F75" xr:uid="{CBD43CFF-0DAA-4DE4-BEE7-0F89CC1C5B84}"/>
  <tableColumns count="5">
    <tableColumn id="1" xr3:uid="{19808747-FBEA-4277-856F-BEA0E3FE7B42}" name="Table"/>
    <tableColumn id="2" xr3:uid="{305662EE-47D4-472D-A75B-55182B7B20AC}" name="Column"/>
    <tableColumn id="3" xr3:uid="{D341C56F-3CF1-461C-8F7A-1B2049F4E008}" name="Data Type"/>
    <tableColumn id="4" xr3:uid="{A1B2205A-1A69-4CB0-96B9-CB756375A447}" name="Description"/>
    <tableColumn id="5" xr3:uid="{6624726B-0A87-434D-B3C3-B6C1D506AF1D}" name="Key Type"/>
  </tableColumns>
  <tableStyleInfo name="TableStyleMedium2" showFirstColumn="1"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CD9759D-CCB6-471E-95A5-30E272FEF76D}" name="Table3" displayName="Table3" ref="A7:C96" totalsRowShown="0">
  <autoFilter ref="A7:C96" xr:uid="{244F7ACC-E404-4938-A291-E15198F0BFA2}"/>
  <tableColumns count="3">
    <tableColumn id="1" xr3:uid="{B080CF7C-079B-4766-9EAB-01B0A32DD545}" name="Companies" dataDxfId="172"/>
    <tableColumn id="2" xr3:uid="{44F843ED-DF3F-4382-B718-47BB4FA572B6}" name="TotalOrders" dataDxfId="171"/>
    <tableColumn id="3" xr3:uid="{FA74418D-26FB-4727-9DBF-205671641735}" name="AvgDaysBetweenOrders" dataDxfId="170"/>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9670691-5642-467E-AF86-22CA9A4BA16E}" name="Table4" displayName="Table4" ref="A7:C96" totalsRowShown="0">
  <autoFilter ref="A7:C96" xr:uid="{C04421D6-EEA6-4B29-BFB1-7DCB04CCBEBA}"/>
  <tableColumns count="3">
    <tableColumn id="1" xr3:uid="{F737E611-A512-4050-932F-BF091927C9A9}" name="Companies" dataDxfId="169"/>
    <tableColumn id="2" xr3:uid="{B20DCE67-3E99-4F35-9C00-C23D69F76CDC}" name="Discount" dataDxfId="168"/>
    <tableColumn id="3" xr3:uid="{FF64EC40-77A0-4019-AB98-CF17F6713E6F}" name="CLV" dataDxfId="167"/>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15AA1032-230B-4BBF-996B-087D071D0CBC}" name="Table115" displayName="Table115" ref="A5:E1005" totalsRowShown="0">
  <autoFilter ref="A5:E1005" xr:uid="{EA27C6BE-7A82-4C46-8B90-531D756E6D5F}"/>
  <tableColumns count="5">
    <tableColumn id="1" xr3:uid="{9F2AFD8F-F80F-4589-922C-7B767A6BFE73}" name="Country"/>
    <tableColumn id="2" xr3:uid="{FC9A0A4A-F379-4384-9974-2F36716A027D}" name="Title"/>
    <tableColumn id="3" xr3:uid="{D581BDFB-9175-4220-BBA6-2334445DA7A6}" name="Product"/>
    <tableColumn id="4" xr3:uid="{2063482B-D5F1-4147-B82B-1AA46360B788}" name="Quantity" dataDxfId="166" dataCellStyle="Comma"/>
    <tableColumn id="5" xr3:uid="{F886DD73-E84D-4FCE-882A-C96EE47D9810}" name="Revenue" dataDxfId="165" dataCellStyle="Currency"/>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B8BAB11A-ABA9-4463-9BE6-E7667EE79E6C}" name="Table116" displayName="Table116" ref="A6:I95" totalsRowShown="0" headerRowDxfId="164">
  <autoFilter ref="A6:I95" xr:uid="{A8D7AB3C-AE0D-43F9-B9BD-5CFF32FED16D}"/>
  <tableColumns count="9">
    <tableColumn id="1" xr3:uid="{FFB42DE3-AFD6-49C0-B528-F7208406F2EF}" name="CustomerID" dataDxfId="163"/>
    <tableColumn id="2" xr3:uid="{6DE8B114-9EAE-43FC-A434-E4787457F005}" name="RecentPurchaseDate" dataDxfId="162"/>
    <tableColumn id="3" xr3:uid="{3CCE64AD-4CEE-416E-B680-A33E994500D5}" name="DaysSinceLastOrder" dataDxfId="161"/>
    <tableColumn id="4" xr3:uid="{58F3740F-657D-48C5-A606-21137E5504F3}" name="TotalOrders" dataDxfId="160"/>
    <tableColumn id="5" xr3:uid="{F8A9A2B0-4457-4728-9B42-5DD779F4EF38}" name="TotalRevenue" dataDxfId="159" dataCellStyle="Currency"/>
    <tableColumn id="6" xr3:uid="{989D07CE-76F2-4809-BB90-5E3E759F2A78}" name="RecencyScore" dataDxfId="158"/>
    <tableColumn id="7" xr3:uid="{BF34E40A-639D-4118-9A54-163A1725AC5E}" name="FrequencyScore" dataDxfId="157"/>
    <tableColumn id="8" xr3:uid="{F2237B26-9D18-4938-B2D9-B771F2E96204}" name="MonetaryScore" dataDxfId="156"/>
    <tableColumn id="9" xr3:uid="{FBEA575A-E6E3-4986-B342-90D3A6F347E2}" name="CustomerSegment"/>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0F85E830-63F5-4F4C-A0DD-4AE5715504D4}" name="Table117" displayName="Table117" ref="A32:D40" totalsRowShown="0">
  <autoFilter ref="A32:D40" xr:uid="{6C6A2BD2-44D1-4182-9B9F-27464F1CE8F3}"/>
  <tableColumns count="4">
    <tableColumn id="1" xr3:uid="{70609799-4549-4ED1-A795-822B7291A876}" name="CategoryName"/>
    <tableColumn id="2" xr3:uid="{F630FB6B-A11C-4148-8239-1E50D6084FCF}" name="TotalQuantity" dataDxfId="155"/>
    <tableColumn id="3" xr3:uid="{E8EF474A-8927-4BEA-AAC9-FB732978078E}" name="TotalRevenue" dataDxfId="154" dataCellStyle="Currency"/>
    <tableColumn id="4" xr3:uid="{5EBF3B13-EC3E-4EFB-A474-68F653DDD354}" name="RevenuePercentage" dataDxfId="153" dataCellStyle="Percent"/>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6F9BEF3E-1FED-4E91-A683-ADD3304ABC75}" name="Table118" displayName="Table118" ref="A22:E483" totalsRowShown="0">
  <autoFilter ref="A22:E483" xr:uid="{14C96FFE-53DA-4AC3-B0F8-F77154260CA2}"/>
  <tableColumns count="5">
    <tableColumn id="1" xr3:uid="{6CCE945C-EC72-484D-A4D2-2F9AF58011D8}" name="Country"/>
    <tableColumn id="2" xr3:uid="{58FA7BDE-3B1B-45E2-8D5E-B0FC3A863EE3}" name="ContactTitle"/>
    <tableColumn id="3" xr3:uid="{CF474095-3056-4993-BAA9-D30F54217AD0}" name="CategoryName"/>
    <tableColumn id="4" xr3:uid="{DD9799F9-CDB5-49D4-947C-C35B4D3B879D}" name="AvgOrderQuantity" dataDxfId="152"/>
    <tableColumn id="5" xr3:uid="{80076965-86A9-4D27-9B00-0FD019A65886}" name="AvgOrderRevenue" dataDxfId="151" dataCellStyle="Currency"/>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E06B5-A612-4B24-ABD3-AE0DD7023643}" name="Table219" displayName="Table219" ref="G2:O23" totalsRowShown="0">
  <autoFilter ref="G2:O23" xr:uid="{4E89AD4F-9F13-4E00-B5F8-693022350B98}"/>
  <tableColumns count="9">
    <tableColumn id="1" xr3:uid="{67F9AEA2-E65D-4DAD-B9FD-ACD8AC76BE3C}" name="Row Labels"/>
    <tableColumn id="2" xr3:uid="{51B6E72F-C0C4-402B-9FAE-4DEBB4B3D481}" name="Beverages" dataDxfId="150"/>
    <tableColumn id="3" xr3:uid="{4BC5921E-FB03-46E1-9EF4-D2301DF0317D}" name="Condiments" dataDxfId="149"/>
    <tableColumn id="4" xr3:uid="{DA9EEABB-B995-4271-BD29-A67F98F8DBC9}" name="Confections" dataDxfId="148"/>
    <tableColumn id="5" xr3:uid="{E63349FF-80E2-4DC9-8452-6995023D2FA0}" name="Dairy Products" dataDxfId="147"/>
    <tableColumn id="6" xr3:uid="{2FE73CF8-FB71-4D38-96E8-08945992D730}" name="Grains/Cereals" dataDxfId="146"/>
    <tableColumn id="7" xr3:uid="{0F553B94-51B5-473A-859E-014A90D01497}" name="Meat/Poultry" dataDxfId="145"/>
    <tableColumn id="8" xr3:uid="{15B7B1DD-45C1-46DD-91C1-9720FAA8934E}" name="Produce" dataDxfId="144"/>
    <tableColumn id="9" xr3:uid="{8AC123F5-2247-44DD-9E5E-00B15FD98EF3}" name="Seafood" dataDxfId="143"/>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DA26DBF0-06A6-4508-9C85-1F9AD5860182}" name="Table320" displayName="Table320" ref="G26:O47" totalsRowShown="0">
  <autoFilter ref="G26:O47" xr:uid="{AB4742E4-D2B5-4C74-B4F3-93ABDA553D55}"/>
  <tableColumns count="9">
    <tableColumn id="1" xr3:uid="{DDD2E2A9-D2E7-4ED5-A354-07A016127BA6}" name="Row Labels"/>
    <tableColumn id="2" xr3:uid="{C0F60773-7B68-4BF4-8E1A-229668B5BC83}" name="Beverages" dataDxfId="142"/>
    <tableColumn id="3" xr3:uid="{6E4DBA33-1F4E-43C3-9C95-78142C74ABB1}" name="Condiments" dataDxfId="141"/>
    <tableColumn id="4" xr3:uid="{D3DAC07C-B3B8-4CA8-9FCB-48E47EF1BE01}" name="Confections" dataDxfId="140"/>
    <tableColumn id="5" xr3:uid="{1A16ED68-3DE3-45B5-9736-7452BD6B18CB}" name="Dairy Products" dataDxfId="139"/>
    <tableColumn id="6" xr3:uid="{A6CAD08A-F9C3-48A6-ADD9-92372575F707}" name="Grains/Cereals" dataDxfId="138"/>
    <tableColumn id="7" xr3:uid="{01E07697-3B1F-4733-90AA-C1AA06815E1B}" name="Meat/Poultry" dataDxfId="137"/>
    <tableColumn id="8" xr3:uid="{205AC2A7-84D5-4C2E-B501-F25E8E8B6F52}" name="Produce" dataDxfId="136"/>
    <tableColumn id="9" xr3:uid="{86E6AF19-F6BE-4671-898B-C0CC51779AC1}" name="Seafood" dataDxfId="135"/>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043CF1A-B4D8-414E-9EE8-9E9BEB81F8F3}" name="Table421" displayName="Table421" ref="G50:O62" totalsRowShown="0">
  <autoFilter ref="G50:O62" xr:uid="{DFB10CD0-B8BF-41BF-9C3C-BC908A762111}"/>
  <tableColumns count="9">
    <tableColumn id="1" xr3:uid="{A4E42AA0-46BF-4C84-9D3E-A36D1534BD51}" name="Row Labels"/>
    <tableColumn id="2" xr3:uid="{2FB26DA2-1510-4008-80FC-F04BF8CF4970}" name="Beverages" dataDxfId="134"/>
    <tableColumn id="3" xr3:uid="{6D1E7E47-0BA1-41AE-A085-73C3D5F79F5D}" name="Condiments" dataDxfId="133"/>
    <tableColumn id="4" xr3:uid="{9D9850F2-D6B8-4C77-B83E-CD957A44A2AE}" name="Confections" dataDxfId="132"/>
    <tableColumn id="5" xr3:uid="{1E1DDEF1-D772-439C-BAF6-4A69BEBC4E09}" name="Dairy Products" dataDxfId="131"/>
    <tableColumn id="6" xr3:uid="{0537B2DD-2F3F-4619-BB61-77F09D82C584}" name="Grains/Cereals" dataDxfId="130"/>
    <tableColumn id="7" xr3:uid="{50D50A24-A439-443D-8A8E-121D52592C90}" name="Meat/Poultry" dataDxfId="129"/>
    <tableColumn id="8" xr3:uid="{2AFECB4B-587A-4031-A77F-AAC07FB65EA6}" name="Produce" dataDxfId="128"/>
    <tableColumn id="9" xr3:uid="{EE9857F4-3E6F-4694-ADAD-409FA444FB63}" name="Seafood" dataDxfId="127"/>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006FF6F3-3E29-4638-A78D-1E1EF9DE16CA}" name="Table5" displayName="Table5" ref="G65:O77" totalsRowShown="0">
  <autoFilter ref="G65:O77" xr:uid="{D1FD89DA-2C7E-4552-81B0-60878A8397BC}"/>
  <tableColumns count="9">
    <tableColumn id="1" xr3:uid="{254107D6-B510-4265-BB56-5FF0EEB00293}" name="Row Labels"/>
    <tableColumn id="2" xr3:uid="{27A49F39-2372-47C0-933B-A48114F5E200}" name="Beverages" dataDxfId="126"/>
    <tableColumn id="3" xr3:uid="{46B66D82-0034-4799-85E1-53D85E54A894}" name="Condiments" dataDxfId="125"/>
    <tableColumn id="4" xr3:uid="{F16B49EF-98D4-407D-8D6A-A7182AB07328}" name="Confections" dataDxfId="124"/>
    <tableColumn id="5" xr3:uid="{0C72411C-F57C-4C85-848C-FEA4F5FD4E9E}" name="Dairy Products" dataDxfId="123"/>
    <tableColumn id="6" xr3:uid="{548E1593-6F3E-464E-A77B-0D4FA9FD25CD}" name="Grains/Cereals" dataDxfId="122"/>
    <tableColumn id="7" xr3:uid="{40E3D61C-5C49-457E-9C96-94A7263394E1}" name="Meat/Poultry" dataDxfId="121"/>
    <tableColumn id="8" xr3:uid="{F5F005C2-1098-4B52-B5EE-53587F6098D2}" name="Produce" dataDxfId="120"/>
    <tableColumn id="9" xr3:uid="{8B9EB296-D047-4F39-9B7E-075B5DAAAE52}" name="Seafood" dataDxfId="119"/>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3B266346-4E4B-4E61-A81A-898FEA413D70}" name="Table6" displayName="Table6" ref="G80:AB92" totalsRowShown="0">
  <autoFilter ref="G80:AB92" xr:uid="{71278835-0D59-41B9-BED6-5979A87A8251}"/>
  <tableColumns count="22">
    <tableColumn id="1" xr3:uid="{2F8D93A5-026A-4503-9947-FD4528C03F94}" name="Row Labels"/>
    <tableColumn id="2" xr3:uid="{C55E5759-5972-4F87-846B-55A7246A8E69}" name="Argentina" dataDxfId="118"/>
    <tableColumn id="3" xr3:uid="{76D95B70-DD60-4D4E-AECC-0A3A95896A3D}" name="Austria" dataDxfId="117"/>
    <tableColumn id="4" xr3:uid="{F7202E38-17A4-4738-A321-E6A64EBA0A3D}" name="Belgium" dataDxfId="116"/>
    <tableColumn id="5" xr3:uid="{EB436F51-3725-4FAF-99F8-82C109353D3C}" name="Brazil" dataDxfId="115"/>
    <tableColumn id="6" xr3:uid="{CDE0A7A0-809F-42C8-B486-220B62F0AC0C}" name="Canada" dataDxfId="114"/>
    <tableColumn id="7" xr3:uid="{3AE604DD-413C-4110-8FD9-43006556905F}" name="Denmark" dataDxfId="113"/>
    <tableColumn id="8" xr3:uid="{386D842B-2558-4C70-BFDA-74BB6411A855}" name="Finland" dataDxfId="112"/>
    <tableColumn id="9" xr3:uid="{D1E30987-6AC9-492E-847C-F6E6EBA777E3}" name="France" dataDxfId="111"/>
    <tableColumn id="10" xr3:uid="{4CD324E0-617B-4B56-AA34-FD55225E1F81}" name="Germany" dataDxfId="110"/>
    <tableColumn id="11" xr3:uid="{77703F45-A04F-4C57-AD28-0E7E5B48E3E0}" name="Ireland" dataDxfId="109"/>
    <tableColumn id="12" xr3:uid="{F7A95A77-9D4B-453B-AB6B-B8CEA15AEF62}" name="Italy" dataDxfId="108"/>
    <tableColumn id="13" xr3:uid="{9FC5E448-D7A6-4B5D-8DB8-3E773AD5C036}" name="Mexico" dataDxfId="107"/>
    <tableColumn id="14" xr3:uid="{2FBDBF0F-890B-46BA-B7C9-0916BAD6C8E7}" name="Norway" dataDxfId="106"/>
    <tableColumn id="15" xr3:uid="{33AB0142-C621-415F-A4E5-C4B9874AAE06}" name="Poland" dataDxfId="105"/>
    <tableColumn id="16" xr3:uid="{6A59085E-85FC-4768-83D1-CF86F1CB77A8}" name="Portugal" dataDxfId="104"/>
    <tableColumn id="17" xr3:uid="{E0800970-B5BA-4A2A-B802-701906E4347C}" name="Spain" dataDxfId="103"/>
    <tableColumn id="18" xr3:uid="{4EF6D3F4-8E8F-45D7-BF6E-EAECD56EC194}" name="Sweden" dataDxfId="102"/>
    <tableColumn id="19" xr3:uid="{C308BD9B-C257-4617-83AC-0637F1BF6536}" name="Switzerland" dataDxfId="101"/>
    <tableColumn id="20" xr3:uid="{CB4EE38C-2308-4856-81B2-3B8DFAD5A965}" name="UK" dataDxfId="100"/>
    <tableColumn id="21" xr3:uid="{DB28E56B-1247-4C3B-A4BA-DAA5FC74B71A}" name="USA" dataDxfId="99"/>
    <tableColumn id="22" xr3:uid="{15C23C12-59C3-4A67-8BF7-DB15EE07B812}" name="Venezuela" dataDxfId="98"/>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F4099B25-937E-4BC9-A40E-773DA1759E2F}" name="Table7" displayName="Table7" ref="G95:AB107" totalsRowShown="0">
  <autoFilter ref="G95:AB107" xr:uid="{D1D3F75F-624B-4B25-9FDE-51B0321230B1}"/>
  <tableColumns count="22">
    <tableColumn id="1" xr3:uid="{C60535C8-0C82-4D0A-A8D1-749E0E8BBFD8}" name="Row Labels"/>
    <tableColumn id="2" xr3:uid="{4A73F699-B6CD-4DFA-9DA9-D4DD8B56DFDB}" name="Argentina" dataDxfId="97"/>
    <tableColumn id="3" xr3:uid="{1D83DDF3-7BB6-4A55-AEB3-ADAC694B42BD}" name="Austria" dataDxfId="96"/>
    <tableColumn id="4" xr3:uid="{0188B084-F8BC-4695-A905-71BB403644E4}" name="Belgium" dataDxfId="95"/>
    <tableColumn id="5" xr3:uid="{B1C950EE-EC6F-4383-B53E-05FF7E419229}" name="Brazil" dataDxfId="94"/>
    <tableColumn id="6" xr3:uid="{C17D9E8A-F5DC-4495-9690-048687093CA8}" name="Canada" dataDxfId="93"/>
    <tableColumn id="7" xr3:uid="{8CB769DD-7200-49F3-8D83-AFBAD763D7AB}" name="Denmark" dataDxfId="92"/>
    <tableColumn id="8" xr3:uid="{9E0D9279-A031-4DA7-81B3-3FCEDFE3C673}" name="Finland" dataDxfId="91"/>
    <tableColumn id="9" xr3:uid="{4EB43F77-533B-4FD5-809D-82334C691649}" name="France" dataDxfId="90"/>
    <tableColumn id="10" xr3:uid="{D20BEA1A-AC42-468D-BF92-118C41E88498}" name="Germany" dataDxfId="89"/>
    <tableColumn id="11" xr3:uid="{FB7C12EB-824B-4C25-B05E-0D31FD20CCB1}" name="Ireland" dataDxfId="88"/>
    <tableColumn id="12" xr3:uid="{7220F42A-CF1B-4D5F-8CD8-FE1CB3EF2849}" name="Italy" dataDxfId="87"/>
    <tableColumn id="13" xr3:uid="{B79F84DC-547A-49B9-A05F-AAA4EF6D3692}" name="Mexico" dataDxfId="86"/>
    <tableColumn id="14" xr3:uid="{829D87AF-C5F8-4593-9220-6D19E4A121B8}" name="Norway" dataDxfId="85"/>
    <tableColumn id="15" xr3:uid="{B6FF1FCB-7F3D-42FA-B45A-2C328BADD887}" name="Poland" dataDxfId="84"/>
    <tableColumn id="16" xr3:uid="{BE3503F6-8119-4591-B960-B850A0DD4A51}" name="Portugal" dataDxfId="83"/>
    <tableColumn id="17" xr3:uid="{509426FD-DE73-4E4A-BC6A-DBDE539C7588}" name="Spain" dataDxfId="82"/>
    <tableColumn id="18" xr3:uid="{830D2E30-682F-435E-BCBD-5B82C054B030}" name="Sweden" dataDxfId="81"/>
    <tableColumn id="19" xr3:uid="{468A064C-F272-4783-829A-AC64A84E6125}" name="Switzerland" dataDxfId="80"/>
    <tableColumn id="20" xr3:uid="{29B64182-0368-4D9E-8CC8-8F3FAD061D1E}" name="UK" dataDxfId="79"/>
    <tableColumn id="21" xr3:uid="{E048AB5A-91FC-40C0-8596-CE355EB7A3BE}" name="USA" dataDxfId="78"/>
    <tableColumn id="22" xr3:uid="{6B355142-8239-47D2-BF5B-A222E565A822}" name="Venezuela" dataDxfId="77"/>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B523B2D7-2F9A-4188-BE95-445C0AB5EF33}" name="Table225" displayName="Table225" ref="E3:F24" totalsRowShown="0">
  <autoFilter ref="E3:F24" xr:uid="{5FA59F3E-9720-4E83-92AC-F6595110F57C}"/>
  <sortState xmlns:xlrd2="http://schemas.microsoft.com/office/spreadsheetml/2017/richdata2" ref="E4:F24">
    <sortCondition ref="F3:F24"/>
  </sortState>
  <tableColumns count="2">
    <tableColumn id="1" xr3:uid="{D6DD55FE-9355-460E-853D-A5505E1B0D42}" name="Countries"/>
    <tableColumn id="2" xr3:uid="{8CF61242-2F0C-47B1-8A69-14A91991CA8D}" name="OrdersPerDay" dataDxfId="76"/>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2F977317-76C6-4EB9-B4CB-73C437977859}" name="Table426" displayName="Table426" ref="E27:F39" totalsRowShown="0">
  <autoFilter ref="E27:F39" xr:uid="{8EE813D5-8F2B-4FBD-8647-3AC07742E5B6}"/>
  <tableColumns count="2">
    <tableColumn id="1" xr3:uid="{366585BE-F408-4EB3-8555-1E73B83D7392}" name="Row Labels"/>
    <tableColumn id="2" xr3:uid="{BD56B2FC-BBB6-4E56-BBB3-09ED7E7DCFF0}" name="OrdersPerDay" dataDxfId="75"/>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8AC3FD14-5F61-44B8-BF0C-A0E3F95AFB70}" name="Table627" displayName="Table627" ref="D3:E12" totalsRowShown="0">
  <autoFilter ref="D3:E12" xr:uid="{55613263-BBF3-445F-AAEA-1C4206611D74}"/>
  <tableColumns count="2">
    <tableColumn id="1" xr3:uid="{6CCA8F2C-7940-4F07-9207-98247964926A}" name="Row Labels" dataDxfId="74"/>
    <tableColumn id="2" xr3:uid="{7AB48198-5335-42D8-9DE3-BED0B1E13B42}" name="Average of TotalOrders" dataDxfId="73"/>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9E8A60F5-7D16-40FF-A762-8A0C0DCA5B90}" name="Table128" displayName="Table128" ref="A20:E109" totalsRowShown="0">
  <autoFilter ref="A20:E109" xr:uid="{B4D8E406-07C5-4ECE-8612-6BEBC826D179}"/>
  <tableColumns count="5">
    <tableColumn id="1" xr3:uid="{F4965D76-E52D-4AC9-A86F-046B5A723CA8}" name="CustomerID"/>
    <tableColumn id="2" xr3:uid="{106DB142-C0E1-4D2B-8B06-29708D632171}" name="Country"/>
    <tableColumn id="3" xr3:uid="{09EC52C7-C79C-4323-BCAE-267F57F9D32C}" name="ContactTitle"/>
    <tableColumn id="4" xr3:uid="{957C0FAE-71B6-4491-8B36-11AC6AB2F06E}" name="TotalOrders" dataDxfId="72"/>
    <tableColumn id="5" xr3:uid="{848846B5-B192-4DCA-BDE1-3EF6FD025B4B}" name="OrdersPerDay" dataDxfId="71"/>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 xr:uid="{73B2FF2D-2ACE-47DF-A706-C8E0D0864AA4}" name="Table529" displayName="Table529" ref="A51:I140" totalsRowShown="0" headerRowDxfId="70">
  <autoFilter ref="A51:I140" xr:uid="{02D26227-C6C8-46B1-A18D-ED545C0C8E75}"/>
  <tableColumns count="9">
    <tableColumn id="1" xr3:uid="{7B092CCA-F991-4C2E-B1C9-48325F4F06A6}" name="CustomerID"/>
    <tableColumn id="2" xr3:uid="{5718E3F2-03CA-4CB3-B93A-BBA5CC39ED0F}" name="RecentPurchaseDate"/>
    <tableColumn id="3" xr3:uid="{BAFB94BA-15BC-4979-BAFC-F2425526ECF1}" name="DaysSinceLastOrder"/>
    <tableColumn id="4" xr3:uid="{4A3715A0-9D27-4595-A435-78197AF536A3}" name="TotalOrders" dataDxfId="69"/>
    <tableColumn id="5" xr3:uid="{3427BEAA-8044-4FAB-A086-0BA1B870E38C}" name="TotalRevenue" dataDxfId="68" dataCellStyle="Currency"/>
    <tableColumn id="6" xr3:uid="{A56986FC-3E0F-4CE1-BA88-870837D9369F}" name="RecencyScore" dataDxfId="67"/>
    <tableColumn id="7" xr3:uid="{FF7BD7AE-72F2-411C-929C-CD421A316E06}" name="FrequencyScore" dataDxfId="66"/>
    <tableColumn id="8" xr3:uid="{9944C589-DD6B-4401-85C6-D1CE82E7193B}" name="MonetaryScore" dataDxfId="65"/>
    <tableColumn id="9" xr3:uid="{B1891979-DE20-48D7-9070-814EB80F3389}" name="CustomerSegment"/>
  </tableColumns>
  <tableStyleInfo name="TableStyleMedium2"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 xr:uid="{52319EA6-7806-4BED-8B57-EC5054994939}" name="Table130" displayName="Table130" ref="G7:T16" headerRowDxfId="64">
  <autoFilter ref="G7:T16" xr:uid="{EFA20B1E-848E-46F9-8EBE-97F132F79521}"/>
  <sortState xmlns:xlrd2="http://schemas.microsoft.com/office/spreadsheetml/2017/richdata2" ref="G8:T14">
    <sortCondition ref="S7:S14"/>
  </sortState>
  <tableColumns count="14">
    <tableColumn id="1" xr3:uid="{64027422-39C8-4A97-9593-69580E76E145}" name="EmployeeID"/>
    <tableColumn id="2" xr3:uid="{D11563C0-4E92-4F13-896F-30D1948DDD86}" name="FirstName"/>
    <tableColumn id="3" xr3:uid="{E29EF8ED-9948-4F10-83CA-09880256FBA2}" name="LastName"/>
    <tableColumn id="4" xr3:uid="{5398922B-0C40-405A-80A1-84B913416965}" name="TenureYears" dataDxfId="63" totalsRowDxfId="62"/>
    <tableColumn id="5" xr3:uid="{C6486D4D-D44C-4FEA-BA66-33898A953292}" name="TotalOrdersProcessed" dataDxfId="61" totalsRowDxfId="60"/>
    <tableColumn id="6" xr3:uid="{89B9E3A4-9942-4446-9EBE-8782F3B1FEF3}" name="TotalRevenueGenerated" dataDxfId="59" totalsRowDxfId="58" dataCellStyle="Currency"/>
    <tableColumn id="7" xr3:uid="{B61EDD9A-C8C8-423E-9356-D44A15917B39}" name="AvgOrderProcessingTime" dataDxfId="57" totalsRowDxfId="56"/>
    <tableColumn id="8" xr3:uid="{ADD8F9D8-2F95-4017-A1DE-C674535BEF7C}" name="TenureScore" dataDxfId="55" totalsRowDxfId="54"/>
    <tableColumn id="9" xr3:uid="{1C3DA3B5-5172-409A-A982-9BF27B923809}" name="OrdersProcessedScore" dataDxfId="53" totalsRowDxfId="52"/>
    <tableColumn id="10" xr3:uid="{319BBDC4-3022-4070-9AB6-6B8FAFAE60F7}" name="RevenueScore" dataDxfId="51" totalsRowDxfId="50"/>
    <tableColumn id="11" xr3:uid="{D5D024B2-32C0-49FD-A1AF-8506A0EBD1C1}" name="ProcessingScore" dataDxfId="49" totalsRowDxfId="48"/>
    <tableColumn id="12" xr3:uid="{85F114BB-6800-434B-BB6A-8052D0AFD6AF}" name="WorkloadScore" dataDxfId="47" totalsRowDxfId="46"/>
    <tableColumn id="13" xr3:uid="{9F52D931-EF96-4E08-81E7-4008CABF080A}" name="EmployeeSatisfactionScore" dataDxfId="45" totalsRowDxfId="44"/>
    <tableColumn id="14" xr3:uid="{1AE4BCA3-2BF1-47AB-AFCA-142E78F36114}" name="EmployeePerformanceScore" dataDxfId="43" totalsRowDxfId="42"/>
  </tableColumns>
  <tableStyleInfo name="TableStyleMedium2"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 xr:uid="{413052EE-6D1A-40A7-A3A4-EB1059B58046}" name="Table131" displayName="Table131" ref="G8:L17" totalsRowShown="0">
  <autoFilter ref="G8:L17" xr:uid="{BA5FB597-AA6D-45EC-A0B1-2EA64C933499}"/>
  <tableColumns count="6">
    <tableColumn id="1" xr3:uid="{5EE7187A-8361-42C7-97D1-D69C0F222ECA}" name="EmployeeID"/>
    <tableColumn id="2" xr3:uid="{5D4D9CBB-C016-439C-94D4-2528A35F0896}" name="FirstName"/>
    <tableColumn id="3" xr3:uid="{CE420130-3008-4C00-B0DF-5A3FDD3CA45F}" name="Title"/>
    <tableColumn id="4" xr3:uid="{D7C32962-8BDA-4B5D-9117-C0709436CA71}" name="HireDate" dataDxfId="41"/>
    <tableColumn id="5" xr3:uid="{F3E6BEC7-0015-47DA-984B-B682CFBAAE91}" name="LeavingDate" dataDxfId="40"/>
    <tableColumn id="6" xr3:uid="{B4B2327C-976B-487B-AC9C-9FBD890817A5}" name="TurnedOver?">
      <calculatedColumnFormula>IF(K9 = "","No","Yes")</calculatedColumnFormula>
    </tableColumn>
  </tableColumns>
  <tableStyleInfo name="TableStyleMedium2"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1" xr:uid="{D8B03A78-A295-403B-B234-B614E16E29E7}" name="Table132" displayName="Table132" ref="A51:L60" totalsRowShown="0">
  <autoFilter ref="A51:L60" xr:uid="{4E7B4B39-B2F0-4C49-B130-6011D2E60376}"/>
  <tableColumns count="12">
    <tableColumn id="1" xr3:uid="{38C267D8-8EA5-4FA0-8DEF-1A5008CFC242}" name="EmployeeID"/>
    <tableColumn id="2" xr3:uid="{CCC61B27-D6FA-4CAB-BB2F-280170B48C28}" name="FirstName"/>
    <tableColumn id="3" xr3:uid="{BF1939FA-A219-404E-9773-A7EED509DD1B}" name="Title"/>
    <tableColumn id="4" xr3:uid="{529EB5F9-355A-42CF-88BF-0B65894BC2E2}" name="TitleOfCourtesy"/>
    <tableColumn id="13" xr3:uid="{10E2A331-AB39-415A-96B6-10145DB4DE33}" name="Gender" dataDxfId="39">
      <calculatedColumnFormula>IF(Table132[[#This Row],[TitleOfCourtesy]]="Ms.","Female", "Male")</calculatedColumnFormula>
    </tableColumn>
    <tableColumn id="5" xr3:uid="{936D1F4C-ABA1-47F3-BE30-11E763D688E2}" name="City"/>
    <tableColumn id="6" xr3:uid="{BE91ECAE-7B37-4795-9895-2B28D793F4B5}" name="Country"/>
    <tableColumn id="7" xr3:uid="{625E4575-93E1-48B6-BEB4-12103EC5FEAD}" name="ReportsTo"/>
    <tableColumn id="8" xr3:uid="{37948862-7977-4753-A884-8D86BB7877C0}" name="Skills"/>
    <tableColumn id="9" xr3:uid="{5862BBD6-A048-4647-A3C5-A81542D4D695}" name="Qualifications"/>
    <tableColumn id="10" xr3:uid="{5AC4EAAB-EE21-4DC9-A30A-7A093E26D737}" name="TotalUnitsSold" dataDxfId="38"/>
    <tableColumn id="11" xr3:uid="{921380F8-E66D-4F90-8B55-B76C920F16D8}" name="TotalRevenue" dataDxfId="37" dataCellStyle="Currency"/>
  </tableColumns>
  <tableStyleInfo name="TableStyleMedium2"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6712B880-F847-4559-9FFA-2E1BA38CC8D2}" name="Table46" displayName="Table46" ref="A1:B71" totalsRowShown="0">
  <autoFilter ref="A1:B71" xr:uid="{47A4DF73-1556-43A6-8715-21D741406D55}"/>
  <tableColumns count="2">
    <tableColumn id="1" xr3:uid="{3B925C38-E60E-4EEE-B7A7-7BE26F1F0E3B}" name="UnitSize" dataDxfId="36"/>
    <tableColumn id="2" xr3:uid="{4FD46789-E8FE-4F46-9BD4-F2E9BBAD132D}" name="TotalRevenue" dataDxfId="35"/>
  </tableColumns>
  <tableStyleInfo name="TableStyleMedium2"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D54780E4-E929-4547-882F-7C451C77C1E7}" name="Table37" displayName="Table37" ref="A1:B78" totalsRowShown="0">
  <autoFilter ref="A1:B78" xr:uid="{1AFA3113-69AA-46A3-AE11-7AD7B334DD27}"/>
  <sortState xmlns:xlrd2="http://schemas.microsoft.com/office/spreadsheetml/2017/richdata2" ref="A2:B78">
    <sortCondition ref="A1:A78"/>
  </sortState>
  <tableColumns count="2">
    <tableColumn id="1" xr3:uid="{FD14984E-734A-48E9-B0C7-DB6F7B5EFC57}" name="UnitPrice" dataDxfId="34"/>
    <tableColumn id="2" xr3:uid="{E79EB2EA-C5BB-424E-96C8-0818EAF0F179}" name="TotalRevenue" dataDxfId="33"/>
  </tableColumns>
  <tableStyleInfo name="TableStyleMedium2" showFirstColumn="0" showLastColumn="0" showRowStripes="1" showColumnStripes="0"/>
</table>
</file>

<file path=xl/tables/table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FB86F2D-4570-4E46-823B-0ACEBF6979C2}" name="Table18" displayName="Table18" ref="F7:P84" totalsRowShown="0">
  <autoFilter ref="F7:P84" xr:uid="{105BD3B9-96AA-4C6E-B037-DF3DDC6EC899}"/>
  <tableColumns count="11">
    <tableColumn id="1" xr3:uid="{5433D25E-B566-457A-9669-FB6E0B4CDE0F}" name="ProductID"/>
    <tableColumn id="2" xr3:uid="{BD4098F3-AECB-41A2-B959-9895F65015E3}" name="ProductName"/>
    <tableColumn id="3" xr3:uid="{8C72A567-4216-43F0-9558-3909F7E6B24C}" name="CategoryName"/>
    <tableColumn id="4" xr3:uid="{8A69B276-3477-4576-9EA4-541642FD616B}" name="QuantityPerUnit"/>
    <tableColumn id="5" xr3:uid="{A8799EB9-17CF-455B-9BFB-3B8B5B58DD70}" name="PackageQuantityNum" dataDxfId="32"/>
    <tableColumn id="6" xr3:uid="{7AD4A807-6C16-4B5B-BEB5-B07E160EB517}" name="QuantityPerPackageNum" dataDxfId="31"/>
    <tableColumn id="7" xr3:uid="{A359D732-AE32-4A01-A6BC-86A88B4A05A4}" name="UnitSize" dataDxfId="30">
      <calculatedColumnFormula>J8*K8</calculatedColumnFormula>
    </tableColumn>
    <tableColumn id="8" xr3:uid="{E27E7CDE-8BBC-448F-A9E8-E01AAFA5801D}" name="UnitPrice" dataDxfId="29" dataCellStyle="Currency"/>
    <tableColumn id="9" xr3:uid="{2BB58D5B-4332-4B2C-9F49-9E18D57BE2D1}" name="TotalUnitsSold" dataDxfId="28"/>
    <tableColumn id="10" xr3:uid="{E9739F4C-6E60-48F3-AE96-2A74285466A0}" name="TotalRevenue" dataDxfId="27" dataCellStyle="Currency"/>
    <tableColumn id="11" xr3:uid="{0295F8C5-4F6D-45EE-B6A0-A29F91F08E04}" name="AvgDiscount" dataDxfId="26" dataCellStyle="Percent"/>
  </tableColumns>
  <tableStyleInfo name="TableStyleMedium2" showFirstColumn="0" showLastColumn="0" showRowStripes="1" showColumnStripes="0"/>
</table>
</file>

<file path=xl/tables/table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B6E84AE3-B98F-40AD-B1F8-F95B816283E3}" name="Table19" displayName="Table19" ref="A29:H1029" totalsRowShown="0">
  <autoFilter ref="A29:H1029" xr:uid="{43271AF1-45B3-40D3-AE3B-2DDA73125ECE}"/>
  <tableColumns count="8">
    <tableColumn id="1" xr3:uid="{E328BB20-DD34-4171-A1A2-6CF8F8CE3BD2}" name="Year"/>
    <tableColumn id="2" xr3:uid="{15706805-80BA-41CD-BFE7-2B5D0ED4AE32}" name="Month"/>
    <tableColumn id="3" xr3:uid="{7E489593-3C8E-4E11-8AB8-A8CDB0181C8F}" name="Season"/>
    <tableColumn id="4" xr3:uid="{452603FF-3087-4DB1-B12C-66BC0BD6D946}" name="ProductID"/>
    <tableColumn id="5" xr3:uid="{55456ACF-E073-4173-9DCD-F50653647418}" name="ProductName"/>
    <tableColumn id="6" xr3:uid="{2CC244BA-DD74-44A7-960C-9CC569F769BC}" name="CategoryName"/>
    <tableColumn id="7" xr3:uid="{0666EC28-58B3-45DE-82E6-360DA2A3419F}" name="TotalUnitsSold" dataDxfId="25"/>
    <tableColumn id="8" xr3:uid="{521510EE-6A20-4F22-A707-913304F56B94}" name="TotalRevenue" dataDxfId="24" dataCellStyle="Currency"/>
  </tableColumns>
  <tableStyleInfo name="TableStyleMedium2" showFirstColumn="0" showLastColumn="0" showRowStripes="1" showColumnStripes="0"/>
</table>
</file>

<file path=xl/tables/table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1D3707FD-3D13-4FCD-8077-29260DEA5E5D}" name="Table110" displayName="Table110" ref="A8:G1008">
  <autoFilter ref="A8:G1008" xr:uid="{2E612B22-1659-4B53-BBDB-49ADA8D0F531}"/>
  <tableColumns count="7">
    <tableColumn id="1" xr3:uid="{5A32F57E-284F-4E8D-BC95-B90EA67BF01E}" name="Year" totalsRowLabel="Total"/>
    <tableColumn id="2" xr3:uid="{0D5950D8-728A-43B2-BB0F-59EA495F5FD8}" name="Month"/>
    <tableColumn id="3" xr3:uid="{2D7980BA-8086-44C6-8E62-2CF50C3FE20B}" name="ProductID"/>
    <tableColumn id="4" xr3:uid="{BCAF25DD-C3FC-4D7F-8E71-926FA584C0D3}" name="ProductName"/>
    <tableColumn id="5" xr3:uid="{06376067-6562-408E-B7F1-B1F58E9C8A95}" name="CategoryName"/>
    <tableColumn id="6" xr3:uid="{95EDA58D-C1F4-4EDB-848F-E18635087AE5}" name="TotalUnitsSold" dataDxfId="23"/>
    <tableColumn id="7" xr3:uid="{903E2CAD-77AF-4448-B906-A47D3488C3B6}" name="TotalRevenue" totalsRowFunction="sum" dataDxfId="22" totalsRowDxfId="21" dataCellStyle="Currency"/>
  </tableColumns>
  <tableStyleInfo name="TableStyleMedium2" showFirstColumn="0" showLastColumn="0" showRowStripes="1" showColumnStripes="0"/>
</table>
</file>

<file path=xl/tables/table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1282DEA7-312B-4339-82F5-BD380654817B}" name="Table411" displayName="Table411" ref="A23:J1023" totalsRowShown="0">
  <autoFilter ref="A23:J1023" xr:uid="{93C47CAC-59A7-49BA-8ADB-117BADBFAB00}"/>
  <sortState xmlns:xlrd2="http://schemas.microsoft.com/office/spreadsheetml/2017/richdata2" ref="A24:J1023">
    <sortCondition descending="1" ref="J23:J1023"/>
  </sortState>
  <tableColumns count="10">
    <tableColumn id="1" xr3:uid="{8ECE4AA7-06AC-45E6-B2C6-AE7712A2B43D}" name="OrderDate" dataDxfId="20"/>
    <tableColumn id="2" xr3:uid="{4D85D765-E3EE-4CC3-9B5C-61A358FB24DD}" name="ProductID"/>
    <tableColumn id="3" xr3:uid="{DF289674-644F-42F6-A5DA-182E4D16534E}" name="ProductName"/>
    <tableColumn id="4" xr3:uid="{84583F88-7494-4C47-BC3D-D7CA2B395035}" name="CategoryName"/>
    <tableColumn id="5" xr3:uid="{07CC909C-7A16-4610-9182-6F64DF7090A5}" name="TotalUnitsSold" dataDxfId="19"/>
    <tableColumn id="6" xr3:uid="{CFF4CDB1-1047-4592-B39A-8E99EEB6C025}" name="TotalRevenue" dataDxfId="18"/>
    <tableColumn id="7" xr3:uid="{9B85F586-DC23-4CC0-B352-F39BA61A6241}" name="Avg of Prod." dataDxfId="17">
      <calculatedColumnFormula>AVERAGEIFS($F$24:$F$1023,$C$24:$C$1023,C24)</calculatedColumnFormula>
    </tableColumn>
    <tableColumn id="8" xr3:uid="{1C3A5B2C-9F55-4FB2-ACF0-13FF680D92ED}" name="SD of Prod." dataDxfId="16">
      <calculatedColumnFormula array="1">_xlfn.STDEV.P(_xlfn._xlws.FILTER($F$24:$F$1023,$C$24:$C$1023=C24))</calculatedColumnFormula>
    </tableColumn>
    <tableColumn id="9" xr3:uid="{7865A91D-9283-4A76-8BE1-406C08216646}" name="Z Score Prod." dataDxfId="15">
      <calculatedColumnFormula>(F24-G24)/H24</calculatedColumnFormula>
    </tableColumn>
    <tableColumn id="10" xr3:uid="{DCDC64E3-F367-4E46-B6D7-14B3AD2FA589}" name="Outliers?">
      <calculatedColumnFormula>IF(ABS(I24)&gt;3,"Yes","No")</calculatedColumnFormula>
    </tableColumn>
  </tableColumns>
  <tableStyleInfo name="TableStyleMedium2" showFirstColumn="0" showLastColumn="0" showRowStripes="1" showColumnStripes="0"/>
</table>
</file>

<file path=xl/tables/table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A749C64D-A8DA-41B0-A478-66EE9B8AA13B}" name="Table112" displayName="Table112" ref="A28:K1028" totalsRowShown="0">
  <autoFilter ref="A28:K1028" xr:uid="{028330E7-5F24-4BB8-8526-9B7CBF1EE22B}"/>
  <sortState xmlns:xlrd2="http://schemas.microsoft.com/office/spreadsheetml/2017/richdata2" ref="A29:K1028">
    <sortCondition ref="A28:A1028"/>
  </sortState>
  <tableColumns count="11">
    <tableColumn id="1" xr3:uid="{F0DBE13F-1CC7-4CD2-8D67-4F614F5EC8F3}" name="OrderID"/>
    <tableColumn id="2" xr3:uid="{A8EA9F23-7B14-4505-A38E-24A12C7FA6AE}" name="SupplierID"/>
    <tableColumn id="3" xr3:uid="{AAB8596B-5A6C-4556-838B-FB7C9B88C90D}" name="Supplier"/>
    <tableColumn id="4" xr3:uid="{8D3AB121-2A53-4B21-9B65-8D82593CFEE8}" name="SupplierLocation"/>
    <tableColumn id="5" xr3:uid="{0E2F94DE-1FC8-4E12-8643-AF3DEC73008E}" name="CustomerLocation"/>
    <tableColumn id="6" xr3:uid="{7AF26860-C2B2-4114-B8F3-521052767C41}" name="ProductName"/>
    <tableColumn id="7" xr3:uid="{04EB6AB8-114B-45D6-B87E-75367FAC9B51}" name="SupplierIndustry"/>
    <tableColumn id="8" xr3:uid="{9ED2AE5A-D68E-462A-BF45-1FC0F8EA56C9}" name="OrderSize" dataDxfId="14"/>
    <tableColumn id="9" xr3:uid="{1B3A6DC2-851F-4DC3-ABB4-AB6FD28F564F}" name="DeliveryTime" dataDxfId="13"/>
    <tableColumn id="10" xr3:uid="{1FE102CF-E433-485C-A8B3-4568FC400A47}" name="DomesticOrInternational?">
      <calculatedColumnFormula>IF(D29=E29, "Domestic", "International")</calculatedColumnFormula>
    </tableColumn>
    <tableColumn id="11" xr3:uid="{4DE7A06B-1551-4C6E-8458-B4B90EBF6D88}" name="LateOrOnTime">
      <calculatedColumnFormula>IF(J29="Domestic", IF(I29&lt;=5, "OnTime", "Late"), IF(I29&lt;=8, "OnTime", "Late"))</calculatedColumnFormula>
    </tableColumn>
  </tableColumns>
  <tableStyleInfo name="TableStyleMedium2" showFirstColumn="0" showLastColumn="0" showRowStripes="1" showColumnStripes="0"/>
</table>
</file>

<file path=xl/tables/table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17770CDE-7F14-4CF6-AB49-F871BC7A5EC5}" name="Table113" displayName="Table113" ref="A26:F75" totalsRowShown="0">
  <autoFilter ref="A26:F75" xr:uid="{5DF49092-5F91-4E94-A8C2-3F0E57E1CDDF}"/>
  <tableColumns count="6">
    <tableColumn id="1" xr3:uid="{4930A3AB-F9ED-4579-9D4A-969FEC0D9C57}" name="SupplierID"/>
    <tableColumn id="2" xr3:uid="{24AA4512-418D-4FFA-A3F0-2A5A6D590D38}" name="CompanyName"/>
    <tableColumn id="3" xr3:uid="{E845B103-76ED-4B1C-9F1D-53B16904763B}" name="CategoryName"/>
    <tableColumn id="4" xr3:uid="{275C6390-2F96-4992-B2C2-D115F172B910}" name="TotalRevenue" dataDxfId="12" dataCellStyle="Currency"/>
    <tableColumn id="5" xr3:uid="{FD25421E-B59D-43D1-9860-548B019E3559}" name="TotalUnitsSold" dataDxfId="11"/>
    <tableColumn id="6" xr3:uid="{A5B755F8-86CC-4F4E-9489-BF9639FB858E}" name="AvgDeliveryTime" dataDxfId="10"/>
  </tableColumns>
  <tableStyleInfo name="TableStyleMedium2" showFirstColumn="0" showLastColumn="0" showRowStripes="1" showColumnStripes="0"/>
</table>
</file>

<file path=xl/tables/table3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FC6F2D09-E441-4AD6-AAE1-123E796671F5}" name="Table114" displayName="Table114" ref="A27:G1027" totalsRowShown="0" headerRowDxfId="9">
  <autoFilter ref="A27:G1027" xr:uid="{FB5475F2-D252-4688-B9E1-563F449A4EDF}"/>
  <tableColumns count="7">
    <tableColumn id="1" xr3:uid="{797173EC-DC6D-452D-94C1-AF1651B7D524}" name="SupplierID"/>
    <tableColumn id="2" xr3:uid="{6020E8F7-10E8-4BFC-AC0C-38814B280B7F}" name="CompanyName"/>
    <tableColumn id="3" xr3:uid="{76E7B3B6-D159-401B-A6FE-9905AE57CBFD}" name="CategoryName"/>
    <tableColumn id="4" xr3:uid="{56BEA5C7-20D9-4A17-8C55-4102B644F1D8}" name="ProductName"/>
    <tableColumn id="7" xr3:uid="{B54EF38A-56E9-4812-81DB-7AC0C23532CF}" name="AvgPricePerUnit" dataDxfId="8" dataCellStyle="Currency"/>
    <tableColumn id="8" xr3:uid="{CB0CEE3B-8DE2-41F9-8EEB-20665C7ACAD7}" name="TotalUnitsSold" dataDxfId="7"/>
    <tableColumn id="9" xr3:uid="{632F00C6-DEB4-4AC5-8A55-8BE833E37A88}" name="TotalRevenue" dataDxfId="6" dataCellStyle="Currency"/>
  </tableColumns>
  <tableStyleInfo name="TableStyleMedium2" showFirstColumn="0" showLastColumn="0" showRowStripes="1" showColumnStripes="0"/>
</table>
</file>

<file path=xl/tables/table3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79984B6-2480-434C-B08D-62A152EDB38E}" name="Table2" displayName="Table2" ref="A1:D90" totalsRowShown="0">
  <autoFilter ref="A1:D90" xr:uid="{921BA09B-4009-497D-9F5F-9B6CBD1A84CD}"/>
  <sortState xmlns:xlrd2="http://schemas.microsoft.com/office/spreadsheetml/2017/richdata2" ref="A2:C90">
    <sortCondition descending="1" ref="B1:B90"/>
  </sortState>
  <tableColumns count="4">
    <tableColumn id="1" xr3:uid="{02C2DB17-B204-4B35-B8C6-3CFC2D1B1826}" name="Row Labels" dataDxfId="5"/>
    <tableColumn id="2" xr3:uid="{E74E0438-6C0F-4BC5-BF12-1B6E587BD2A7}" name="TotalOrders" dataDxfId="4"/>
    <tableColumn id="5" xr3:uid="{E9FB6714-6437-45BA-A7E1-DB1070A39952}" name="AOV" dataDxfId="3"/>
    <tableColumn id="6" xr3:uid="{CBFA2271-9523-42BF-90FF-275D2A467E8E}" name="CLV" dataDxfId="2"/>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8.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table" Target="../tables/table5.xml"/><Relationship Id="rId1" Type="http://schemas.openxmlformats.org/officeDocument/2006/relationships/drawing" Target="../drawings/drawing3.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10.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drawing" Target="../drawings/drawing5.xml"/></Relationships>
</file>

<file path=xl/worksheets/_rels/sheet11.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drawing" Target="../drawings/drawing6.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13.xml.rels><?xml version="1.0" encoding="UTF-8" standalone="yes"?>
<Relationships xmlns="http://schemas.openxmlformats.org/package/2006/relationships"><Relationship Id="rId8" Type="http://schemas.openxmlformats.org/officeDocument/2006/relationships/table" Target="../tables/table14.xml"/><Relationship Id="rId3" Type="http://schemas.openxmlformats.org/officeDocument/2006/relationships/table" Target="../tables/table9.xml"/><Relationship Id="rId7" Type="http://schemas.openxmlformats.org/officeDocument/2006/relationships/table" Target="../tables/table13.xml"/><Relationship Id="rId2" Type="http://schemas.openxmlformats.org/officeDocument/2006/relationships/table" Target="../tables/table8.xml"/><Relationship Id="rId1" Type="http://schemas.openxmlformats.org/officeDocument/2006/relationships/drawing" Target="../drawings/drawing7.xml"/><Relationship Id="rId6" Type="http://schemas.openxmlformats.org/officeDocument/2006/relationships/table" Target="../tables/table12.xml"/><Relationship Id="rId5" Type="http://schemas.openxmlformats.org/officeDocument/2006/relationships/table" Target="../tables/table11.xml"/><Relationship Id="rId4" Type="http://schemas.openxmlformats.org/officeDocument/2006/relationships/table" Target="../tables/table10.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table" Target="../tables/table15.xml"/><Relationship Id="rId1" Type="http://schemas.openxmlformats.org/officeDocument/2006/relationships/pivotTable" Target="../pivotTables/pivotTable6.xml"/></Relationships>
</file>

<file path=xl/worksheets/_rels/sheet15.xml.rels><?xml version="1.0" encoding="UTF-8" standalone="yes"?>
<Relationships xmlns="http://schemas.openxmlformats.org/package/2006/relationships"><Relationship Id="rId2" Type="http://schemas.openxmlformats.org/officeDocument/2006/relationships/table" Target="../tables/table17.xml"/><Relationship Id="rId1" Type="http://schemas.openxmlformats.org/officeDocument/2006/relationships/pivotTable" Target="../pivotTables/pivotTable7.xml"/></Relationships>
</file>

<file path=xl/worksheets/_rels/sheet16.xml.rels><?xml version="1.0" encoding="UTF-8" standalone="yes"?>
<Relationships xmlns="http://schemas.openxmlformats.org/package/2006/relationships"><Relationship Id="rId2" Type="http://schemas.openxmlformats.org/officeDocument/2006/relationships/table" Target="../tables/table18.xml"/><Relationship Id="rId1" Type="http://schemas.openxmlformats.org/officeDocument/2006/relationships/drawing" Target="../drawings/drawing8.xml"/></Relationships>
</file>

<file path=xl/worksheets/_rels/sheet17.xml.rels><?xml version="1.0" encoding="UTF-8" standalone="yes"?>
<Relationships xmlns="http://schemas.openxmlformats.org/package/2006/relationships"><Relationship Id="rId2" Type="http://schemas.openxmlformats.org/officeDocument/2006/relationships/table" Target="../tables/table19.xml"/><Relationship Id="rId1" Type="http://schemas.openxmlformats.org/officeDocument/2006/relationships/drawing" Target="../drawings/drawing9.xml"/></Relationships>
</file>

<file path=xl/worksheets/_rels/sheet18.xml.rels><?xml version="1.0" encoding="UTF-8" standalone="yes"?>
<Relationships xmlns="http://schemas.openxmlformats.org/package/2006/relationships"><Relationship Id="rId2" Type="http://schemas.openxmlformats.org/officeDocument/2006/relationships/table" Target="../tables/table20.xml"/><Relationship Id="rId1" Type="http://schemas.openxmlformats.org/officeDocument/2006/relationships/drawing" Target="../drawings/drawing10.xml"/></Relationships>
</file>

<file path=xl/worksheets/_rels/sheet19.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20.xml.rels><?xml version="1.0" encoding="UTF-8" standalone="yes"?>
<Relationships xmlns="http://schemas.openxmlformats.org/package/2006/relationships"><Relationship Id="rId2" Type="http://schemas.openxmlformats.org/officeDocument/2006/relationships/table" Target="../tables/table21.xml"/><Relationship Id="rId1" Type="http://schemas.openxmlformats.org/officeDocument/2006/relationships/drawing" Target="../drawings/drawing11.xml"/></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ivotTable" Target="../pivotTables/pivotTable9.xml"/></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ivotTable" Target="../pivotTables/pivotTable10.xml"/></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ivotTable" Target="../pivotTables/pivotTable11.xml"/></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ivotTable" Target="../pivotTables/pivotTable12.xml"/></Relationships>
</file>

<file path=xl/worksheets/_rels/sheet25.xml.rels><?xml version="1.0" encoding="UTF-8" standalone="yes"?>
<Relationships xmlns="http://schemas.openxmlformats.org/package/2006/relationships"><Relationship Id="rId2" Type="http://schemas.openxmlformats.org/officeDocument/2006/relationships/table" Target="../tables/table22.xml"/><Relationship Id="rId1" Type="http://schemas.openxmlformats.org/officeDocument/2006/relationships/drawing" Target="../drawings/drawing16.xml"/></Relationships>
</file>

<file path=xl/worksheets/_rels/sheet26.xml.rels><?xml version="1.0" encoding="UTF-8" standalone="yes"?>
<Relationships xmlns="http://schemas.openxmlformats.org/package/2006/relationships"><Relationship Id="rId1" Type="http://schemas.openxmlformats.org/officeDocument/2006/relationships/pivotTable" Target="../pivotTables/pivotTable13.xml"/></Relationships>
</file>

<file path=xl/worksheets/_rels/sheet27.xml.rels><?xml version="1.0" encoding="UTF-8" standalone="yes"?>
<Relationships xmlns="http://schemas.openxmlformats.org/package/2006/relationships"><Relationship Id="rId1" Type="http://schemas.openxmlformats.org/officeDocument/2006/relationships/table" Target="../tables/table23.xml"/></Relationships>
</file>

<file path=xl/worksheets/_rels/sheet28.xml.rels><?xml version="1.0" encoding="UTF-8" standalone="yes"?>
<Relationships xmlns="http://schemas.openxmlformats.org/package/2006/relationships"><Relationship Id="rId1" Type="http://schemas.openxmlformats.org/officeDocument/2006/relationships/table" Target="../tables/table24.xml"/></Relationships>
</file>

<file path=xl/worksheets/_rels/sheet29.xml.rels><?xml version="1.0" encoding="UTF-8" standalone="yes"?>
<Relationships xmlns="http://schemas.openxmlformats.org/package/2006/relationships"><Relationship Id="rId2" Type="http://schemas.openxmlformats.org/officeDocument/2006/relationships/table" Target="../tables/table25.xml"/><Relationship Id="rId1" Type="http://schemas.openxmlformats.org/officeDocument/2006/relationships/drawing" Target="../drawings/drawing17.xml"/></Relationships>
</file>

<file path=xl/worksheets/_rels/sheet30.xml.rels><?xml version="1.0" encoding="UTF-8" standalone="yes"?>
<Relationships xmlns="http://schemas.openxmlformats.org/package/2006/relationships"><Relationship Id="rId1" Type="http://schemas.openxmlformats.org/officeDocument/2006/relationships/pivotTable" Target="../pivotTables/pivotTable14.xml"/></Relationships>
</file>

<file path=xl/worksheets/_rels/sheet32.xml.rels><?xml version="1.0" encoding="UTF-8" standalone="yes"?>
<Relationships xmlns="http://schemas.openxmlformats.org/package/2006/relationships"><Relationship Id="rId2" Type="http://schemas.openxmlformats.org/officeDocument/2006/relationships/table" Target="../tables/table26.xml"/><Relationship Id="rId1" Type="http://schemas.openxmlformats.org/officeDocument/2006/relationships/drawing" Target="../drawings/drawing18.xml"/></Relationships>
</file>

<file path=xl/worksheets/_rels/sheet33.xml.rels><?xml version="1.0" encoding="UTF-8" standalone="yes"?>
<Relationships xmlns="http://schemas.openxmlformats.org/package/2006/relationships"><Relationship Id="rId1" Type="http://schemas.openxmlformats.org/officeDocument/2006/relationships/table" Target="../tables/table27.xml"/></Relationships>
</file>

<file path=xl/worksheets/_rels/sheet34.xml.rels><?xml version="1.0" encoding="UTF-8" standalone="yes"?>
<Relationships xmlns="http://schemas.openxmlformats.org/package/2006/relationships"><Relationship Id="rId2" Type="http://schemas.openxmlformats.org/officeDocument/2006/relationships/table" Target="../tables/table28.xml"/><Relationship Id="rId1" Type="http://schemas.openxmlformats.org/officeDocument/2006/relationships/drawing" Target="../drawings/drawing19.xml"/></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ivotTable" Target="../pivotTables/pivotTable15.xml"/></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ivotTable" Target="../pivotTables/pivotTable16.xml"/></Relationships>
</file>

<file path=xl/worksheets/_rels/sheet37.xml.rels><?xml version="1.0" encoding="UTF-8" standalone="yes"?>
<Relationships xmlns="http://schemas.openxmlformats.org/package/2006/relationships"><Relationship Id="rId2" Type="http://schemas.openxmlformats.org/officeDocument/2006/relationships/table" Target="../tables/table29.xml"/><Relationship Id="rId1" Type="http://schemas.openxmlformats.org/officeDocument/2006/relationships/drawing" Target="../drawings/drawing22.xml"/></Relationships>
</file>

<file path=xl/worksheets/_rels/sheet38.xml.rels><?xml version="1.0" encoding="UTF-8" standalone="yes"?>
<Relationships xmlns="http://schemas.openxmlformats.org/package/2006/relationships"><Relationship Id="rId1" Type="http://schemas.openxmlformats.org/officeDocument/2006/relationships/pivotTable" Target="../pivotTables/pivotTable17.xml"/></Relationships>
</file>

<file path=xl/worksheets/_rels/sheet39.xml.rels><?xml version="1.0" encoding="UTF-8" standalone="yes"?>
<Relationships xmlns="http://schemas.openxmlformats.org/package/2006/relationships"><Relationship Id="rId1" Type="http://schemas.openxmlformats.org/officeDocument/2006/relationships/pivotTable" Target="../pivotTables/pivotTable18.xml"/></Relationships>
</file>

<file path=xl/worksheets/_rels/sheet40.xml.rels><?xml version="1.0" encoding="UTF-8" standalone="yes"?>
<Relationships xmlns="http://schemas.openxmlformats.org/package/2006/relationships"><Relationship Id="rId2" Type="http://schemas.openxmlformats.org/officeDocument/2006/relationships/table" Target="../tables/table30.xml"/><Relationship Id="rId1" Type="http://schemas.openxmlformats.org/officeDocument/2006/relationships/drawing" Target="../drawings/drawing23.xml"/></Relationships>
</file>

<file path=xl/worksheets/_rels/sheet41.xml.rels><?xml version="1.0" encoding="UTF-8" standalone="yes"?>
<Relationships xmlns="http://schemas.openxmlformats.org/package/2006/relationships"><Relationship Id="rId1" Type="http://schemas.openxmlformats.org/officeDocument/2006/relationships/pivotTable" Target="../pivotTables/pivotTable19.xml"/></Relationships>
</file>

<file path=xl/worksheets/_rels/sheet42.xml.rels><?xml version="1.0" encoding="UTF-8" standalone="yes"?>
<Relationships xmlns="http://schemas.openxmlformats.org/package/2006/relationships"><Relationship Id="rId2" Type="http://schemas.openxmlformats.org/officeDocument/2006/relationships/table" Target="../tables/table31.xml"/><Relationship Id="rId1" Type="http://schemas.openxmlformats.org/officeDocument/2006/relationships/drawing" Target="../drawings/drawing24.xml"/></Relationships>
</file>

<file path=xl/worksheets/_rels/sheet43.xml.rels><?xml version="1.0" encoding="UTF-8" standalone="yes"?>
<Relationships xmlns="http://schemas.openxmlformats.org/package/2006/relationships"><Relationship Id="rId2" Type="http://schemas.openxmlformats.org/officeDocument/2006/relationships/table" Target="../tables/table32.xml"/><Relationship Id="rId1" Type="http://schemas.openxmlformats.org/officeDocument/2006/relationships/drawing" Target="../drawings/drawing2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7C7645-AE3D-400F-A764-E4105F3D54DB}">
  <sheetPr codeName="Sheet2"/>
  <dimension ref="A1:P1686"/>
  <sheetViews>
    <sheetView topLeftCell="AU1" workbookViewId="0">
      <selection activeCell="C24" sqref="C24"/>
    </sheetView>
  </sheetViews>
  <sheetFormatPr defaultRowHeight="14.5" x14ac:dyDescent="0.35"/>
  <cols>
    <col min="1" max="1" width="12.81640625" customWidth="1"/>
    <col min="2" max="2" width="29.453125" bestFit="1" customWidth="1"/>
    <col min="3" max="3" width="12.453125" bestFit="1" customWidth="1"/>
    <col min="4" max="4" width="10.08984375" bestFit="1" customWidth="1"/>
    <col min="5" max="5" width="28.81640625" bestFit="1" customWidth="1"/>
    <col min="6" max="6" width="15.08984375" customWidth="1"/>
    <col min="7" max="7" width="16.36328125" style="1" customWidth="1"/>
    <col min="8" max="8" width="22.54296875" style="2" customWidth="1"/>
    <col min="9" max="9" width="12.453125" style="1" customWidth="1"/>
    <col min="10" max="10" width="20.6328125" style="3" customWidth="1"/>
    <col min="11" max="12" width="11.81640625" style="4" bestFit="1" customWidth="1"/>
    <col min="13" max="13" width="14.453125" style="1" customWidth="1"/>
    <col min="14" max="14" width="16.1796875" style="4" customWidth="1"/>
    <col min="15" max="15" width="15.453125" style="4" customWidth="1"/>
    <col min="16" max="16" width="16.6328125" style="1" customWidth="1"/>
  </cols>
  <sheetData>
    <row r="1" spans="1:16" x14ac:dyDescent="0.35">
      <c r="A1" t="s">
        <v>0</v>
      </c>
      <c r="B1" t="s">
        <v>1</v>
      </c>
      <c r="C1" t="s">
        <v>2</v>
      </c>
      <c r="D1" t="s">
        <v>3</v>
      </c>
      <c r="E1" t="s">
        <v>4</v>
      </c>
      <c r="F1" t="s">
        <v>5</v>
      </c>
      <c r="G1" s="1" t="s">
        <v>6</v>
      </c>
      <c r="H1" s="2" t="s">
        <v>7</v>
      </c>
      <c r="I1" s="1" t="s">
        <v>8</v>
      </c>
      <c r="J1" s="3" t="s">
        <v>9</v>
      </c>
      <c r="K1" s="4" t="s">
        <v>10</v>
      </c>
      <c r="L1" s="4" t="s">
        <v>11</v>
      </c>
      <c r="M1" s="1" t="s">
        <v>12</v>
      </c>
      <c r="N1" s="4" t="s">
        <v>13</v>
      </c>
      <c r="O1" s="4" t="s">
        <v>14</v>
      </c>
      <c r="P1" s="1" t="s">
        <v>15</v>
      </c>
    </row>
    <row r="2" spans="1:16" x14ac:dyDescent="0.35">
      <c r="A2" t="s">
        <v>16</v>
      </c>
      <c r="B2" t="s">
        <v>17</v>
      </c>
      <c r="C2" t="s">
        <v>18</v>
      </c>
      <c r="D2" t="s">
        <v>19</v>
      </c>
      <c r="E2" t="s">
        <v>20</v>
      </c>
      <c r="F2" t="s">
        <v>21</v>
      </c>
      <c r="G2" s="5">
        <v>431</v>
      </c>
      <c r="H2" s="2">
        <v>19.399999999999999</v>
      </c>
      <c r="I2" s="5">
        <v>3</v>
      </c>
      <c r="J2" s="3">
        <v>0.13333333532015401</v>
      </c>
      <c r="K2" s="4">
        <v>12046.5899858379</v>
      </c>
      <c r="L2" s="4">
        <v>4015.5299952793098</v>
      </c>
      <c r="M2" s="1">
        <v>7.0000000000000001E-3</v>
      </c>
      <c r="N2" s="4">
        <v>27.9503247931274</v>
      </c>
      <c r="O2" s="4">
        <v>4015.5299952793098</v>
      </c>
      <c r="P2" s="1">
        <v>12.666700000000001</v>
      </c>
    </row>
    <row r="3" spans="1:16" x14ac:dyDescent="0.35">
      <c r="A3" t="s">
        <v>16</v>
      </c>
      <c r="B3" t="s">
        <v>17</v>
      </c>
      <c r="C3" t="s">
        <v>18</v>
      </c>
      <c r="D3" t="s">
        <v>19</v>
      </c>
      <c r="E3" t="s">
        <v>22</v>
      </c>
      <c r="F3" t="s">
        <v>21</v>
      </c>
      <c r="G3" s="5">
        <v>283</v>
      </c>
      <c r="H3" s="2">
        <v>19.399999999999999</v>
      </c>
      <c r="I3" s="5">
        <v>3</v>
      </c>
      <c r="J3" s="3">
        <v>0.116666667163372</v>
      </c>
      <c r="K3" s="4">
        <v>7392.4499955251804</v>
      </c>
      <c r="L3" s="4">
        <v>2464.1499985083901</v>
      </c>
      <c r="M3" s="1">
        <v>1.06E-2</v>
      </c>
      <c r="N3" s="4">
        <v>26.121731432951101</v>
      </c>
      <c r="O3" s="4">
        <v>2464.1499985083901</v>
      </c>
      <c r="P3" s="1">
        <v>3.6667000000000001</v>
      </c>
    </row>
    <row r="4" spans="1:16" x14ac:dyDescent="0.35">
      <c r="A4" t="s">
        <v>16</v>
      </c>
      <c r="B4" t="s">
        <v>17</v>
      </c>
      <c r="C4" t="s">
        <v>18</v>
      </c>
      <c r="D4" t="s">
        <v>19</v>
      </c>
      <c r="E4" t="s">
        <v>23</v>
      </c>
      <c r="F4" t="s">
        <v>24</v>
      </c>
      <c r="G4" s="5">
        <v>556</v>
      </c>
      <c r="H4" s="2">
        <v>19.399999999999999</v>
      </c>
      <c r="I4" s="5">
        <v>3</v>
      </c>
      <c r="J4" s="3">
        <v>0.13333333532015401</v>
      </c>
      <c r="K4" s="4">
        <v>6005.9999895095798</v>
      </c>
      <c r="L4" s="4">
        <v>2001.99999650319</v>
      </c>
      <c r="M4" s="1">
        <v>5.4000000000000003E-3</v>
      </c>
      <c r="N4" s="4">
        <v>10.8021582545136</v>
      </c>
      <c r="O4" s="4">
        <v>2001.99999650319</v>
      </c>
      <c r="P4" s="1">
        <v>10</v>
      </c>
    </row>
    <row r="5" spans="1:16" x14ac:dyDescent="0.35">
      <c r="A5" t="s">
        <v>16</v>
      </c>
      <c r="B5" t="s">
        <v>17</v>
      </c>
      <c r="C5" t="s">
        <v>18</v>
      </c>
      <c r="D5" t="s">
        <v>19</v>
      </c>
      <c r="E5" t="s">
        <v>25</v>
      </c>
      <c r="F5" t="s">
        <v>21</v>
      </c>
      <c r="G5" s="5">
        <v>192</v>
      </c>
      <c r="H5" s="2">
        <v>19.399999999999999</v>
      </c>
      <c r="I5" s="5">
        <v>2</v>
      </c>
      <c r="J5" s="3">
        <v>5.0000000745057997E-2</v>
      </c>
      <c r="K5" s="4">
        <v>4673.9999987781002</v>
      </c>
      <c r="L5" s="4">
        <v>2336.9999993890501</v>
      </c>
      <c r="M5" s="1">
        <v>1.04E-2</v>
      </c>
      <c r="N5" s="4">
        <v>24.3437499936359</v>
      </c>
      <c r="O5" s="4">
        <v>2336.9999993890501</v>
      </c>
      <c r="P5" s="1">
        <v>5.5</v>
      </c>
    </row>
    <row r="6" spans="1:16" x14ac:dyDescent="0.35">
      <c r="A6" t="s">
        <v>16</v>
      </c>
      <c r="B6" t="s">
        <v>17</v>
      </c>
      <c r="C6" t="s">
        <v>18</v>
      </c>
      <c r="D6" t="s">
        <v>19</v>
      </c>
      <c r="E6" t="s">
        <v>26</v>
      </c>
      <c r="F6" t="s">
        <v>27</v>
      </c>
      <c r="G6" s="5">
        <v>171</v>
      </c>
      <c r="H6" s="2">
        <v>19.399999999999999</v>
      </c>
      <c r="I6" s="5">
        <v>4</v>
      </c>
      <c r="J6" s="3">
        <v>0.112500000745058</v>
      </c>
      <c r="K6" s="4">
        <v>4502.9999954700397</v>
      </c>
      <c r="L6" s="4">
        <v>1125.7499988675099</v>
      </c>
      <c r="M6" s="1">
        <v>2.3400000000000001E-2</v>
      </c>
      <c r="N6" s="4">
        <v>26.333333306842299</v>
      </c>
      <c r="O6" s="4">
        <v>1125.7499988675099</v>
      </c>
      <c r="P6" s="1">
        <v>6.5</v>
      </c>
    </row>
    <row r="7" spans="1:16" x14ac:dyDescent="0.35">
      <c r="A7" t="s">
        <v>16</v>
      </c>
      <c r="B7" t="s">
        <v>17</v>
      </c>
      <c r="C7" t="s">
        <v>18</v>
      </c>
      <c r="D7" t="s">
        <v>19</v>
      </c>
      <c r="E7" t="s">
        <v>28</v>
      </c>
      <c r="F7" t="s">
        <v>24</v>
      </c>
      <c r="G7" s="5">
        <v>0</v>
      </c>
      <c r="H7" s="2">
        <v>19.399999999999999</v>
      </c>
      <c r="I7" s="5">
        <v>1</v>
      </c>
      <c r="J7" s="3">
        <v>0</v>
      </c>
      <c r="K7" s="4">
        <v>3800</v>
      </c>
      <c r="L7" s="4">
        <v>3800</v>
      </c>
      <c r="M7" s="1">
        <v>0</v>
      </c>
      <c r="N7" s="4">
        <v>0</v>
      </c>
      <c r="O7" s="4">
        <v>3800</v>
      </c>
      <c r="P7" s="1">
        <v>23</v>
      </c>
    </row>
    <row r="8" spans="1:16" x14ac:dyDescent="0.35">
      <c r="A8" t="s">
        <v>16</v>
      </c>
      <c r="B8" t="s">
        <v>17</v>
      </c>
      <c r="C8" t="s">
        <v>18</v>
      </c>
      <c r="D8" t="s">
        <v>19</v>
      </c>
      <c r="E8" t="s">
        <v>29</v>
      </c>
      <c r="F8" t="s">
        <v>24</v>
      </c>
      <c r="G8" s="5">
        <v>178</v>
      </c>
      <c r="H8" s="2">
        <v>19.399999999999999</v>
      </c>
      <c r="I8" s="5">
        <v>3</v>
      </c>
      <c r="J8" s="3">
        <v>6.6666667660077394E-2</v>
      </c>
      <c r="K8" s="4">
        <v>3603.9999954402401</v>
      </c>
      <c r="L8" s="4">
        <v>1201.33333181341</v>
      </c>
      <c r="M8" s="1">
        <v>1.6899999999999998E-2</v>
      </c>
      <c r="N8" s="4">
        <v>20.247190985619302</v>
      </c>
      <c r="O8" s="4">
        <v>1201.33333181341</v>
      </c>
      <c r="P8" s="1">
        <v>11.333299999999999</v>
      </c>
    </row>
    <row r="9" spans="1:16" x14ac:dyDescent="0.35">
      <c r="A9" t="s">
        <v>16</v>
      </c>
      <c r="B9" t="s">
        <v>17</v>
      </c>
      <c r="C9" t="s">
        <v>18</v>
      </c>
      <c r="D9" t="s">
        <v>19</v>
      </c>
      <c r="E9" t="s">
        <v>30</v>
      </c>
      <c r="F9" t="s">
        <v>31</v>
      </c>
      <c r="G9" s="5">
        <v>212</v>
      </c>
      <c r="H9" s="2">
        <v>19.399999999999999</v>
      </c>
      <c r="I9" s="5">
        <v>3</v>
      </c>
      <c r="J9" s="3">
        <v>8.3333333333333301E-2</v>
      </c>
      <c r="K9" s="4">
        <v>3327.75</v>
      </c>
      <c r="L9" s="4">
        <v>1109.25</v>
      </c>
      <c r="M9" s="1">
        <v>1.4200000000000001E-2</v>
      </c>
      <c r="N9" s="4">
        <v>15.696933962264101</v>
      </c>
      <c r="O9" s="4">
        <v>1109.25</v>
      </c>
      <c r="P9" s="1">
        <v>12.333299999999999</v>
      </c>
    </row>
    <row r="10" spans="1:16" x14ac:dyDescent="0.35">
      <c r="A10" t="s">
        <v>16</v>
      </c>
      <c r="B10" t="s">
        <v>17</v>
      </c>
      <c r="C10" t="s">
        <v>18</v>
      </c>
      <c r="D10" t="s">
        <v>19</v>
      </c>
      <c r="E10" t="s">
        <v>32</v>
      </c>
      <c r="F10" t="s">
        <v>21</v>
      </c>
      <c r="G10" s="5">
        <v>487</v>
      </c>
      <c r="H10" s="2">
        <v>19.399999999999999</v>
      </c>
      <c r="I10" s="5">
        <v>3</v>
      </c>
      <c r="J10" s="3">
        <v>6.6666667660077394E-2</v>
      </c>
      <c r="K10" s="4">
        <v>3119.9999964237199</v>
      </c>
      <c r="L10" s="4">
        <v>1039.9999988079001</v>
      </c>
      <c r="M10" s="1">
        <v>6.1999999999999998E-3</v>
      </c>
      <c r="N10" s="4">
        <v>6.4065708345456196</v>
      </c>
      <c r="O10" s="4">
        <v>1039.9999988079001</v>
      </c>
      <c r="P10" s="1">
        <v>7.6666999999999996</v>
      </c>
    </row>
    <row r="11" spans="1:16" x14ac:dyDescent="0.35">
      <c r="A11" t="s">
        <v>16</v>
      </c>
      <c r="B11" t="s">
        <v>17</v>
      </c>
      <c r="C11" t="s">
        <v>18</v>
      </c>
      <c r="D11" t="s">
        <v>19</v>
      </c>
      <c r="E11" t="s">
        <v>33</v>
      </c>
      <c r="F11" t="s">
        <v>34</v>
      </c>
      <c r="G11" s="5">
        <v>478</v>
      </c>
      <c r="H11" s="2">
        <v>19.399999999999999</v>
      </c>
      <c r="I11" s="5">
        <v>5</v>
      </c>
      <c r="J11" s="3">
        <v>0.180000001192092</v>
      </c>
      <c r="K11" s="4">
        <v>2775.89999592304</v>
      </c>
      <c r="L11" s="4">
        <v>555.17999918460805</v>
      </c>
      <c r="M11" s="1">
        <v>1.0500000000000001E-2</v>
      </c>
      <c r="N11" s="4">
        <v>5.8073221672030098</v>
      </c>
      <c r="O11" s="4">
        <v>555.17999918460805</v>
      </c>
      <c r="P11" s="1">
        <v>9.6</v>
      </c>
    </row>
    <row r="12" spans="1:16" x14ac:dyDescent="0.35">
      <c r="A12" t="s">
        <v>16</v>
      </c>
      <c r="B12" t="s">
        <v>17</v>
      </c>
      <c r="C12" t="s">
        <v>18</v>
      </c>
      <c r="D12" t="s">
        <v>19</v>
      </c>
      <c r="E12" t="s">
        <v>35</v>
      </c>
      <c r="F12" t="s">
        <v>36</v>
      </c>
      <c r="G12" s="5">
        <v>86</v>
      </c>
      <c r="H12" s="2">
        <v>19.399999999999999</v>
      </c>
      <c r="I12" s="5">
        <v>2</v>
      </c>
      <c r="J12" s="3">
        <v>0</v>
      </c>
      <c r="K12" s="4">
        <v>2728</v>
      </c>
      <c r="L12" s="4">
        <v>1364</v>
      </c>
      <c r="M12" s="1">
        <v>2.3300000000000001E-2</v>
      </c>
      <c r="N12" s="4">
        <v>31.7209302325581</v>
      </c>
      <c r="O12" s="4">
        <v>1364</v>
      </c>
      <c r="P12" s="1">
        <v>3</v>
      </c>
    </row>
    <row r="13" spans="1:16" x14ac:dyDescent="0.35">
      <c r="A13" t="s">
        <v>16</v>
      </c>
      <c r="B13" t="s">
        <v>17</v>
      </c>
      <c r="C13" t="s">
        <v>18</v>
      </c>
      <c r="D13" t="s">
        <v>19</v>
      </c>
      <c r="E13" t="s">
        <v>37</v>
      </c>
      <c r="F13" t="s">
        <v>31</v>
      </c>
      <c r="G13" s="5">
        <v>203</v>
      </c>
      <c r="H13" s="2">
        <v>19.399999999999999</v>
      </c>
      <c r="I13" s="5">
        <v>4</v>
      </c>
      <c r="J13" s="3">
        <v>0.112500000745058</v>
      </c>
      <c r="K13" s="4">
        <v>2399.9999985098798</v>
      </c>
      <c r="L13" s="4">
        <v>599.99999962747097</v>
      </c>
      <c r="M13" s="1">
        <v>1.9699999999999999E-2</v>
      </c>
      <c r="N13" s="4">
        <v>11.8226600911816</v>
      </c>
      <c r="O13" s="4">
        <v>599.99999962747097</v>
      </c>
      <c r="P13" s="1">
        <v>6</v>
      </c>
    </row>
    <row r="14" spans="1:16" x14ac:dyDescent="0.35">
      <c r="A14" t="s">
        <v>16</v>
      </c>
      <c r="B14" t="s">
        <v>17</v>
      </c>
      <c r="C14" t="s">
        <v>18</v>
      </c>
      <c r="D14" t="s">
        <v>19</v>
      </c>
      <c r="E14" t="s">
        <v>38</v>
      </c>
      <c r="F14" t="s">
        <v>39</v>
      </c>
      <c r="G14" s="5">
        <v>0</v>
      </c>
      <c r="H14" s="2">
        <v>19.399999999999999</v>
      </c>
      <c r="I14" s="5">
        <v>1</v>
      </c>
      <c r="J14" s="3">
        <v>0.15000000596046401</v>
      </c>
      <c r="K14" s="4">
        <v>2386.7999832630098</v>
      </c>
      <c r="L14" s="4">
        <v>2386.7999832630098</v>
      </c>
      <c r="M14" s="1">
        <v>0</v>
      </c>
      <c r="N14" s="4">
        <v>0</v>
      </c>
      <c r="O14" s="4">
        <v>2386.7999832630098</v>
      </c>
      <c r="P14" s="1">
        <v>2</v>
      </c>
    </row>
    <row r="15" spans="1:16" x14ac:dyDescent="0.35">
      <c r="A15" t="s">
        <v>16</v>
      </c>
      <c r="B15" t="s">
        <v>17</v>
      </c>
      <c r="C15" t="s">
        <v>18</v>
      </c>
      <c r="D15" t="s">
        <v>19</v>
      </c>
      <c r="E15" t="s">
        <v>40</v>
      </c>
      <c r="F15" t="s">
        <v>24</v>
      </c>
      <c r="G15" s="5">
        <v>189</v>
      </c>
      <c r="H15" s="2">
        <v>19.399999999999999</v>
      </c>
      <c r="I15" s="5">
        <v>3</v>
      </c>
      <c r="J15" s="3">
        <v>0.13333333532015401</v>
      </c>
      <c r="K15" s="4">
        <v>2321.9999926313699</v>
      </c>
      <c r="L15" s="4">
        <v>773.99999754379098</v>
      </c>
      <c r="M15" s="1">
        <v>1.5900000000000001E-2</v>
      </c>
      <c r="N15" s="4">
        <v>12.285714246726799</v>
      </c>
      <c r="O15" s="4">
        <v>773.99999754379098</v>
      </c>
      <c r="P15" s="1">
        <v>10.666700000000001</v>
      </c>
    </row>
    <row r="16" spans="1:16" x14ac:dyDescent="0.35">
      <c r="A16" t="s">
        <v>16</v>
      </c>
      <c r="B16" t="s">
        <v>17</v>
      </c>
      <c r="C16" t="s">
        <v>18</v>
      </c>
      <c r="D16" t="s">
        <v>19</v>
      </c>
      <c r="E16" t="s">
        <v>41</v>
      </c>
      <c r="F16" t="s">
        <v>31</v>
      </c>
      <c r="G16" s="5">
        <v>301</v>
      </c>
      <c r="H16" s="2">
        <v>19.399999999999999</v>
      </c>
      <c r="I16" s="5">
        <v>2</v>
      </c>
      <c r="J16" s="3">
        <v>0.125</v>
      </c>
      <c r="K16" s="4">
        <v>2244.15</v>
      </c>
      <c r="L16" s="4">
        <v>1122.075</v>
      </c>
      <c r="M16" s="1">
        <v>6.6E-3</v>
      </c>
      <c r="N16" s="4">
        <v>7.4556478405315598</v>
      </c>
      <c r="O16" s="4">
        <v>1122.075</v>
      </c>
      <c r="P16" s="1">
        <v>5.5</v>
      </c>
    </row>
    <row r="17" spans="1:16" x14ac:dyDescent="0.35">
      <c r="A17" t="s">
        <v>16</v>
      </c>
      <c r="B17" t="s">
        <v>17</v>
      </c>
      <c r="C17" t="s">
        <v>18</v>
      </c>
      <c r="D17" t="s">
        <v>19</v>
      </c>
      <c r="E17" t="s">
        <v>42</v>
      </c>
      <c r="F17" t="s">
        <v>24</v>
      </c>
      <c r="G17" s="5">
        <v>232</v>
      </c>
      <c r="H17" s="2">
        <v>19.399999999999999</v>
      </c>
      <c r="I17" s="5">
        <v>2</v>
      </c>
      <c r="J17" s="3">
        <v>0</v>
      </c>
      <c r="K17" s="4">
        <v>2157.6</v>
      </c>
      <c r="L17" s="4">
        <v>1078.8</v>
      </c>
      <c r="M17" s="1">
        <v>8.6E-3</v>
      </c>
      <c r="N17" s="4">
        <v>9.2999999999999901</v>
      </c>
      <c r="O17" s="4">
        <v>1078.8</v>
      </c>
      <c r="P17" s="1">
        <v>6</v>
      </c>
    </row>
    <row r="18" spans="1:16" x14ac:dyDescent="0.35">
      <c r="A18" t="s">
        <v>16</v>
      </c>
      <c r="B18" t="s">
        <v>17</v>
      </c>
      <c r="C18" t="s">
        <v>18</v>
      </c>
      <c r="D18" t="s">
        <v>19</v>
      </c>
      <c r="E18" t="s">
        <v>43</v>
      </c>
      <c r="F18" t="s">
        <v>34</v>
      </c>
      <c r="G18" s="5">
        <v>189</v>
      </c>
      <c r="H18" s="2">
        <v>19.399999999999999</v>
      </c>
      <c r="I18" s="5">
        <v>3</v>
      </c>
      <c r="J18" s="3">
        <v>0.13333333532015401</v>
      </c>
      <c r="K18" s="4">
        <v>2033.9999954402399</v>
      </c>
      <c r="L18" s="4">
        <v>677.99999848008099</v>
      </c>
      <c r="M18" s="1">
        <v>1.5900000000000001E-2</v>
      </c>
      <c r="N18" s="4">
        <v>10.761904737779</v>
      </c>
      <c r="O18" s="4">
        <v>677.99999848008099</v>
      </c>
      <c r="P18" s="1">
        <v>10.666700000000001</v>
      </c>
    </row>
    <row r="19" spans="1:16" x14ac:dyDescent="0.35">
      <c r="A19" t="s">
        <v>16</v>
      </c>
      <c r="B19" t="s">
        <v>17</v>
      </c>
      <c r="C19" t="s">
        <v>18</v>
      </c>
      <c r="D19" t="s">
        <v>19</v>
      </c>
      <c r="E19" t="s">
        <v>44</v>
      </c>
      <c r="F19" t="s">
        <v>36</v>
      </c>
      <c r="G19" s="5">
        <v>239</v>
      </c>
      <c r="H19" s="2">
        <v>19.399999999999999</v>
      </c>
      <c r="I19" s="5">
        <v>4</v>
      </c>
      <c r="J19" s="3">
        <v>0</v>
      </c>
      <c r="K19" s="4">
        <v>1910.69999999999</v>
      </c>
      <c r="L19" s="4">
        <v>477.67499999999899</v>
      </c>
      <c r="M19" s="1">
        <v>1.67E-2</v>
      </c>
      <c r="N19" s="4">
        <v>7.9945606694560603</v>
      </c>
      <c r="O19" s="4">
        <v>477.67499999999899</v>
      </c>
      <c r="P19" s="1">
        <v>11.25</v>
      </c>
    </row>
    <row r="20" spans="1:16" x14ac:dyDescent="0.35">
      <c r="A20" t="s">
        <v>16</v>
      </c>
      <c r="B20" t="s">
        <v>17</v>
      </c>
      <c r="C20" t="s">
        <v>18</v>
      </c>
      <c r="D20" t="s">
        <v>19</v>
      </c>
      <c r="E20" t="s">
        <v>45</v>
      </c>
      <c r="F20" t="s">
        <v>36</v>
      </c>
      <c r="G20" s="5">
        <v>245</v>
      </c>
      <c r="H20" s="2">
        <v>19.399999999999999</v>
      </c>
      <c r="I20" s="5">
        <v>2</v>
      </c>
      <c r="J20" s="3">
        <v>0</v>
      </c>
      <c r="K20" s="4">
        <v>1805</v>
      </c>
      <c r="L20" s="4">
        <v>902.5</v>
      </c>
      <c r="M20" s="1">
        <v>8.2000000000000007E-3</v>
      </c>
      <c r="N20" s="4">
        <v>7.3673469387755102</v>
      </c>
      <c r="O20" s="4">
        <v>902.5</v>
      </c>
      <c r="P20" s="1">
        <v>4</v>
      </c>
    </row>
    <row r="21" spans="1:16" x14ac:dyDescent="0.35">
      <c r="A21" t="s">
        <v>16</v>
      </c>
      <c r="B21" t="s">
        <v>17</v>
      </c>
      <c r="C21" t="s">
        <v>18</v>
      </c>
      <c r="D21" t="s">
        <v>19</v>
      </c>
      <c r="E21" t="s">
        <v>46</v>
      </c>
      <c r="F21" t="s">
        <v>31</v>
      </c>
      <c r="G21" s="5">
        <v>538</v>
      </c>
      <c r="H21" s="2">
        <v>19.399999999999999</v>
      </c>
      <c r="I21" s="5">
        <v>3</v>
      </c>
      <c r="J21" s="3">
        <v>0.100000003973642</v>
      </c>
      <c r="K21" s="4">
        <v>1786.7999942004601</v>
      </c>
      <c r="L21" s="4">
        <v>595.59999806682197</v>
      </c>
      <c r="M21" s="1">
        <v>5.5999999999999999E-3</v>
      </c>
      <c r="N21" s="4">
        <v>3.3211895802982601</v>
      </c>
      <c r="O21" s="4">
        <v>595.59999806682197</v>
      </c>
      <c r="P21" s="1">
        <v>8</v>
      </c>
    </row>
    <row r="22" spans="1:16" x14ac:dyDescent="0.35">
      <c r="A22" t="s">
        <v>16</v>
      </c>
      <c r="B22" t="s">
        <v>17</v>
      </c>
      <c r="C22" t="s">
        <v>18</v>
      </c>
      <c r="D22" t="s">
        <v>19</v>
      </c>
      <c r="E22" t="s">
        <v>47</v>
      </c>
      <c r="F22" t="s">
        <v>39</v>
      </c>
      <c r="G22" s="5">
        <v>0</v>
      </c>
      <c r="H22" s="2">
        <v>19.399999999999999</v>
      </c>
      <c r="I22" s="5">
        <v>1</v>
      </c>
      <c r="J22" s="3">
        <v>0.15000000596046401</v>
      </c>
      <c r="K22" s="4">
        <v>1744.1999877691201</v>
      </c>
      <c r="L22" s="4">
        <v>1744.1999877691201</v>
      </c>
      <c r="M22" s="1">
        <v>0</v>
      </c>
      <c r="N22" s="4">
        <v>0</v>
      </c>
      <c r="O22" s="4">
        <v>1744.1999877691201</v>
      </c>
      <c r="P22" s="1">
        <v>18</v>
      </c>
    </row>
    <row r="23" spans="1:16" x14ac:dyDescent="0.35">
      <c r="A23" t="s">
        <v>16</v>
      </c>
      <c r="B23" t="s">
        <v>17</v>
      </c>
      <c r="C23" t="s">
        <v>18</v>
      </c>
      <c r="D23" t="s">
        <v>19</v>
      </c>
      <c r="E23" t="s">
        <v>48</v>
      </c>
      <c r="F23" t="s">
        <v>24</v>
      </c>
      <c r="G23" s="5">
        <v>0</v>
      </c>
      <c r="H23" s="2">
        <v>19.399999999999999</v>
      </c>
      <c r="I23" s="5">
        <v>1</v>
      </c>
      <c r="J23" s="3">
        <v>5.0000000745057997E-2</v>
      </c>
      <c r="K23" s="4">
        <v>1709.99999865889</v>
      </c>
      <c r="L23" s="4">
        <v>1709.99999865889</v>
      </c>
      <c r="M23" s="1">
        <v>0</v>
      </c>
      <c r="N23" s="4">
        <v>0</v>
      </c>
      <c r="O23" s="4">
        <v>1709.99999865889</v>
      </c>
      <c r="P23" s="1">
        <v>2</v>
      </c>
    </row>
    <row r="24" spans="1:16" x14ac:dyDescent="0.35">
      <c r="A24" t="s">
        <v>16</v>
      </c>
      <c r="B24" t="s">
        <v>17</v>
      </c>
      <c r="C24" t="s">
        <v>18</v>
      </c>
      <c r="D24" t="s">
        <v>19</v>
      </c>
      <c r="E24" t="s">
        <v>49</v>
      </c>
      <c r="F24" t="s">
        <v>34</v>
      </c>
      <c r="G24" s="5">
        <v>545</v>
      </c>
      <c r="H24" s="2">
        <v>19.399999999999999</v>
      </c>
      <c r="I24" s="5">
        <v>3</v>
      </c>
      <c r="J24" s="3">
        <v>0.100000003973642</v>
      </c>
      <c r="K24" s="4">
        <v>1518.29999238252</v>
      </c>
      <c r="L24" s="4">
        <v>506.09999746084202</v>
      </c>
      <c r="M24" s="1">
        <v>5.4999999999999997E-3</v>
      </c>
      <c r="N24" s="4">
        <v>2.7858715456560099</v>
      </c>
      <c r="O24" s="4">
        <v>506.09999746084202</v>
      </c>
      <c r="P24" s="1">
        <v>7.3333000000000004</v>
      </c>
    </row>
    <row r="25" spans="1:16" x14ac:dyDescent="0.35">
      <c r="A25" t="s">
        <v>16</v>
      </c>
      <c r="B25" t="s">
        <v>17</v>
      </c>
      <c r="C25" t="s">
        <v>18</v>
      </c>
      <c r="D25" t="s">
        <v>19</v>
      </c>
      <c r="E25" t="s">
        <v>50</v>
      </c>
      <c r="F25" t="s">
        <v>36</v>
      </c>
      <c r="G25" s="5">
        <v>121</v>
      </c>
      <c r="H25" s="2">
        <v>19.399999999999999</v>
      </c>
      <c r="I25" s="5">
        <v>2</v>
      </c>
      <c r="J25" s="3">
        <v>0</v>
      </c>
      <c r="K25" s="4">
        <v>1508.8</v>
      </c>
      <c r="L25" s="4">
        <v>754.4</v>
      </c>
      <c r="M25" s="1">
        <v>1.6500000000000001E-2</v>
      </c>
      <c r="N25" s="4">
        <v>12.4694214876033</v>
      </c>
      <c r="O25" s="4">
        <v>754.4</v>
      </c>
      <c r="P25" s="1">
        <v>5.5</v>
      </c>
    </row>
    <row r="26" spans="1:16" x14ac:dyDescent="0.35">
      <c r="A26" t="s">
        <v>16</v>
      </c>
      <c r="B26" t="s">
        <v>17</v>
      </c>
      <c r="C26" t="s">
        <v>18</v>
      </c>
      <c r="D26" t="s">
        <v>19</v>
      </c>
      <c r="E26" t="s">
        <v>51</v>
      </c>
      <c r="F26" t="s">
        <v>39</v>
      </c>
      <c r="G26" s="5">
        <v>0</v>
      </c>
      <c r="H26" s="2">
        <v>19.399999999999999</v>
      </c>
      <c r="I26" s="5">
        <v>1</v>
      </c>
      <c r="J26" s="3">
        <v>0</v>
      </c>
      <c r="K26" s="4">
        <v>1494.5</v>
      </c>
      <c r="L26" s="4">
        <v>1494.5</v>
      </c>
      <c r="M26" s="1">
        <v>0</v>
      </c>
      <c r="N26" s="4">
        <v>0</v>
      </c>
      <c r="O26" s="4">
        <v>1494.5</v>
      </c>
      <c r="P26" s="1">
        <v>10</v>
      </c>
    </row>
    <row r="27" spans="1:16" x14ac:dyDescent="0.35">
      <c r="A27" t="s">
        <v>16</v>
      </c>
      <c r="B27" t="s">
        <v>17</v>
      </c>
      <c r="C27" t="s">
        <v>18</v>
      </c>
      <c r="D27" t="s">
        <v>19</v>
      </c>
      <c r="E27" t="s">
        <v>52</v>
      </c>
      <c r="F27" t="s">
        <v>39</v>
      </c>
      <c r="G27" s="5">
        <v>0</v>
      </c>
      <c r="H27" s="2">
        <v>19.399999999999999</v>
      </c>
      <c r="I27" s="5">
        <v>1</v>
      </c>
      <c r="J27" s="3">
        <v>5.0000000745057997E-2</v>
      </c>
      <c r="K27" s="4">
        <v>1472.49999884516</v>
      </c>
      <c r="L27" s="4">
        <v>1472.49999884516</v>
      </c>
      <c r="M27" s="1">
        <v>0</v>
      </c>
      <c r="N27" s="4">
        <v>0</v>
      </c>
      <c r="O27" s="4">
        <v>1472.49999884516</v>
      </c>
      <c r="P27" s="1">
        <v>6</v>
      </c>
    </row>
    <row r="28" spans="1:16" x14ac:dyDescent="0.35">
      <c r="A28" t="s">
        <v>16</v>
      </c>
      <c r="B28" t="s">
        <v>17</v>
      </c>
      <c r="C28" t="s">
        <v>18</v>
      </c>
      <c r="D28" t="s">
        <v>19</v>
      </c>
      <c r="E28" t="s">
        <v>53</v>
      </c>
      <c r="F28" t="s">
        <v>27</v>
      </c>
      <c r="G28" s="5">
        <v>141</v>
      </c>
      <c r="H28" s="2">
        <v>19.399999999999999</v>
      </c>
      <c r="I28" s="5">
        <v>2</v>
      </c>
      <c r="J28" s="3">
        <v>0</v>
      </c>
      <c r="K28" s="4">
        <v>1463</v>
      </c>
      <c r="L28" s="4">
        <v>731.5</v>
      </c>
      <c r="M28" s="1">
        <v>1.4200000000000001E-2</v>
      </c>
      <c r="N28" s="4">
        <v>10.375886524822601</v>
      </c>
      <c r="O28" s="4">
        <v>731.5</v>
      </c>
      <c r="P28" s="1">
        <v>12.5</v>
      </c>
    </row>
    <row r="29" spans="1:16" x14ac:dyDescent="0.35">
      <c r="A29" t="s">
        <v>16</v>
      </c>
      <c r="B29" t="s">
        <v>17</v>
      </c>
      <c r="C29" t="s">
        <v>18</v>
      </c>
      <c r="D29" t="s">
        <v>19</v>
      </c>
      <c r="E29" t="s">
        <v>54</v>
      </c>
      <c r="F29" t="s">
        <v>34</v>
      </c>
      <c r="G29" s="5">
        <v>306</v>
      </c>
      <c r="H29" s="2">
        <v>19.399999999999999</v>
      </c>
      <c r="I29" s="5">
        <v>3</v>
      </c>
      <c r="J29" s="3">
        <v>5.0000000745057997E-2</v>
      </c>
      <c r="K29" s="4">
        <v>1460.09999889135</v>
      </c>
      <c r="L29" s="4">
        <v>486.69999963045098</v>
      </c>
      <c r="M29" s="1">
        <v>9.7999999999999997E-3</v>
      </c>
      <c r="N29" s="4">
        <v>4.7715686238279504</v>
      </c>
      <c r="O29" s="4">
        <v>486.69999963045098</v>
      </c>
      <c r="P29" s="1">
        <v>6</v>
      </c>
    </row>
    <row r="30" spans="1:16" x14ac:dyDescent="0.35">
      <c r="A30" t="s">
        <v>16</v>
      </c>
      <c r="B30" t="s">
        <v>17</v>
      </c>
      <c r="C30" t="s">
        <v>18</v>
      </c>
      <c r="D30" t="s">
        <v>19</v>
      </c>
      <c r="E30" t="s">
        <v>55</v>
      </c>
      <c r="F30" t="s">
        <v>34</v>
      </c>
      <c r="G30" s="5">
        <v>0</v>
      </c>
      <c r="H30" s="2">
        <v>19.399999999999999</v>
      </c>
      <c r="I30" s="5">
        <v>1</v>
      </c>
      <c r="J30" s="3">
        <v>0</v>
      </c>
      <c r="K30" s="4">
        <v>1440</v>
      </c>
      <c r="L30" s="4">
        <v>1440</v>
      </c>
      <c r="M30" s="1">
        <v>0</v>
      </c>
      <c r="N30" s="4">
        <v>0</v>
      </c>
      <c r="O30" s="4">
        <v>1440</v>
      </c>
      <c r="P30" s="1">
        <v>4</v>
      </c>
    </row>
    <row r="31" spans="1:16" x14ac:dyDescent="0.35">
      <c r="A31" t="s">
        <v>16</v>
      </c>
      <c r="B31" t="s">
        <v>17</v>
      </c>
      <c r="C31" t="s">
        <v>18</v>
      </c>
      <c r="D31" t="s">
        <v>19</v>
      </c>
      <c r="E31" t="s">
        <v>56</v>
      </c>
      <c r="F31" t="s">
        <v>36</v>
      </c>
      <c r="G31" s="5">
        <v>58</v>
      </c>
      <c r="H31" s="2">
        <v>19.399999999999999</v>
      </c>
      <c r="I31" s="5">
        <v>4</v>
      </c>
      <c r="J31" s="3">
        <v>5.00000016763806E-2</v>
      </c>
      <c r="K31" s="4">
        <v>1403.99999687075</v>
      </c>
      <c r="L31" s="4">
        <v>350.99999921768898</v>
      </c>
      <c r="M31" s="1">
        <v>6.9000000000000006E-2</v>
      </c>
      <c r="N31" s="4">
        <v>24.206896497771599</v>
      </c>
      <c r="O31" s="4">
        <v>350.99999921768898</v>
      </c>
      <c r="P31" s="1">
        <v>7.25</v>
      </c>
    </row>
    <row r="32" spans="1:16" x14ac:dyDescent="0.35">
      <c r="A32" t="s">
        <v>16</v>
      </c>
      <c r="B32" t="s">
        <v>17</v>
      </c>
      <c r="C32" t="s">
        <v>18</v>
      </c>
      <c r="D32" t="s">
        <v>19</v>
      </c>
      <c r="E32" t="s">
        <v>57</v>
      </c>
      <c r="F32" t="s">
        <v>24</v>
      </c>
      <c r="G32" s="5">
        <v>441</v>
      </c>
      <c r="H32" s="2">
        <v>19.399999999999999</v>
      </c>
      <c r="I32" s="5">
        <v>3</v>
      </c>
      <c r="J32" s="3">
        <v>8.3333333333333301E-2</v>
      </c>
      <c r="K32" s="4">
        <v>1357.5</v>
      </c>
      <c r="L32" s="4">
        <v>452.5</v>
      </c>
      <c r="M32" s="1">
        <v>6.7999999999999996E-3</v>
      </c>
      <c r="N32" s="4">
        <v>3.0782312925170001</v>
      </c>
      <c r="O32" s="4">
        <v>452.5</v>
      </c>
      <c r="P32" s="1">
        <v>8</v>
      </c>
    </row>
    <row r="33" spans="1:16" x14ac:dyDescent="0.35">
      <c r="A33" t="s">
        <v>16</v>
      </c>
      <c r="B33" t="s">
        <v>17</v>
      </c>
      <c r="C33" t="s">
        <v>18</v>
      </c>
      <c r="D33" t="s">
        <v>19</v>
      </c>
      <c r="E33" t="s">
        <v>58</v>
      </c>
      <c r="F33" t="s">
        <v>59</v>
      </c>
      <c r="G33" s="5">
        <v>0</v>
      </c>
      <c r="H33" s="2">
        <v>19.399999999999999</v>
      </c>
      <c r="I33" s="5">
        <v>1</v>
      </c>
      <c r="J33" s="3">
        <v>0</v>
      </c>
      <c r="K33" s="4">
        <v>1350</v>
      </c>
      <c r="L33" s="4">
        <v>1350</v>
      </c>
      <c r="M33" s="1">
        <v>0</v>
      </c>
      <c r="N33" s="4">
        <v>0</v>
      </c>
      <c r="O33" s="4">
        <v>1350</v>
      </c>
      <c r="P33" s="1">
        <v>3</v>
      </c>
    </row>
    <row r="34" spans="1:16" x14ac:dyDescent="0.35">
      <c r="A34" t="s">
        <v>16</v>
      </c>
      <c r="B34" t="s">
        <v>17</v>
      </c>
      <c r="C34" t="s">
        <v>18</v>
      </c>
      <c r="D34" t="s">
        <v>19</v>
      </c>
      <c r="E34" t="s">
        <v>60</v>
      </c>
      <c r="F34" t="s">
        <v>36</v>
      </c>
      <c r="G34" s="5">
        <v>92</v>
      </c>
      <c r="H34" s="2">
        <v>19.399999999999999</v>
      </c>
      <c r="I34" s="5">
        <v>2</v>
      </c>
      <c r="J34" s="3">
        <v>0.10000000149011599</v>
      </c>
      <c r="K34" s="4">
        <v>1318.5999989807599</v>
      </c>
      <c r="L34" s="4">
        <v>659.29999949037995</v>
      </c>
      <c r="M34" s="1">
        <v>2.1700000000000001E-2</v>
      </c>
      <c r="N34" s="4">
        <v>14.332608684573399</v>
      </c>
      <c r="O34" s="4">
        <v>659.29999949037995</v>
      </c>
      <c r="P34" s="1">
        <v>10.5</v>
      </c>
    </row>
    <row r="35" spans="1:16" x14ac:dyDescent="0.35">
      <c r="A35" t="s">
        <v>16</v>
      </c>
      <c r="B35" t="s">
        <v>17</v>
      </c>
      <c r="C35" t="s">
        <v>18</v>
      </c>
      <c r="D35" t="s">
        <v>19</v>
      </c>
      <c r="E35" t="s">
        <v>61</v>
      </c>
      <c r="F35" t="s">
        <v>36</v>
      </c>
      <c r="G35" s="5">
        <v>0</v>
      </c>
      <c r="H35" s="2">
        <v>19.399999999999999</v>
      </c>
      <c r="I35" s="5">
        <v>1</v>
      </c>
      <c r="J35" s="3">
        <v>0.20000000298023199</v>
      </c>
      <c r="K35" s="4">
        <v>1247.99999535083</v>
      </c>
      <c r="L35" s="4">
        <v>1247.99999535083</v>
      </c>
      <c r="M35" s="1">
        <v>0</v>
      </c>
      <c r="N35" s="4">
        <v>0</v>
      </c>
      <c r="O35" s="4">
        <v>1247.99999535083</v>
      </c>
      <c r="P35" s="1">
        <v>19</v>
      </c>
    </row>
    <row r="36" spans="1:16" x14ac:dyDescent="0.35">
      <c r="A36" t="s">
        <v>16</v>
      </c>
      <c r="B36" t="s">
        <v>17</v>
      </c>
      <c r="C36" t="s">
        <v>18</v>
      </c>
      <c r="D36" t="s">
        <v>19</v>
      </c>
      <c r="E36" t="s">
        <v>62</v>
      </c>
      <c r="F36" t="s">
        <v>31</v>
      </c>
      <c r="G36" s="5">
        <v>208</v>
      </c>
      <c r="H36" s="2">
        <v>19.399999999999999</v>
      </c>
      <c r="I36" s="5">
        <v>3</v>
      </c>
      <c r="J36" s="3">
        <v>6.6666668901840795E-2</v>
      </c>
      <c r="K36" s="4">
        <v>1174.9999972432799</v>
      </c>
      <c r="L36" s="4">
        <v>391.66666574776099</v>
      </c>
      <c r="M36" s="1">
        <v>1.44E-2</v>
      </c>
      <c r="N36" s="4">
        <v>5.6490384482850198</v>
      </c>
      <c r="O36" s="4">
        <v>391.66666574776099</v>
      </c>
      <c r="P36" s="1">
        <v>11.333299999999999</v>
      </c>
    </row>
    <row r="37" spans="1:16" x14ac:dyDescent="0.35">
      <c r="A37" t="s">
        <v>16</v>
      </c>
      <c r="B37" t="s">
        <v>17</v>
      </c>
      <c r="C37" t="s">
        <v>18</v>
      </c>
      <c r="D37" t="s">
        <v>19</v>
      </c>
      <c r="E37" t="s">
        <v>63</v>
      </c>
      <c r="F37" t="s">
        <v>59</v>
      </c>
      <c r="G37" s="5">
        <v>159</v>
      </c>
      <c r="H37" s="2">
        <v>19.399999999999999</v>
      </c>
      <c r="I37" s="5">
        <v>2</v>
      </c>
      <c r="J37" s="3">
        <v>0.22500000149011601</v>
      </c>
      <c r="K37" s="4">
        <v>1143.8999979212799</v>
      </c>
      <c r="L37" s="4">
        <v>571.94999896064405</v>
      </c>
      <c r="M37" s="1">
        <v>1.26E-2</v>
      </c>
      <c r="N37" s="4">
        <v>7.1943396095678498</v>
      </c>
      <c r="O37" s="4">
        <v>571.94999896064405</v>
      </c>
      <c r="P37" s="1">
        <v>5.5</v>
      </c>
    </row>
    <row r="38" spans="1:16" x14ac:dyDescent="0.35">
      <c r="A38" t="s">
        <v>16</v>
      </c>
      <c r="B38" t="s">
        <v>17</v>
      </c>
      <c r="C38" t="s">
        <v>18</v>
      </c>
      <c r="D38" t="s">
        <v>19</v>
      </c>
      <c r="E38" t="s">
        <v>64</v>
      </c>
      <c r="F38" t="s">
        <v>36</v>
      </c>
      <c r="G38" s="5">
        <v>379</v>
      </c>
      <c r="H38" s="2">
        <v>19.399999999999999</v>
      </c>
      <c r="I38" s="5">
        <v>3</v>
      </c>
      <c r="J38" s="3">
        <v>0</v>
      </c>
      <c r="K38" s="4">
        <v>1116</v>
      </c>
      <c r="L38" s="4">
        <v>372</v>
      </c>
      <c r="M38" s="1">
        <v>7.9000000000000008E-3</v>
      </c>
      <c r="N38" s="4">
        <v>2.9445910290237398</v>
      </c>
      <c r="O38" s="4">
        <v>372</v>
      </c>
      <c r="P38" s="1">
        <v>5</v>
      </c>
    </row>
    <row r="39" spans="1:16" x14ac:dyDescent="0.35">
      <c r="A39" t="s">
        <v>16</v>
      </c>
      <c r="B39" t="s">
        <v>17</v>
      </c>
      <c r="C39" t="s">
        <v>18</v>
      </c>
      <c r="D39" t="s">
        <v>19</v>
      </c>
      <c r="E39" t="s">
        <v>65</v>
      </c>
      <c r="F39" t="s">
        <v>27</v>
      </c>
      <c r="G39" s="5">
        <v>0</v>
      </c>
      <c r="H39" s="2">
        <v>19.399999999999999</v>
      </c>
      <c r="I39" s="5">
        <v>1</v>
      </c>
      <c r="J39" s="3">
        <v>0</v>
      </c>
      <c r="K39" s="4">
        <v>1008</v>
      </c>
      <c r="L39" s="4">
        <v>1008</v>
      </c>
      <c r="M39" s="1">
        <v>0</v>
      </c>
      <c r="N39" s="4">
        <v>0</v>
      </c>
      <c r="O39" s="4">
        <v>1008</v>
      </c>
      <c r="P39" s="1">
        <v>21</v>
      </c>
    </row>
    <row r="40" spans="1:16" x14ac:dyDescent="0.35">
      <c r="A40" t="s">
        <v>16</v>
      </c>
      <c r="B40" t="s">
        <v>17</v>
      </c>
      <c r="C40" t="s">
        <v>18</v>
      </c>
      <c r="D40" t="s">
        <v>19</v>
      </c>
      <c r="E40" t="s">
        <v>66</v>
      </c>
      <c r="F40" t="s">
        <v>59</v>
      </c>
      <c r="G40" s="5">
        <v>0</v>
      </c>
      <c r="H40" s="2">
        <v>19.399999999999999</v>
      </c>
      <c r="I40" s="5">
        <v>1</v>
      </c>
      <c r="J40" s="3">
        <v>0.20000000298023199</v>
      </c>
      <c r="K40" s="4">
        <v>847.99999684095303</v>
      </c>
      <c r="L40" s="4">
        <v>847.99999684095303</v>
      </c>
      <c r="M40" s="1">
        <v>0</v>
      </c>
      <c r="N40" s="4">
        <v>0</v>
      </c>
      <c r="O40" s="4">
        <v>847.99999684095303</v>
      </c>
      <c r="P40" s="1">
        <v>2</v>
      </c>
    </row>
    <row r="41" spans="1:16" x14ac:dyDescent="0.35">
      <c r="A41" t="s">
        <v>16</v>
      </c>
      <c r="B41" t="s">
        <v>17</v>
      </c>
      <c r="C41" t="s">
        <v>18</v>
      </c>
      <c r="D41" t="s">
        <v>19</v>
      </c>
      <c r="E41" t="s">
        <v>67</v>
      </c>
      <c r="F41" t="s">
        <v>39</v>
      </c>
      <c r="G41" s="5">
        <v>0</v>
      </c>
      <c r="H41" s="2">
        <v>19.399999999999999</v>
      </c>
      <c r="I41" s="5">
        <v>1</v>
      </c>
      <c r="J41" s="3">
        <v>0</v>
      </c>
      <c r="K41" s="4">
        <v>775</v>
      </c>
      <c r="L41" s="4">
        <v>775</v>
      </c>
      <c r="M41" s="1">
        <v>0</v>
      </c>
      <c r="N41" s="4">
        <v>0</v>
      </c>
      <c r="O41" s="4">
        <v>775</v>
      </c>
      <c r="P41" s="1">
        <v>11</v>
      </c>
    </row>
    <row r="42" spans="1:16" x14ac:dyDescent="0.35">
      <c r="A42" t="s">
        <v>16</v>
      </c>
      <c r="B42" t="s">
        <v>17</v>
      </c>
      <c r="C42" t="s">
        <v>18</v>
      </c>
      <c r="D42" t="s">
        <v>19</v>
      </c>
      <c r="E42" t="s">
        <v>68</v>
      </c>
      <c r="F42" t="s">
        <v>27</v>
      </c>
      <c r="G42" s="5">
        <v>54</v>
      </c>
      <c r="H42" s="2">
        <v>19.399999999999999</v>
      </c>
      <c r="I42" s="5">
        <v>2</v>
      </c>
      <c r="J42" s="3">
        <v>7.5000002980232197E-2</v>
      </c>
      <c r="K42" s="4">
        <v>635.59999799728303</v>
      </c>
      <c r="L42" s="4">
        <v>317.799998998641</v>
      </c>
      <c r="M42" s="1">
        <v>3.6999999999999998E-2</v>
      </c>
      <c r="N42" s="4">
        <v>11.770370333282999</v>
      </c>
      <c r="O42" s="4">
        <v>317.799998998641</v>
      </c>
      <c r="P42" s="1">
        <v>9.5</v>
      </c>
    </row>
    <row r="43" spans="1:16" x14ac:dyDescent="0.35">
      <c r="A43" t="s">
        <v>16</v>
      </c>
      <c r="B43" t="s">
        <v>17</v>
      </c>
      <c r="C43" t="s">
        <v>18</v>
      </c>
      <c r="D43" t="s">
        <v>19</v>
      </c>
      <c r="E43" t="s">
        <v>69</v>
      </c>
      <c r="F43" t="s">
        <v>34</v>
      </c>
      <c r="G43" s="5">
        <v>48</v>
      </c>
      <c r="H43" s="2">
        <v>19.399999999999999</v>
      </c>
      <c r="I43" s="5">
        <v>2</v>
      </c>
      <c r="J43" s="3">
        <v>0.10000000149011599</v>
      </c>
      <c r="K43" s="4">
        <v>554.39999949932098</v>
      </c>
      <c r="L43" s="4">
        <v>277.19999974965998</v>
      </c>
      <c r="M43" s="1">
        <v>4.1700000000000001E-2</v>
      </c>
      <c r="N43" s="4">
        <v>11.5499999895691</v>
      </c>
      <c r="O43" s="4">
        <v>277.19999974965998</v>
      </c>
      <c r="P43" s="1">
        <v>12</v>
      </c>
    </row>
    <row r="44" spans="1:16" x14ac:dyDescent="0.35">
      <c r="A44" t="s">
        <v>16</v>
      </c>
      <c r="B44" t="s">
        <v>17</v>
      </c>
      <c r="C44" t="s">
        <v>18</v>
      </c>
      <c r="D44" t="s">
        <v>19</v>
      </c>
      <c r="E44" t="s">
        <v>70</v>
      </c>
      <c r="F44" t="s">
        <v>59</v>
      </c>
      <c r="G44" s="5">
        <v>0</v>
      </c>
      <c r="H44" s="2">
        <v>19.399999999999999</v>
      </c>
      <c r="I44" s="5">
        <v>1</v>
      </c>
      <c r="J44" s="3">
        <v>0</v>
      </c>
      <c r="K44" s="4">
        <v>546</v>
      </c>
      <c r="L44" s="4">
        <v>546</v>
      </c>
      <c r="M44" s="1">
        <v>0</v>
      </c>
      <c r="N44" s="4">
        <v>0</v>
      </c>
      <c r="O44" s="4">
        <v>546</v>
      </c>
      <c r="P44" s="1">
        <v>6</v>
      </c>
    </row>
    <row r="45" spans="1:16" x14ac:dyDescent="0.35">
      <c r="A45" t="s">
        <v>16</v>
      </c>
      <c r="B45" t="s">
        <v>17</v>
      </c>
      <c r="C45" t="s">
        <v>18</v>
      </c>
      <c r="D45" t="s">
        <v>19</v>
      </c>
      <c r="E45" t="s">
        <v>71</v>
      </c>
      <c r="F45" t="s">
        <v>31</v>
      </c>
      <c r="G45" s="5">
        <v>234</v>
      </c>
      <c r="H45" s="2">
        <v>19.399999999999999</v>
      </c>
      <c r="I45" s="5">
        <v>3</v>
      </c>
      <c r="J45" s="3">
        <v>0.13333333532015401</v>
      </c>
      <c r="K45" s="4">
        <v>456.31999871134701</v>
      </c>
      <c r="L45" s="4">
        <v>152.10666623711501</v>
      </c>
      <c r="M45" s="1">
        <v>1.2800000000000001E-2</v>
      </c>
      <c r="N45" s="4">
        <v>1.9500854645784</v>
      </c>
      <c r="O45" s="4">
        <v>152.10666623711501</v>
      </c>
      <c r="P45" s="1">
        <v>9.6667000000000005</v>
      </c>
    </row>
    <row r="46" spans="1:16" x14ac:dyDescent="0.35">
      <c r="A46" t="s">
        <v>16</v>
      </c>
      <c r="B46" t="s">
        <v>17</v>
      </c>
      <c r="C46" t="s">
        <v>18</v>
      </c>
      <c r="D46" t="s">
        <v>19</v>
      </c>
      <c r="E46" t="s">
        <v>72</v>
      </c>
      <c r="F46" t="s">
        <v>31</v>
      </c>
      <c r="G46" s="5">
        <v>48</v>
      </c>
      <c r="H46" s="2">
        <v>19.399999999999999</v>
      </c>
      <c r="I46" s="5">
        <v>2</v>
      </c>
      <c r="J46" s="3">
        <v>0.125</v>
      </c>
      <c r="K46" s="4">
        <v>451.25</v>
      </c>
      <c r="L46" s="4">
        <v>225.625</v>
      </c>
      <c r="M46" s="1">
        <v>4.1700000000000001E-2</v>
      </c>
      <c r="N46" s="4">
        <v>9.4010416666666607</v>
      </c>
      <c r="O46" s="4">
        <v>225.625</v>
      </c>
      <c r="P46" s="1">
        <v>8</v>
      </c>
    </row>
    <row r="47" spans="1:16" x14ac:dyDescent="0.35">
      <c r="A47" t="s">
        <v>16</v>
      </c>
      <c r="B47" t="s">
        <v>17</v>
      </c>
      <c r="C47" t="s">
        <v>18</v>
      </c>
      <c r="D47" t="s">
        <v>19</v>
      </c>
      <c r="E47" t="s">
        <v>73</v>
      </c>
      <c r="F47" t="s">
        <v>36</v>
      </c>
      <c r="G47" s="5">
        <v>0</v>
      </c>
      <c r="H47" s="2">
        <v>19.399999999999999</v>
      </c>
      <c r="I47" s="5">
        <v>1</v>
      </c>
      <c r="J47" s="3">
        <v>0.15000000596046401</v>
      </c>
      <c r="K47" s="4">
        <v>446.24999687075598</v>
      </c>
      <c r="L47" s="4">
        <v>446.24999687075598</v>
      </c>
      <c r="M47" s="1">
        <v>0</v>
      </c>
      <c r="N47" s="4">
        <v>0</v>
      </c>
      <c r="O47" s="4">
        <v>446.24999687075598</v>
      </c>
      <c r="P47" s="1">
        <v>10</v>
      </c>
    </row>
    <row r="48" spans="1:16" x14ac:dyDescent="0.35">
      <c r="A48" t="s">
        <v>16</v>
      </c>
      <c r="B48" t="s">
        <v>17</v>
      </c>
      <c r="C48" t="s">
        <v>18</v>
      </c>
      <c r="D48" t="s">
        <v>19</v>
      </c>
      <c r="E48" t="s">
        <v>74</v>
      </c>
      <c r="F48" t="s">
        <v>21</v>
      </c>
      <c r="G48" s="5">
        <v>141</v>
      </c>
      <c r="H48" s="2">
        <v>19.399999999999999</v>
      </c>
      <c r="I48" s="5">
        <v>2</v>
      </c>
      <c r="J48" s="3">
        <v>7.5000002980232197E-2</v>
      </c>
      <c r="K48" s="4">
        <v>426.13999857902502</v>
      </c>
      <c r="L48" s="4">
        <v>213.069999289512</v>
      </c>
      <c r="M48" s="1">
        <v>1.4200000000000001E-2</v>
      </c>
      <c r="N48" s="4">
        <v>3.0222694934682601</v>
      </c>
      <c r="O48" s="4">
        <v>213.069999289512</v>
      </c>
      <c r="P48" s="1">
        <v>16</v>
      </c>
    </row>
    <row r="49" spans="1:16" x14ac:dyDescent="0.35">
      <c r="A49" t="s">
        <v>16</v>
      </c>
      <c r="B49" t="s">
        <v>17</v>
      </c>
      <c r="C49" t="s">
        <v>18</v>
      </c>
      <c r="D49" t="s">
        <v>19</v>
      </c>
      <c r="E49" t="s">
        <v>75</v>
      </c>
      <c r="F49" t="s">
        <v>27</v>
      </c>
      <c r="G49" s="5">
        <v>0</v>
      </c>
      <c r="H49" s="2">
        <v>19.399999999999999</v>
      </c>
      <c r="I49" s="5">
        <v>1</v>
      </c>
      <c r="J49" s="3">
        <v>0</v>
      </c>
      <c r="K49" s="4">
        <v>396</v>
      </c>
      <c r="L49" s="4">
        <v>396</v>
      </c>
      <c r="M49" s="1">
        <v>0</v>
      </c>
      <c r="N49" s="4">
        <v>0</v>
      </c>
      <c r="O49" s="4">
        <v>396</v>
      </c>
      <c r="P49" s="1">
        <v>8</v>
      </c>
    </row>
    <row r="50" spans="1:16" x14ac:dyDescent="0.35">
      <c r="A50" t="s">
        <v>16</v>
      </c>
      <c r="B50" t="s">
        <v>17</v>
      </c>
      <c r="C50" t="s">
        <v>18</v>
      </c>
      <c r="D50" t="s">
        <v>19</v>
      </c>
      <c r="E50" t="s">
        <v>76</v>
      </c>
      <c r="F50" t="s">
        <v>27</v>
      </c>
      <c r="G50" s="5">
        <v>0</v>
      </c>
      <c r="H50" s="2">
        <v>19.399999999999999</v>
      </c>
      <c r="I50" s="5">
        <v>1</v>
      </c>
      <c r="J50" s="3">
        <v>0</v>
      </c>
      <c r="K50" s="4">
        <v>292.5</v>
      </c>
      <c r="L50" s="4">
        <v>292.5</v>
      </c>
      <c r="M50" s="1">
        <v>0</v>
      </c>
      <c r="N50" s="4">
        <v>0</v>
      </c>
      <c r="O50" s="4">
        <v>292.5</v>
      </c>
      <c r="P50" s="1">
        <v>10</v>
      </c>
    </row>
    <row r="51" spans="1:16" x14ac:dyDescent="0.35">
      <c r="A51" t="s">
        <v>16</v>
      </c>
      <c r="B51" t="s">
        <v>17</v>
      </c>
      <c r="C51" t="s">
        <v>18</v>
      </c>
      <c r="D51" t="s">
        <v>19</v>
      </c>
      <c r="E51" t="s">
        <v>77</v>
      </c>
      <c r="F51" t="s">
        <v>34</v>
      </c>
      <c r="G51" s="5">
        <v>319</v>
      </c>
      <c r="H51" s="2">
        <v>19.399999999999999</v>
      </c>
      <c r="I51" s="5">
        <v>3</v>
      </c>
      <c r="J51" s="3">
        <v>6.6666667660077394E-2</v>
      </c>
      <c r="K51" s="4">
        <v>249.29999975860099</v>
      </c>
      <c r="L51" s="4">
        <v>83.099999919533701</v>
      </c>
      <c r="M51" s="1">
        <v>9.4000000000000004E-3</v>
      </c>
      <c r="N51" s="4">
        <v>0.78150470143762096</v>
      </c>
      <c r="O51" s="4">
        <v>83.099999919533701</v>
      </c>
      <c r="P51" s="1">
        <v>4.3333000000000004</v>
      </c>
    </row>
    <row r="52" spans="1:16" x14ac:dyDescent="0.35">
      <c r="A52" t="s">
        <v>16</v>
      </c>
      <c r="B52" t="s">
        <v>17</v>
      </c>
      <c r="C52" t="s">
        <v>18</v>
      </c>
      <c r="D52" t="s">
        <v>19</v>
      </c>
      <c r="E52" t="s">
        <v>78</v>
      </c>
      <c r="F52" t="s">
        <v>24</v>
      </c>
      <c r="G52" s="5">
        <v>167</v>
      </c>
      <c r="H52" s="2">
        <v>19.399999999999999</v>
      </c>
      <c r="I52" s="5">
        <v>3</v>
      </c>
      <c r="J52" s="3">
        <v>0</v>
      </c>
      <c r="K52" s="4">
        <v>150</v>
      </c>
      <c r="L52" s="4">
        <v>50</v>
      </c>
      <c r="M52" s="1">
        <v>1.7999999999999999E-2</v>
      </c>
      <c r="N52" s="4">
        <v>0.89820359281437101</v>
      </c>
      <c r="O52" s="4">
        <v>50</v>
      </c>
      <c r="P52" s="1">
        <v>11.666700000000001</v>
      </c>
    </row>
    <row r="53" spans="1:16" x14ac:dyDescent="0.35">
      <c r="A53" t="s">
        <v>16</v>
      </c>
      <c r="B53" t="s">
        <v>17</v>
      </c>
      <c r="C53" t="s">
        <v>18</v>
      </c>
      <c r="D53" t="s">
        <v>19</v>
      </c>
      <c r="E53" t="s">
        <v>79</v>
      </c>
      <c r="F53" t="s">
        <v>36</v>
      </c>
      <c r="G53" s="5">
        <v>0</v>
      </c>
      <c r="H53" s="2">
        <v>19.399999999999999</v>
      </c>
      <c r="I53" s="5">
        <v>1</v>
      </c>
      <c r="J53" s="3">
        <v>0.25</v>
      </c>
      <c r="K53" s="4">
        <v>119.25</v>
      </c>
      <c r="L53" s="4">
        <v>119.25</v>
      </c>
      <c r="M53" s="1">
        <v>0</v>
      </c>
      <c r="N53" s="4">
        <v>0</v>
      </c>
      <c r="O53" s="4">
        <v>119.25</v>
      </c>
      <c r="P53" s="1">
        <v>5</v>
      </c>
    </row>
    <row r="54" spans="1:16" x14ac:dyDescent="0.35">
      <c r="A54" t="s">
        <v>16</v>
      </c>
      <c r="B54" t="s">
        <v>17</v>
      </c>
      <c r="C54" t="s">
        <v>18</v>
      </c>
      <c r="D54" t="s">
        <v>19</v>
      </c>
      <c r="E54" t="s">
        <v>80</v>
      </c>
      <c r="F54" t="s">
        <v>31</v>
      </c>
      <c r="G54" s="5">
        <v>0</v>
      </c>
      <c r="H54" s="2">
        <v>19.399999999999999</v>
      </c>
      <c r="I54" s="5">
        <v>1</v>
      </c>
      <c r="J54" s="3">
        <v>0.25</v>
      </c>
      <c r="K54" s="4">
        <v>58.8</v>
      </c>
      <c r="L54" s="4">
        <v>58.8</v>
      </c>
      <c r="M54" s="1">
        <v>0</v>
      </c>
      <c r="N54" s="4">
        <v>0</v>
      </c>
      <c r="O54" s="4">
        <v>58.8</v>
      </c>
      <c r="P54" s="1">
        <v>9</v>
      </c>
    </row>
    <row r="55" spans="1:16" x14ac:dyDescent="0.35">
      <c r="A55" t="s">
        <v>81</v>
      </c>
      <c r="B55" t="s">
        <v>82</v>
      </c>
      <c r="C55" t="s">
        <v>83</v>
      </c>
      <c r="D55" t="s">
        <v>84</v>
      </c>
      <c r="E55" t="s">
        <v>23</v>
      </c>
      <c r="F55" t="s">
        <v>24</v>
      </c>
      <c r="G55" s="5">
        <v>438</v>
      </c>
      <c r="H55" s="2">
        <v>22.655200000000001</v>
      </c>
      <c r="I55" s="5">
        <v>2</v>
      </c>
      <c r="J55" s="3">
        <v>0.10000000149011599</v>
      </c>
      <c r="K55" s="4">
        <v>8513.9999908208792</v>
      </c>
      <c r="L55" s="4">
        <v>4256.9999954104396</v>
      </c>
      <c r="M55" s="1">
        <v>4.5999999999999999E-3</v>
      </c>
      <c r="N55" s="4">
        <v>19.438356143426599</v>
      </c>
      <c r="O55" s="4">
        <v>4256.9999954104396</v>
      </c>
      <c r="P55" s="1">
        <v>5.5</v>
      </c>
    </row>
    <row r="56" spans="1:16" x14ac:dyDescent="0.35">
      <c r="A56" t="s">
        <v>81</v>
      </c>
      <c r="B56" t="s">
        <v>82</v>
      </c>
      <c r="C56" t="s">
        <v>83</v>
      </c>
      <c r="D56" t="s">
        <v>84</v>
      </c>
      <c r="E56" t="s">
        <v>53</v>
      </c>
      <c r="F56" t="s">
        <v>27</v>
      </c>
      <c r="G56" s="5">
        <v>522</v>
      </c>
      <c r="H56" s="2">
        <v>22.655200000000001</v>
      </c>
      <c r="I56" s="5">
        <v>4</v>
      </c>
      <c r="J56" s="3">
        <v>2.5000000372528999E-2</v>
      </c>
      <c r="K56" s="4">
        <v>6290.8999986127001</v>
      </c>
      <c r="L56" s="4">
        <v>1572.72499965317</v>
      </c>
      <c r="M56" s="1">
        <v>7.7000000000000002E-3</v>
      </c>
      <c r="N56" s="4">
        <v>12.051532564392099</v>
      </c>
      <c r="O56" s="4">
        <v>1572.72499965317</v>
      </c>
      <c r="P56" s="1">
        <v>5.6666999999999996</v>
      </c>
    </row>
    <row r="57" spans="1:16" x14ac:dyDescent="0.35">
      <c r="A57" t="s">
        <v>81</v>
      </c>
      <c r="B57" t="s">
        <v>82</v>
      </c>
      <c r="C57" t="s">
        <v>83</v>
      </c>
      <c r="D57" t="s">
        <v>84</v>
      </c>
      <c r="E57" t="s">
        <v>66</v>
      </c>
      <c r="F57" t="s">
        <v>59</v>
      </c>
      <c r="G57" s="5">
        <v>0</v>
      </c>
      <c r="H57" s="2">
        <v>22.655200000000001</v>
      </c>
      <c r="I57" s="5">
        <v>1</v>
      </c>
      <c r="J57" s="3">
        <v>5.0000000745057997E-2</v>
      </c>
      <c r="K57" s="4">
        <v>6041.9999952614298</v>
      </c>
      <c r="L57" s="4">
        <v>6041.9999952614298</v>
      </c>
      <c r="M57" s="1">
        <v>0</v>
      </c>
      <c r="N57" s="4">
        <v>0</v>
      </c>
      <c r="O57" s="4">
        <v>6041.9999952614298</v>
      </c>
      <c r="P57" s="1">
        <v>3</v>
      </c>
    </row>
    <row r="58" spans="1:16" x14ac:dyDescent="0.35">
      <c r="A58" t="s">
        <v>81</v>
      </c>
      <c r="B58" t="s">
        <v>82</v>
      </c>
      <c r="C58" t="s">
        <v>83</v>
      </c>
      <c r="D58" t="s">
        <v>84</v>
      </c>
      <c r="E58" t="s">
        <v>29</v>
      </c>
      <c r="F58" t="s">
        <v>24</v>
      </c>
      <c r="G58" s="5">
        <v>33</v>
      </c>
      <c r="H58" s="2">
        <v>22.655200000000001</v>
      </c>
      <c r="I58" s="5">
        <v>2</v>
      </c>
      <c r="J58" s="3">
        <v>0</v>
      </c>
      <c r="K58" s="4">
        <v>5440</v>
      </c>
      <c r="L58" s="4">
        <v>2720</v>
      </c>
      <c r="M58" s="1">
        <v>6.0600000000000001E-2</v>
      </c>
      <c r="N58" s="4">
        <v>164.84848484848399</v>
      </c>
      <c r="O58" s="4">
        <v>2720</v>
      </c>
      <c r="P58" s="1">
        <v>5</v>
      </c>
    </row>
    <row r="59" spans="1:16" x14ac:dyDescent="0.35">
      <c r="A59" t="s">
        <v>81</v>
      </c>
      <c r="B59" t="s">
        <v>82</v>
      </c>
      <c r="C59" t="s">
        <v>83</v>
      </c>
      <c r="D59" t="s">
        <v>84</v>
      </c>
      <c r="E59" t="s">
        <v>70</v>
      </c>
      <c r="F59" t="s">
        <v>59</v>
      </c>
      <c r="G59" s="5">
        <v>495</v>
      </c>
      <c r="H59" s="2">
        <v>22.655200000000001</v>
      </c>
      <c r="I59" s="5">
        <v>3</v>
      </c>
      <c r="J59" s="3">
        <v>5.0000000745057997E-2</v>
      </c>
      <c r="K59" s="4">
        <v>5054.2799969166499</v>
      </c>
      <c r="L59" s="4">
        <v>1684.75999897221</v>
      </c>
      <c r="M59" s="1">
        <v>6.1000000000000004E-3</v>
      </c>
      <c r="N59" s="4">
        <v>10.2106666604376</v>
      </c>
      <c r="O59" s="4">
        <v>1684.75999897221</v>
      </c>
      <c r="P59" s="1">
        <v>13.5</v>
      </c>
    </row>
    <row r="60" spans="1:16" x14ac:dyDescent="0.35">
      <c r="A60" t="s">
        <v>81</v>
      </c>
      <c r="B60" t="s">
        <v>82</v>
      </c>
      <c r="C60" t="s">
        <v>83</v>
      </c>
      <c r="D60" t="s">
        <v>84</v>
      </c>
      <c r="E60" t="s">
        <v>47</v>
      </c>
      <c r="F60" t="s">
        <v>39</v>
      </c>
      <c r="G60" s="5">
        <v>265</v>
      </c>
      <c r="H60" s="2">
        <v>22.655200000000001</v>
      </c>
      <c r="I60" s="5">
        <v>2</v>
      </c>
      <c r="J60" s="3">
        <v>0.20000000298023199</v>
      </c>
      <c r="K60" s="4">
        <v>4163.84998878836</v>
      </c>
      <c r="L60" s="4">
        <v>2081.92499439418</v>
      </c>
      <c r="M60" s="1">
        <v>7.4999999999999997E-3</v>
      </c>
      <c r="N60" s="4">
        <v>15.7126414671259</v>
      </c>
      <c r="O60" s="4">
        <v>2081.92499439418</v>
      </c>
      <c r="P60" s="1">
        <v>5</v>
      </c>
    </row>
    <row r="61" spans="1:16" x14ac:dyDescent="0.35">
      <c r="A61" t="s">
        <v>81</v>
      </c>
      <c r="B61" t="s">
        <v>82</v>
      </c>
      <c r="C61" t="s">
        <v>83</v>
      </c>
      <c r="D61" t="s">
        <v>84</v>
      </c>
      <c r="E61" t="s">
        <v>85</v>
      </c>
      <c r="F61" t="s">
        <v>34</v>
      </c>
      <c r="G61" s="5">
        <v>0</v>
      </c>
      <c r="H61" s="2">
        <v>22.655200000000001</v>
      </c>
      <c r="I61" s="5">
        <v>1</v>
      </c>
      <c r="J61" s="3">
        <v>5.0000000745057997E-2</v>
      </c>
      <c r="K61" s="4">
        <v>4005.1999968588302</v>
      </c>
      <c r="L61" s="4">
        <v>4005.1999968588302</v>
      </c>
      <c r="M61" s="1">
        <v>0</v>
      </c>
      <c r="N61" s="4">
        <v>0</v>
      </c>
      <c r="O61" s="4">
        <v>4005.1999968588302</v>
      </c>
      <c r="P61" s="1">
        <v>9</v>
      </c>
    </row>
    <row r="62" spans="1:16" x14ac:dyDescent="0.35">
      <c r="A62" t="s">
        <v>81</v>
      </c>
      <c r="B62" t="s">
        <v>82</v>
      </c>
      <c r="C62" t="s">
        <v>83</v>
      </c>
      <c r="D62" t="s">
        <v>84</v>
      </c>
      <c r="E62" t="s">
        <v>38</v>
      </c>
      <c r="F62" t="s">
        <v>39</v>
      </c>
      <c r="G62" s="5">
        <v>448</v>
      </c>
      <c r="H62" s="2">
        <v>22.655200000000001</v>
      </c>
      <c r="I62" s="5">
        <v>2</v>
      </c>
      <c r="J62" s="3">
        <v>0</v>
      </c>
      <c r="K62" s="4">
        <v>3818</v>
      </c>
      <c r="L62" s="4">
        <v>1909</v>
      </c>
      <c r="M62" s="1">
        <v>4.4999999999999997E-3</v>
      </c>
      <c r="N62" s="4">
        <v>8.5223214285714199</v>
      </c>
      <c r="O62" s="4">
        <v>1909</v>
      </c>
      <c r="P62" s="1">
        <v>6.5</v>
      </c>
    </row>
    <row r="63" spans="1:16" x14ac:dyDescent="0.35">
      <c r="A63" t="s">
        <v>81</v>
      </c>
      <c r="B63" t="s">
        <v>82</v>
      </c>
      <c r="C63" t="s">
        <v>83</v>
      </c>
      <c r="D63" t="s">
        <v>84</v>
      </c>
      <c r="E63" t="s">
        <v>22</v>
      </c>
      <c r="F63" t="s">
        <v>21</v>
      </c>
      <c r="G63" s="5">
        <v>328</v>
      </c>
      <c r="H63" s="2">
        <v>22.655200000000001</v>
      </c>
      <c r="I63" s="5">
        <v>4</v>
      </c>
      <c r="J63" s="3">
        <v>0.12500000093132199</v>
      </c>
      <c r="K63" s="4">
        <v>3730.3499955832899</v>
      </c>
      <c r="L63" s="4">
        <v>932.58749889582396</v>
      </c>
      <c r="M63" s="1">
        <v>1.2200000000000001E-2</v>
      </c>
      <c r="N63" s="4">
        <v>11.3730182792173</v>
      </c>
      <c r="O63" s="4">
        <v>932.58749889582396</v>
      </c>
      <c r="P63" s="1">
        <v>11</v>
      </c>
    </row>
    <row r="64" spans="1:16" x14ac:dyDescent="0.35">
      <c r="A64" t="s">
        <v>81</v>
      </c>
      <c r="B64" t="s">
        <v>82</v>
      </c>
      <c r="C64" t="s">
        <v>83</v>
      </c>
      <c r="D64" t="s">
        <v>84</v>
      </c>
      <c r="E64" t="s">
        <v>26</v>
      </c>
      <c r="F64" t="s">
        <v>27</v>
      </c>
      <c r="G64" s="5">
        <v>82</v>
      </c>
      <c r="H64" s="2">
        <v>22.655200000000001</v>
      </c>
      <c r="I64" s="5">
        <v>2</v>
      </c>
      <c r="J64" s="3">
        <v>0</v>
      </c>
      <c r="K64" s="4">
        <v>3572</v>
      </c>
      <c r="L64" s="4">
        <v>1786</v>
      </c>
      <c r="M64" s="1">
        <v>2.4400000000000002E-2</v>
      </c>
      <c r="N64" s="4">
        <v>43.560975609756099</v>
      </c>
      <c r="O64" s="4">
        <v>1786</v>
      </c>
      <c r="P64" s="1">
        <v>14</v>
      </c>
    </row>
    <row r="65" spans="1:16" x14ac:dyDescent="0.35">
      <c r="A65" t="s">
        <v>81</v>
      </c>
      <c r="B65" t="s">
        <v>82</v>
      </c>
      <c r="C65" t="s">
        <v>83</v>
      </c>
      <c r="D65" t="s">
        <v>84</v>
      </c>
      <c r="E65" t="s">
        <v>30</v>
      </c>
      <c r="F65" t="s">
        <v>31</v>
      </c>
      <c r="G65" s="5">
        <v>0</v>
      </c>
      <c r="H65" s="2">
        <v>22.655200000000001</v>
      </c>
      <c r="I65" s="5">
        <v>1</v>
      </c>
      <c r="J65" s="3">
        <v>0.15000000596046401</v>
      </c>
      <c r="K65" s="4">
        <v>3352.3999764919199</v>
      </c>
      <c r="L65" s="4">
        <v>3352.3999764919199</v>
      </c>
      <c r="M65" s="1">
        <v>0</v>
      </c>
      <c r="N65" s="4">
        <v>0</v>
      </c>
      <c r="O65" s="4">
        <v>3352.3999764919199</v>
      </c>
      <c r="P65" s="1">
        <v>3</v>
      </c>
    </row>
    <row r="66" spans="1:16" x14ac:dyDescent="0.35">
      <c r="A66" t="s">
        <v>81</v>
      </c>
      <c r="B66" t="s">
        <v>82</v>
      </c>
      <c r="C66" t="s">
        <v>83</v>
      </c>
      <c r="D66" t="s">
        <v>84</v>
      </c>
      <c r="E66" t="s">
        <v>86</v>
      </c>
      <c r="F66" t="s">
        <v>31</v>
      </c>
      <c r="G66" s="5">
        <v>0</v>
      </c>
      <c r="H66" s="2">
        <v>22.655200000000001</v>
      </c>
      <c r="I66" s="5">
        <v>1</v>
      </c>
      <c r="J66" s="3">
        <v>0</v>
      </c>
      <c r="K66" s="4">
        <v>3159</v>
      </c>
      <c r="L66" s="4">
        <v>3159</v>
      </c>
      <c r="M66" s="1">
        <v>0</v>
      </c>
      <c r="N66" s="4">
        <v>0</v>
      </c>
      <c r="O66" s="4">
        <v>3159</v>
      </c>
      <c r="P66" s="1">
        <v>24</v>
      </c>
    </row>
    <row r="67" spans="1:16" x14ac:dyDescent="0.35">
      <c r="A67" t="s">
        <v>81</v>
      </c>
      <c r="B67" t="s">
        <v>82</v>
      </c>
      <c r="C67" t="s">
        <v>83</v>
      </c>
      <c r="D67" t="s">
        <v>84</v>
      </c>
      <c r="E67" t="s">
        <v>28</v>
      </c>
      <c r="F67" t="s">
        <v>24</v>
      </c>
      <c r="G67" s="5">
        <v>223</v>
      </c>
      <c r="H67" s="2">
        <v>22.655200000000001</v>
      </c>
      <c r="I67" s="5">
        <v>3</v>
      </c>
      <c r="J67" s="3">
        <v>5.0000001986821398E-2</v>
      </c>
      <c r="K67" s="4">
        <v>3062.79999184608</v>
      </c>
      <c r="L67" s="4">
        <v>1020.93333061536</v>
      </c>
      <c r="M67" s="1">
        <v>1.35E-2</v>
      </c>
      <c r="N67" s="4">
        <v>13.7345291114174</v>
      </c>
      <c r="O67" s="4">
        <v>1020.93333061536</v>
      </c>
      <c r="P67" s="1">
        <v>5.6666999999999996</v>
      </c>
    </row>
    <row r="68" spans="1:16" x14ac:dyDescent="0.35">
      <c r="A68" t="s">
        <v>81</v>
      </c>
      <c r="B68" t="s">
        <v>82</v>
      </c>
      <c r="C68" t="s">
        <v>83</v>
      </c>
      <c r="D68" t="s">
        <v>84</v>
      </c>
      <c r="E68" t="s">
        <v>48</v>
      </c>
      <c r="F68" t="s">
        <v>24</v>
      </c>
      <c r="G68" s="5">
        <v>64</v>
      </c>
      <c r="H68" s="2">
        <v>22.655200000000001</v>
      </c>
      <c r="I68" s="5">
        <v>2</v>
      </c>
      <c r="J68" s="3">
        <v>0.22500000149011601</v>
      </c>
      <c r="K68" s="4">
        <v>3050.9999951720201</v>
      </c>
      <c r="L68" s="4">
        <v>1525.4999975860101</v>
      </c>
      <c r="M68" s="1">
        <v>3.1300000000000001E-2</v>
      </c>
      <c r="N68" s="4">
        <v>47.6718749245628</v>
      </c>
      <c r="O68" s="4">
        <v>1525.4999975860101</v>
      </c>
      <c r="P68" s="1">
        <v>5.5</v>
      </c>
    </row>
    <row r="69" spans="1:16" x14ac:dyDescent="0.35">
      <c r="A69" t="s">
        <v>81</v>
      </c>
      <c r="B69" t="s">
        <v>82</v>
      </c>
      <c r="C69" t="s">
        <v>83</v>
      </c>
      <c r="D69" t="s">
        <v>84</v>
      </c>
      <c r="E69" t="s">
        <v>87</v>
      </c>
      <c r="F69" t="s">
        <v>34</v>
      </c>
      <c r="G69" s="5">
        <v>77</v>
      </c>
      <c r="H69" s="2">
        <v>22.655200000000001</v>
      </c>
      <c r="I69" s="5">
        <v>2</v>
      </c>
      <c r="J69" s="3">
        <v>5.0000000745057997E-2</v>
      </c>
      <c r="K69" s="4">
        <v>2915.9999965131201</v>
      </c>
      <c r="L69" s="4">
        <v>1457.99999825656</v>
      </c>
      <c r="M69" s="1">
        <v>2.5999999999999999E-2</v>
      </c>
      <c r="N69" s="4">
        <v>37.870129824845797</v>
      </c>
      <c r="O69" s="4">
        <v>1457.99999825656</v>
      </c>
      <c r="P69" s="1">
        <v>5</v>
      </c>
    </row>
    <row r="70" spans="1:16" x14ac:dyDescent="0.35">
      <c r="A70" t="s">
        <v>81</v>
      </c>
      <c r="B70" t="s">
        <v>82</v>
      </c>
      <c r="C70" t="s">
        <v>83</v>
      </c>
      <c r="D70" t="s">
        <v>84</v>
      </c>
      <c r="E70" t="s">
        <v>20</v>
      </c>
      <c r="F70" t="s">
        <v>21</v>
      </c>
      <c r="G70" s="5">
        <v>300</v>
      </c>
      <c r="H70" s="2">
        <v>22.655200000000001</v>
      </c>
      <c r="I70" s="5">
        <v>2</v>
      </c>
      <c r="J70" s="3">
        <v>2.5000000372528999E-2</v>
      </c>
      <c r="K70" s="4">
        <v>2797.2059988932301</v>
      </c>
      <c r="L70" s="4">
        <v>1398.6029994466101</v>
      </c>
      <c r="M70" s="1">
        <v>6.7000000000000002E-3</v>
      </c>
      <c r="N70" s="4">
        <v>9.3240199963107706</v>
      </c>
      <c r="O70" s="4">
        <v>1398.6029994466101</v>
      </c>
      <c r="P70" s="1">
        <v>5.5</v>
      </c>
    </row>
    <row r="71" spans="1:16" x14ac:dyDescent="0.35">
      <c r="A71" t="s">
        <v>81</v>
      </c>
      <c r="B71" t="s">
        <v>82</v>
      </c>
      <c r="C71" t="s">
        <v>83</v>
      </c>
      <c r="D71" t="s">
        <v>84</v>
      </c>
      <c r="E71" t="s">
        <v>35</v>
      </c>
      <c r="F71" t="s">
        <v>36</v>
      </c>
      <c r="G71" s="5">
        <v>0</v>
      </c>
      <c r="H71" s="2">
        <v>22.655200000000001</v>
      </c>
      <c r="I71" s="5">
        <v>1</v>
      </c>
      <c r="J71" s="3">
        <v>0.15000000596046401</v>
      </c>
      <c r="K71" s="4">
        <v>2634.9999815225601</v>
      </c>
      <c r="L71" s="4">
        <v>2634.9999815225601</v>
      </c>
      <c r="M71" s="1">
        <v>0</v>
      </c>
      <c r="N71" s="4">
        <v>0</v>
      </c>
      <c r="O71" s="4">
        <v>2634.9999815225601</v>
      </c>
      <c r="P71" s="1">
        <v>9</v>
      </c>
    </row>
    <row r="72" spans="1:16" x14ac:dyDescent="0.35">
      <c r="A72" t="s">
        <v>81</v>
      </c>
      <c r="B72" t="s">
        <v>82</v>
      </c>
      <c r="C72" t="s">
        <v>83</v>
      </c>
      <c r="D72" t="s">
        <v>84</v>
      </c>
      <c r="E72" t="s">
        <v>88</v>
      </c>
      <c r="F72" t="s">
        <v>39</v>
      </c>
      <c r="G72" s="5">
        <v>332</v>
      </c>
      <c r="H72" s="2">
        <v>22.655200000000001</v>
      </c>
      <c r="I72" s="5">
        <v>3</v>
      </c>
      <c r="J72" s="3">
        <v>3.3333333830038697E-2</v>
      </c>
      <c r="K72" s="4">
        <v>2280.3874988553998</v>
      </c>
      <c r="L72" s="4">
        <v>760.12916628513403</v>
      </c>
      <c r="M72" s="1">
        <v>8.9999999999999993E-3</v>
      </c>
      <c r="N72" s="4">
        <v>6.8686370447451903</v>
      </c>
      <c r="O72" s="4">
        <v>760.12916628513403</v>
      </c>
      <c r="P72" s="1">
        <v>13.666700000000001</v>
      </c>
    </row>
    <row r="73" spans="1:16" x14ac:dyDescent="0.35">
      <c r="A73" t="s">
        <v>81</v>
      </c>
      <c r="B73" t="s">
        <v>82</v>
      </c>
      <c r="C73" t="s">
        <v>83</v>
      </c>
      <c r="D73" t="s">
        <v>84</v>
      </c>
      <c r="E73" t="s">
        <v>46</v>
      </c>
      <c r="F73" t="s">
        <v>31</v>
      </c>
      <c r="G73" s="5">
        <v>519</v>
      </c>
      <c r="H73" s="2">
        <v>22.655200000000001</v>
      </c>
      <c r="I73" s="5">
        <v>3</v>
      </c>
      <c r="J73" s="3">
        <v>0.13333333532015401</v>
      </c>
      <c r="K73" s="4">
        <v>2007.8649982601401</v>
      </c>
      <c r="L73" s="4">
        <v>669.28833275338002</v>
      </c>
      <c r="M73" s="1">
        <v>5.7999999999999996E-3</v>
      </c>
      <c r="N73" s="4">
        <v>3.8687186864357201</v>
      </c>
      <c r="O73" s="4">
        <v>669.28833275338002</v>
      </c>
      <c r="P73" s="1">
        <v>13.666700000000001</v>
      </c>
    </row>
    <row r="74" spans="1:16" x14ac:dyDescent="0.35">
      <c r="A74" t="s">
        <v>81</v>
      </c>
      <c r="B74" t="s">
        <v>82</v>
      </c>
      <c r="C74" t="s">
        <v>83</v>
      </c>
      <c r="D74" t="s">
        <v>84</v>
      </c>
      <c r="E74" t="s">
        <v>69</v>
      </c>
      <c r="F74" t="s">
        <v>34</v>
      </c>
      <c r="G74" s="5">
        <v>7</v>
      </c>
      <c r="H74" s="2">
        <v>22.655200000000001</v>
      </c>
      <c r="I74" s="5">
        <v>2</v>
      </c>
      <c r="J74" s="3">
        <v>0.100000003352761</v>
      </c>
      <c r="K74" s="4">
        <v>1910.9999940544301</v>
      </c>
      <c r="L74" s="4">
        <v>955.499997027218</v>
      </c>
      <c r="M74" s="1">
        <v>0.28570000000000001</v>
      </c>
      <c r="N74" s="4">
        <v>272.99999915063302</v>
      </c>
      <c r="O74" s="4">
        <v>955.499997027218</v>
      </c>
      <c r="P74" s="1">
        <v>6</v>
      </c>
    </row>
    <row r="75" spans="1:16" x14ac:dyDescent="0.35">
      <c r="A75" t="s">
        <v>81</v>
      </c>
      <c r="B75" t="s">
        <v>82</v>
      </c>
      <c r="C75" t="s">
        <v>83</v>
      </c>
      <c r="D75" t="s">
        <v>84</v>
      </c>
      <c r="E75" t="s">
        <v>57</v>
      </c>
      <c r="F75" t="s">
        <v>24</v>
      </c>
      <c r="G75" s="5">
        <v>458</v>
      </c>
      <c r="H75" s="2">
        <v>22.655200000000001</v>
      </c>
      <c r="I75" s="5">
        <v>4</v>
      </c>
      <c r="J75" s="3">
        <v>8.7500001303851604E-2</v>
      </c>
      <c r="K75" s="4">
        <v>1729.9999963492101</v>
      </c>
      <c r="L75" s="4">
        <v>432.49999908730302</v>
      </c>
      <c r="M75" s="1">
        <v>8.6999999999999994E-3</v>
      </c>
      <c r="N75" s="4">
        <v>3.7772925684480598</v>
      </c>
      <c r="O75" s="4">
        <v>432.49999908730302</v>
      </c>
      <c r="P75" s="1">
        <v>4</v>
      </c>
    </row>
    <row r="76" spans="1:16" x14ac:dyDescent="0.35">
      <c r="A76" t="s">
        <v>81</v>
      </c>
      <c r="B76" t="s">
        <v>82</v>
      </c>
      <c r="C76" t="s">
        <v>83</v>
      </c>
      <c r="D76" t="s">
        <v>84</v>
      </c>
      <c r="E76" t="s">
        <v>50</v>
      </c>
      <c r="F76" t="s">
        <v>36</v>
      </c>
      <c r="G76" s="5">
        <v>0</v>
      </c>
      <c r="H76" s="2">
        <v>22.655200000000001</v>
      </c>
      <c r="I76" s="5">
        <v>1</v>
      </c>
      <c r="J76" s="3">
        <v>0</v>
      </c>
      <c r="K76" s="4">
        <v>1674.4</v>
      </c>
      <c r="L76" s="4">
        <v>1674.4</v>
      </c>
      <c r="M76" s="1">
        <v>0</v>
      </c>
      <c r="N76" s="4">
        <v>0</v>
      </c>
      <c r="O76" s="4">
        <v>1674.4</v>
      </c>
      <c r="P76" s="1">
        <v>5</v>
      </c>
    </row>
    <row r="77" spans="1:16" x14ac:dyDescent="0.35">
      <c r="A77" t="s">
        <v>81</v>
      </c>
      <c r="B77" t="s">
        <v>82</v>
      </c>
      <c r="C77" t="s">
        <v>83</v>
      </c>
      <c r="D77" t="s">
        <v>84</v>
      </c>
      <c r="E77" t="s">
        <v>51</v>
      </c>
      <c r="F77" t="s">
        <v>39</v>
      </c>
      <c r="G77" s="5">
        <v>149</v>
      </c>
      <c r="H77" s="2">
        <v>22.655200000000001</v>
      </c>
      <c r="I77" s="5">
        <v>2</v>
      </c>
      <c r="J77" s="3">
        <v>0.10000000149011599</v>
      </c>
      <c r="K77" s="4">
        <v>1427.99999670684</v>
      </c>
      <c r="L77" s="4">
        <v>713.99999835342101</v>
      </c>
      <c r="M77" s="1">
        <v>1.34E-2</v>
      </c>
      <c r="N77" s="4">
        <v>9.5838925953479404</v>
      </c>
      <c r="O77" s="4">
        <v>713.99999835342101</v>
      </c>
      <c r="P77" s="1">
        <v>4.5</v>
      </c>
    </row>
    <row r="78" spans="1:16" x14ac:dyDescent="0.35">
      <c r="A78" t="s">
        <v>81</v>
      </c>
      <c r="B78" t="s">
        <v>82</v>
      </c>
      <c r="C78" t="s">
        <v>83</v>
      </c>
      <c r="D78" t="s">
        <v>84</v>
      </c>
      <c r="E78" t="s">
        <v>32</v>
      </c>
      <c r="F78" t="s">
        <v>21</v>
      </c>
      <c r="G78" s="5">
        <v>0</v>
      </c>
      <c r="H78" s="2">
        <v>22.655200000000001</v>
      </c>
      <c r="I78" s="5">
        <v>1</v>
      </c>
      <c r="J78" s="3">
        <v>0.15000000596046401</v>
      </c>
      <c r="K78" s="4">
        <v>1325.99999070167</v>
      </c>
      <c r="L78" s="4">
        <v>1325.99999070167</v>
      </c>
      <c r="M78" s="1">
        <v>0</v>
      </c>
      <c r="N78" s="4">
        <v>0</v>
      </c>
      <c r="O78" s="4">
        <v>1325.99999070167</v>
      </c>
      <c r="P78" s="1">
        <v>6</v>
      </c>
    </row>
    <row r="79" spans="1:16" x14ac:dyDescent="0.35">
      <c r="A79" t="s">
        <v>81</v>
      </c>
      <c r="B79" t="s">
        <v>82</v>
      </c>
      <c r="C79" t="s">
        <v>83</v>
      </c>
      <c r="D79" t="s">
        <v>84</v>
      </c>
      <c r="E79" t="s">
        <v>89</v>
      </c>
      <c r="F79" t="s">
        <v>31</v>
      </c>
      <c r="G79" s="5">
        <v>0</v>
      </c>
      <c r="H79" s="2">
        <v>22.655200000000001</v>
      </c>
      <c r="I79" s="5">
        <v>1</v>
      </c>
      <c r="J79" s="3">
        <v>0</v>
      </c>
      <c r="K79" s="4">
        <v>1317</v>
      </c>
      <c r="L79" s="4">
        <v>1317</v>
      </c>
      <c r="M79" s="1">
        <v>0</v>
      </c>
      <c r="N79" s="4">
        <v>0</v>
      </c>
      <c r="O79" s="4">
        <v>1317</v>
      </c>
      <c r="P79" s="1">
        <v>5</v>
      </c>
    </row>
    <row r="80" spans="1:16" x14ac:dyDescent="0.35">
      <c r="A80" t="s">
        <v>81</v>
      </c>
      <c r="B80" t="s">
        <v>82</v>
      </c>
      <c r="C80" t="s">
        <v>83</v>
      </c>
      <c r="D80" t="s">
        <v>84</v>
      </c>
      <c r="E80" t="s">
        <v>52</v>
      </c>
      <c r="F80" t="s">
        <v>39</v>
      </c>
      <c r="G80" s="5">
        <v>0</v>
      </c>
      <c r="H80" s="2">
        <v>22.655200000000001</v>
      </c>
      <c r="I80" s="5">
        <v>1</v>
      </c>
      <c r="J80" s="3">
        <v>5.0000000745057997E-2</v>
      </c>
      <c r="K80" s="4">
        <v>1133.82499911077</v>
      </c>
      <c r="L80" s="4">
        <v>1133.82499911077</v>
      </c>
      <c r="M80" s="1">
        <v>0</v>
      </c>
      <c r="N80" s="4">
        <v>0</v>
      </c>
      <c r="O80" s="4">
        <v>1133.82499911077</v>
      </c>
      <c r="P80" s="1">
        <v>9</v>
      </c>
    </row>
    <row r="81" spans="1:16" x14ac:dyDescent="0.35">
      <c r="A81" t="s">
        <v>81</v>
      </c>
      <c r="B81" t="s">
        <v>82</v>
      </c>
      <c r="C81" t="s">
        <v>83</v>
      </c>
      <c r="D81" t="s">
        <v>84</v>
      </c>
      <c r="E81" t="s">
        <v>65</v>
      </c>
      <c r="F81" t="s">
        <v>27</v>
      </c>
      <c r="G81" s="5">
        <v>0</v>
      </c>
      <c r="H81" s="2">
        <v>22.655200000000001</v>
      </c>
      <c r="I81" s="5">
        <v>1</v>
      </c>
      <c r="J81" s="3">
        <v>0</v>
      </c>
      <c r="K81" s="4">
        <v>1092</v>
      </c>
      <c r="L81" s="4">
        <v>1092</v>
      </c>
      <c r="M81" s="1">
        <v>0</v>
      </c>
      <c r="N81" s="4">
        <v>0</v>
      </c>
      <c r="O81" s="4">
        <v>1092</v>
      </c>
      <c r="P81" s="1">
        <v>5</v>
      </c>
    </row>
    <row r="82" spans="1:16" x14ac:dyDescent="0.35">
      <c r="A82" t="s">
        <v>81</v>
      </c>
      <c r="B82" t="s">
        <v>82</v>
      </c>
      <c r="C82" t="s">
        <v>83</v>
      </c>
      <c r="D82" t="s">
        <v>84</v>
      </c>
      <c r="E82" t="s">
        <v>77</v>
      </c>
      <c r="F82" t="s">
        <v>34</v>
      </c>
      <c r="G82" s="5">
        <v>611</v>
      </c>
      <c r="H82" s="2">
        <v>22.655200000000001</v>
      </c>
      <c r="I82" s="5">
        <v>4</v>
      </c>
      <c r="J82" s="3">
        <v>0</v>
      </c>
      <c r="K82" s="4">
        <v>1090.8</v>
      </c>
      <c r="L82" s="4">
        <v>272.7</v>
      </c>
      <c r="M82" s="1">
        <v>6.4999999999999997E-3</v>
      </c>
      <c r="N82" s="4">
        <v>1.7852700490998299</v>
      </c>
      <c r="O82" s="4">
        <v>272.7</v>
      </c>
      <c r="P82" s="1">
        <v>6.75</v>
      </c>
    </row>
    <row r="83" spans="1:16" x14ac:dyDescent="0.35">
      <c r="A83" t="s">
        <v>81</v>
      </c>
      <c r="B83" t="s">
        <v>82</v>
      </c>
      <c r="C83" t="s">
        <v>83</v>
      </c>
      <c r="D83" t="s">
        <v>84</v>
      </c>
      <c r="E83" t="s">
        <v>90</v>
      </c>
      <c r="F83" t="s">
        <v>31</v>
      </c>
      <c r="G83" s="5">
        <v>488</v>
      </c>
      <c r="H83" s="2">
        <v>22.655200000000001</v>
      </c>
      <c r="I83" s="5">
        <v>3</v>
      </c>
      <c r="J83" s="3">
        <v>3.3333333830038697E-2</v>
      </c>
      <c r="K83" s="4">
        <v>1085.9999999403899</v>
      </c>
      <c r="L83" s="4">
        <v>361.99999998013101</v>
      </c>
      <c r="M83" s="1">
        <v>6.1000000000000004E-3</v>
      </c>
      <c r="N83" s="4">
        <v>2.22540983594343</v>
      </c>
      <c r="O83" s="4">
        <v>361.99999998013101</v>
      </c>
      <c r="P83" s="1">
        <v>4.3333000000000004</v>
      </c>
    </row>
    <row r="84" spans="1:16" x14ac:dyDescent="0.35">
      <c r="A84" t="s">
        <v>81</v>
      </c>
      <c r="B84" t="s">
        <v>82</v>
      </c>
      <c r="C84" t="s">
        <v>83</v>
      </c>
      <c r="D84" t="s">
        <v>84</v>
      </c>
      <c r="E84" t="s">
        <v>40</v>
      </c>
      <c r="F84" t="s">
        <v>24</v>
      </c>
      <c r="G84" s="5">
        <v>208</v>
      </c>
      <c r="H84" s="2">
        <v>22.655200000000001</v>
      </c>
      <c r="I84" s="5">
        <v>3</v>
      </c>
      <c r="J84" s="3">
        <v>6.6666667660077394E-2</v>
      </c>
      <c r="K84" s="4">
        <v>1036.2999991029501</v>
      </c>
      <c r="L84" s="4">
        <v>345.43333303431598</v>
      </c>
      <c r="M84" s="1">
        <v>1.44E-2</v>
      </c>
      <c r="N84" s="4">
        <v>4.9822115341487896</v>
      </c>
      <c r="O84" s="4">
        <v>345.43333303431598</v>
      </c>
      <c r="P84" s="1">
        <v>15</v>
      </c>
    </row>
    <row r="85" spans="1:16" x14ac:dyDescent="0.35">
      <c r="A85" t="s">
        <v>81</v>
      </c>
      <c r="B85" t="s">
        <v>82</v>
      </c>
      <c r="C85" t="s">
        <v>83</v>
      </c>
      <c r="D85" t="s">
        <v>84</v>
      </c>
      <c r="E85" t="s">
        <v>49</v>
      </c>
      <c r="F85" t="s">
        <v>34</v>
      </c>
      <c r="G85" s="5">
        <v>389</v>
      </c>
      <c r="H85" s="2">
        <v>22.655200000000001</v>
      </c>
      <c r="I85" s="5">
        <v>3</v>
      </c>
      <c r="J85" s="3">
        <v>0.116666667163372</v>
      </c>
      <c r="K85" s="4">
        <v>1031.3999991416899</v>
      </c>
      <c r="L85" s="4">
        <v>343.79999971389702</v>
      </c>
      <c r="M85" s="1">
        <v>7.7000000000000002E-3</v>
      </c>
      <c r="N85" s="4">
        <v>2.6514138795416198</v>
      </c>
      <c r="O85" s="4">
        <v>343.79999971389702</v>
      </c>
      <c r="P85" s="1">
        <v>4</v>
      </c>
    </row>
    <row r="86" spans="1:16" x14ac:dyDescent="0.35">
      <c r="A86" t="s">
        <v>81</v>
      </c>
      <c r="B86" t="s">
        <v>82</v>
      </c>
      <c r="C86" t="s">
        <v>83</v>
      </c>
      <c r="D86" t="s">
        <v>84</v>
      </c>
      <c r="E86" t="s">
        <v>91</v>
      </c>
      <c r="F86" t="s">
        <v>36</v>
      </c>
      <c r="G86" s="5">
        <v>0</v>
      </c>
      <c r="H86" s="2">
        <v>22.655200000000001</v>
      </c>
      <c r="I86" s="5">
        <v>1</v>
      </c>
      <c r="J86" s="3">
        <v>0.25</v>
      </c>
      <c r="K86" s="4">
        <v>931.5</v>
      </c>
      <c r="L86" s="4">
        <v>931.5</v>
      </c>
      <c r="M86" s="1">
        <v>0</v>
      </c>
      <c r="N86" s="4">
        <v>0</v>
      </c>
      <c r="O86" s="4">
        <v>931.5</v>
      </c>
      <c r="P86" s="1">
        <v>8</v>
      </c>
    </row>
    <row r="87" spans="1:16" x14ac:dyDescent="0.35">
      <c r="A87" t="s">
        <v>81</v>
      </c>
      <c r="B87" t="s">
        <v>82</v>
      </c>
      <c r="C87" t="s">
        <v>83</v>
      </c>
      <c r="D87" t="s">
        <v>84</v>
      </c>
      <c r="E87" t="s">
        <v>41</v>
      </c>
      <c r="F87" t="s">
        <v>31</v>
      </c>
      <c r="G87" s="5">
        <v>0</v>
      </c>
      <c r="H87" s="2">
        <v>22.655200000000001</v>
      </c>
      <c r="I87" s="5">
        <v>1</v>
      </c>
      <c r="J87" s="3">
        <v>0.15000000596046401</v>
      </c>
      <c r="K87" s="4">
        <v>929.09249348491403</v>
      </c>
      <c r="L87" s="4">
        <v>929.09249348491403</v>
      </c>
      <c r="M87" s="1">
        <v>0</v>
      </c>
      <c r="N87" s="4">
        <v>0</v>
      </c>
      <c r="O87" s="4">
        <v>929.09249348491403</v>
      </c>
      <c r="P87" s="1">
        <v>3</v>
      </c>
    </row>
    <row r="88" spans="1:16" x14ac:dyDescent="0.35">
      <c r="A88" t="s">
        <v>81</v>
      </c>
      <c r="B88" t="s">
        <v>82</v>
      </c>
      <c r="C88" t="s">
        <v>83</v>
      </c>
      <c r="D88" t="s">
        <v>84</v>
      </c>
      <c r="E88" t="s">
        <v>76</v>
      </c>
      <c r="F88" t="s">
        <v>27</v>
      </c>
      <c r="G88" s="5">
        <v>413</v>
      </c>
      <c r="H88" s="2">
        <v>22.655200000000001</v>
      </c>
      <c r="I88" s="5">
        <v>2</v>
      </c>
      <c r="J88" s="3">
        <v>0</v>
      </c>
      <c r="K88" s="4">
        <v>858</v>
      </c>
      <c r="L88" s="4">
        <v>429</v>
      </c>
      <c r="M88" s="1">
        <v>4.7999999999999996E-3</v>
      </c>
      <c r="N88" s="4">
        <v>2.0774818401937001</v>
      </c>
      <c r="O88" s="4">
        <v>429</v>
      </c>
      <c r="P88" s="1">
        <v>4</v>
      </c>
    </row>
    <row r="89" spans="1:16" x14ac:dyDescent="0.35">
      <c r="A89" t="s">
        <v>81</v>
      </c>
      <c r="B89" t="s">
        <v>82</v>
      </c>
      <c r="C89" t="s">
        <v>83</v>
      </c>
      <c r="D89" t="s">
        <v>84</v>
      </c>
      <c r="E89" t="s">
        <v>92</v>
      </c>
      <c r="F89" t="s">
        <v>24</v>
      </c>
      <c r="G89" s="5">
        <v>240</v>
      </c>
      <c r="H89" s="2">
        <v>22.655200000000001</v>
      </c>
      <c r="I89" s="5">
        <v>2</v>
      </c>
      <c r="J89" s="3">
        <v>0</v>
      </c>
      <c r="K89" s="4">
        <v>819</v>
      </c>
      <c r="L89" s="4">
        <v>409.5</v>
      </c>
      <c r="M89" s="1">
        <v>8.3000000000000001E-3</v>
      </c>
      <c r="N89" s="4">
        <v>3.4125000000000001</v>
      </c>
      <c r="O89" s="4">
        <v>409.5</v>
      </c>
      <c r="P89" s="1">
        <v>7.5</v>
      </c>
    </row>
    <row r="90" spans="1:16" x14ac:dyDescent="0.35">
      <c r="A90" t="s">
        <v>81</v>
      </c>
      <c r="B90" t="s">
        <v>82</v>
      </c>
      <c r="C90" t="s">
        <v>83</v>
      </c>
      <c r="D90" t="s">
        <v>84</v>
      </c>
      <c r="E90" t="s">
        <v>93</v>
      </c>
      <c r="F90" t="s">
        <v>39</v>
      </c>
      <c r="G90" s="5">
        <v>0</v>
      </c>
      <c r="H90" s="2">
        <v>22.655200000000001</v>
      </c>
      <c r="I90" s="5">
        <v>1</v>
      </c>
      <c r="J90" s="3">
        <v>0</v>
      </c>
      <c r="K90" s="4">
        <v>816</v>
      </c>
      <c r="L90" s="4">
        <v>816</v>
      </c>
      <c r="M90" s="1">
        <v>0</v>
      </c>
      <c r="N90" s="4">
        <v>0</v>
      </c>
      <c r="O90" s="4">
        <v>816</v>
      </c>
      <c r="P90" s="1">
        <v>7</v>
      </c>
    </row>
    <row r="91" spans="1:16" x14ac:dyDescent="0.35">
      <c r="A91" t="s">
        <v>81</v>
      </c>
      <c r="B91" t="s">
        <v>82</v>
      </c>
      <c r="C91" t="s">
        <v>83</v>
      </c>
      <c r="D91" t="s">
        <v>84</v>
      </c>
      <c r="E91" t="s">
        <v>33</v>
      </c>
      <c r="F91" t="s">
        <v>34</v>
      </c>
      <c r="G91" s="5">
        <v>657</v>
      </c>
      <c r="H91" s="2">
        <v>22.655200000000001</v>
      </c>
      <c r="I91" s="5">
        <v>2</v>
      </c>
      <c r="J91" s="3">
        <v>0.10000000149011599</v>
      </c>
      <c r="K91" s="4">
        <v>759.99999773502304</v>
      </c>
      <c r="L91" s="4">
        <v>379.99999886751101</v>
      </c>
      <c r="M91" s="1">
        <v>3.0000000000000001E-3</v>
      </c>
      <c r="N91" s="4">
        <v>1.15677320812027</v>
      </c>
      <c r="O91" s="4">
        <v>379.99999886751101</v>
      </c>
      <c r="P91" s="1">
        <v>6</v>
      </c>
    </row>
    <row r="92" spans="1:16" x14ac:dyDescent="0.35">
      <c r="A92" t="s">
        <v>81</v>
      </c>
      <c r="B92" t="s">
        <v>82</v>
      </c>
      <c r="C92" t="s">
        <v>83</v>
      </c>
      <c r="D92" t="s">
        <v>84</v>
      </c>
      <c r="E92" t="s">
        <v>94</v>
      </c>
      <c r="F92" t="s">
        <v>59</v>
      </c>
      <c r="G92" s="5">
        <v>143</v>
      </c>
      <c r="H92" s="2">
        <v>22.655200000000001</v>
      </c>
      <c r="I92" s="5">
        <v>2</v>
      </c>
      <c r="J92" s="3">
        <v>0.125</v>
      </c>
      <c r="K92" s="4">
        <v>616</v>
      </c>
      <c r="L92" s="4">
        <v>308</v>
      </c>
      <c r="M92" s="1">
        <v>1.4E-2</v>
      </c>
      <c r="N92" s="4">
        <v>4.3076923076923004</v>
      </c>
      <c r="O92" s="4">
        <v>308</v>
      </c>
      <c r="P92" s="1">
        <v>5.5</v>
      </c>
    </row>
    <row r="93" spans="1:16" x14ac:dyDescent="0.35">
      <c r="A93" t="s">
        <v>81</v>
      </c>
      <c r="B93" t="s">
        <v>82</v>
      </c>
      <c r="C93" t="s">
        <v>83</v>
      </c>
      <c r="D93" t="s">
        <v>84</v>
      </c>
      <c r="E93" t="s">
        <v>95</v>
      </c>
      <c r="F93" t="s">
        <v>31</v>
      </c>
      <c r="G93" s="5">
        <v>0</v>
      </c>
      <c r="H93" s="2">
        <v>22.655200000000001</v>
      </c>
      <c r="I93" s="5">
        <v>1</v>
      </c>
      <c r="J93" s="3">
        <v>0.15000000596046401</v>
      </c>
      <c r="K93" s="4">
        <v>606.89999574422802</v>
      </c>
      <c r="L93" s="4">
        <v>606.89999574422802</v>
      </c>
      <c r="M93" s="1">
        <v>0</v>
      </c>
      <c r="N93" s="4">
        <v>0</v>
      </c>
      <c r="O93" s="4">
        <v>606.89999574422802</v>
      </c>
      <c r="P93" s="1">
        <v>6</v>
      </c>
    </row>
    <row r="94" spans="1:16" x14ac:dyDescent="0.35">
      <c r="A94" t="s">
        <v>81</v>
      </c>
      <c r="B94" t="s">
        <v>82</v>
      </c>
      <c r="C94" t="s">
        <v>83</v>
      </c>
      <c r="D94" t="s">
        <v>84</v>
      </c>
      <c r="E94" t="s">
        <v>42</v>
      </c>
      <c r="F94" t="s">
        <v>24</v>
      </c>
      <c r="G94" s="5">
        <v>0</v>
      </c>
      <c r="H94" s="2">
        <v>22.655200000000001</v>
      </c>
      <c r="I94" s="5">
        <v>1</v>
      </c>
      <c r="J94" s="3">
        <v>0.10000000149011599</v>
      </c>
      <c r="K94" s="4">
        <v>600.47999900579396</v>
      </c>
      <c r="L94" s="4">
        <v>600.47999900579396</v>
      </c>
      <c r="M94" s="1">
        <v>0</v>
      </c>
      <c r="N94" s="4">
        <v>0</v>
      </c>
      <c r="O94" s="4">
        <v>600.47999900579396</v>
      </c>
      <c r="P94" s="1">
        <v>3</v>
      </c>
    </row>
    <row r="95" spans="1:16" x14ac:dyDescent="0.35">
      <c r="A95" t="s">
        <v>81</v>
      </c>
      <c r="B95" t="s">
        <v>82</v>
      </c>
      <c r="C95" t="s">
        <v>83</v>
      </c>
      <c r="D95" t="s">
        <v>84</v>
      </c>
      <c r="E95" t="s">
        <v>96</v>
      </c>
      <c r="F95" t="s">
        <v>34</v>
      </c>
      <c r="G95" s="5">
        <v>186</v>
      </c>
      <c r="H95" s="2">
        <v>22.655200000000001</v>
      </c>
      <c r="I95" s="5">
        <v>2</v>
      </c>
      <c r="J95" s="3">
        <v>2.5000000372528999E-2</v>
      </c>
      <c r="K95" s="4">
        <v>563.99999991059303</v>
      </c>
      <c r="L95" s="4">
        <v>281.999999955296</v>
      </c>
      <c r="M95" s="1">
        <v>1.0800000000000001E-2</v>
      </c>
      <c r="N95" s="4">
        <v>3.0322580640354402</v>
      </c>
      <c r="O95" s="4">
        <v>281.999999955296</v>
      </c>
      <c r="P95" s="1">
        <v>7.5</v>
      </c>
    </row>
    <row r="96" spans="1:16" x14ac:dyDescent="0.35">
      <c r="A96" t="s">
        <v>81</v>
      </c>
      <c r="B96" t="s">
        <v>82</v>
      </c>
      <c r="C96" t="s">
        <v>83</v>
      </c>
      <c r="D96" t="s">
        <v>84</v>
      </c>
      <c r="E96" t="s">
        <v>58</v>
      </c>
      <c r="F96" t="s">
        <v>59</v>
      </c>
      <c r="G96" s="5">
        <v>0</v>
      </c>
      <c r="H96" s="2">
        <v>22.655200000000001</v>
      </c>
      <c r="I96" s="5">
        <v>1</v>
      </c>
      <c r="J96" s="3">
        <v>0</v>
      </c>
      <c r="K96" s="4">
        <v>540</v>
      </c>
      <c r="L96" s="4">
        <v>540</v>
      </c>
      <c r="M96" s="1">
        <v>0</v>
      </c>
      <c r="N96" s="4">
        <v>0</v>
      </c>
      <c r="O96" s="4">
        <v>540</v>
      </c>
      <c r="P96" s="1">
        <v>5</v>
      </c>
    </row>
    <row r="97" spans="1:16" x14ac:dyDescent="0.35">
      <c r="A97" t="s">
        <v>81</v>
      </c>
      <c r="B97" t="s">
        <v>82</v>
      </c>
      <c r="C97" t="s">
        <v>83</v>
      </c>
      <c r="D97" t="s">
        <v>84</v>
      </c>
      <c r="E97" t="s">
        <v>68</v>
      </c>
      <c r="F97" t="s">
        <v>27</v>
      </c>
      <c r="G97" s="5">
        <v>181</v>
      </c>
      <c r="H97" s="2">
        <v>22.655200000000001</v>
      </c>
      <c r="I97" s="5">
        <v>2</v>
      </c>
      <c r="J97" s="3">
        <v>0.100000003352761</v>
      </c>
      <c r="K97" s="4">
        <v>492.799997538328</v>
      </c>
      <c r="L97" s="4">
        <v>246.399998769164</v>
      </c>
      <c r="M97" s="1">
        <v>1.0999999999999999E-2</v>
      </c>
      <c r="N97" s="4">
        <v>2.72265192010126</v>
      </c>
      <c r="O97" s="4">
        <v>246.399998769164</v>
      </c>
      <c r="P97" s="1">
        <v>10</v>
      </c>
    </row>
    <row r="98" spans="1:16" x14ac:dyDescent="0.35">
      <c r="A98" t="s">
        <v>81</v>
      </c>
      <c r="B98" t="s">
        <v>82</v>
      </c>
      <c r="C98" t="s">
        <v>83</v>
      </c>
      <c r="D98" t="s">
        <v>84</v>
      </c>
      <c r="E98" t="s">
        <v>44</v>
      </c>
      <c r="F98" t="s">
        <v>36</v>
      </c>
      <c r="G98" s="5">
        <v>540</v>
      </c>
      <c r="H98" s="2">
        <v>22.655200000000001</v>
      </c>
      <c r="I98" s="5">
        <v>2</v>
      </c>
      <c r="J98" s="3">
        <v>0</v>
      </c>
      <c r="K98" s="4">
        <v>486.1</v>
      </c>
      <c r="L98" s="4">
        <v>243.05</v>
      </c>
      <c r="M98" s="1">
        <v>3.7000000000000002E-3</v>
      </c>
      <c r="N98" s="4">
        <v>0.90018518518518498</v>
      </c>
      <c r="O98" s="4">
        <v>243.05</v>
      </c>
      <c r="P98" s="1">
        <v>9</v>
      </c>
    </row>
    <row r="99" spans="1:16" x14ac:dyDescent="0.35">
      <c r="A99" t="s">
        <v>81</v>
      </c>
      <c r="B99" t="s">
        <v>82</v>
      </c>
      <c r="C99" t="s">
        <v>83</v>
      </c>
      <c r="D99" t="s">
        <v>84</v>
      </c>
      <c r="E99" t="s">
        <v>74</v>
      </c>
      <c r="F99" t="s">
        <v>21</v>
      </c>
      <c r="G99" s="5">
        <v>0</v>
      </c>
      <c r="H99" s="2">
        <v>22.655200000000001</v>
      </c>
      <c r="I99" s="5">
        <v>1</v>
      </c>
      <c r="J99" s="3">
        <v>0</v>
      </c>
      <c r="K99" s="4">
        <v>472</v>
      </c>
      <c r="L99" s="4">
        <v>472</v>
      </c>
      <c r="M99" s="1">
        <v>0</v>
      </c>
      <c r="N99" s="4">
        <v>0</v>
      </c>
      <c r="O99" s="4">
        <v>472</v>
      </c>
      <c r="P99" s="1">
        <v>7</v>
      </c>
    </row>
    <row r="100" spans="1:16" x14ac:dyDescent="0.35">
      <c r="A100" t="s">
        <v>81</v>
      </c>
      <c r="B100" t="s">
        <v>82</v>
      </c>
      <c r="C100" t="s">
        <v>83</v>
      </c>
      <c r="D100" t="s">
        <v>84</v>
      </c>
      <c r="E100" t="s">
        <v>97</v>
      </c>
      <c r="F100" t="s">
        <v>36</v>
      </c>
      <c r="G100" s="5">
        <v>0</v>
      </c>
      <c r="H100" s="2">
        <v>22.655200000000001</v>
      </c>
      <c r="I100" s="5">
        <v>1</v>
      </c>
      <c r="J100" s="3">
        <v>0</v>
      </c>
      <c r="K100" s="4">
        <v>450</v>
      </c>
      <c r="L100" s="4">
        <v>450</v>
      </c>
      <c r="M100" s="1">
        <v>0</v>
      </c>
      <c r="N100" s="4">
        <v>0</v>
      </c>
      <c r="O100" s="4">
        <v>450</v>
      </c>
      <c r="P100" s="1">
        <v>3</v>
      </c>
    </row>
    <row r="101" spans="1:16" x14ac:dyDescent="0.35">
      <c r="A101" t="s">
        <v>81</v>
      </c>
      <c r="B101" t="s">
        <v>82</v>
      </c>
      <c r="C101" t="s">
        <v>83</v>
      </c>
      <c r="D101" t="s">
        <v>84</v>
      </c>
      <c r="E101" t="s">
        <v>75</v>
      </c>
      <c r="F101" t="s">
        <v>27</v>
      </c>
      <c r="G101" s="5">
        <v>0</v>
      </c>
      <c r="H101" s="2">
        <v>22.655200000000001</v>
      </c>
      <c r="I101" s="5">
        <v>1</v>
      </c>
      <c r="J101" s="3">
        <v>0</v>
      </c>
      <c r="K101" s="4">
        <v>432</v>
      </c>
      <c r="L101" s="4">
        <v>432</v>
      </c>
      <c r="M101" s="1">
        <v>0</v>
      </c>
      <c r="N101" s="4">
        <v>0</v>
      </c>
      <c r="O101" s="4">
        <v>432</v>
      </c>
      <c r="P101" s="1">
        <v>8</v>
      </c>
    </row>
    <row r="102" spans="1:16" x14ac:dyDescent="0.35">
      <c r="A102" t="s">
        <v>81</v>
      </c>
      <c r="B102" t="s">
        <v>82</v>
      </c>
      <c r="C102" t="s">
        <v>83</v>
      </c>
      <c r="D102" t="s">
        <v>84</v>
      </c>
      <c r="E102" t="s">
        <v>64</v>
      </c>
      <c r="F102" t="s">
        <v>36</v>
      </c>
      <c r="G102" s="5">
        <v>0</v>
      </c>
      <c r="H102" s="2">
        <v>22.655200000000001</v>
      </c>
      <c r="I102" s="5">
        <v>1</v>
      </c>
      <c r="J102" s="3">
        <v>0</v>
      </c>
      <c r="K102" s="4">
        <v>432</v>
      </c>
      <c r="L102" s="4">
        <v>432</v>
      </c>
      <c r="M102" s="1">
        <v>0</v>
      </c>
      <c r="N102" s="4">
        <v>0</v>
      </c>
      <c r="O102" s="4">
        <v>432</v>
      </c>
      <c r="P102" s="1">
        <v>3</v>
      </c>
    </row>
    <row r="103" spans="1:16" x14ac:dyDescent="0.35">
      <c r="A103" t="s">
        <v>81</v>
      </c>
      <c r="B103" t="s">
        <v>82</v>
      </c>
      <c r="C103" t="s">
        <v>83</v>
      </c>
      <c r="D103" t="s">
        <v>84</v>
      </c>
      <c r="E103" t="s">
        <v>54</v>
      </c>
      <c r="F103" t="s">
        <v>34</v>
      </c>
      <c r="G103" s="5">
        <v>233</v>
      </c>
      <c r="H103" s="2">
        <v>22.655200000000001</v>
      </c>
      <c r="I103" s="5">
        <v>2</v>
      </c>
      <c r="J103" s="3">
        <v>0.10000000149011599</v>
      </c>
      <c r="K103" s="4">
        <v>430.899999838322</v>
      </c>
      <c r="L103" s="4">
        <v>215.449999919161</v>
      </c>
      <c r="M103" s="1">
        <v>8.6E-3</v>
      </c>
      <c r="N103" s="4">
        <v>1.8493562224820701</v>
      </c>
      <c r="O103" s="4">
        <v>215.449999919161</v>
      </c>
      <c r="P103" s="1">
        <v>14.5</v>
      </c>
    </row>
    <row r="104" spans="1:16" x14ac:dyDescent="0.35">
      <c r="A104" t="s">
        <v>81</v>
      </c>
      <c r="B104" t="s">
        <v>82</v>
      </c>
      <c r="C104" t="s">
        <v>83</v>
      </c>
      <c r="D104" t="s">
        <v>84</v>
      </c>
      <c r="E104" t="s">
        <v>98</v>
      </c>
      <c r="F104" t="s">
        <v>39</v>
      </c>
      <c r="G104" s="5">
        <v>131</v>
      </c>
      <c r="H104" s="2">
        <v>22.655200000000001</v>
      </c>
      <c r="I104" s="5">
        <v>2</v>
      </c>
      <c r="J104" s="3">
        <v>5.0000000745057997E-2</v>
      </c>
      <c r="K104" s="4">
        <v>429.99999970197598</v>
      </c>
      <c r="L104" s="4">
        <v>214.99999985098799</v>
      </c>
      <c r="M104" s="1">
        <v>1.5299999999999999E-2</v>
      </c>
      <c r="N104" s="4">
        <v>3.2824427458166099</v>
      </c>
      <c r="O104" s="4">
        <v>214.99999985098799</v>
      </c>
      <c r="P104" s="1">
        <v>6</v>
      </c>
    </row>
    <row r="105" spans="1:16" x14ac:dyDescent="0.35">
      <c r="A105" t="s">
        <v>81</v>
      </c>
      <c r="B105" t="s">
        <v>82</v>
      </c>
      <c r="C105" t="s">
        <v>83</v>
      </c>
      <c r="D105" t="s">
        <v>84</v>
      </c>
      <c r="E105" t="s">
        <v>56</v>
      </c>
      <c r="F105" t="s">
        <v>36</v>
      </c>
      <c r="G105" s="5">
        <v>165</v>
      </c>
      <c r="H105" s="2">
        <v>22.655200000000001</v>
      </c>
      <c r="I105" s="5">
        <v>2</v>
      </c>
      <c r="J105" s="3">
        <v>0.15000000596046401</v>
      </c>
      <c r="K105" s="4">
        <v>397.799997210502</v>
      </c>
      <c r="L105" s="4">
        <v>198.899998605251</v>
      </c>
      <c r="M105" s="1">
        <v>1.21E-2</v>
      </c>
      <c r="N105" s="4">
        <v>2.4109090740030399</v>
      </c>
      <c r="O105" s="4">
        <v>198.899998605251</v>
      </c>
      <c r="P105" s="1">
        <v>6</v>
      </c>
    </row>
    <row r="106" spans="1:16" x14ac:dyDescent="0.35">
      <c r="A106" t="s">
        <v>81</v>
      </c>
      <c r="B106" t="s">
        <v>82</v>
      </c>
      <c r="C106" t="s">
        <v>83</v>
      </c>
      <c r="D106" t="s">
        <v>84</v>
      </c>
      <c r="E106" t="s">
        <v>99</v>
      </c>
      <c r="F106" t="s">
        <v>31</v>
      </c>
      <c r="G106" s="5">
        <v>0</v>
      </c>
      <c r="H106" s="2">
        <v>22.655200000000001</v>
      </c>
      <c r="I106" s="5">
        <v>1</v>
      </c>
      <c r="J106" s="3">
        <v>0</v>
      </c>
      <c r="K106" s="4">
        <v>357.5</v>
      </c>
      <c r="L106" s="4">
        <v>357.5</v>
      </c>
      <c r="M106" s="1">
        <v>0</v>
      </c>
      <c r="N106" s="4">
        <v>0</v>
      </c>
      <c r="O106" s="4">
        <v>357.5</v>
      </c>
      <c r="P106" s="1">
        <v>0</v>
      </c>
    </row>
    <row r="107" spans="1:16" x14ac:dyDescent="0.35">
      <c r="A107" t="s">
        <v>81</v>
      </c>
      <c r="B107" t="s">
        <v>82</v>
      </c>
      <c r="C107" t="s">
        <v>83</v>
      </c>
      <c r="D107" t="s">
        <v>84</v>
      </c>
      <c r="E107" t="s">
        <v>60</v>
      </c>
      <c r="F107" t="s">
        <v>36</v>
      </c>
      <c r="G107" s="5">
        <v>0</v>
      </c>
      <c r="H107" s="2">
        <v>22.655200000000001</v>
      </c>
      <c r="I107" s="5">
        <v>1</v>
      </c>
      <c r="J107" s="3">
        <v>5.0000000745057997E-2</v>
      </c>
      <c r="K107" s="4">
        <v>243.67499980889201</v>
      </c>
      <c r="L107" s="4">
        <v>243.67499980889201</v>
      </c>
      <c r="M107" s="1">
        <v>0</v>
      </c>
      <c r="N107" s="4">
        <v>0</v>
      </c>
      <c r="O107" s="4">
        <v>243.67499980889201</v>
      </c>
      <c r="P107" s="1">
        <v>3</v>
      </c>
    </row>
    <row r="108" spans="1:16" x14ac:dyDescent="0.35">
      <c r="A108" t="s">
        <v>81</v>
      </c>
      <c r="B108" t="s">
        <v>82</v>
      </c>
      <c r="C108" t="s">
        <v>83</v>
      </c>
      <c r="D108" t="s">
        <v>84</v>
      </c>
      <c r="E108" t="s">
        <v>63</v>
      </c>
      <c r="F108" t="s">
        <v>59</v>
      </c>
      <c r="G108" s="5">
        <v>0</v>
      </c>
      <c r="H108" s="2">
        <v>22.655200000000001</v>
      </c>
      <c r="I108" s="5">
        <v>1</v>
      </c>
      <c r="J108" s="3">
        <v>0.15000000596046401</v>
      </c>
      <c r="K108" s="4">
        <v>217.38749847561101</v>
      </c>
      <c r="L108" s="4">
        <v>217.38749847561101</v>
      </c>
      <c r="M108" s="1">
        <v>0</v>
      </c>
      <c r="N108" s="4">
        <v>0</v>
      </c>
      <c r="O108" s="4">
        <v>217.38749847561101</v>
      </c>
      <c r="P108" s="1">
        <v>17</v>
      </c>
    </row>
    <row r="109" spans="1:16" x14ac:dyDescent="0.35">
      <c r="A109" t="s">
        <v>81</v>
      </c>
      <c r="B109" t="s">
        <v>82</v>
      </c>
      <c r="C109" t="s">
        <v>83</v>
      </c>
      <c r="D109" t="s">
        <v>84</v>
      </c>
      <c r="E109" t="s">
        <v>100</v>
      </c>
      <c r="F109" t="s">
        <v>24</v>
      </c>
      <c r="G109" s="5">
        <v>0</v>
      </c>
      <c r="H109" s="2">
        <v>22.655200000000001</v>
      </c>
      <c r="I109" s="5">
        <v>1</v>
      </c>
      <c r="J109" s="3">
        <v>0.20000000298023199</v>
      </c>
      <c r="K109" s="4">
        <v>122.87999954223601</v>
      </c>
      <c r="L109" s="4">
        <v>122.87999954223601</v>
      </c>
      <c r="M109" s="1">
        <v>0</v>
      </c>
      <c r="N109" s="4">
        <v>0</v>
      </c>
      <c r="O109" s="4">
        <v>122.87999954223601</v>
      </c>
      <c r="P109" s="1">
        <v>6</v>
      </c>
    </row>
    <row r="110" spans="1:16" x14ac:dyDescent="0.35">
      <c r="A110" t="s">
        <v>81</v>
      </c>
      <c r="B110" t="s">
        <v>82</v>
      </c>
      <c r="C110" t="s">
        <v>83</v>
      </c>
      <c r="D110" t="s">
        <v>84</v>
      </c>
      <c r="E110" t="s">
        <v>78</v>
      </c>
      <c r="F110" t="s">
        <v>24</v>
      </c>
      <c r="G110" s="5">
        <v>0</v>
      </c>
      <c r="H110" s="2">
        <v>22.655200000000001</v>
      </c>
      <c r="I110" s="5">
        <v>1</v>
      </c>
      <c r="J110" s="3">
        <v>0</v>
      </c>
      <c r="K110" s="4">
        <v>120</v>
      </c>
      <c r="L110" s="4">
        <v>120</v>
      </c>
      <c r="M110" s="1">
        <v>0</v>
      </c>
      <c r="N110" s="4">
        <v>0</v>
      </c>
      <c r="O110" s="4">
        <v>120</v>
      </c>
      <c r="P110" s="1">
        <v>3</v>
      </c>
    </row>
    <row r="111" spans="1:16" x14ac:dyDescent="0.35">
      <c r="A111" t="s">
        <v>101</v>
      </c>
      <c r="B111" t="s">
        <v>102</v>
      </c>
      <c r="C111" t="s">
        <v>103</v>
      </c>
      <c r="D111" t="s">
        <v>104</v>
      </c>
      <c r="E111" t="s">
        <v>85</v>
      </c>
      <c r="F111" t="s">
        <v>34</v>
      </c>
      <c r="G111" s="5">
        <v>259</v>
      </c>
      <c r="H111" s="2">
        <v>22.851900000000001</v>
      </c>
      <c r="I111" s="5">
        <v>2</v>
      </c>
      <c r="J111" s="3">
        <v>2.5000000372528999E-2</v>
      </c>
      <c r="K111" s="4">
        <v>22924.499988220599</v>
      </c>
      <c r="L111" s="4">
        <v>11462.2499941103</v>
      </c>
      <c r="M111" s="1">
        <v>7.7000000000000002E-3</v>
      </c>
      <c r="N111" s="4">
        <v>88.511582966102793</v>
      </c>
      <c r="O111" s="4">
        <v>11462.2499941103</v>
      </c>
      <c r="P111" s="1">
        <v>17.5</v>
      </c>
    </row>
    <row r="112" spans="1:16" x14ac:dyDescent="0.35">
      <c r="A112" t="s">
        <v>101</v>
      </c>
      <c r="B112" t="s">
        <v>102</v>
      </c>
      <c r="C112" t="s">
        <v>103</v>
      </c>
      <c r="D112" t="s">
        <v>104</v>
      </c>
      <c r="E112" t="s">
        <v>29</v>
      </c>
      <c r="F112" t="s">
        <v>24</v>
      </c>
      <c r="G112" s="5">
        <v>473</v>
      </c>
      <c r="H112" s="2">
        <v>22.851900000000001</v>
      </c>
      <c r="I112" s="5">
        <v>4</v>
      </c>
      <c r="J112" s="3">
        <v>0.137500002048909</v>
      </c>
      <c r="K112" s="4">
        <v>6799.9999793544403</v>
      </c>
      <c r="L112" s="4">
        <v>1699.9999948386101</v>
      </c>
      <c r="M112" s="1">
        <v>8.5000000000000006E-3</v>
      </c>
      <c r="N112" s="4">
        <v>14.376321309417399</v>
      </c>
      <c r="O112" s="4">
        <v>1699.9999948386101</v>
      </c>
      <c r="P112" s="1">
        <v>12.5</v>
      </c>
    </row>
    <row r="113" spans="1:16" x14ac:dyDescent="0.35">
      <c r="A113" t="s">
        <v>101</v>
      </c>
      <c r="B113" t="s">
        <v>102</v>
      </c>
      <c r="C113" t="s">
        <v>103</v>
      </c>
      <c r="D113" t="s">
        <v>104</v>
      </c>
      <c r="E113" t="s">
        <v>89</v>
      </c>
      <c r="F113" t="s">
        <v>31</v>
      </c>
      <c r="G113" s="5">
        <v>0</v>
      </c>
      <c r="H113" s="2">
        <v>22.851900000000001</v>
      </c>
      <c r="I113" s="5">
        <v>1</v>
      </c>
      <c r="J113" s="3">
        <v>0</v>
      </c>
      <c r="K113" s="4">
        <v>5268</v>
      </c>
      <c r="L113" s="4">
        <v>5268</v>
      </c>
      <c r="M113" s="1">
        <v>0</v>
      </c>
      <c r="N113" s="4">
        <v>0</v>
      </c>
      <c r="O113" s="4">
        <v>5268</v>
      </c>
      <c r="P113" s="1">
        <v>30</v>
      </c>
    </row>
    <row r="114" spans="1:16" x14ac:dyDescent="0.35">
      <c r="A114" t="s">
        <v>101</v>
      </c>
      <c r="B114" t="s">
        <v>102</v>
      </c>
      <c r="C114" t="s">
        <v>103</v>
      </c>
      <c r="D114" t="s">
        <v>104</v>
      </c>
      <c r="E114" t="s">
        <v>20</v>
      </c>
      <c r="F114" t="s">
        <v>21</v>
      </c>
      <c r="G114" s="5">
        <v>0</v>
      </c>
      <c r="H114" s="2">
        <v>22.851900000000001</v>
      </c>
      <c r="I114" s="5">
        <v>1</v>
      </c>
      <c r="J114" s="3">
        <v>0</v>
      </c>
      <c r="K114" s="4">
        <v>4951.6000000000004</v>
      </c>
      <c r="L114" s="4">
        <v>4951.6000000000004</v>
      </c>
      <c r="M114" s="1">
        <v>0</v>
      </c>
      <c r="N114" s="4">
        <v>0</v>
      </c>
      <c r="O114" s="4">
        <v>4951.6000000000004</v>
      </c>
      <c r="P114" s="1">
        <v>19</v>
      </c>
    </row>
    <row r="115" spans="1:16" x14ac:dyDescent="0.35">
      <c r="A115" t="s">
        <v>101</v>
      </c>
      <c r="B115" t="s">
        <v>102</v>
      </c>
      <c r="C115" t="s">
        <v>103</v>
      </c>
      <c r="D115" t="s">
        <v>104</v>
      </c>
      <c r="E115" t="s">
        <v>58</v>
      </c>
      <c r="F115" t="s">
        <v>59</v>
      </c>
      <c r="G115" s="5">
        <v>164</v>
      </c>
      <c r="H115" s="2">
        <v>22.851900000000001</v>
      </c>
      <c r="I115" s="5">
        <v>2</v>
      </c>
      <c r="J115" s="3">
        <v>0</v>
      </c>
      <c r="K115" s="4">
        <v>4050</v>
      </c>
      <c r="L115" s="4">
        <v>2025</v>
      </c>
      <c r="M115" s="1">
        <v>1.2200000000000001E-2</v>
      </c>
      <c r="N115" s="4">
        <v>24.695121951219502</v>
      </c>
      <c r="O115" s="4">
        <v>2025</v>
      </c>
      <c r="P115" s="1">
        <v>3.5</v>
      </c>
    </row>
    <row r="116" spans="1:16" x14ac:dyDescent="0.35">
      <c r="A116" t="s">
        <v>101</v>
      </c>
      <c r="B116" t="s">
        <v>102</v>
      </c>
      <c r="C116" t="s">
        <v>103</v>
      </c>
      <c r="D116" t="s">
        <v>104</v>
      </c>
      <c r="E116" t="s">
        <v>30</v>
      </c>
      <c r="F116" t="s">
        <v>31</v>
      </c>
      <c r="G116" s="5">
        <v>408</v>
      </c>
      <c r="H116" s="2">
        <v>22.851900000000001</v>
      </c>
      <c r="I116" s="5">
        <v>2</v>
      </c>
      <c r="J116" s="3">
        <v>0</v>
      </c>
      <c r="K116" s="4">
        <v>3942.4</v>
      </c>
      <c r="L116" s="4">
        <v>1971.2</v>
      </c>
      <c r="M116" s="1">
        <v>4.8999999999999998E-3</v>
      </c>
      <c r="N116" s="4">
        <v>9.6627450980392098</v>
      </c>
      <c r="O116" s="4">
        <v>1971.2</v>
      </c>
      <c r="P116" s="1">
        <v>14</v>
      </c>
    </row>
    <row r="117" spans="1:16" x14ac:dyDescent="0.35">
      <c r="A117" t="s">
        <v>101</v>
      </c>
      <c r="B117" t="s">
        <v>102</v>
      </c>
      <c r="C117" t="s">
        <v>103</v>
      </c>
      <c r="D117" t="s">
        <v>104</v>
      </c>
      <c r="E117" t="s">
        <v>66</v>
      </c>
      <c r="F117" t="s">
        <v>59</v>
      </c>
      <c r="G117" s="5">
        <v>322</v>
      </c>
      <c r="H117" s="2">
        <v>22.851900000000001</v>
      </c>
      <c r="I117" s="5">
        <v>2</v>
      </c>
      <c r="J117" s="3">
        <v>0.20000000298023199</v>
      </c>
      <c r="K117" s="4">
        <v>3911.3999848365702</v>
      </c>
      <c r="L117" s="4">
        <v>1955.6999924182801</v>
      </c>
      <c r="M117" s="1">
        <v>6.1999999999999998E-3</v>
      </c>
      <c r="N117" s="4">
        <v>12.147204921852699</v>
      </c>
      <c r="O117" s="4">
        <v>1955.6999924182801</v>
      </c>
      <c r="P117" s="1">
        <v>5</v>
      </c>
    </row>
    <row r="118" spans="1:16" x14ac:dyDescent="0.35">
      <c r="A118" t="s">
        <v>101</v>
      </c>
      <c r="B118" t="s">
        <v>102</v>
      </c>
      <c r="C118" t="s">
        <v>103</v>
      </c>
      <c r="D118" t="s">
        <v>104</v>
      </c>
      <c r="E118" t="s">
        <v>23</v>
      </c>
      <c r="F118" t="s">
        <v>24</v>
      </c>
      <c r="G118" s="5">
        <v>43</v>
      </c>
      <c r="H118" s="2">
        <v>22.851900000000001</v>
      </c>
      <c r="I118" s="5">
        <v>2</v>
      </c>
      <c r="J118" s="3">
        <v>0</v>
      </c>
      <c r="K118" s="4">
        <v>3850</v>
      </c>
      <c r="L118" s="4">
        <v>1925</v>
      </c>
      <c r="M118" s="1">
        <v>4.65E-2</v>
      </c>
      <c r="N118" s="4">
        <v>89.534883720930196</v>
      </c>
      <c r="O118" s="4">
        <v>1925</v>
      </c>
      <c r="P118" s="1">
        <v>6</v>
      </c>
    </row>
    <row r="119" spans="1:16" x14ac:dyDescent="0.35">
      <c r="A119" t="s">
        <v>101</v>
      </c>
      <c r="B119" t="s">
        <v>102</v>
      </c>
      <c r="C119" t="s">
        <v>103</v>
      </c>
      <c r="D119" t="s">
        <v>104</v>
      </c>
      <c r="E119" t="s">
        <v>97</v>
      </c>
      <c r="F119" t="s">
        <v>36</v>
      </c>
      <c r="G119" s="5">
        <v>138</v>
      </c>
      <c r="H119" s="2">
        <v>22.851900000000001</v>
      </c>
      <c r="I119" s="5">
        <v>2</v>
      </c>
      <c r="J119" s="3">
        <v>0.10000000149011599</v>
      </c>
      <c r="K119" s="4">
        <v>3499.9999925494099</v>
      </c>
      <c r="L119" s="4">
        <v>1749.9999962746999</v>
      </c>
      <c r="M119" s="1">
        <v>1.4500000000000001E-2</v>
      </c>
      <c r="N119" s="4">
        <v>25.362318786589899</v>
      </c>
      <c r="O119" s="4">
        <v>1749.9999962746999</v>
      </c>
      <c r="P119" s="1">
        <v>8</v>
      </c>
    </row>
    <row r="120" spans="1:16" x14ac:dyDescent="0.35">
      <c r="A120" t="s">
        <v>101</v>
      </c>
      <c r="B120" t="s">
        <v>102</v>
      </c>
      <c r="C120" t="s">
        <v>103</v>
      </c>
      <c r="D120" t="s">
        <v>104</v>
      </c>
      <c r="E120" t="s">
        <v>41</v>
      </c>
      <c r="F120" t="s">
        <v>31</v>
      </c>
      <c r="G120" s="5">
        <v>330</v>
      </c>
      <c r="H120" s="2">
        <v>22.851900000000001</v>
      </c>
      <c r="I120" s="5">
        <v>2</v>
      </c>
      <c r="J120" s="3">
        <v>0</v>
      </c>
      <c r="K120" s="4">
        <v>3216.69</v>
      </c>
      <c r="L120" s="4">
        <v>1608.345</v>
      </c>
      <c r="M120" s="1">
        <v>6.1000000000000004E-3</v>
      </c>
      <c r="N120" s="4">
        <v>9.7475454545454507</v>
      </c>
      <c r="O120" s="4">
        <v>1608.345</v>
      </c>
      <c r="P120" s="1">
        <v>16</v>
      </c>
    </row>
    <row r="121" spans="1:16" x14ac:dyDescent="0.35">
      <c r="A121" t="s">
        <v>101</v>
      </c>
      <c r="B121" t="s">
        <v>102</v>
      </c>
      <c r="C121" t="s">
        <v>103</v>
      </c>
      <c r="D121" t="s">
        <v>104</v>
      </c>
      <c r="E121" t="s">
        <v>86</v>
      </c>
      <c r="F121" t="s">
        <v>31</v>
      </c>
      <c r="G121" s="5">
        <v>63</v>
      </c>
      <c r="H121" s="2">
        <v>22.851900000000001</v>
      </c>
      <c r="I121" s="5">
        <v>2</v>
      </c>
      <c r="J121" s="3">
        <v>2.5000000372528999E-2</v>
      </c>
      <c r="K121" s="4">
        <v>2753.999998793</v>
      </c>
      <c r="L121" s="4">
        <v>1376.9999993965</v>
      </c>
      <c r="M121" s="1">
        <v>3.1699999999999999E-2</v>
      </c>
      <c r="N121" s="4">
        <v>43.714285695127003</v>
      </c>
      <c r="O121" s="4">
        <v>1376.9999993965</v>
      </c>
      <c r="P121" s="1">
        <v>4.5</v>
      </c>
    </row>
    <row r="122" spans="1:16" x14ac:dyDescent="0.35">
      <c r="A122" t="s">
        <v>101</v>
      </c>
      <c r="B122" t="s">
        <v>102</v>
      </c>
      <c r="C122" t="s">
        <v>103</v>
      </c>
      <c r="D122" t="s">
        <v>104</v>
      </c>
      <c r="E122" t="s">
        <v>105</v>
      </c>
      <c r="F122" t="s">
        <v>34</v>
      </c>
      <c r="G122" s="5">
        <v>158</v>
      </c>
      <c r="H122" s="2">
        <v>22.851900000000001</v>
      </c>
      <c r="I122" s="5">
        <v>2</v>
      </c>
      <c r="J122" s="3">
        <v>0.125</v>
      </c>
      <c r="K122" s="4">
        <v>2668</v>
      </c>
      <c r="L122" s="4">
        <v>1334</v>
      </c>
      <c r="M122" s="1">
        <v>1.2699999999999999E-2</v>
      </c>
      <c r="N122" s="4">
        <v>16.886075949367001</v>
      </c>
      <c r="O122" s="4">
        <v>1334</v>
      </c>
      <c r="P122" s="1">
        <v>12.5</v>
      </c>
    </row>
    <row r="123" spans="1:16" x14ac:dyDescent="0.35">
      <c r="A123" t="s">
        <v>101</v>
      </c>
      <c r="B123" t="s">
        <v>102</v>
      </c>
      <c r="C123" t="s">
        <v>103</v>
      </c>
      <c r="D123" t="s">
        <v>104</v>
      </c>
      <c r="E123" t="s">
        <v>55</v>
      </c>
      <c r="F123" t="s">
        <v>34</v>
      </c>
      <c r="G123" s="5">
        <v>604</v>
      </c>
      <c r="H123" s="2">
        <v>22.851900000000001</v>
      </c>
      <c r="I123" s="5">
        <v>3</v>
      </c>
      <c r="J123" s="3">
        <v>8.3333334575096701E-2</v>
      </c>
      <c r="K123" s="4">
        <v>2539.4399948179698</v>
      </c>
      <c r="L123" s="4">
        <v>846.47999827265699</v>
      </c>
      <c r="M123" s="1">
        <v>5.0000000000000001E-3</v>
      </c>
      <c r="N123" s="4">
        <v>4.2043708523476298</v>
      </c>
      <c r="O123" s="4">
        <v>846.47999827265699</v>
      </c>
      <c r="P123" s="1">
        <v>5.6666999999999996</v>
      </c>
    </row>
    <row r="124" spans="1:16" x14ac:dyDescent="0.35">
      <c r="A124" t="s">
        <v>101</v>
      </c>
      <c r="B124" t="s">
        <v>102</v>
      </c>
      <c r="C124" t="s">
        <v>103</v>
      </c>
      <c r="D124" t="s">
        <v>104</v>
      </c>
      <c r="E124" t="s">
        <v>50</v>
      </c>
      <c r="F124" t="s">
        <v>36</v>
      </c>
      <c r="G124" s="5">
        <v>396</v>
      </c>
      <c r="H124" s="2">
        <v>22.851900000000001</v>
      </c>
      <c r="I124" s="5">
        <v>3</v>
      </c>
      <c r="J124" s="3">
        <v>0.10000000149011599</v>
      </c>
      <c r="K124" s="4">
        <v>2531.8999966308402</v>
      </c>
      <c r="L124" s="4">
        <v>843.96666554361502</v>
      </c>
      <c r="M124" s="1">
        <v>7.6E-3</v>
      </c>
      <c r="N124" s="4">
        <v>6.3936868601789003</v>
      </c>
      <c r="O124" s="4">
        <v>843.96666554361502</v>
      </c>
      <c r="P124" s="1">
        <v>5.3333000000000004</v>
      </c>
    </row>
    <row r="125" spans="1:16" x14ac:dyDescent="0.35">
      <c r="A125" t="s">
        <v>101</v>
      </c>
      <c r="B125" t="s">
        <v>102</v>
      </c>
      <c r="C125" t="s">
        <v>103</v>
      </c>
      <c r="D125" t="s">
        <v>104</v>
      </c>
      <c r="E125" t="s">
        <v>53</v>
      </c>
      <c r="F125" t="s">
        <v>27</v>
      </c>
      <c r="G125" s="5">
        <v>336</v>
      </c>
      <c r="H125" s="2">
        <v>22.851900000000001</v>
      </c>
      <c r="I125" s="5">
        <v>2</v>
      </c>
      <c r="J125" s="3">
        <v>5.0000000745057997E-2</v>
      </c>
      <c r="K125" s="4">
        <v>2433.8999986127001</v>
      </c>
      <c r="L125" s="4">
        <v>1216.94999930635</v>
      </c>
      <c r="M125" s="1">
        <v>6.0000000000000001E-3</v>
      </c>
      <c r="N125" s="4">
        <v>7.2437499958711298</v>
      </c>
      <c r="O125" s="4">
        <v>1216.94999930635</v>
      </c>
      <c r="P125" s="1">
        <v>15</v>
      </c>
    </row>
    <row r="126" spans="1:16" x14ac:dyDescent="0.35">
      <c r="A126" t="s">
        <v>101</v>
      </c>
      <c r="B126" t="s">
        <v>102</v>
      </c>
      <c r="C126" t="s">
        <v>103</v>
      </c>
      <c r="D126" t="s">
        <v>104</v>
      </c>
      <c r="E126" t="s">
        <v>68</v>
      </c>
      <c r="F126" t="s">
        <v>27</v>
      </c>
      <c r="G126" s="5">
        <v>514</v>
      </c>
      <c r="H126" s="2">
        <v>22.851900000000001</v>
      </c>
      <c r="I126" s="5">
        <v>4</v>
      </c>
      <c r="J126" s="3">
        <v>7.5000001117587006E-2</v>
      </c>
      <c r="K126" s="4">
        <v>2309.9999949514799</v>
      </c>
      <c r="L126" s="4">
        <v>577.49999873787101</v>
      </c>
      <c r="M126" s="1">
        <v>7.7999999999999996E-3</v>
      </c>
      <c r="N126" s="4">
        <v>4.4941634143025002</v>
      </c>
      <c r="O126" s="4">
        <v>577.49999873787101</v>
      </c>
      <c r="P126" s="1">
        <v>7.75</v>
      </c>
    </row>
    <row r="127" spans="1:16" x14ac:dyDescent="0.35">
      <c r="A127" t="s">
        <v>101</v>
      </c>
      <c r="B127" t="s">
        <v>102</v>
      </c>
      <c r="C127" t="s">
        <v>103</v>
      </c>
      <c r="D127" t="s">
        <v>104</v>
      </c>
      <c r="E127" t="s">
        <v>106</v>
      </c>
      <c r="F127" t="s">
        <v>39</v>
      </c>
      <c r="G127" s="5">
        <v>0</v>
      </c>
      <c r="H127" s="2">
        <v>22.851900000000001</v>
      </c>
      <c r="I127" s="5">
        <v>1</v>
      </c>
      <c r="J127" s="3">
        <v>0</v>
      </c>
      <c r="K127" s="4">
        <v>2240</v>
      </c>
      <c r="L127" s="4">
        <v>2240</v>
      </c>
      <c r="M127" s="1">
        <v>0</v>
      </c>
      <c r="N127" s="4">
        <v>0</v>
      </c>
      <c r="O127" s="4">
        <v>2240</v>
      </c>
      <c r="P127" s="1">
        <v>7</v>
      </c>
    </row>
    <row r="128" spans="1:16" x14ac:dyDescent="0.35">
      <c r="A128" t="s">
        <v>101</v>
      </c>
      <c r="B128" t="s">
        <v>102</v>
      </c>
      <c r="C128" t="s">
        <v>103</v>
      </c>
      <c r="D128" t="s">
        <v>104</v>
      </c>
      <c r="E128" t="s">
        <v>32</v>
      </c>
      <c r="F128" t="s">
        <v>21</v>
      </c>
      <c r="G128" s="5">
        <v>0</v>
      </c>
      <c r="H128" s="2">
        <v>22.851900000000001</v>
      </c>
      <c r="I128" s="5">
        <v>1</v>
      </c>
      <c r="J128" s="3">
        <v>0.10000000149011599</v>
      </c>
      <c r="K128" s="4">
        <v>2073.5999965667702</v>
      </c>
      <c r="L128" s="4">
        <v>2073.5999965667702</v>
      </c>
      <c r="M128" s="1">
        <v>0</v>
      </c>
      <c r="N128" s="4">
        <v>0</v>
      </c>
      <c r="O128" s="4">
        <v>2073.5999965667702</v>
      </c>
      <c r="P128" s="1">
        <v>21</v>
      </c>
    </row>
    <row r="129" spans="1:16" x14ac:dyDescent="0.35">
      <c r="A129" t="s">
        <v>101</v>
      </c>
      <c r="B129" t="s">
        <v>102</v>
      </c>
      <c r="C129" t="s">
        <v>103</v>
      </c>
      <c r="D129" t="s">
        <v>104</v>
      </c>
      <c r="E129" t="s">
        <v>87</v>
      </c>
      <c r="F129" t="s">
        <v>34</v>
      </c>
      <c r="G129" s="5">
        <v>437</v>
      </c>
      <c r="H129" s="2">
        <v>22.851900000000001</v>
      </c>
      <c r="I129" s="5">
        <v>2</v>
      </c>
      <c r="J129" s="3">
        <v>7.5000001117587006E-2</v>
      </c>
      <c r="K129" s="4">
        <v>2067.8399977683998</v>
      </c>
      <c r="L129" s="4">
        <v>1033.9199988841999</v>
      </c>
      <c r="M129" s="1">
        <v>4.5999999999999999E-3</v>
      </c>
      <c r="N129" s="4">
        <v>4.7318993083945102</v>
      </c>
      <c r="O129" s="4">
        <v>1033.9199988841999</v>
      </c>
      <c r="P129" s="1">
        <v>10.5</v>
      </c>
    </row>
    <row r="130" spans="1:16" x14ac:dyDescent="0.35">
      <c r="A130" t="s">
        <v>101</v>
      </c>
      <c r="B130" t="s">
        <v>102</v>
      </c>
      <c r="C130" t="s">
        <v>103</v>
      </c>
      <c r="D130" t="s">
        <v>104</v>
      </c>
      <c r="E130" t="s">
        <v>88</v>
      </c>
      <c r="F130" t="s">
        <v>39</v>
      </c>
      <c r="G130" s="5">
        <v>288</v>
      </c>
      <c r="H130" s="2">
        <v>22.851900000000001</v>
      </c>
      <c r="I130" s="5">
        <v>2</v>
      </c>
      <c r="J130" s="3">
        <v>0.10000000149011599</v>
      </c>
      <c r="K130" s="4">
        <v>1938.95999678969</v>
      </c>
      <c r="L130" s="4">
        <v>969.47999839484601</v>
      </c>
      <c r="M130" s="1">
        <v>6.8999999999999999E-3</v>
      </c>
      <c r="N130" s="4">
        <v>6.7324999888530996</v>
      </c>
      <c r="O130" s="4">
        <v>969.47999839484601</v>
      </c>
      <c r="P130" s="1">
        <v>13</v>
      </c>
    </row>
    <row r="131" spans="1:16" x14ac:dyDescent="0.35">
      <c r="A131" t="s">
        <v>101</v>
      </c>
      <c r="B131" t="s">
        <v>102</v>
      </c>
      <c r="C131" t="s">
        <v>103</v>
      </c>
      <c r="D131" t="s">
        <v>104</v>
      </c>
      <c r="E131" t="s">
        <v>49</v>
      </c>
      <c r="F131" t="s">
        <v>34</v>
      </c>
      <c r="G131" s="5">
        <v>518</v>
      </c>
      <c r="H131" s="2">
        <v>22.851900000000001</v>
      </c>
      <c r="I131" s="5">
        <v>2</v>
      </c>
      <c r="J131" s="3">
        <v>5.0000000745057997E-2</v>
      </c>
      <c r="K131" s="4">
        <v>1844.99999932944</v>
      </c>
      <c r="L131" s="4">
        <v>922.49999966472296</v>
      </c>
      <c r="M131" s="1">
        <v>3.8999999999999998E-3</v>
      </c>
      <c r="N131" s="4">
        <v>3.56177606048155</v>
      </c>
      <c r="O131" s="4">
        <v>922.49999966472296</v>
      </c>
      <c r="P131" s="1">
        <v>9</v>
      </c>
    </row>
    <row r="132" spans="1:16" x14ac:dyDescent="0.35">
      <c r="A132" t="s">
        <v>101</v>
      </c>
      <c r="B132" t="s">
        <v>102</v>
      </c>
      <c r="C132" t="s">
        <v>103</v>
      </c>
      <c r="D132" t="s">
        <v>104</v>
      </c>
      <c r="E132" t="s">
        <v>33</v>
      </c>
      <c r="F132" t="s">
        <v>34</v>
      </c>
      <c r="G132" s="5">
        <v>452</v>
      </c>
      <c r="H132" s="2">
        <v>22.851900000000001</v>
      </c>
      <c r="I132" s="5">
        <v>3</v>
      </c>
      <c r="J132" s="3">
        <v>0.15000000099340999</v>
      </c>
      <c r="K132" s="4">
        <v>1828.7499971687701</v>
      </c>
      <c r="L132" s="4">
        <v>609.58333238959301</v>
      </c>
      <c r="M132" s="1">
        <v>6.6E-3</v>
      </c>
      <c r="N132" s="4">
        <v>4.0459070733822502</v>
      </c>
      <c r="O132" s="4">
        <v>609.58333238959301</v>
      </c>
      <c r="P132" s="1">
        <v>6.6666999999999996</v>
      </c>
    </row>
    <row r="133" spans="1:16" x14ac:dyDescent="0.35">
      <c r="A133" t="s">
        <v>101</v>
      </c>
      <c r="B133" t="s">
        <v>102</v>
      </c>
      <c r="C133" t="s">
        <v>103</v>
      </c>
      <c r="D133" t="s">
        <v>104</v>
      </c>
      <c r="E133" t="s">
        <v>52</v>
      </c>
      <c r="F133" t="s">
        <v>39</v>
      </c>
      <c r="G133" s="5">
        <v>46</v>
      </c>
      <c r="H133" s="2">
        <v>22.851900000000001</v>
      </c>
      <c r="I133" s="5">
        <v>3</v>
      </c>
      <c r="J133" s="3">
        <v>1.66666669150193E-2</v>
      </c>
      <c r="K133" s="4">
        <v>1701.8749992754299</v>
      </c>
      <c r="L133" s="4">
        <v>567.29166642514303</v>
      </c>
      <c r="M133" s="1">
        <v>6.5199999999999994E-2</v>
      </c>
      <c r="N133" s="4">
        <v>36.997282592944103</v>
      </c>
      <c r="O133" s="4">
        <v>567.29166642514303</v>
      </c>
      <c r="P133" s="1">
        <v>10</v>
      </c>
    </row>
    <row r="134" spans="1:16" x14ac:dyDescent="0.35">
      <c r="A134" t="s">
        <v>101</v>
      </c>
      <c r="B134" t="s">
        <v>102</v>
      </c>
      <c r="C134" t="s">
        <v>103</v>
      </c>
      <c r="D134" t="s">
        <v>104</v>
      </c>
      <c r="E134" t="s">
        <v>42</v>
      </c>
      <c r="F134" t="s">
        <v>24</v>
      </c>
      <c r="G134" s="5">
        <v>147</v>
      </c>
      <c r="H134" s="2">
        <v>22.851900000000001</v>
      </c>
      <c r="I134" s="5">
        <v>2</v>
      </c>
      <c r="J134" s="3">
        <v>0</v>
      </c>
      <c r="K134" s="4">
        <v>1461.6</v>
      </c>
      <c r="L134" s="4">
        <v>730.8</v>
      </c>
      <c r="M134" s="1">
        <v>1.3599999999999999E-2</v>
      </c>
      <c r="N134" s="4">
        <v>9.9428571428571395</v>
      </c>
      <c r="O134" s="4">
        <v>730.8</v>
      </c>
      <c r="P134" s="1">
        <v>8</v>
      </c>
    </row>
    <row r="135" spans="1:16" x14ac:dyDescent="0.35">
      <c r="A135" t="s">
        <v>101</v>
      </c>
      <c r="B135" t="s">
        <v>102</v>
      </c>
      <c r="C135" t="s">
        <v>103</v>
      </c>
      <c r="D135" t="s">
        <v>104</v>
      </c>
      <c r="E135" t="s">
        <v>25</v>
      </c>
      <c r="F135" t="s">
        <v>21</v>
      </c>
      <c r="G135" s="5">
        <v>576</v>
      </c>
      <c r="H135" s="2">
        <v>22.851900000000001</v>
      </c>
      <c r="I135" s="5">
        <v>2</v>
      </c>
      <c r="J135" s="3">
        <v>0.10000000149011599</v>
      </c>
      <c r="K135" s="4">
        <v>1410.5599971890399</v>
      </c>
      <c r="L135" s="4">
        <v>705.279998594522</v>
      </c>
      <c r="M135" s="1">
        <v>3.5000000000000001E-3</v>
      </c>
      <c r="N135" s="4">
        <v>2.4488888840087499</v>
      </c>
      <c r="O135" s="4">
        <v>705.279998594522</v>
      </c>
      <c r="P135" s="1">
        <v>5</v>
      </c>
    </row>
    <row r="136" spans="1:16" x14ac:dyDescent="0.35">
      <c r="A136" t="s">
        <v>101</v>
      </c>
      <c r="B136" t="s">
        <v>102</v>
      </c>
      <c r="C136" t="s">
        <v>103</v>
      </c>
      <c r="D136" t="s">
        <v>104</v>
      </c>
      <c r="E136" t="s">
        <v>107</v>
      </c>
      <c r="F136" t="s">
        <v>39</v>
      </c>
      <c r="G136" s="5">
        <v>198</v>
      </c>
      <c r="H136" s="2">
        <v>22.851900000000001</v>
      </c>
      <c r="I136" s="5">
        <v>2</v>
      </c>
      <c r="J136" s="3">
        <v>7.5000001117587006E-2</v>
      </c>
      <c r="K136" s="4">
        <v>1379.2999984696501</v>
      </c>
      <c r="L136" s="4">
        <v>689.64999923482503</v>
      </c>
      <c r="M136" s="1">
        <v>1.01E-2</v>
      </c>
      <c r="N136" s="4">
        <v>6.9661616084325697</v>
      </c>
      <c r="O136" s="4">
        <v>689.64999923482503</v>
      </c>
      <c r="P136" s="1">
        <v>12</v>
      </c>
    </row>
    <row r="137" spans="1:16" x14ac:dyDescent="0.35">
      <c r="A137" t="s">
        <v>101</v>
      </c>
      <c r="B137" t="s">
        <v>102</v>
      </c>
      <c r="C137" t="s">
        <v>103</v>
      </c>
      <c r="D137" t="s">
        <v>104</v>
      </c>
      <c r="E137" t="s">
        <v>108</v>
      </c>
      <c r="F137" t="s">
        <v>21</v>
      </c>
      <c r="G137" s="5">
        <v>0</v>
      </c>
      <c r="H137" s="2">
        <v>22.851900000000001</v>
      </c>
      <c r="I137" s="5">
        <v>1</v>
      </c>
      <c r="J137" s="3">
        <v>0.15000000596046401</v>
      </c>
      <c r="K137" s="4">
        <v>1319.19999074935</v>
      </c>
      <c r="L137" s="4">
        <v>1319.19999074935</v>
      </c>
      <c r="M137" s="1">
        <v>0</v>
      </c>
      <c r="N137" s="4">
        <v>0</v>
      </c>
      <c r="O137" s="4">
        <v>1319.19999074935</v>
      </c>
      <c r="P137" s="1">
        <v>30</v>
      </c>
    </row>
    <row r="138" spans="1:16" x14ac:dyDescent="0.35">
      <c r="A138" t="s">
        <v>101</v>
      </c>
      <c r="B138" t="s">
        <v>102</v>
      </c>
      <c r="C138" t="s">
        <v>103</v>
      </c>
      <c r="D138" t="s">
        <v>104</v>
      </c>
      <c r="E138" t="s">
        <v>43</v>
      </c>
      <c r="F138" t="s">
        <v>34</v>
      </c>
      <c r="G138" s="5">
        <v>409</v>
      </c>
      <c r="H138" s="2">
        <v>22.851900000000001</v>
      </c>
      <c r="I138" s="5">
        <v>2</v>
      </c>
      <c r="J138" s="3">
        <v>0.10000000149011599</v>
      </c>
      <c r="K138" s="4">
        <v>1058.3999980688</v>
      </c>
      <c r="L138" s="4">
        <v>529.19999903440396</v>
      </c>
      <c r="M138" s="1">
        <v>4.8999999999999998E-3</v>
      </c>
      <c r="N138" s="4">
        <v>2.58777505640295</v>
      </c>
      <c r="O138" s="4">
        <v>529.19999903440396</v>
      </c>
      <c r="P138" s="1">
        <v>12.5</v>
      </c>
    </row>
    <row r="139" spans="1:16" x14ac:dyDescent="0.35">
      <c r="A139" t="s">
        <v>101</v>
      </c>
      <c r="B139" t="s">
        <v>102</v>
      </c>
      <c r="C139" t="s">
        <v>103</v>
      </c>
      <c r="D139" t="s">
        <v>104</v>
      </c>
      <c r="E139" t="s">
        <v>71</v>
      </c>
      <c r="F139" t="s">
        <v>31</v>
      </c>
      <c r="G139" s="5">
        <v>413</v>
      </c>
      <c r="H139" s="2">
        <v>22.851900000000001</v>
      </c>
      <c r="I139" s="5">
        <v>2</v>
      </c>
      <c r="J139" s="3">
        <v>2.5000000372528999E-2</v>
      </c>
      <c r="K139" s="4">
        <v>1020.99999965727</v>
      </c>
      <c r="L139" s="4">
        <v>510.49999982863602</v>
      </c>
      <c r="M139" s="1">
        <v>4.7999999999999996E-3</v>
      </c>
      <c r="N139" s="4">
        <v>2.4721549628505399</v>
      </c>
      <c r="O139" s="4">
        <v>510.49999982863602</v>
      </c>
      <c r="P139" s="1">
        <v>17.5</v>
      </c>
    </row>
    <row r="140" spans="1:16" x14ac:dyDescent="0.35">
      <c r="A140" t="s">
        <v>101</v>
      </c>
      <c r="B140" t="s">
        <v>102</v>
      </c>
      <c r="C140" t="s">
        <v>103</v>
      </c>
      <c r="D140" t="s">
        <v>104</v>
      </c>
      <c r="E140" t="s">
        <v>96</v>
      </c>
      <c r="F140" t="s">
        <v>34</v>
      </c>
      <c r="G140" s="5">
        <v>177</v>
      </c>
      <c r="H140" s="2">
        <v>22.851900000000001</v>
      </c>
      <c r="I140" s="5">
        <v>2</v>
      </c>
      <c r="J140" s="3">
        <v>0.10000000149011599</v>
      </c>
      <c r="K140" s="4">
        <v>989.99999910592999</v>
      </c>
      <c r="L140" s="4">
        <v>494.99999955296499</v>
      </c>
      <c r="M140" s="1">
        <v>1.1299999999999999E-2</v>
      </c>
      <c r="N140" s="4">
        <v>5.5932203339318098</v>
      </c>
      <c r="O140" s="4">
        <v>494.99999955296499</v>
      </c>
      <c r="P140" s="1">
        <v>4.5</v>
      </c>
    </row>
    <row r="141" spans="1:16" x14ac:dyDescent="0.35">
      <c r="A141" t="s">
        <v>101</v>
      </c>
      <c r="B141" t="s">
        <v>102</v>
      </c>
      <c r="C141" t="s">
        <v>103</v>
      </c>
      <c r="D141" t="s">
        <v>104</v>
      </c>
      <c r="E141" t="s">
        <v>109</v>
      </c>
      <c r="F141" t="s">
        <v>39</v>
      </c>
      <c r="G141" s="5">
        <v>0</v>
      </c>
      <c r="H141" s="2">
        <v>22.851900000000001</v>
      </c>
      <c r="I141" s="5">
        <v>1</v>
      </c>
      <c r="J141" s="3">
        <v>0.10000000149011599</v>
      </c>
      <c r="K141" s="4">
        <v>989.99999836087204</v>
      </c>
      <c r="L141" s="4">
        <v>989.99999836087204</v>
      </c>
      <c r="M141" s="1">
        <v>0</v>
      </c>
      <c r="N141" s="4">
        <v>0</v>
      </c>
      <c r="O141" s="4">
        <v>989.99999836087204</v>
      </c>
      <c r="P141" s="1">
        <v>2</v>
      </c>
    </row>
    <row r="142" spans="1:16" x14ac:dyDescent="0.35">
      <c r="A142" t="s">
        <v>101</v>
      </c>
      <c r="B142" t="s">
        <v>102</v>
      </c>
      <c r="C142" t="s">
        <v>103</v>
      </c>
      <c r="D142" t="s">
        <v>104</v>
      </c>
      <c r="E142" t="s">
        <v>46</v>
      </c>
      <c r="F142" t="s">
        <v>31</v>
      </c>
      <c r="G142" s="5">
        <v>0</v>
      </c>
      <c r="H142" s="2">
        <v>22.851900000000001</v>
      </c>
      <c r="I142" s="5">
        <v>1</v>
      </c>
      <c r="J142" s="3">
        <v>0</v>
      </c>
      <c r="K142" s="4">
        <v>872.5</v>
      </c>
      <c r="L142" s="4">
        <v>872.5</v>
      </c>
      <c r="M142" s="1">
        <v>0</v>
      </c>
      <c r="N142" s="4">
        <v>0</v>
      </c>
      <c r="O142" s="4">
        <v>872.5</v>
      </c>
      <c r="P142" s="1">
        <v>30</v>
      </c>
    </row>
    <row r="143" spans="1:16" x14ac:dyDescent="0.35">
      <c r="A143" t="s">
        <v>101</v>
      </c>
      <c r="B143" t="s">
        <v>102</v>
      </c>
      <c r="C143" t="s">
        <v>103</v>
      </c>
      <c r="D143" t="s">
        <v>104</v>
      </c>
      <c r="E143" t="s">
        <v>60</v>
      </c>
      <c r="F143" t="s">
        <v>36</v>
      </c>
      <c r="G143" s="5">
        <v>0</v>
      </c>
      <c r="H143" s="2">
        <v>22.851900000000001</v>
      </c>
      <c r="I143" s="5">
        <v>1</v>
      </c>
      <c r="J143" s="3">
        <v>0.15000000596046401</v>
      </c>
      <c r="K143" s="4">
        <v>807.49999433755795</v>
      </c>
      <c r="L143" s="4">
        <v>807.49999433755795</v>
      </c>
      <c r="M143" s="1">
        <v>0</v>
      </c>
      <c r="N143" s="4">
        <v>0</v>
      </c>
      <c r="O143" s="4">
        <v>807.49999433755795</v>
      </c>
      <c r="P143" s="1">
        <v>3</v>
      </c>
    </row>
    <row r="144" spans="1:16" x14ac:dyDescent="0.35">
      <c r="A144" t="s">
        <v>101</v>
      </c>
      <c r="B144" t="s">
        <v>102</v>
      </c>
      <c r="C144" t="s">
        <v>103</v>
      </c>
      <c r="D144" t="s">
        <v>104</v>
      </c>
      <c r="E144" t="s">
        <v>57</v>
      </c>
      <c r="F144" t="s">
        <v>24</v>
      </c>
      <c r="G144" s="5">
        <v>295</v>
      </c>
      <c r="H144" s="2">
        <v>22.851900000000001</v>
      </c>
      <c r="I144" s="5">
        <v>2</v>
      </c>
      <c r="J144" s="3">
        <v>0.100000003352761</v>
      </c>
      <c r="K144" s="4">
        <v>726.87499579042196</v>
      </c>
      <c r="L144" s="4">
        <v>363.43749789521098</v>
      </c>
      <c r="M144" s="1">
        <v>6.7999999999999996E-3</v>
      </c>
      <c r="N144" s="4">
        <v>2.4639830365776998</v>
      </c>
      <c r="O144" s="4">
        <v>363.43749789521098</v>
      </c>
      <c r="P144" s="1">
        <v>5</v>
      </c>
    </row>
    <row r="145" spans="1:16" x14ac:dyDescent="0.35">
      <c r="A145" t="s">
        <v>101</v>
      </c>
      <c r="B145" t="s">
        <v>102</v>
      </c>
      <c r="C145" t="s">
        <v>103</v>
      </c>
      <c r="D145" t="s">
        <v>104</v>
      </c>
      <c r="E145" t="s">
        <v>79</v>
      </c>
      <c r="F145" t="s">
        <v>36</v>
      </c>
      <c r="G145" s="5">
        <v>0</v>
      </c>
      <c r="H145" s="2">
        <v>22.851900000000001</v>
      </c>
      <c r="I145" s="5">
        <v>1</v>
      </c>
      <c r="J145" s="3">
        <v>0.10000000149011599</v>
      </c>
      <c r="K145" s="4">
        <v>715.499998815357</v>
      </c>
      <c r="L145" s="4">
        <v>715.499998815357</v>
      </c>
      <c r="M145" s="1">
        <v>0</v>
      </c>
      <c r="N145" s="4">
        <v>0</v>
      </c>
      <c r="O145" s="4">
        <v>715.499998815357</v>
      </c>
      <c r="P145" s="1">
        <v>9</v>
      </c>
    </row>
    <row r="146" spans="1:16" x14ac:dyDescent="0.35">
      <c r="A146" t="s">
        <v>101</v>
      </c>
      <c r="B146" t="s">
        <v>102</v>
      </c>
      <c r="C146" t="s">
        <v>103</v>
      </c>
      <c r="D146" t="s">
        <v>104</v>
      </c>
      <c r="E146" t="s">
        <v>45</v>
      </c>
      <c r="F146" t="s">
        <v>36</v>
      </c>
      <c r="G146" s="5">
        <v>223</v>
      </c>
      <c r="H146" s="2">
        <v>22.851900000000001</v>
      </c>
      <c r="I146" s="5">
        <v>2</v>
      </c>
      <c r="J146" s="3">
        <v>5.0000000745057997E-2</v>
      </c>
      <c r="K146" s="4">
        <v>695.39999915063299</v>
      </c>
      <c r="L146" s="4">
        <v>347.69999957531599</v>
      </c>
      <c r="M146" s="1">
        <v>8.9999999999999993E-3</v>
      </c>
      <c r="N146" s="4">
        <v>3.1183856464153901</v>
      </c>
      <c r="O146" s="4">
        <v>347.69999957531599</v>
      </c>
      <c r="P146" s="1">
        <v>6</v>
      </c>
    </row>
    <row r="147" spans="1:16" x14ac:dyDescent="0.35">
      <c r="A147" t="s">
        <v>101</v>
      </c>
      <c r="B147" t="s">
        <v>102</v>
      </c>
      <c r="C147" t="s">
        <v>103</v>
      </c>
      <c r="D147" t="s">
        <v>104</v>
      </c>
      <c r="E147" t="s">
        <v>98</v>
      </c>
      <c r="F147" t="s">
        <v>39</v>
      </c>
      <c r="G147" s="5">
        <v>0</v>
      </c>
      <c r="H147" s="2">
        <v>22.851900000000001</v>
      </c>
      <c r="I147" s="5">
        <v>1</v>
      </c>
      <c r="J147" s="3">
        <v>0</v>
      </c>
      <c r="K147" s="4">
        <v>600</v>
      </c>
      <c r="L147" s="4">
        <v>600</v>
      </c>
      <c r="M147" s="1">
        <v>0</v>
      </c>
      <c r="N147" s="4">
        <v>0</v>
      </c>
      <c r="O147" s="4">
        <v>600</v>
      </c>
      <c r="P147" s="1">
        <v>25</v>
      </c>
    </row>
    <row r="148" spans="1:16" x14ac:dyDescent="0.35">
      <c r="A148" t="s">
        <v>101</v>
      </c>
      <c r="B148" t="s">
        <v>102</v>
      </c>
      <c r="C148" t="s">
        <v>103</v>
      </c>
      <c r="D148" t="s">
        <v>104</v>
      </c>
      <c r="E148" t="s">
        <v>90</v>
      </c>
      <c r="F148" t="s">
        <v>31</v>
      </c>
      <c r="G148" s="5">
        <v>0</v>
      </c>
      <c r="H148" s="2">
        <v>22.851900000000001</v>
      </c>
      <c r="I148" s="5">
        <v>1</v>
      </c>
      <c r="J148" s="3">
        <v>0</v>
      </c>
      <c r="K148" s="4">
        <v>600</v>
      </c>
      <c r="L148" s="4">
        <v>600</v>
      </c>
      <c r="M148" s="1">
        <v>0</v>
      </c>
      <c r="N148" s="4">
        <v>0</v>
      </c>
      <c r="O148" s="4">
        <v>600</v>
      </c>
      <c r="P148" s="1">
        <v>3</v>
      </c>
    </row>
    <row r="149" spans="1:16" x14ac:dyDescent="0.35">
      <c r="A149" t="s">
        <v>101</v>
      </c>
      <c r="B149" t="s">
        <v>102</v>
      </c>
      <c r="C149" t="s">
        <v>103</v>
      </c>
      <c r="D149" t="s">
        <v>104</v>
      </c>
      <c r="E149" t="s">
        <v>75</v>
      </c>
      <c r="F149" t="s">
        <v>27</v>
      </c>
      <c r="G149" s="5">
        <v>0</v>
      </c>
      <c r="H149" s="2">
        <v>22.851900000000001</v>
      </c>
      <c r="I149" s="5">
        <v>1</v>
      </c>
      <c r="J149" s="3">
        <v>0.10000000149011599</v>
      </c>
      <c r="K149" s="4">
        <v>566.99999906122605</v>
      </c>
      <c r="L149" s="4">
        <v>566.99999906122605</v>
      </c>
      <c r="M149" s="1">
        <v>0</v>
      </c>
      <c r="N149" s="4">
        <v>0</v>
      </c>
      <c r="O149" s="4">
        <v>566.99999906122605</v>
      </c>
      <c r="P149" s="1">
        <v>9</v>
      </c>
    </row>
    <row r="150" spans="1:16" x14ac:dyDescent="0.35">
      <c r="A150" t="s">
        <v>101</v>
      </c>
      <c r="B150" t="s">
        <v>102</v>
      </c>
      <c r="C150" t="s">
        <v>103</v>
      </c>
      <c r="D150" t="s">
        <v>104</v>
      </c>
      <c r="E150" t="s">
        <v>35</v>
      </c>
      <c r="F150" t="s">
        <v>36</v>
      </c>
      <c r="G150" s="5">
        <v>0</v>
      </c>
      <c r="H150" s="2">
        <v>22.851900000000001</v>
      </c>
      <c r="I150" s="5">
        <v>1</v>
      </c>
      <c r="J150" s="3">
        <v>5.0000000745057997E-2</v>
      </c>
      <c r="K150" s="4">
        <v>565.43999955654101</v>
      </c>
      <c r="L150" s="4">
        <v>565.43999955654101</v>
      </c>
      <c r="M150" s="1">
        <v>0</v>
      </c>
      <c r="N150" s="4">
        <v>0</v>
      </c>
      <c r="O150" s="4">
        <v>565.43999955654101</v>
      </c>
      <c r="P150" s="1">
        <v>7</v>
      </c>
    </row>
    <row r="151" spans="1:16" x14ac:dyDescent="0.35">
      <c r="A151" t="s">
        <v>101</v>
      </c>
      <c r="B151" t="s">
        <v>102</v>
      </c>
      <c r="C151" t="s">
        <v>103</v>
      </c>
      <c r="D151" t="s">
        <v>104</v>
      </c>
      <c r="E151" t="s">
        <v>40</v>
      </c>
      <c r="F151" t="s">
        <v>24</v>
      </c>
      <c r="G151" s="5">
        <v>0</v>
      </c>
      <c r="H151" s="2">
        <v>22.851900000000001</v>
      </c>
      <c r="I151" s="5">
        <v>1</v>
      </c>
      <c r="J151" s="3">
        <v>0.25</v>
      </c>
      <c r="K151" s="4">
        <v>564.375</v>
      </c>
      <c r="L151" s="4">
        <v>564.375</v>
      </c>
      <c r="M151" s="1">
        <v>0</v>
      </c>
      <c r="N151" s="4">
        <v>0</v>
      </c>
      <c r="O151" s="4">
        <v>564.375</v>
      </c>
      <c r="P151" s="1">
        <v>6</v>
      </c>
    </row>
    <row r="152" spans="1:16" x14ac:dyDescent="0.35">
      <c r="A152" t="s">
        <v>101</v>
      </c>
      <c r="B152" t="s">
        <v>102</v>
      </c>
      <c r="C152" t="s">
        <v>103</v>
      </c>
      <c r="D152" t="s">
        <v>104</v>
      </c>
      <c r="E152" t="s">
        <v>56</v>
      </c>
      <c r="F152" t="s">
        <v>36</v>
      </c>
      <c r="G152" s="5">
        <v>9</v>
      </c>
      <c r="H152" s="2">
        <v>22.851900000000001</v>
      </c>
      <c r="I152" s="5">
        <v>2</v>
      </c>
      <c r="J152" s="3">
        <v>0.125</v>
      </c>
      <c r="K152" s="4">
        <v>552</v>
      </c>
      <c r="L152" s="4">
        <v>276</v>
      </c>
      <c r="M152" s="1">
        <v>0.22220000000000001</v>
      </c>
      <c r="N152" s="4">
        <v>61.3333333333333</v>
      </c>
      <c r="O152" s="4">
        <v>276</v>
      </c>
      <c r="P152" s="1">
        <v>5</v>
      </c>
    </row>
    <row r="153" spans="1:16" x14ac:dyDescent="0.35">
      <c r="A153" t="s">
        <v>101</v>
      </c>
      <c r="B153" t="s">
        <v>102</v>
      </c>
      <c r="C153" t="s">
        <v>103</v>
      </c>
      <c r="D153" t="s">
        <v>104</v>
      </c>
      <c r="E153" t="s">
        <v>37</v>
      </c>
      <c r="F153" t="s">
        <v>31</v>
      </c>
      <c r="G153" s="5">
        <v>0</v>
      </c>
      <c r="H153" s="2">
        <v>22.851900000000001</v>
      </c>
      <c r="I153" s="5">
        <v>1</v>
      </c>
      <c r="J153" s="3">
        <v>0</v>
      </c>
      <c r="K153" s="4">
        <v>437.5</v>
      </c>
      <c r="L153" s="4">
        <v>437.5</v>
      </c>
      <c r="M153" s="1">
        <v>0</v>
      </c>
      <c r="N153" s="4">
        <v>0</v>
      </c>
      <c r="O153" s="4">
        <v>437.5</v>
      </c>
      <c r="P153" s="1">
        <v>25</v>
      </c>
    </row>
    <row r="154" spans="1:16" x14ac:dyDescent="0.35">
      <c r="A154" t="s">
        <v>101</v>
      </c>
      <c r="B154" t="s">
        <v>102</v>
      </c>
      <c r="C154" t="s">
        <v>103</v>
      </c>
      <c r="D154" t="s">
        <v>104</v>
      </c>
      <c r="E154" t="s">
        <v>72</v>
      </c>
      <c r="F154" t="s">
        <v>31</v>
      </c>
      <c r="G154" s="5">
        <v>0</v>
      </c>
      <c r="H154" s="2">
        <v>22.851900000000001</v>
      </c>
      <c r="I154" s="5">
        <v>1</v>
      </c>
      <c r="J154" s="3">
        <v>0</v>
      </c>
      <c r="K154" s="4">
        <v>418</v>
      </c>
      <c r="L154" s="4">
        <v>418</v>
      </c>
      <c r="M154" s="1">
        <v>0</v>
      </c>
      <c r="N154" s="4">
        <v>0</v>
      </c>
      <c r="O154" s="4">
        <v>418</v>
      </c>
      <c r="P154" s="1">
        <v>7</v>
      </c>
    </row>
    <row r="155" spans="1:16" x14ac:dyDescent="0.35">
      <c r="A155" t="s">
        <v>101</v>
      </c>
      <c r="B155" t="s">
        <v>102</v>
      </c>
      <c r="C155" t="s">
        <v>103</v>
      </c>
      <c r="D155" t="s">
        <v>104</v>
      </c>
      <c r="E155" t="s">
        <v>47</v>
      </c>
      <c r="F155" t="s">
        <v>39</v>
      </c>
      <c r="G155" s="5">
        <v>0</v>
      </c>
      <c r="H155" s="2">
        <v>22.851900000000001</v>
      </c>
      <c r="I155" s="5">
        <v>1</v>
      </c>
      <c r="J155" s="3">
        <v>0</v>
      </c>
      <c r="K155" s="4">
        <v>364.8</v>
      </c>
      <c r="L155" s="4">
        <v>364.8</v>
      </c>
      <c r="M155" s="1">
        <v>0</v>
      </c>
      <c r="N155" s="4">
        <v>0</v>
      </c>
      <c r="O155" s="4">
        <v>364.8</v>
      </c>
      <c r="P155" s="1">
        <v>7</v>
      </c>
    </row>
    <row r="156" spans="1:16" x14ac:dyDescent="0.35">
      <c r="A156" t="s">
        <v>101</v>
      </c>
      <c r="B156" t="s">
        <v>102</v>
      </c>
      <c r="C156" t="s">
        <v>103</v>
      </c>
      <c r="D156" t="s">
        <v>104</v>
      </c>
      <c r="E156" t="s">
        <v>48</v>
      </c>
      <c r="F156" t="s">
        <v>24</v>
      </c>
      <c r="G156" s="5">
        <v>0</v>
      </c>
      <c r="H156" s="2">
        <v>22.851900000000001</v>
      </c>
      <c r="I156" s="5">
        <v>1</v>
      </c>
      <c r="J156" s="3">
        <v>0</v>
      </c>
      <c r="K156" s="4">
        <v>324</v>
      </c>
      <c r="L156" s="4">
        <v>324</v>
      </c>
      <c r="M156" s="1">
        <v>0</v>
      </c>
      <c r="N156" s="4">
        <v>0</v>
      </c>
      <c r="O156" s="4">
        <v>324</v>
      </c>
      <c r="P156" s="1">
        <v>4</v>
      </c>
    </row>
    <row r="157" spans="1:16" x14ac:dyDescent="0.35">
      <c r="A157" t="s">
        <v>101</v>
      </c>
      <c r="B157" t="s">
        <v>102</v>
      </c>
      <c r="C157" t="s">
        <v>103</v>
      </c>
      <c r="D157" t="s">
        <v>104</v>
      </c>
      <c r="E157" t="s">
        <v>54</v>
      </c>
      <c r="F157" t="s">
        <v>34</v>
      </c>
      <c r="G157" s="5">
        <v>0</v>
      </c>
      <c r="H157" s="2">
        <v>22.851900000000001</v>
      </c>
      <c r="I157" s="5">
        <v>1</v>
      </c>
      <c r="J157" s="3">
        <v>5.0000000745057997E-2</v>
      </c>
      <c r="K157" s="4">
        <v>294.499999769032</v>
      </c>
      <c r="L157" s="4">
        <v>294.499999769032</v>
      </c>
      <c r="M157" s="1">
        <v>0</v>
      </c>
      <c r="N157" s="4">
        <v>0</v>
      </c>
      <c r="O157" s="4">
        <v>294.499999769032</v>
      </c>
      <c r="P157" s="1">
        <v>28</v>
      </c>
    </row>
    <row r="158" spans="1:16" x14ac:dyDescent="0.35">
      <c r="A158" t="s">
        <v>101</v>
      </c>
      <c r="B158" t="s">
        <v>102</v>
      </c>
      <c r="C158" t="s">
        <v>103</v>
      </c>
      <c r="D158" t="s">
        <v>104</v>
      </c>
      <c r="E158" t="s">
        <v>94</v>
      </c>
      <c r="F158" t="s">
        <v>59</v>
      </c>
      <c r="G158" s="5">
        <v>0</v>
      </c>
      <c r="H158" s="2">
        <v>22.851900000000001</v>
      </c>
      <c r="I158" s="5">
        <v>1</v>
      </c>
      <c r="J158" s="3">
        <v>0</v>
      </c>
      <c r="K158" s="4">
        <v>120</v>
      </c>
      <c r="L158" s="4">
        <v>120</v>
      </c>
      <c r="M158" s="1">
        <v>0</v>
      </c>
      <c r="N158" s="4">
        <v>0</v>
      </c>
      <c r="O158" s="4">
        <v>120</v>
      </c>
      <c r="P158" s="1">
        <v>7</v>
      </c>
    </row>
    <row r="159" spans="1:16" x14ac:dyDescent="0.35">
      <c r="A159" t="s">
        <v>101</v>
      </c>
      <c r="B159" t="s">
        <v>102</v>
      </c>
      <c r="C159" t="s">
        <v>103</v>
      </c>
      <c r="D159" t="s">
        <v>104</v>
      </c>
      <c r="E159" t="s">
        <v>78</v>
      </c>
      <c r="F159" t="s">
        <v>24</v>
      </c>
      <c r="G159" s="5">
        <v>261</v>
      </c>
      <c r="H159" s="2">
        <v>22.851900000000001</v>
      </c>
      <c r="I159" s="5">
        <v>2</v>
      </c>
      <c r="J159" s="3">
        <v>7.5000002980232197E-2</v>
      </c>
      <c r="K159" s="4">
        <v>73.999999761581407</v>
      </c>
      <c r="L159" s="4">
        <v>36.999999880790703</v>
      </c>
      <c r="M159" s="1">
        <v>7.7000000000000002E-3</v>
      </c>
      <c r="N159" s="4">
        <v>0.28352490330107799</v>
      </c>
      <c r="O159" s="4">
        <v>36.999999880790703</v>
      </c>
      <c r="P159" s="1">
        <v>18.5</v>
      </c>
    </row>
    <row r="160" spans="1:16" x14ac:dyDescent="0.35">
      <c r="A160" t="s">
        <v>110</v>
      </c>
      <c r="B160" t="s">
        <v>111</v>
      </c>
      <c r="C160" t="s">
        <v>112</v>
      </c>
      <c r="D160" t="s">
        <v>113</v>
      </c>
      <c r="E160" t="s">
        <v>20</v>
      </c>
      <c r="F160" t="s">
        <v>21</v>
      </c>
      <c r="G160" s="5">
        <v>149</v>
      </c>
      <c r="H160" s="2">
        <v>33.444400000000002</v>
      </c>
      <c r="I160" s="5">
        <v>3</v>
      </c>
      <c r="J160" s="3">
        <v>8.3333333333333301E-2</v>
      </c>
      <c r="K160" s="4">
        <v>16711.650000000001</v>
      </c>
      <c r="L160" s="4">
        <v>5570.55</v>
      </c>
      <c r="M160" s="1">
        <v>2.01E-2</v>
      </c>
      <c r="N160" s="4">
        <v>112.15872483221401</v>
      </c>
      <c r="O160" s="4">
        <v>5570.55</v>
      </c>
      <c r="P160" s="1">
        <v>18.666699999999999</v>
      </c>
    </row>
    <row r="161" spans="1:16" x14ac:dyDescent="0.35">
      <c r="A161" t="s">
        <v>110</v>
      </c>
      <c r="B161" t="s">
        <v>111</v>
      </c>
      <c r="C161" t="s">
        <v>112</v>
      </c>
      <c r="D161" t="s">
        <v>113</v>
      </c>
      <c r="E161" t="s">
        <v>23</v>
      </c>
      <c r="F161" t="s">
        <v>24</v>
      </c>
      <c r="G161" s="5">
        <v>403</v>
      </c>
      <c r="H161" s="2">
        <v>33.444400000000002</v>
      </c>
      <c r="I161" s="5">
        <v>3</v>
      </c>
      <c r="J161" s="3">
        <v>0.20000000298023199</v>
      </c>
      <c r="K161" s="4">
        <v>4713.4999796748098</v>
      </c>
      <c r="L161" s="4">
        <v>1571.1666598915999</v>
      </c>
      <c r="M161" s="1">
        <v>7.4000000000000003E-3</v>
      </c>
      <c r="N161" s="4">
        <v>11.6960297262402</v>
      </c>
      <c r="O161" s="4">
        <v>1571.1666598915999</v>
      </c>
      <c r="P161" s="1">
        <v>4.3333000000000004</v>
      </c>
    </row>
    <row r="162" spans="1:16" x14ac:dyDescent="0.35">
      <c r="A162" t="s">
        <v>110</v>
      </c>
      <c r="B162" t="s">
        <v>111</v>
      </c>
      <c r="C162" t="s">
        <v>112</v>
      </c>
      <c r="D162" t="s">
        <v>113</v>
      </c>
      <c r="E162" t="s">
        <v>108</v>
      </c>
      <c r="F162" t="s">
        <v>21</v>
      </c>
      <c r="G162" s="5">
        <v>0</v>
      </c>
      <c r="H162" s="2">
        <v>33.444400000000002</v>
      </c>
      <c r="I162" s="5">
        <v>1</v>
      </c>
      <c r="J162" s="3">
        <v>0.25</v>
      </c>
      <c r="K162" s="4">
        <v>3637.5</v>
      </c>
      <c r="L162" s="4">
        <v>3637.5</v>
      </c>
      <c r="M162" s="1">
        <v>0</v>
      </c>
      <c r="N162" s="4">
        <v>0</v>
      </c>
      <c r="O162" s="4">
        <v>3637.5</v>
      </c>
      <c r="P162" s="1">
        <v>30</v>
      </c>
    </row>
    <row r="163" spans="1:16" x14ac:dyDescent="0.35">
      <c r="A163" t="s">
        <v>110</v>
      </c>
      <c r="B163" t="s">
        <v>111</v>
      </c>
      <c r="C163" t="s">
        <v>112</v>
      </c>
      <c r="D163" t="s">
        <v>113</v>
      </c>
      <c r="E163" t="s">
        <v>97</v>
      </c>
      <c r="F163" t="s">
        <v>36</v>
      </c>
      <c r="G163" s="5">
        <v>340</v>
      </c>
      <c r="H163" s="2">
        <v>33.444400000000002</v>
      </c>
      <c r="I163" s="5">
        <v>2</v>
      </c>
      <c r="J163" s="3">
        <v>0.10000000149011599</v>
      </c>
      <c r="K163" s="4">
        <v>1856.24999692663</v>
      </c>
      <c r="L163" s="4">
        <v>928.12499846331696</v>
      </c>
      <c r="M163" s="1">
        <v>5.8999999999999999E-3</v>
      </c>
      <c r="N163" s="4">
        <v>5.4595588144900997</v>
      </c>
      <c r="O163" s="4">
        <v>928.12499846331696</v>
      </c>
      <c r="P163" s="1">
        <v>5</v>
      </c>
    </row>
    <row r="164" spans="1:16" x14ac:dyDescent="0.35">
      <c r="A164" t="s">
        <v>110</v>
      </c>
      <c r="B164" t="s">
        <v>111</v>
      </c>
      <c r="C164" t="s">
        <v>112</v>
      </c>
      <c r="D164" t="s">
        <v>113</v>
      </c>
      <c r="E164" t="s">
        <v>66</v>
      </c>
      <c r="F164" t="s">
        <v>59</v>
      </c>
      <c r="G164" s="5">
        <v>233</v>
      </c>
      <c r="H164" s="2">
        <v>33.444400000000002</v>
      </c>
      <c r="I164" s="5">
        <v>2</v>
      </c>
      <c r="J164" s="3">
        <v>0.10000000149011599</v>
      </c>
      <c r="K164" s="4">
        <v>1787.1599939346299</v>
      </c>
      <c r="L164" s="4">
        <v>893.57999696731497</v>
      </c>
      <c r="M164" s="1">
        <v>8.6E-3</v>
      </c>
      <c r="N164" s="4">
        <v>7.6702145662430503</v>
      </c>
      <c r="O164" s="4">
        <v>893.57999696731497</v>
      </c>
      <c r="P164" s="1">
        <v>3.5</v>
      </c>
    </row>
    <row r="165" spans="1:16" x14ac:dyDescent="0.35">
      <c r="A165" t="s">
        <v>110</v>
      </c>
      <c r="B165" t="s">
        <v>111</v>
      </c>
      <c r="C165" t="s">
        <v>112</v>
      </c>
      <c r="D165" t="s">
        <v>113</v>
      </c>
      <c r="E165" t="s">
        <v>63</v>
      </c>
      <c r="F165" t="s">
        <v>59</v>
      </c>
      <c r="G165" s="5">
        <v>0</v>
      </c>
      <c r="H165" s="2">
        <v>33.444400000000002</v>
      </c>
      <c r="I165" s="5">
        <v>1</v>
      </c>
      <c r="J165" s="3">
        <v>0</v>
      </c>
      <c r="K165" s="4">
        <v>1627.5</v>
      </c>
      <c r="L165" s="4">
        <v>1627.5</v>
      </c>
      <c r="M165" s="1">
        <v>0</v>
      </c>
      <c r="N165" s="4">
        <v>0</v>
      </c>
      <c r="O165" s="4">
        <v>1627.5</v>
      </c>
      <c r="P165" s="1">
        <v>5</v>
      </c>
    </row>
    <row r="166" spans="1:16" x14ac:dyDescent="0.35">
      <c r="A166" t="s">
        <v>110</v>
      </c>
      <c r="B166" t="s">
        <v>111</v>
      </c>
      <c r="C166" t="s">
        <v>112</v>
      </c>
      <c r="D166" t="s">
        <v>113</v>
      </c>
      <c r="E166" t="s">
        <v>40</v>
      </c>
      <c r="F166" t="s">
        <v>24</v>
      </c>
      <c r="G166" s="5">
        <v>389</v>
      </c>
      <c r="H166" s="2">
        <v>33.444400000000002</v>
      </c>
      <c r="I166" s="5">
        <v>4</v>
      </c>
      <c r="J166" s="3">
        <v>0.15000000223517401</v>
      </c>
      <c r="K166" s="4">
        <v>1588.849994874</v>
      </c>
      <c r="L166" s="4">
        <v>397.2124987185</v>
      </c>
      <c r="M166" s="1">
        <v>1.03E-2</v>
      </c>
      <c r="N166" s="4">
        <v>4.0844472875938296</v>
      </c>
      <c r="O166" s="4">
        <v>397.2124987185</v>
      </c>
      <c r="P166" s="1">
        <v>12.25</v>
      </c>
    </row>
    <row r="167" spans="1:16" x14ac:dyDescent="0.35">
      <c r="A167" t="s">
        <v>110</v>
      </c>
      <c r="B167" t="s">
        <v>111</v>
      </c>
      <c r="C167" t="s">
        <v>112</v>
      </c>
      <c r="D167" t="s">
        <v>113</v>
      </c>
      <c r="E167" t="s">
        <v>91</v>
      </c>
      <c r="F167" t="s">
        <v>36</v>
      </c>
      <c r="G167" s="5">
        <v>434</v>
      </c>
      <c r="H167" s="2">
        <v>33.444400000000002</v>
      </c>
      <c r="I167" s="5">
        <v>2</v>
      </c>
      <c r="J167" s="3">
        <v>5.0000000745057997E-2</v>
      </c>
      <c r="K167" s="4">
        <v>1267.37999944478</v>
      </c>
      <c r="L167" s="4">
        <v>633.68999972239101</v>
      </c>
      <c r="M167" s="1">
        <v>4.5999999999999999E-3</v>
      </c>
      <c r="N167" s="4">
        <v>2.9202304134672401</v>
      </c>
      <c r="O167" s="4">
        <v>633.68999972239101</v>
      </c>
      <c r="P167" s="1">
        <v>20.5</v>
      </c>
    </row>
    <row r="168" spans="1:16" x14ac:dyDescent="0.35">
      <c r="A168" t="s">
        <v>110</v>
      </c>
      <c r="B168" t="s">
        <v>111</v>
      </c>
      <c r="C168" t="s">
        <v>112</v>
      </c>
      <c r="D168" t="s">
        <v>113</v>
      </c>
      <c r="E168" t="s">
        <v>88</v>
      </c>
      <c r="F168" t="s">
        <v>39</v>
      </c>
      <c r="G168" s="5">
        <v>214</v>
      </c>
      <c r="H168" s="2">
        <v>33.444400000000002</v>
      </c>
      <c r="I168" s="5">
        <v>2</v>
      </c>
      <c r="J168" s="3">
        <v>0</v>
      </c>
      <c r="K168" s="4">
        <v>1263</v>
      </c>
      <c r="L168" s="4">
        <v>631.5</v>
      </c>
      <c r="M168" s="1">
        <v>9.2999999999999992E-3</v>
      </c>
      <c r="N168" s="4">
        <v>5.9018691588785002</v>
      </c>
      <c r="O168" s="4">
        <v>631.5</v>
      </c>
      <c r="P168" s="1">
        <v>7.5</v>
      </c>
    </row>
    <row r="169" spans="1:16" x14ac:dyDescent="0.35">
      <c r="A169" t="s">
        <v>110</v>
      </c>
      <c r="B169" t="s">
        <v>111</v>
      </c>
      <c r="C169" t="s">
        <v>112</v>
      </c>
      <c r="D169" t="s">
        <v>113</v>
      </c>
      <c r="E169" t="s">
        <v>79</v>
      </c>
      <c r="F169" t="s">
        <v>36</v>
      </c>
      <c r="G169" s="5">
        <v>278</v>
      </c>
      <c r="H169" s="2">
        <v>33.444400000000002</v>
      </c>
      <c r="I169" s="5">
        <v>2</v>
      </c>
      <c r="J169" s="3">
        <v>0.20000000298023199</v>
      </c>
      <c r="K169" s="4">
        <v>1197.79999553784</v>
      </c>
      <c r="L169" s="4">
        <v>598.89999776892296</v>
      </c>
      <c r="M169" s="1">
        <v>7.1999999999999998E-3</v>
      </c>
      <c r="N169" s="4">
        <v>4.30863307747427</v>
      </c>
      <c r="O169" s="4">
        <v>598.89999776892296</v>
      </c>
      <c r="P169" s="1">
        <v>6</v>
      </c>
    </row>
    <row r="170" spans="1:16" x14ac:dyDescent="0.35">
      <c r="A170" t="s">
        <v>110</v>
      </c>
      <c r="B170" t="s">
        <v>111</v>
      </c>
      <c r="C170" t="s">
        <v>112</v>
      </c>
      <c r="D170" t="s">
        <v>113</v>
      </c>
      <c r="E170" t="s">
        <v>26</v>
      </c>
      <c r="F170" t="s">
        <v>27</v>
      </c>
      <c r="G170" s="5">
        <v>0</v>
      </c>
      <c r="H170" s="2">
        <v>33.444400000000002</v>
      </c>
      <c r="I170" s="5">
        <v>1</v>
      </c>
      <c r="J170" s="3">
        <v>0</v>
      </c>
      <c r="K170" s="4">
        <v>1140</v>
      </c>
      <c r="L170" s="4">
        <v>1140</v>
      </c>
      <c r="M170" s="1">
        <v>0</v>
      </c>
      <c r="N170" s="4">
        <v>0</v>
      </c>
      <c r="O170" s="4">
        <v>1140</v>
      </c>
      <c r="P170" s="1">
        <v>10</v>
      </c>
    </row>
    <row r="171" spans="1:16" x14ac:dyDescent="0.35">
      <c r="A171" t="s">
        <v>110</v>
      </c>
      <c r="B171" t="s">
        <v>111</v>
      </c>
      <c r="C171" t="s">
        <v>112</v>
      </c>
      <c r="D171" t="s">
        <v>113</v>
      </c>
      <c r="E171" t="s">
        <v>100</v>
      </c>
      <c r="F171" t="s">
        <v>24</v>
      </c>
      <c r="G171" s="5">
        <v>524</v>
      </c>
      <c r="H171" s="2">
        <v>33.444400000000002</v>
      </c>
      <c r="I171" s="5">
        <v>2</v>
      </c>
      <c r="J171" s="3">
        <v>0.15000000223517401</v>
      </c>
      <c r="K171" s="4">
        <v>1130.8799978733</v>
      </c>
      <c r="L171" s="4">
        <v>565.43999893665296</v>
      </c>
      <c r="M171" s="1">
        <v>3.8E-3</v>
      </c>
      <c r="N171" s="4">
        <v>2.1581679348727199</v>
      </c>
      <c r="O171" s="4">
        <v>565.43999893665296</v>
      </c>
      <c r="P171" s="1">
        <v>2.5</v>
      </c>
    </row>
    <row r="172" spans="1:16" x14ac:dyDescent="0.35">
      <c r="A172" t="s">
        <v>110</v>
      </c>
      <c r="B172" t="s">
        <v>111</v>
      </c>
      <c r="C172" t="s">
        <v>112</v>
      </c>
      <c r="D172" t="s">
        <v>113</v>
      </c>
      <c r="E172" t="s">
        <v>44</v>
      </c>
      <c r="F172" t="s">
        <v>36</v>
      </c>
      <c r="G172" s="5">
        <v>371</v>
      </c>
      <c r="H172" s="2">
        <v>33.444400000000002</v>
      </c>
      <c r="I172" s="5">
        <v>2</v>
      </c>
      <c r="J172" s="3">
        <v>0.10000000149011599</v>
      </c>
      <c r="K172" s="4">
        <v>955.34999841824094</v>
      </c>
      <c r="L172" s="4">
        <v>477.67499920912002</v>
      </c>
      <c r="M172" s="1">
        <v>5.4000000000000003E-3</v>
      </c>
      <c r="N172" s="4">
        <v>2.5750673811812401</v>
      </c>
      <c r="O172" s="4">
        <v>477.67499920912002</v>
      </c>
      <c r="P172" s="1">
        <v>6.5</v>
      </c>
    </row>
    <row r="173" spans="1:16" x14ac:dyDescent="0.35">
      <c r="A173" t="s">
        <v>110</v>
      </c>
      <c r="B173" t="s">
        <v>111</v>
      </c>
      <c r="C173" t="s">
        <v>112</v>
      </c>
      <c r="D173" t="s">
        <v>113</v>
      </c>
      <c r="E173" t="s">
        <v>38</v>
      </c>
      <c r="F173" t="s">
        <v>39</v>
      </c>
      <c r="G173" s="5">
        <v>0</v>
      </c>
      <c r="H173" s="2">
        <v>33.444400000000002</v>
      </c>
      <c r="I173" s="5">
        <v>1</v>
      </c>
      <c r="J173" s="3">
        <v>0.25</v>
      </c>
      <c r="K173" s="4">
        <v>921.375</v>
      </c>
      <c r="L173" s="4">
        <v>921.375</v>
      </c>
      <c r="M173" s="1">
        <v>0</v>
      </c>
      <c r="N173" s="4">
        <v>0</v>
      </c>
      <c r="O173" s="4">
        <v>921.375</v>
      </c>
      <c r="P173" s="1">
        <v>9</v>
      </c>
    </row>
    <row r="174" spans="1:16" x14ac:dyDescent="0.35">
      <c r="A174" t="s">
        <v>110</v>
      </c>
      <c r="B174" t="s">
        <v>111</v>
      </c>
      <c r="C174" t="s">
        <v>112</v>
      </c>
      <c r="D174" t="s">
        <v>113</v>
      </c>
      <c r="E174" t="s">
        <v>57</v>
      </c>
      <c r="F174" t="s">
        <v>24</v>
      </c>
      <c r="G174" s="5">
        <v>233</v>
      </c>
      <c r="H174" s="2">
        <v>33.444400000000002</v>
      </c>
      <c r="I174" s="5">
        <v>2</v>
      </c>
      <c r="J174" s="3">
        <v>0.20000000298023199</v>
      </c>
      <c r="K174" s="4">
        <v>799.99999701976697</v>
      </c>
      <c r="L174" s="4">
        <v>399.99999850988303</v>
      </c>
      <c r="M174" s="1">
        <v>8.6E-3</v>
      </c>
      <c r="N174" s="4">
        <v>3.4334763820590801</v>
      </c>
      <c r="O174" s="4">
        <v>399.99999850988303</v>
      </c>
      <c r="P174" s="1">
        <v>3.5</v>
      </c>
    </row>
    <row r="175" spans="1:16" x14ac:dyDescent="0.35">
      <c r="A175" t="s">
        <v>110</v>
      </c>
      <c r="B175" t="s">
        <v>111</v>
      </c>
      <c r="C175" t="s">
        <v>112</v>
      </c>
      <c r="D175" t="s">
        <v>113</v>
      </c>
      <c r="E175" t="s">
        <v>105</v>
      </c>
      <c r="F175" t="s">
        <v>34</v>
      </c>
      <c r="G175" s="5">
        <v>0</v>
      </c>
      <c r="H175" s="2">
        <v>33.444400000000002</v>
      </c>
      <c r="I175" s="5">
        <v>1</v>
      </c>
      <c r="J175" s="3">
        <v>0</v>
      </c>
      <c r="K175" s="4">
        <v>736</v>
      </c>
      <c r="L175" s="4">
        <v>736</v>
      </c>
      <c r="M175" s="1">
        <v>0</v>
      </c>
      <c r="N175" s="4">
        <v>0</v>
      </c>
      <c r="O175" s="4">
        <v>736</v>
      </c>
      <c r="P175" s="1">
        <v>34</v>
      </c>
    </row>
    <row r="176" spans="1:16" x14ac:dyDescent="0.35">
      <c r="A176" t="s">
        <v>110</v>
      </c>
      <c r="B176" t="s">
        <v>111</v>
      </c>
      <c r="C176" t="s">
        <v>112</v>
      </c>
      <c r="D176" t="s">
        <v>113</v>
      </c>
      <c r="E176" t="s">
        <v>33</v>
      </c>
      <c r="F176" t="s">
        <v>34</v>
      </c>
      <c r="G176" s="5">
        <v>47</v>
      </c>
      <c r="H176" s="2">
        <v>33.444400000000002</v>
      </c>
      <c r="I176" s="5">
        <v>2</v>
      </c>
      <c r="J176" s="3">
        <v>0.10000000149011599</v>
      </c>
      <c r="K176" s="4">
        <v>693.11999968290297</v>
      </c>
      <c r="L176" s="4">
        <v>346.55999984145097</v>
      </c>
      <c r="M176" s="1">
        <v>4.2599999999999999E-2</v>
      </c>
      <c r="N176" s="4">
        <v>14.7472340358064</v>
      </c>
      <c r="O176" s="4">
        <v>346.55999984145097</v>
      </c>
      <c r="P176" s="1">
        <v>4</v>
      </c>
    </row>
    <row r="177" spans="1:16" x14ac:dyDescent="0.35">
      <c r="A177" t="s">
        <v>110</v>
      </c>
      <c r="B177" t="s">
        <v>111</v>
      </c>
      <c r="C177" t="s">
        <v>112</v>
      </c>
      <c r="D177" t="s">
        <v>113</v>
      </c>
      <c r="E177" t="s">
        <v>50</v>
      </c>
      <c r="F177" t="s">
        <v>36</v>
      </c>
      <c r="G177" s="5">
        <v>0</v>
      </c>
      <c r="H177" s="2">
        <v>33.444400000000002</v>
      </c>
      <c r="I177" s="5">
        <v>1</v>
      </c>
      <c r="J177" s="3">
        <v>0.10000000149011599</v>
      </c>
      <c r="K177" s="4">
        <v>662.39999890327397</v>
      </c>
      <c r="L177" s="4">
        <v>662.39999890327397</v>
      </c>
      <c r="M177" s="1">
        <v>0</v>
      </c>
      <c r="N177" s="4">
        <v>0</v>
      </c>
      <c r="O177" s="4">
        <v>662.39999890327397</v>
      </c>
      <c r="P177" s="1">
        <v>6</v>
      </c>
    </row>
    <row r="178" spans="1:16" x14ac:dyDescent="0.35">
      <c r="A178" t="s">
        <v>110</v>
      </c>
      <c r="B178" t="s">
        <v>111</v>
      </c>
      <c r="C178" t="s">
        <v>112</v>
      </c>
      <c r="D178" t="s">
        <v>113</v>
      </c>
      <c r="E178" t="s">
        <v>92</v>
      </c>
      <c r="F178" t="s">
        <v>24</v>
      </c>
      <c r="G178" s="5">
        <v>0</v>
      </c>
      <c r="H178" s="2">
        <v>33.444400000000002</v>
      </c>
      <c r="I178" s="5">
        <v>1</v>
      </c>
      <c r="J178" s="3">
        <v>0.25</v>
      </c>
      <c r="K178" s="4">
        <v>630</v>
      </c>
      <c r="L178" s="4">
        <v>630</v>
      </c>
      <c r="M178" s="1">
        <v>0</v>
      </c>
      <c r="N178" s="4">
        <v>0</v>
      </c>
      <c r="O178" s="4">
        <v>630</v>
      </c>
      <c r="P178" s="1">
        <v>20</v>
      </c>
    </row>
    <row r="179" spans="1:16" x14ac:dyDescent="0.35">
      <c r="A179" t="s">
        <v>110</v>
      </c>
      <c r="B179" t="s">
        <v>111</v>
      </c>
      <c r="C179" t="s">
        <v>112</v>
      </c>
      <c r="D179" t="s">
        <v>113</v>
      </c>
      <c r="E179" t="s">
        <v>114</v>
      </c>
      <c r="F179" t="s">
        <v>39</v>
      </c>
      <c r="G179" s="5">
        <v>0</v>
      </c>
      <c r="H179" s="2">
        <v>33.444400000000002</v>
      </c>
      <c r="I179" s="5">
        <v>1</v>
      </c>
      <c r="J179" s="3">
        <v>0</v>
      </c>
      <c r="K179" s="4">
        <v>600</v>
      </c>
      <c r="L179" s="4">
        <v>600</v>
      </c>
      <c r="M179" s="1">
        <v>0</v>
      </c>
      <c r="N179" s="4">
        <v>0</v>
      </c>
      <c r="O179" s="4">
        <v>600</v>
      </c>
      <c r="P179" s="1">
        <v>34</v>
      </c>
    </row>
    <row r="180" spans="1:16" x14ac:dyDescent="0.35">
      <c r="A180" t="s">
        <v>110</v>
      </c>
      <c r="B180" t="s">
        <v>111</v>
      </c>
      <c r="C180" t="s">
        <v>112</v>
      </c>
      <c r="D180" t="s">
        <v>113</v>
      </c>
      <c r="E180" t="s">
        <v>30</v>
      </c>
      <c r="F180" t="s">
        <v>31</v>
      </c>
      <c r="G180" s="5">
        <v>0</v>
      </c>
      <c r="H180" s="2">
        <v>33.444400000000002</v>
      </c>
      <c r="I180" s="5">
        <v>1</v>
      </c>
      <c r="J180" s="3">
        <v>0</v>
      </c>
      <c r="K180" s="4">
        <v>591</v>
      </c>
      <c r="L180" s="4">
        <v>591</v>
      </c>
      <c r="M180" s="1">
        <v>0</v>
      </c>
      <c r="N180" s="4">
        <v>0</v>
      </c>
      <c r="O180" s="4">
        <v>591</v>
      </c>
      <c r="P180" s="1">
        <v>6</v>
      </c>
    </row>
    <row r="181" spans="1:16" x14ac:dyDescent="0.35">
      <c r="A181" t="s">
        <v>110</v>
      </c>
      <c r="B181" t="s">
        <v>111</v>
      </c>
      <c r="C181" t="s">
        <v>112</v>
      </c>
      <c r="D181" t="s">
        <v>113</v>
      </c>
      <c r="E181" t="s">
        <v>46</v>
      </c>
      <c r="F181" t="s">
        <v>31</v>
      </c>
      <c r="G181" s="5">
        <v>0</v>
      </c>
      <c r="H181" s="2">
        <v>33.444400000000002</v>
      </c>
      <c r="I181" s="5">
        <v>1</v>
      </c>
      <c r="J181" s="3">
        <v>0.10000000149011599</v>
      </c>
      <c r="K181" s="4">
        <v>565.37999906390905</v>
      </c>
      <c r="L181" s="4">
        <v>565.37999906390905</v>
      </c>
      <c r="M181" s="1">
        <v>0</v>
      </c>
      <c r="N181" s="4">
        <v>0</v>
      </c>
      <c r="O181" s="4">
        <v>565.37999906390905</v>
      </c>
      <c r="P181" s="1">
        <v>3</v>
      </c>
    </row>
    <row r="182" spans="1:16" x14ac:dyDescent="0.35">
      <c r="A182" t="s">
        <v>110</v>
      </c>
      <c r="B182" t="s">
        <v>111</v>
      </c>
      <c r="C182" t="s">
        <v>112</v>
      </c>
      <c r="D182" t="s">
        <v>113</v>
      </c>
      <c r="E182" t="s">
        <v>25</v>
      </c>
      <c r="F182" t="s">
        <v>21</v>
      </c>
      <c r="G182" s="5">
        <v>313</v>
      </c>
      <c r="H182" s="2">
        <v>33.444400000000002</v>
      </c>
      <c r="I182" s="5">
        <v>2</v>
      </c>
      <c r="J182" s="3">
        <v>7.5000001117587006E-2</v>
      </c>
      <c r="K182" s="4">
        <v>565.07999914586503</v>
      </c>
      <c r="L182" s="4">
        <v>282.539999572932</v>
      </c>
      <c r="M182" s="1">
        <v>6.4000000000000003E-3</v>
      </c>
      <c r="N182" s="4">
        <v>1.80536740941171</v>
      </c>
      <c r="O182" s="4">
        <v>282.539999572932</v>
      </c>
      <c r="P182" s="1">
        <v>22.5</v>
      </c>
    </row>
    <row r="183" spans="1:16" x14ac:dyDescent="0.35">
      <c r="A183" t="s">
        <v>110</v>
      </c>
      <c r="B183" t="s">
        <v>111</v>
      </c>
      <c r="C183" t="s">
        <v>112</v>
      </c>
      <c r="D183" t="s">
        <v>113</v>
      </c>
      <c r="E183" t="s">
        <v>45</v>
      </c>
      <c r="F183" t="s">
        <v>36</v>
      </c>
      <c r="G183" s="5">
        <v>390</v>
      </c>
      <c r="H183" s="2">
        <v>33.444400000000002</v>
      </c>
      <c r="I183" s="5">
        <v>2</v>
      </c>
      <c r="J183" s="3">
        <v>0.25</v>
      </c>
      <c r="K183" s="4">
        <v>541.5</v>
      </c>
      <c r="L183" s="4">
        <v>270.75</v>
      </c>
      <c r="M183" s="1">
        <v>5.1000000000000004E-3</v>
      </c>
      <c r="N183" s="4">
        <v>1.38846153846153</v>
      </c>
      <c r="O183" s="4">
        <v>270.75</v>
      </c>
      <c r="P183" s="1">
        <v>18</v>
      </c>
    </row>
    <row r="184" spans="1:16" x14ac:dyDescent="0.35">
      <c r="A184" t="s">
        <v>110</v>
      </c>
      <c r="B184" t="s">
        <v>111</v>
      </c>
      <c r="C184" t="s">
        <v>112</v>
      </c>
      <c r="D184" t="s">
        <v>113</v>
      </c>
      <c r="E184" t="s">
        <v>55</v>
      </c>
      <c r="F184" t="s">
        <v>34</v>
      </c>
      <c r="G184" s="5">
        <v>0</v>
      </c>
      <c r="H184" s="2">
        <v>33.444400000000002</v>
      </c>
      <c r="I184" s="5">
        <v>1</v>
      </c>
      <c r="J184" s="3">
        <v>0.15000000596046401</v>
      </c>
      <c r="K184" s="4">
        <v>535.49999624490704</v>
      </c>
      <c r="L184" s="4">
        <v>535.49999624490704</v>
      </c>
      <c r="M184" s="1">
        <v>0</v>
      </c>
      <c r="N184" s="4">
        <v>0</v>
      </c>
      <c r="O184" s="4">
        <v>535.49999624490704</v>
      </c>
      <c r="P184" s="1">
        <v>2</v>
      </c>
    </row>
    <row r="185" spans="1:16" x14ac:dyDescent="0.35">
      <c r="A185" t="s">
        <v>110</v>
      </c>
      <c r="B185" t="s">
        <v>111</v>
      </c>
      <c r="C185" t="s">
        <v>112</v>
      </c>
      <c r="D185" t="s">
        <v>113</v>
      </c>
      <c r="E185" t="s">
        <v>99</v>
      </c>
      <c r="F185" t="s">
        <v>31</v>
      </c>
      <c r="G185" s="5">
        <v>0</v>
      </c>
      <c r="H185" s="2">
        <v>33.444400000000002</v>
      </c>
      <c r="I185" s="5">
        <v>1</v>
      </c>
      <c r="J185" s="3">
        <v>0</v>
      </c>
      <c r="K185" s="4">
        <v>520</v>
      </c>
      <c r="L185" s="4">
        <v>520</v>
      </c>
      <c r="M185" s="1">
        <v>0</v>
      </c>
      <c r="N185" s="4">
        <v>0</v>
      </c>
      <c r="O185" s="4">
        <v>520</v>
      </c>
      <c r="P185" s="1">
        <v>9</v>
      </c>
    </row>
    <row r="186" spans="1:16" x14ac:dyDescent="0.35">
      <c r="A186" t="s">
        <v>110</v>
      </c>
      <c r="B186" t="s">
        <v>111</v>
      </c>
      <c r="C186" t="s">
        <v>112</v>
      </c>
      <c r="D186" t="s">
        <v>113</v>
      </c>
      <c r="E186" t="s">
        <v>69</v>
      </c>
      <c r="F186" t="s">
        <v>34</v>
      </c>
      <c r="G186" s="5">
        <v>0</v>
      </c>
      <c r="H186" s="2">
        <v>33.444400000000002</v>
      </c>
      <c r="I186" s="5">
        <v>1</v>
      </c>
      <c r="J186" s="3">
        <v>0</v>
      </c>
      <c r="K186" s="4">
        <v>420</v>
      </c>
      <c r="L186" s="4">
        <v>420</v>
      </c>
      <c r="M186" s="1">
        <v>0</v>
      </c>
      <c r="N186" s="4">
        <v>0</v>
      </c>
      <c r="O186" s="4">
        <v>420</v>
      </c>
      <c r="P186" s="1">
        <v>6</v>
      </c>
    </row>
    <row r="187" spans="1:16" x14ac:dyDescent="0.35">
      <c r="A187" t="s">
        <v>110</v>
      </c>
      <c r="B187" t="s">
        <v>111</v>
      </c>
      <c r="C187" t="s">
        <v>112</v>
      </c>
      <c r="D187" t="s">
        <v>113</v>
      </c>
      <c r="E187" t="s">
        <v>35</v>
      </c>
      <c r="F187" t="s">
        <v>36</v>
      </c>
      <c r="G187" s="5">
        <v>0</v>
      </c>
      <c r="H187" s="2">
        <v>33.444400000000002</v>
      </c>
      <c r="I187" s="5">
        <v>1</v>
      </c>
      <c r="J187" s="3">
        <v>0.25</v>
      </c>
      <c r="K187" s="4">
        <v>418.5</v>
      </c>
      <c r="L187" s="4">
        <v>418.5</v>
      </c>
      <c r="M187" s="1">
        <v>0</v>
      </c>
      <c r="N187" s="4">
        <v>0</v>
      </c>
      <c r="O187" s="4">
        <v>418.5</v>
      </c>
      <c r="P187" s="1">
        <v>7</v>
      </c>
    </row>
    <row r="188" spans="1:16" x14ac:dyDescent="0.35">
      <c r="A188" t="s">
        <v>110</v>
      </c>
      <c r="B188" t="s">
        <v>111</v>
      </c>
      <c r="C188" t="s">
        <v>112</v>
      </c>
      <c r="D188" t="s">
        <v>113</v>
      </c>
      <c r="E188" t="s">
        <v>96</v>
      </c>
      <c r="F188" t="s">
        <v>34</v>
      </c>
      <c r="G188" s="5">
        <v>0</v>
      </c>
      <c r="H188" s="2">
        <v>33.444400000000002</v>
      </c>
      <c r="I188" s="5">
        <v>1</v>
      </c>
      <c r="J188" s="3">
        <v>0</v>
      </c>
      <c r="K188" s="4">
        <v>360</v>
      </c>
      <c r="L188" s="4">
        <v>360</v>
      </c>
      <c r="M188" s="1">
        <v>0</v>
      </c>
      <c r="N188" s="4">
        <v>0</v>
      </c>
      <c r="O188" s="4">
        <v>360</v>
      </c>
      <c r="P188" s="1">
        <v>35</v>
      </c>
    </row>
    <row r="189" spans="1:16" x14ac:dyDescent="0.35">
      <c r="A189" t="s">
        <v>110</v>
      </c>
      <c r="B189" t="s">
        <v>111</v>
      </c>
      <c r="C189" t="s">
        <v>112</v>
      </c>
      <c r="D189" t="s">
        <v>113</v>
      </c>
      <c r="E189" t="s">
        <v>109</v>
      </c>
      <c r="F189" t="s">
        <v>39</v>
      </c>
      <c r="G189" s="5">
        <v>0</v>
      </c>
      <c r="H189" s="2">
        <v>33.444400000000002</v>
      </c>
      <c r="I189" s="5">
        <v>1</v>
      </c>
      <c r="J189" s="3">
        <v>0</v>
      </c>
      <c r="K189" s="4">
        <v>352</v>
      </c>
      <c r="L189" s="4">
        <v>352</v>
      </c>
      <c r="M189" s="1">
        <v>0</v>
      </c>
      <c r="N189" s="4">
        <v>0</v>
      </c>
      <c r="O189" s="4">
        <v>352</v>
      </c>
      <c r="P189" s="1">
        <v>34</v>
      </c>
    </row>
    <row r="190" spans="1:16" x14ac:dyDescent="0.35">
      <c r="A190" t="s">
        <v>110</v>
      </c>
      <c r="B190" t="s">
        <v>111</v>
      </c>
      <c r="C190" t="s">
        <v>112</v>
      </c>
      <c r="D190" t="s">
        <v>113</v>
      </c>
      <c r="E190" t="s">
        <v>107</v>
      </c>
      <c r="F190" t="s">
        <v>39</v>
      </c>
      <c r="G190" s="5">
        <v>0</v>
      </c>
      <c r="H190" s="2">
        <v>33.444400000000002</v>
      </c>
      <c r="I190" s="5">
        <v>1</v>
      </c>
      <c r="J190" s="3">
        <v>0.25</v>
      </c>
      <c r="K190" s="4">
        <v>341.25</v>
      </c>
      <c r="L190" s="4">
        <v>341.25</v>
      </c>
      <c r="M190" s="1">
        <v>0</v>
      </c>
      <c r="N190" s="4">
        <v>0</v>
      </c>
      <c r="O190" s="4">
        <v>341.25</v>
      </c>
      <c r="P190" s="1">
        <v>7</v>
      </c>
    </row>
    <row r="191" spans="1:16" x14ac:dyDescent="0.35">
      <c r="A191" t="s">
        <v>110</v>
      </c>
      <c r="B191" t="s">
        <v>111</v>
      </c>
      <c r="C191" t="s">
        <v>112</v>
      </c>
      <c r="D191" t="s">
        <v>113</v>
      </c>
      <c r="E191" t="s">
        <v>68</v>
      </c>
      <c r="F191" t="s">
        <v>27</v>
      </c>
      <c r="G191" s="5">
        <v>217</v>
      </c>
      <c r="H191" s="2">
        <v>33.444400000000002</v>
      </c>
      <c r="I191" s="5">
        <v>2</v>
      </c>
      <c r="J191" s="3">
        <v>0</v>
      </c>
      <c r="K191" s="4">
        <v>302.39999999999998</v>
      </c>
      <c r="L191" s="4">
        <v>151.19999999999999</v>
      </c>
      <c r="M191" s="1">
        <v>9.1999999999999998E-3</v>
      </c>
      <c r="N191" s="4">
        <v>1.39354838709677</v>
      </c>
      <c r="O191" s="4">
        <v>151.19999999999999</v>
      </c>
      <c r="P191" s="1">
        <v>20.5</v>
      </c>
    </row>
    <row r="192" spans="1:16" x14ac:dyDescent="0.35">
      <c r="A192" t="s">
        <v>110</v>
      </c>
      <c r="B192" t="s">
        <v>111</v>
      </c>
      <c r="C192" t="s">
        <v>112</v>
      </c>
      <c r="D192" t="s">
        <v>113</v>
      </c>
      <c r="E192" t="s">
        <v>43</v>
      </c>
      <c r="F192" t="s">
        <v>34</v>
      </c>
      <c r="G192" s="5">
        <v>0</v>
      </c>
      <c r="H192" s="2">
        <v>33.444400000000002</v>
      </c>
      <c r="I192" s="5">
        <v>1</v>
      </c>
      <c r="J192" s="3">
        <v>0.25</v>
      </c>
      <c r="K192" s="4">
        <v>202.5</v>
      </c>
      <c r="L192" s="4">
        <v>202.5</v>
      </c>
      <c r="M192" s="1">
        <v>0</v>
      </c>
      <c r="N192" s="4">
        <v>0</v>
      </c>
      <c r="O192" s="4">
        <v>202.5</v>
      </c>
      <c r="P192" s="1">
        <v>7</v>
      </c>
    </row>
    <row r="193" spans="1:16" x14ac:dyDescent="0.35">
      <c r="A193" t="s">
        <v>110</v>
      </c>
      <c r="B193" t="s">
        <v>111</v>
      </c>
      <c r="C193" t="s">
        <v>112</v>
      </c>
      <c r="D193" t="s">
        <v>113</v>
      </c>
      <c r="E193" t="s">
        <v>54</v>
      </c>
      <c r="F193" t="s">
        <v>34</v>
      </c>
      <c r="G193" s="5">
        <v>0</v>
      </c>
      <c r="H193" s="2">
        <v>33.444400000000002</v>
      </c>
      <c r="I193" s="5">
        <v>1</v>
      </c>
      <c r="J193" s="3">
        <v>0</v>
      </c>
      <c r="K193" s="4">
        <v>155</v>
      </c>
      <c r="L193" s="4">
        <v>155</v>
      </c>
      <c r="M193" s="1">
        <v>0</v>
      </c>
      <c r="N193" s="4">
        <v>0</v>
      </c>
      <c r="O193" s="4">
        <v>155</v>
      </c>
      <c r="P193" s="1">
        <v>10</v>
      </c>
    </row>
    <row r="194" spans="1:16" x14ac:dyDescent="0.35">
      <c r="A194" t="s">
        <v>110</v>
      </c>
      <c r="B194" t="s">
        <v>111</v>
      </c>
      <c r="C194" t="s">
        <v>112</v>
      </c>
      <c r="D194" t="s">
        <v>113</v>
      </c>
      <c r="E194" t="s">
        <v>29</v>
      </c>
      <c r="F194" t="s">
        <v>24</v>
      </c>
      <c r="G194" s="5">
        <v>0</v>
      </c>
      <c r="H194" s="2">
        <v>33.444400000000002</v>
      </c>
      <c r="I194" s="5">
        <v>1</v>
      </c>
      <c r="J194" s="3">
        <v>0.10000000149011599</v>
      </c>
      <c r="K194" s="4">
        <v>146.87999975681299</v>
      </c>
      <c r="L194" s="4">
        <v>146.87999975681299</v>
      </c>
      <c r="M194" s="1">
        <v>0</v>
      </c>
      <c r="N194" s="4">
        <v>0</v>
      </c>
      <c r="O194" s="4">
        <v>146.87999975681299</v>
      </c>
      <c r="P194" s="1">
        <v>35</v>
      </c>
    </row>
    <row r="195" spans="1:16" x14ac:dyDescent="0.35">
      <c r="A195" t="s">
        <v>110</v>
      </c>
      <c r="B195" t="s">
        <v>111</v>
      </c>
      <c r="C195" t="s">
        <v>112</v>
      </c>
      <c r="D195" t="s">
        <v>113</v>
      </c>
      <c r="E195" t="s">
        <v>87</v>
      </c>
      <c r="F195" t="s">
        <v>34</v>
      </c>
      <c r="G195" s="5">
        <v>0</v>
      </c>
      <c r="H195" s="2">
        <v>33.444400000000002</v>
      </c>
      <c r="I195" s="5">
        <v>1</v>
      </c>
      <c r="J195" s="3">
        <v>0.20000000298023199</v>
      </c>
      <c r="K195" s="4">
        <v>43.199999839067402</v>
      </c>
      <c r="L195" s="4">
        <v>43.199999839067402</v>
      </c>
      <c r="M195" s="1">
        <v>0</v>
      </c>
      <c r="N195" s="4">
        <v>0</v>
      </c>
      <c r="O195" s="4">
        <v>43.199999839067402</v>
      </c>
      <c r="P195" s="1">
        <v>6</v>
      </c>
    </row>
    <row r="196" spans="1:16" x14ac:dyDescent="0.35">
      <c r="A196" t="s">
        <v>115</v>
      </c>
      <c r="B196" t="s">
        <v>116</v>
      </c>
      <c r="C196" t="s">
        <v>117</v>
      </c>
      <c r="D196" t="s">
        <v>118</v>
      </c>
      <c r="E196" t="s">
        <v>66</v>
      </c>
      <c r="F196" t="s">
        <v>59</v>
      </c>
      <c r="G196" s="5">
        <v>293</v>
      </c>
      <c r="H196" s="2">
        <v>35.666699999999999</v>
      </c>
      <c r="I196" s="5">
        <v>3</v>
      </c>
      <c r="J196" s="3">
        <v>0</v>
      </c>
      <c r="K196" s="4">
        <v>4664</v>
      </c>
      <c r="L196" s="4">
        <v>1554.6666666666599</v>
      </c>
      <c r="M196" s="1">
        <v>1.0200000000000001E-2</v>
      </c>
      <c r="N196" s="4">
        <v>15.9180887372013</v>
      </c>
      <c r="O196" s="4">
        <v>1554.6666666666599</v>
      </c>
      <c r="P196" s="1">
        <v>8.3332999999999995</v>
      </c>
    </row>
    <row r="197" spans="1:16" x14ac:dyDescent="0.35">
      <c r="A197" t="s">
        <v>115</v>
      </c>
      <c r="B197" t="s">
        <v>116</v>
      </c>
      <c r="C197" t="s">
        <v>117</v>
      </c>
      <c r="D197" t="s">
        <v>118</v>
      </c>
      <c r="E197" t="s">
        <v>20</v>
      </c>
      <c r="F197" t="s">
        <v>21</v>
      </c>
      <c r="G197" s="5">
        <v>0</v>
      </c>
      <c r="H197" s="2">
        <v>35.666699999999999</v>
      </c>
      <c r="I197" s="5">
        <v>1</v>
      </c>
      <c r="J197" s="3">
        <v>0.25</v>
      </c>
      <c r="K197" s="4">
        <v>4642.125</v>
      </c>
      <c r="L197" s="4">
        <v>4642.125</v>
      </c>
      <c r="M197" s="1">
        <v>0</v>
      </c>
      <c r="N197" s="4">
        <v>0</v>
      </c>
      <c r="O197" s="4">
        <v>4642.125</v>
      </c>
      <c r="P197" s="1">
        <v>9</v>
      </c>
    </row>
    <row r="198" spans="1:16" x14ac:dyDescent="0.35">
      <c r="A198" t="s">
        <v>115</v>
      </c>
      <c r="B198" t="s">
        <v>116</v>
      </c>
      <c r="C198" t="s">
        <v>117</v>
      </c>
      <c r="D198" t="s">
        <v>118</v>
      </c>
      <c r="E198" t="s">
        <v>26</v>
      </c>
      <c r="F198" t="s">
        <v>27</v>
      </c>
      <c r="G198" s="5">
        <v>0</v>
      </c>
      <c r="H198" s="2">
        <v>35.666699999999999</v>
      </c>
      <c r="I198" s="5">
        <v>1</v>
      </c>
      <c r="J198" s="3">
        <v>0</v>
      </c>
      <c r="K198" s="4">
        <v>2280</v>
      </c>
      <c r="L198" s="4">
        <v>2280</v>
      </c>
      <c r="M198" s="1">
        <v>0</v>
      </c>
      <c r="N198" s="4">
        <v>0</v>
      </c>
      <c r="O198" s="4">
        <v>2280</v>
      </c>
      <c r="P198" s="1">
        <v>7</v>
      </c>
    </row>
    <row r="199" spans="1:16" x14ac:dyDescent="0.35">
      <c r="A199" t="s">
        <v>115</v>
      </c>
      <c r="B199" t="s">
        <v>116</v>
      </c>
      <c r="C199" t="s">
        <v>117</v>
      </c>
      <c r="D199" t="s">
        <v>118</v>
      </c>
      <c r="E199" t="s">
        <v>23</v>
      </c>
      <c r="F199" t="s">
        <v>24</v>
      </c>
      <c r="G199" s="5">
        <v>0</v>
      </c>
      <c r="H199" s="2">
        <v>35.666699999999999</v>
      </c>
      <c r="I199" s="5">
        <v>1</v>
      </c>
      <c r="J199" s="3">
        <v>0</v>
      </c>
      <c r="K199" s="4">
        <v>1925</v>
      </c>
      <c r="L199" s="4">
        <v>1925</v>
      </c>
      <c r="M199" s="1">
        <v>0</v>
      </c>
      <c r="N199" s="4">
        <v>0</v>
      </c>
      <c r="O199" s="4">
        <v>1925</v>
      </c>
      <c r="P199" s="1">
        <v>6</v>
      </c>
    </row>
    <row r="200" spans="1:16" x14ac:dyDescent="0.35">
      <c r="A200" t="s">
        <v>115</v>
      </c>
      <c r="B200" t="s">
        <v>116</v>
      </c>
      <c r="C200" t="s">
        <v>117</v>
      </c>
      <c r="D200" t="s">
        <v>118</v>
      </c>
      <c r="E200" t="s">
        <v>58</v>
      </c>
      <c r="F200" t="s">
        <v>59</v>
      </c>
      <c r="G200" s="5">
        <v>0</v>
      </c>
      <c r="H200" s="2">
        <v>35.666699999999999</v>
      </c>
      <c r="I200" s="5">
        <v>1</v>
      </c>
      <c r="J200" s="3">
        <v>0</v>
      </c>
      <c r="K200" s="4">
        <v>1800</v>
      </c>
      <c r="L200" s="4">
        <v>1800</v>
      </c>
      <c r="M200" s="1">
        <v>0</v>
      </c>
      <c r="N200" s="4">
        <v>0</v>
      </c>
      <c r="O200" s="4">
        <v>1800</v>
      </c>
      <c r="P200" s="1">
        <v>8</v>
      </c>
    </row>
    <row r="201" spans="1:16" x14ac:dyDescent="0.35">
      <c r="A201" t="s">
        <v>115</v>
      </c>
      <c r="B201" t="s">
        <v>116</v>
      </c>
      <c r="C201" t="s">
        <v>117</v>
      </c>
      <c r="D201" t="s">
        <v>118</v>
      </c>
      <c r="E201" t="s">
        <v>109</v>
      </c>
      <c r="F201" t="s">
        <v>39</v>
      </c>
      <c r="G201" s="5">
        <v>0</v>
      </c>
      <c r="H201" s="2">
        <v>35.666699999999999</v>
      </c>
      <c r="I201" s="5">
        <v>1</v>
      </c>
      <c r="J201" s="3">
        <v>5.0000000745057997E-2</v>
      </c>
      <c r="K201" s="4">
        <v>1044.99999918043</v>
      </c>
      <c r="L201" s="4">
        <v>1044.99999918043</v>
      </c>
      <c r="M201" s="1">
        <v>0</v>
      </c>
      <c r="N201" s="4">
        <v>0</v>
      </c>
      <c r="O201" s="4">
        <v>1044.99999918043</v>
      </c>
      <c r="P201" s="1">
        <v>10</v>
      </c>
    </row>
    <row r="202" spans="1:16" x14ac:dyDescent="0.35">
      <c r="A202" t="s">
        <v>115</v>
      </c>
      <c r="B202" t="s">
        <v>116</v>
      </c>
      <c r="C202" t="s">
        <v>117</v>
      </c>
      <c r="D202" t="s">
        <v>118</v>
      </c>
      <c r="E202" t="s">
        <v>55</v>
      </c>
      <c r="F202" t="s">
        <v>34</v>
      </c>
      <c r="G202" s="5">
        <v>448</v>
      </c>
      <c r="H202" s="2">
        <v>35.666699999999999</v>
      </c>
      <c r="I202" s="5">
        <v>2</v>
      </c>
      <c r="J202" s="3">
        <v>0.12500000372528999</v>
      </c>
      <c r="K202" s="4">
        <v>1030.31999711394</v>
      </c>
      <c r="L202" s="4">
        <v>515.159998556971</v>
      </c>
      <c r="M202" s="1">
        <v>4.4999999999999997E-3</v>
      </c>
      <c r="N202" s="4">
        <v>2.2998214221293298</v>
      </c>
      <c r="O202" s="4">
        <v>515.159998556971</v>
      </c>
      <c r="P202" s="1">
        <v>9</v>
      </c>
    </row>
    <row r="203" spans="1:16" x14ac:dyDescent="0.35">
      <c r="A203" t="s">
        <v>115</v>
      </c>
      <c r="B203" t="s">
        <v>116</v>
      </c>
      <c r="C203" t="s">
        <v>117</v>
      </c>
      <c r="D203" t="s">
        <v>118</v>
      </c>
      <c r="E203" t="s">
        <v>33</v>
      </c>
      <c r="F203" t="s">
        <v>34</v>
      </c>
      <c r="G203" s="5">
        <v>447</v>
      </c>
      <c r="H203" s="2">
        <v>35.666699999999999</v>
      </c>
      <c r="I203" s="5">
        <v>3</v>
      </c>
      <c r="J203" s="3">
        <v>6.6666667660077394E-2</v>
      </c>
      <c r="K203" s="4">
        <v>930.99999886751095</v>
      </c>
      <c r="L203" s="4">
        <v>310.33333295583702</v>
      </c>
      <c r="M203" s="1">
        <v>6.7000000000000002E-3</v>
      </c>
      <c r="N203" s="4">
        <v>2.0827740466834701</v>
      </c>
      <c r="O203" s="4">
        <v>310.33333295583702</v>
      </c>
      <c r="P203" s="1">
        <v>13</v>
      </c>
    </row>
    <row r="204" spans="1:16" x14ac:dyDescent="0.35">
      <c r="A204" t="s">
        <v>115</v>
      </c>
      <c r="B204" t="s">
        <v>116</v>
      </c>
      <c r="C204" t="s">
        <v>117</v>
      </c>
      <c r="D204" t="s">
        <v>118</v>
      </c>
      <c r="E204" t="s">
        <v>38</v>
      </c>
      <c r="F204" t="s">
        <v>39</v>
      </c>
      <c r="G204" s="5">
        <v>0</v>
      </c>
      <c r="H204" s="2">
        <v>35.666699999999999</v>
      </c>
      <c r="I204" s="5">
        <v>1</v>
      </c>
      <c r="J204" s="3">
        <v>0</v>
      </c>
      <c r="K204" s="4">
        <v>878</v>
      </c>
      <c r="L204" s="4">
        <v>878</v>
      </c>
      <c r="M204" s="1">
        <v>0</v>
      </c>
      <c r="N204" s="4">
        <v>0</v>
      </c>
      <c r="O204" s="4">
        <v>878</v>
      </c>
      <c r="P204" s="1">
        <v>15</v>
      </c>
    </row>
    <row r="205" spans="1:16" x14ac:dyDescent="0.35">
      <c r="A205" t="s">
        <v>115</v>
      </c>
      <c r="B205" t="s">
        <v>116</v>
      </c>
      <c r="C205" t="s">
        <v>117</v>
      </c>
      <c r="D205" t="s">
        <v>118</v>
      </c>
      <c r="E205" t="s">
        <v>73</v>
      </c>
      <c r="F205" t="s">
        <v>36</v>
      </c>
      <c r="G205" s="5">
        <v>155</v>
      </c>
      <c r="H205" s="2">
        <v>35.666699999999999</v>
      </c>
      <c r="I205" s="5">
        <v>2</v>
      </c>
      <c r="J205" s="3">
        <v>2.5000000372528999E-2</v>
      </c>
      <c r="K205" s="4">
        <v>866.99999973177898</v>
      </c>
      <c r="L205" s="4">
        <v>433.49999986588898</v>
      </c>
      <c r="M205" s="1">
        <v>1.29E-2</v>
      </c>
      <c r="N205" s="4">
        <v>5.5935483853663097</v>
      </c>
      <c r="O205" s="4">
        <v>433.49999986588898</v>
      </c>
      <c r="P205" s="1">
        <v>8</v>
      </c>
    </row>
    <row r="206" spans="1:16" x14ac:dyDescent="0.35">
      <c r="A206" t="s">
        <v>115</v>
      </c>
      <c r="B206" t="s">
        <v>116</v>
      </c>
      <c r="C206" t="s">
        <v>117</v>
      </c>
      <c r="D206" t="s">
        <v>118</v>
      </c>
      <c r="E206" t="s">
        <v>93</v>
      </c>
      <c r="F206" t="s">
        <v>39</v>
      </c>
      <c r="G206" s="5">
        <v>0</v>
      </c>
      <c r="H206" s="2">
        <v>35.666699999999999</v>
      </c>
      <c r="I206" s="5">
        <v>1</v>
      </c>
      <c r="J206" s="3">
        <v>0</v>
      </c>
      <c r="K206" s="4">
        <v>850</v>
      </c>
      <c r="L206" s="4">
        <v>850</v>
      </c>
      <c r="M206" s="1">
        <v>0</v>
      </c>
      <c r="N206" s="4">
        <v>0</v>
      </c>
      <c r="O206" s="4">
        <v>850</v>
      </c>
      <c r="P206" s="1">
        <v>1</v>
      </c>
    </row>
    <row r="207" spans="1:16" x14ac:dyDescent="0.35">
      <c r="A207" t="s">
        <v>115</v>
      </c>
      <c r="B207" t="s">
        <v>116</v>
      </c>
      <c r="C207" t="s">
        <v>117</v>
      </c>
      <c r="D207" t="s">
        <v>118</v>
      </c>
      <c r="E207" t="s">
        <v>42</v>
      </c>
      <c r="F207" t="s">
        <v>24</v>
      </c>
      <c r="G207" s="5">
        <v>0</v>
      </c>
      <c r="H207" s="2">
        <v>35.666699999999999</v>
      </c>
      <c r="I207" s="5">
        <v>1</v>
      </c>
      <c r="J207" s="3">
        <v>0</v>
      </c>
      <c r="K207" s="4">
        <v>835.2</v>
      </c>
      <c r="L207" s="4">
        <v>835.2</v>
      </c>
      <c r="M207" s="1">
        <v>0</v>
      </c>
      <c r="N207" s="4">
        <v>0</v>
      </c>
      <c r="O207" s="4">
        <v>835.2</v>
      </c>
      <c r="P207" s="1">
        <v>10</v>
      </c>
    </row>
    <row r="208" spans="1:16" x14ac:dyDescent="0.35">
      <c r="A208" t="s">
        <v>115</v>
      </c>
      <c r="B208" t="s">
        <v>116</v>
      </c>
      <c r="C208" t="s">
        <v>117</v>
      </c>
      <c r="D208" t="s">
        <v>118</v>
      </c>
      <c r="E208" t="s">
        <v>87</v>
      </c>
      <c r="F208" t="s">
        <v>34</v>
      </c>
      <c r="G208" s="5">
        <v>114</v>
      </c>
      <c r="H208" s="2">
        <v>35.666699999999999</v>
      </c>
      <c r="I208" s="5">
        <v>2</v>
      </c>
      <c r="J208" s="3">
        <v>0</v>
      </c>
      <c r="K208" s="4">
        <v>828</v>
      </c>
      <c r="L208" s="4">
        <v>414</v>
      </c>
      <c r="M208" s="1">
        <v>1.7500000000000002E-2</v>
      </c>
      <c r="N208" s="4">
        <v>7.2631578947368398</v>
      </c>
      <c r="O208" s="4">
        <v>414</v>
      </c>
      <c r="P208" s="1">
        <v>11</v>
      </c>
    </row>
    <row r="209" spans="1:16" x14ac:dyDescent="0.35">
      <c r="A209" t="s">
        <v>115</v>
      </c>
      <c r="B209" t="s">
        <v>116</v>
      </c>
      <c r="C209" t="s">
        <v>117</v>
      </c>
      <c r="D209" t="s">
        <v>118</v>
      </c>
      <c r="E209" t="s">
        <v>92</v>
      </c>
      <c r="F209" t="s">
        <v>24</v>
      </c>
      <c r="G209" s="5">
        <v>115</v>
      </c>
      <c r="H209" s="2">
        <v>35.666699999999999</v>
      </c>
      <c r="I209" s="5">
        <v>2</v>
      </c>
      <c r="J209" s="3">
        <v>0.10000000149011599</v>
      </c>
      <c r="K209" s="4">
        <v>772.79999749660396</v>
      </c>
      <c r="L209" s="4">
        <v>386.39999874830198</v>
      </c>
      <c r="M209" s="1">
        <v>1.7399999999999999E-2</v>
      </c>
      <c r="N209" s="4">
        <v>6.71999997823134</v>
      </c>
      <c r="O209" s="4">
        <v>386.39999874830198</v>
      </c>
      <c r="P209" s="1">
        <v>6.5</v>
      </c>
    </row>
    <row r="210" spans="1:16" x14ac:dyDescent="0.35">
      <c r="A210" t="s">
        <v>115</v>
      </c>
      <c r="B210" t="s">
        <v>116</v>
      </c>
      <c r="C210" t="s">
        <v>117</v>
      </c>
      <c r="D210" t="s">
        <v>118</v>
      </c>
      <c r="E210" t="s">
        <v>32</v>
      </c>
      <c r="F210" t="s">
        <v>21</v>
      </c>
      <c r="G210" s="5">
        <v>42</v>
      </c>
      <c r="H210" s="2">
        <v>35.666699999999999</v>
      </c>
      <c r="I210" s="5">
        <v>2</v>
      </c>
      <c r="J210" s="3">
        <v>7.5000002980232197E-2</v>
      </c>
      <c r="K210" s="4">
        <v>755.99999570846501</v>
      </c>
      <c r="L210" s="4">
        <v>377.99999785423199</v>
      </c>
      <c r="M210" s="1">
        <v>4.7600000000000003E-2</v>
      </c>
      <c r="N210" s="4">
        <v>17.999999897820601</v>
      </c>
      <c r="O210" s="4">
        <v>377.99999785423199</v>
      </c>
      <c r="P210" s="1">
        <v>8</v>
      </c>
    </row>
    <row r="211" spans="1:16" x14ac:dyDescent="0.35">
      <c r="A211" t="s">
        <v>115</v>
      </c>
      <c r="B211" t="s">
        <v>116</v>
      </c>
      <c r="C211" t="s">
        <v>117</v>
      </c>
      <c r="D211" t="s">
        <v>118</v>
      </c>
      <c r="E211" t="s">
        <v>96</v>
      </c>
      <c r="F211" t="s">
        <v>34</v>
      </c>
      <c r="G211" s="5">
        <v>32</v>
      </c>
      <c r="H211" s="2">
        <v>35.666699999999999</v>
      </c>
      <c r="I211" s="5">
        <v>2</v>
      </c>
      <c r="J211" s="3">
        <v>0.10000000149011599</v>
      </c>
      <c r="K211" s="4">
        <v>734.99999776482503</v>
      </c>
      <c r="L211" s="4">
        <v>367.499998882412</v>
      </c>
      <c r="M211" s="1">
        <v>6.25E-2</v>
      </c>
      <c r="N211" s="4">
        <v>22.9687499301508</v>
      </c>
      <c r="O211" s="4">
        <v>367.499998882412</v>
      </c>
      <c r="P211" s="1">
        <v>14.5</v>
      </c>
    </row>
    <row r="212" spans="1:16" x14ac:dyDescent="0.35">
      <c r="A212" t="s">
        <v>115</v>
      </c>
      <c r="B212" t="s">
        <v>116</v>
      </c>
      <c r="C212" t="s">
        <v>117</v>
      </c>
      <c r="D212" t="s">
        <v>118</v>
      </c>
      <c r="E212" t="s">
        <v>47</v>
      </c>
      <c r="F212" t="s">
        <v>39</v>
      </c>
      <c r="G212" s="5">
        <v>0</v>
      </c>
      <c r="H212" s="2">
        <v>35.666699999999999</v>
      </c>
      <c r="I212" s="5">
        <v>1</v>
      </c>
      <c r="J212" s="3">
        <v>0.20000000298023199</v>
      </c>
      <c r="K212" s="4">
        <v>683.99999745190098</v>
      </c>
      <c r="L212" s="4">
        <v>683.99999745190098</v>
      </c>
      <c r="M212" s="1">
        <v>0</v>
      </c>
      <c r="N212" s="4">
        <v>0</v>
      </c>
      <c r="O212" s="4">
        <v>683.99999745190098</v>
      </c>
      <c r="P212" s="1">
        <v>8</v>
      </c>
    </row>
    <row r="213" spans="1:16" x14ac:dyDescent="0.35">
      <c r="A213" t="s">
        <v>115</v>
      </c>
      <c r="B213" t="s">
        <v>116</v>
      </c>
      <c r="C213" t="s">
        <v>117</v>
      </c>
      <c r="D213" t="s">
        <v>118</v>
      </c>
      <c r="E213" t="s">
        <v>91</v>
      </c>
      <c r="F213" t="s">
        <v>36</v>
      </c>
      <c r="G213" s="5">
        <v>0</v>
      </c>
      <c r="H213" s="2">
        <v>35.666699999999999</v>
      </c>
      <c r="I213" s="5">
        <v>1</v>
      </c>
      <c r="J213" s="3">
        <v>0.20000000298023199</v>
      </c>
      <c r="K213" s="4">
        <v>579.59999784082095</v>
      </c>
      <c r="L213" s="4">
        <v>579.59999784082095</v>
      </c>
      <c r="M213" s="1">
        <v>0</v>
      </c>
      <c r="N213" s="4">
        <v>0</v>
      </c>
      <c r="O213" s="4">
        <v>579.59999784082095</v>
      </c>
      <c r="P213" s="1">
        <v>3</v>
      </c>
    </row>
    <row r="214" spans="1:16" x14ac:dyDescent="0.35">
      <c r="A214" t="s">
        <v>115</v>
      </c>
      <c r="B214" t="s">
        <v>116</v>
      </c>
      <c r="C214" t="s">
        <v>117</v>
      </c>
      <c r="D214" t="s">
        <v>118</v>
      </c>
      <c r="E214" t="s">
        <v>72</v>
      </c>
      <c r="F214" t="s">
        <v>31</v>
      </c>
      <c r="G214" s="5">
        <v>114</v>
      </c>
      <c r="H214" s="2">
        <v>35.666699999999999</v>
      </c>
      <c r="I214" s="5">
        <v>2</v>
      </c>
      <c r="J214" s="3">
        <v>0</v>
      </c>
      <c r="K214" s="4">
        <v>570</v>
      </c>
      <c r="L214" s="4">
        <v>285</v>
      </c>
      <c r="M214" s="1">
        <v>1.7500000000000002E-2</v>
      </c>
      <c r="N214" s="4">
        <v>5</v>
      </c>
      <c r="O214" s="4">
        <v>285</v>
      </c>
      <c r="P214" s="1">
        <v>11</v>
      </c>
    </row>
    <row r="215" spans="1:16" x14ac:dyDescent="0.35">
      <c r="A215" t="s">
        <v>115</v>
      </c>
      <c r="B215" t="s">
        <v>116</v>
      </c>
      <c r="C215" t="s">
        <v>117</v>
      </c>
      <c r="D215" t="s">
        <v>118</v>
      </c>
      <c r="E215" t="s">
        <v>44</v>
      </c>
      <c r="F215" t="s">
        <v>36</v>
      </c>
      <c r="G215" s="5">
        <v>616</v>
      </c>
      <c r="H215" s="2">
        <v>35.666699999999999</v>
      </c>
      <c r="I215" s="5">
        <v>3</v>
      </c>
      <c r="J215" s="3">
        <v>0.13333333532015401</v>
      </c>
      <c r="K215" s="4">
        <v>532.73749885260997</v>
      </c>
      <c r="L215" s="4">
        <v>177.57916628420301</v>
      </c>
      <c r="M215" s="1">
        <v>4.8999999999999998E-3</v>
      </c>
      <c r="N215" s="4">
        <v>0.86483360203345805</v>
      </c>
      <c r="O215" s="4">
        <v>177.57916628420301</v>
      </c>
      <c r="P215" s="1">
        <v>20</v>
      </c>
    </row>
    <row r="216" spans="1:16" x14ac:dyDescent="0.35">
      <c r="A216" t="s">
        <v>115</v>
      </c>
      <c r="B216" t="s">
        <v>116</v>
      </c>
      <c r="C216" t="s">
        <v>117</v>
      </c>
      <c r="D216" t="s">
        <v>118</v>
      </c>
      <c r="E216" t="s">
        <v>65</v>
      </c>
      <c r="F216" t="s">
        <v>27</v>
      </c>
      <c r="G216" s="5">
        <v>0</v>
      </c>
      <c r="H216" s="2">
        <v>35.666699999999999</v>
      </c>
      <c r="I216" s="5">
        <v>1</v>
      </c>
      <c r="J216" s="3">
        <v>0</v>
      </c>
      <c r="K216" s="4">
        <v>525</v>
      </c>
      <c r="L216" s="4">
        <v>525</v>
      </c>
      <c r="M216" s="1">
        <v>0</v>
      </c>
      <c r="N216" s="4">
        <v>0</v>
      </c>
      <c r="O216" s="4">
        <v>525</v>
      </c>
      <c r="P216" s="1">
        <v>8</v>
      </c>
    </row>
    <row r="217" spans="1:16" x14ac:dyDescent="0.35">
      <c r="A217" t="s">
        <v>115</v>
      </c>
      <c r="B217" t="s">
        <v>116</v>
      </c>
      <c r="C217" t="s">
        <v>117</v>
      </c>
      <c r="D217" t="s">
        <v>118</v>
      </c>
      <c r="E217" t="s">
        <v>54</v>
      </c>
      <c r="F217" t="s">
        <v>34</v>
      </c>
      <c r="G217" s="5">
        <v>392</v>
      </c>
      <c r="H217" s="2">
        <v>35.666699999999999</v>
      </c>
      <c r="I217" s="5">
        <v>3</v>
      </c>
      <c r="J217" s="3">
        <v>0.21666666865348799</v>
      </c>
      <c r="K217" s="4">
        <v>340.99999879896598</v>
      </c>
      <c r="L217" s="4">
        <v>113.666666266322</v>
      </c>
      <c r="M217" s="1">
        <v>7.7000000000000002E-3</v>
      </c>
      <c r="N217" s="4">
        <v>0.86989795611981202</v>
      </c>
      <c r="O217" s="4">
        <v>113.666666266322</v>
      </c>
      <c r="P217" s="1">
        <v>9</v>
      </c>
    </row>
    <row r="218" spans="1:16" x14ac:dyDescent="0.35">
      <c r="A218" t="s">
        <v>115</v>
      </c>
      <c r="B218" t="s">
        <v>116</v>
      </c>
      <c r="C218" t="s">
        <v>117</v>
      </c>
      <c r="D218" t="s">
        <v>118</v>
      </c>
      <c r="E218" t="s">
        <v>64</v>
      </c>
      <c r="F218" t="s">
        <v>36</v>
      </c>
      <c r="G218" s="5">
        <v>0</v>
      </c>
      <c r="H218" s="2">
        <v>35.666699999999999</v>
      </c>
      <c r="I218" s="5">
        <v>1</v>
      </c>
      <c r="J218" s="3">
        <v>0</v>
      </c>
      <c r="K218" s="4">
        <v>300</v>
      </c>
      <c r="L218" s="4">
        <v>300</v>
      </c>
      <c r="M218" s="1">
        <v>0</v>
      </c>
      <c r="N218" s="4">
        <v>0</v>
      </c>
      <c r="O218" s="4">
        <v>300</v>
      </c>
      <c r="P218" s="1">
        <v>8</v>
      </c>
    </row>
    <row r="219" spans="1:16" x14ac:dyDescent="0.35">
      <c r="A219" t="s">
        <v>115</v>
      </c>
      <c r="B219" t="s">
        <v>116</v>
      </c>
      <c r="C219" t="s">
        <v>117</v>
      </c>
      <c r="D219" t="s">
        <v>118</v>
      </c>
      <c r="E219" t="s">
        <v>79</v>
      </c>
      <c r="F219" t="s">
        <v>36</v>
      </c>
      <c r="G219" s="5">
        <v>0</v>
      </c>
      <c r="H219" s="2">
        <v>35.666699999999999</v>
      </c>
      <c r="I219" s="5">
        <v>1</v>
      </c>
      <c r="J219" s="3">
        <v>0.20000000298023199</v>
      </c>
      <c r="K219" s="4">
        <v>254.39999905228601</v>
      </c>
      <c r="L219" s="4">
        <v>254.39999905228601</v>
      </c>
      <c r="M219" s="1">
        <v>0</v>
      </c>
      <c r="N219" s="4">
        <v>0</v>
      </c>
      <c r="O219" s="4">
        <v>254.39999905228601</v>
      </c>
      <c r="P219" s="1">
        <v>3</v>
      </c>
    </row>
    <row r="220" spans="1:16" x14ac:dyDescent="0.35">
      <c r="A220" t="s">
        <v>115</v>
      </c>
      <c r="B220" t="s">
        <v>116</v>
      </c>
      <c r="C220" t="s">
        <v>117</v>
      </c>
      <c r="D220" t="s">
        <v>118</v>
      </c>
      <c r="E220" t="s">
        <v>30</v>
      </c>
      <c r="F220" t="s">
        <v>31</v>
      </c>
      <c r="G220" s="5">
        <v>0</v>
      </c>
      <c r="H220" s="2">
        <v>35.666699999999999</v>
      </c>
      <c r="I220" s="5">
        <v>1</v>
      </c>
      <c r="J220" s="3">
        <v>0.15000000596046401</v>
      </c>
      <c r="K220" s="4">
        <v>251.42999823689399</v>
      </c>
      <c r="L220" s="4">
        <v>251.42999823689399</v>
      </c>
      <c r="M220" s="1">
        <v>0</v>
      </c>
      <c r="N220" s="4">
        <v>0</v>
      </c>
      <c r="O220" s="4">
        <v>251.42999823689399</v>
      </c>
      <c r="P220" s="1">
        <v>8</v>
      </c>
    </row>
    <row r="221" spans="1:16" x14ac:dyDescent="0.35">
      <c r="A221" t="s">
        <v>115</v>
      </c>
      <c r="B221" t="s">
        <v>116</v>
      </c>
      <c r="C221" t="s">
        <v>117</v>
      </c>
      <c r="D221" t="s">
        <v>118</v>
      </c>
      <c r="E221" t="s">
        <v>75</v>
      </c>
      <c r="F221" t="s">
        <v>27</v>
      </c>
      <c r="G221" s="5">
        <v>0</v>
      </c>
      <c r="H221" s="2">
        <v>35.666699999999999</v>
      </c>
      <c r="I221" s="5">
        <v>1</v>
      </c>
      <c r="J221" s="3">
        <v>0.20000000298023199</v>
      </c>
      <c r="K221" s="4">
        <v>215.99999919533701</v>
      </c>
      <c r="L221" s="4">
        <v>215.99999919533701</v>
      </c>
      <c r="M221" s="1">
        <v>0</v>
      </c>
      <c r="N221" s="4">
        <v>0</v>
      </c>
      <c r="O221" s="4">
        <v>215.99999919533701</v>
      </c>
      <c r="P221" s="1">
        <v>8</v>
      </c>
    </row>
    <row r="222" spans="1:16" x14ac:dyDescent="0.35">
      <c r="A222" t="s">
        <v>115</v>
      </c>
      <c r="B222" t="s">
        <v>116</v>
      </c>
      <c r="C222" t="s">
        <v>117</v>
      </c>
      <c r="D222" t="s">
        <v>118</v>
      </c>
      <c r="E222" t="s">
        <v>52</v>
      </c>
      <c r="F222" t="s">
        <v>39</v>
      </c>
      <c r="G222" s="5">
        <v>0</v>
      </c>
      <c r="H222" s="2">
        <v>35.666699999999999</v>
      </c>
      <c r="I222" s="5">
        <v>1</v>
      </c>
      <c r="J222" s="3">
        <v>0</v>
      </c>
      <c r="K222" s="4">
        <v>194.5</v>
      </c>
      <c r="L222" s="4">
        <v>194.5</v>
      </c>
      <c r="M222" s="1">
        <v>0</v>
      </c>
      <c r="N222" s="4">
        <v>0</v>
      </c>
      <c r="O222" s="4">
        <v>194.5</v>
      </c>
      <c r="P222" s="1">
        <v>3</v>
      </c>
    </row>
    <row r="223" spans="1:16" x14ac:dyDescent="0.35">
      <c r="A223" t="s">
        <v>115</v>
      </c>
      <c r="B223" t="s">
        <v>116</v>
      </c>
      <c r="C223" t="s">
        <v>117</v>
      </c>
      <c r="D223" t="s">
        <v>118</v>
      </c>
      <c r="E223" t="s">
        <v>37</v>
      </c>
      <c r="F223" t="s">
        <v>31</v>
      </c>
      <c r="G223" s="5">
        <v>0</v>
      </c>
      <c r="H223" s="2">
        <v>35.666699999999999</v>
      </c>
      <c r="I223" s="5">
        <v>1</v>
      </c>
      <c r="J223" s="3">
        <v>0.25</v>
      </c>
      <c r="K223" s="4">
        <v>157.5</v>
      </c>
      <c r="L223" s="4">
        <v>157.5</v>
      </c>
      <c r="M223" s="1">
        <v>0</v>
      </c>
      <c r="N223" s="4">
        <v>0</v>
      </c>
      <c r="O223" s="4">
        <v>157.5</v>
      </c>
      <c r="P223" s="1">
        <v>3</v>
      </c>
    </row>
    <row r="224" spans="1:16" x14ac:dyDescent="0.35">
      <c r="A224" t="s">
        <v>115</v>
      </c>
      <c r="B224" t="s">
        <v>116</v>
      </c>
      <c r="C224" t="s">
        <v>117</v>
      </c>
      <c r="D224" t="s">
        <v>118</v>
      </c>
      <c r="E224" t="s">
        <v>40</v>
      </c>
      <c r="F224" t="s">
        <v>24</v>
      </c>
      <c r="G224" s="5">
        <v>0</v>
      </c>
      <c r="H224" s="2">
        <v>35.666699999999999</v>
      </c>
      <c r="I224" s="5">
        <v>1</v>
      </c>
      <c r="J224" s="3">
        <v>0</v>
      </c>
      <c r="K224" s="4">
        <v>103.2</v>
      </c>
      <c r="L224" s="4">
        <v>103.2</v>
      </c>
      <c r="M224" s="1">
        <v>0</v>
      </c>
      <c r="N224" s="4">
        <v>0</v>
      </c>
      <c r="O224" s="4">
        <v>103.2</v>
      </c>
      <c r="P224" s="1">
        <v>9</v>
      </c>
    </row>
    <row r="225" spans="1:16" x14ac:dyDescent="0.35">
      <c r="A225" t="s">
        <v>115</v>
      </c>
      <c r="B225" t="s">
        <v>116</v>
      </c>
      <c r="C225" t="s">
        <v>117</v>
      </c>
      <c r="D225" t="s">
        <v>118</v>
      </c>
      <c r="E225" t="s">
        <v>57</v>
      </c>
      <c r="F225" t="s">
        <v>24</v>
      </c>
      <c r="G225" s="5">
        <v>0</v>
      </c>
      <c r="H225" s="2">
        <v>35.666699999999999</v>
      </c>
      <c r="I225" s="5">
        <v>1</v>
      </c>
      <c r="J225" s="3">
        <v>0.25</v>
      </c>
      <c r="K225" s="4">
        <v>18.75</v>
      </c>
      <c r="L225" s="4">
        <v>18.75</v>
      </c>
      <c r="M225" s="1">
        <v>0</v>
      </c>
      <c r="N225" s="4">
        <v>0</v>
      </c>
      <c r="O225" s="4">
        <v>18.75</v>
      </c>
      <c r="P225" s="1">
        <v>1</v>
      </c>
    </row>
    <row r="226" spans="1:16" x14ac:dyDescent="0.35">
      <c r="A226" t="s">
        <v>119</v>
      </c>
      <c r="B226" t="s">
        <v>120</v>
      </c>
      <c r="C226" t="s">
        <v>121</v>
      </c>
      <c r="D226" t="s">
        <v>118</v>
      </c>
      <c r="E226" t="s">
        <v>85</v>
      </c>
      <c r="F226" t="s">
        <v>34</v>
      </c>
      <c r="G226" s="5">
        <v>0</v>
      </c>
      <c r="H226" s="2">
        <v>33.470599999999997</v>
      </c>
      <c r="I226" s="5">
        <v>1</v>
      </c>
      <c r="J226" s="3">
        <v>0.10000000149011599</v>
      </c>
      <c r="K226" s="4">
        <v>3557.2499941103101</v>
      </c>
      <c r="L226" s="4">
        <v>3557.2499941103101</v>
      </c>
      <c r="M226" s="1">
        <v>0</v>
      </c>
      <c r="N226" s="4">
        <v>0</v>
      </c>
      <c r="O226" s="4">
        <v>3557.2499941103101</v>
      </c>
      <c r="P226" s="1">
        <v>9</v>
      </c>
    </row>
    <row r="227" spans="1:16" x14ac:dyDescent="0.35">
      <c r="A227" t="s">
        <v>119</v>
      </c>
      <c r="B227" t="s">
        <v>120</v>
      </c>
      <c r="C227" t="s">
        <v>121</v>
      </c>
      <c r="D227" t="s">
        <v>118</v>
      </c>
      <c r="E227" t="s">
        <v>105</v>
      </c>
      <c r="F227" t="s">
        <v>34</v>
      </c>
      <c r="G227" s="5">
        <v>0</v>
      </c>
      <c r="H227" s="2">
        <v>33.470599999999997</v>
      </c>
      <c r="I227" s="5">
        <v>1</v>
      </c>
      <c r="J227" s="3">
        <v>0</v>
      </c>
      <c r="K227" s="4">
        <v>2760</v>
      </c>
      <c r="L227" s="4">
        <v>2760</v>
      </c>
      <c r="M227" s="1">
        <v>0</v>
      </c>
      <c r="N227" s="4">
        <v>0</v>
      </c>
      <c r="O227" s="4">
        <v>2760</v>
      </c>
      <c r="P227" s="1">
        <v>6</v>
      </c>
    </row>
    <row r="228" spans="1:16" x14ac:dyDescent="0.35">
      <c r="A228" t="s">
        <v>119</v>
      </c>
      <c r="B228" t="s">
        <v>120</v>
      </c>
      <c r="C228" t="s">
        <v>121</v>
      </c>
      <c r="D228" t="s">
        <v>118</v>
      </c>
      <c r="E228" t="s">
        <v>70</v>
      </c>
      <c r="F228" t="s">
        <v>59</v>
      </c>
      <c r="G228" s="5">
        <v>117</v>
      </c>
      <c r="H228" s="2">
        <v>33.470599999999997</v>
      </c>
      <c r="I228" s="5">
        <v>2</v>
      </c>
      <c r="J228" s="3">
        <v>5.0000000745057997E-2</v>
      </c>
      <c r="K228" s="4">
        <v>2143.1999979615198</v>
      </c>
      <c r="L228" s="4">
        <v>1071.5999989807599</v>
      </c>
      <c r="M228" s="1">
        <v>1.7100000000000001E-2</v>
      </c>
      <c r="N228" s="4">
        <v>18.3179487005258</v>
      </c>
      <c r="O228" s="4">
        <v>1071.5999989807599</v>
      </c>
      <c r="P228" s="1">
        <v>19</v>
      </c>
    </row>
    <row r="229" spans="1:16" x14ac:dyDescent="0.35">
      <c r="A229" t="s">
        <v>119</v>
      </c>
      <c r="B229" t="s">
        <v>120</v>
      </c>
      <c r="C229" t="s">
        <v>121</v>
      </c>
      <c r="D229" t="s">
        <v>118</v>
      </c>
      <c r="E229" t="s">
        <v>86</v>
      </c>
      <c r="F229" t="s">
        <v>31</v>
      </c>
      <c r="G229" s="5">
        <v>0</v>
      </c>
      <c r="H229" s="2">
        <v>33.470599999999997</v>
      </c>
      <c r="I229" s="5">
        <v>1</v>
      </c>
      <c r="J229" s="3">
        <v>0</v>
      </c>
      <c r="K229" s="4">
        <v>1814.4</v>
      </c>
      <c r="L229" s="4">
        <v>1814.4</v>
      </c>
      <c r="M229" s="1">
        <v>0</v>
      </c>
      <c r="N229" s="4">
        <v>0</v>
      </c>
      <c r="O229" s="4">
        <v>1814.4</v>
      </c>
      <c r="P229" s="1">
        <v>4</v>
      </c>
    </row>
    <row r="230" spans="1:16" x14ac:dyDescent="0.35">
      <c r="A230" t="s">
        <v>119</v>
      </c>
      <c r="B230" t="s">
        <v>120</v>
      </c>
      <c r="C230" t="s">
        <v>121</v>
      </c>
      <c r="D230" t="s">
        <v>118</v>
      </c>
      <c r="E230" t="s">
        <v>50</v>
      </c>
      <c r="F230" t="s">
        <v>36</v>
      </c>
      <c r="G230" s="5">
        <v>212</v>
      </c>
      <c r="H230" s="2">
        <v>33.470599999999997</v>
      </c>
      <c r="I230" s="5">
        <v>2</v>
      </c>
      <c r="J230" s="3">
        <v>0</v>
      </c>
      <c r="K230" s="4">
        <v>1380</v>
      </c>
      <c r="L230" s="4">
        <v>690</v>
      </c>
      <c r="M230" s="1">
        <v>9.4000000000000004E-3</v>
      </c>
      <c r="N230" s="4">
        <v>6.5094339622641497</v>
      </c>
      <c r="O230" s="4">
        <v>690</v>
      </c>
      <c r="P230" s="1">
        <v>7</v>
      </c>
    </row>
    <row r="231" spans="1:16" x14ac:dyDescent="0.35">
      <c r="A231" t="s">
        <v>119</v>
      </c>
      <c r="B231" t="s">
        <v>120</v>
      </c>
      <c r="C231" t="s">
        <v>121</v>
      </c>
      <c r="D231" t="s">
        <v>118</v>
      </c>
      <c r="E231" t="s">
        <v>41</v>
      </c>
      <c r="F231" t="s">
        <v>31</v>
      </c>
      <c r="G231" s="5">
        <v>350</v>
      </c>
      <c r="H231" s="2">
        <v>33.470599999999997</v>
      </c>
      <c r="I231" s="5">
        <v>2</v>
      </c>
      <c r="J231" s="3">
        <v>0.125</v>
      </c>
      <c r="K231" s="4">
        <v>1193.2874999999999</v>
      </c>
      <c r="L231" s="4">
        <v>596.64374999999995</v>
      </c>
      <c r="M231" s="1">
        <v>5.7000000000000002E-3</v>
      </c>
      <c r="N231" s="4">
        <v>3.40939285714285</v>
      </c>
      <c r="O231" s="4">
        <v>596.64374999999995</v>
      </c>
      <c r="P231" s="1">
        <v>9</v>
      </c>
    </row>
    <row r="232" spans="1:16" x14ac:dyDescent="0.35">
      <c r="A232" t="s">
        <v>119</v>
      </c>
      <c r="B232" t="s">
        <v>120</v>
      </c>
      <c r="C232" t="s">
        <v>121</v>
      </c>
      <c r="D232" t="s">
        <v>118</v>
      </c>
      <c r="E232" t="s">
        <v>29</v>
      </c>
      <c r="F232" t="s">
        <v>24</v>
      </c>
      <c r="G232" s="5">
        <v>238</v>
      </c>
      <c r="H232" s="2">
        <v>33.470599999999997</v>
      </c>
      <c r="I232" s="5">
        <v>2</v>
      </c>
      <c r="J232" s="3">
        <v>0</v>
      </c>
      <c r="K232" s="4">
        <v>1088</v>
      </c>
      <c r="L232" s="4">
        <v>544</v>
      </c>
      <c r="M232" s="1">
        <v>8.3999999999999995E-3</v>
      </c>
      <c r="N232" s="4">
        <v>4.5714285714285703</v>
      </c>
      <c r="O232" s="4">
        <v>544</v>
      </c>
      <c r="P232" s="1">
        <v>6.5</v>
      </c>
    </row>
    <row r="233" spans="1:16" x14ac:dyDescent="0.35">
      <c r="A233" t="s">
        <v>119</v>
      </c>
      <c r="B233" t="s">
        <v>120</v>
      </c>
      <c r="C233" t="s">
        <v>121</v>
      </c>
      <c r="D233" t="s">
        <v>118</v>
      </c>
      <c r="E233" t="s">
        <v>91</v>
      </c>
      <c r="F233" t="s">
        <v>36</v>
      </c>
      <c r="G233" s="5">
        <v>278</v>
      </c>
      <c r="H233" s="2">
        <v>33.470599999999997</v>
      </c>
      <c r="I233" s="5">
        <v>2</v>
      </c>
      <c r="J233" s="3">
        <v>0.125</v>
      </c>
      <c r="K233" s="4">
        <v>1035.5999999999999</v>
      </c>
      <c r="L233" s="4">
        <v>517.79999999999995</v>
      </c>
      <c r="M233" s="1">
        <v>7.1999999999999998E-3</v>
      </c>
      <c r="N233" s="4">
        <v>3.7251798561150999</v>
      </c>
      <c r="O233" s="4">
        <v>517.79999999999995</v>
      </c>
      <c r="P233" s="1">
        <v>7.5</v>
      </c>
    </row>
    <row r="234" spans="1:16" x14ac:dyDescent="0.35">
      <c r="A234" t="s">
        <v>119</v>
      </c>
      <c r="B234" t="s">
        <v>120</v>
      </c>
      <c r="C234" t="s">
        <v>121</v>
      </c>
      <c r="D234" t="s">
        <v>118</v>
      </c>
      <c r="E234" t="s">
        <v>20</v>
      </c>
      <c r="F234" t="s">
        <v>21</v>
      </c>
      <c r="G234" s="5">
        <v>0</v>
      </c>
      <c r="H234" s="2">
        <v>33.470599999999997</v>
      </c>
      <c r="I234" s="5">
        <v>1</v>
      </c>
      <c r="J234" s="3">
        <v>0.25</v>
      </c>
      <c r="K234" s="4">
        <v>928.42499999999995</v>
      </c>
      <c r="L234" s="4">
        <v>928.42499999999995</v>
      </c>
      <c r="M234" s="1">
        <v>0</v>
      </c>
      <c r="N234" s="4">
        <v>0</v>
      </c>
      <c r="O234" s="4">
        <v>928.42499999999995</v>
      </c>
      <c r="P234" s="1">
        <v>9</v>
      </c>
    </row>
    <row r="235" spans="1:16" x14ac:dyDescent="0.35">
      <c r="A235" t="s">
        <v>119</v>
      </c>
      <c r="B235" t="s">
        <v>120</v>
      </c>
      <c r="C235" t="s">
        <v>121</v>
      </c>
      <c r="D235" t="s">
        <v>118</v>
      </c>
      <c r="E235" t="s">
        <v>40</v>
      </c>
      <c r="F235" t="s">
        <v>24</v>
      </c>
      <c r="G235" s="5">
        <v>37</v>
      </c>
      <c r="H235" s="2">
        <v>33.470599999999997</v>
      </c>
      <c r="I235" s="5">
        <v>2</v>
      </c>
      <c r="J235" s="3">
        <v>0</v>
      </c>
      <c r="K235" s="4">
        <v>688</v>
      </c>
      <c r="L235" s="4">
        <v>344</v>
      </c>
      <c r="M235" s="1">
        <v>5.4100000000000002E-2</v>
      </c>
      <c r="N235" s="4">
        <v>18.594594594594501</v>
      </c>
      <c r="O235" s="4">
        <v>344</v>
      </c>
      <c r="P235" s="1">
        <v>9</v>
      </c>
    </row>
    <row r="236" spans="1:16" x14ac:dyDescent="0.35">
      <c r="A236" t="s">
        <v>119</v>
      </c>
      <c r="B236" t="s">
        <v>120</v>
      </c>
      <c r="C236" t="s">
        <v>121</v>
      </c>
      <c r="D236" t="s">
        <v>118</v>
      </c>
      <c r="E236" t="s">
        <v>23</v>
      </c>
      <c r="F236" t="s">
        <v>24</v>
      </c>
      <c r="G236" s="5">
        <v>0</v>
      </c>
      <c r="H236" s="2">
        <v>33.470599999999997</v>
      </c>
      <c r="I236" s="5">
        <v>1</v>
      </c>
      <c r="J236" s="3">
        <v>0</v>
      </c>
      <c r="K236" s="4">
        <v>660</v>
      </c>
      <c r="L236" s="4">
        <v>660</v>
      </c>
      <c r="M236" s="1">
        <v>0</v>
      </c>
      <c r="N236" s="4">
        <v>0</v>
      </c>
      <c r="O236" s="4">
        <v>660</v>
      </c>
      <c r="P236" s="1">
        <v>4</v>
      </c>
    </row>
    <row r="237" spans="1:16" x14ac:dyDescent="0.35">
      <c r="A237" t="s">
        <v>119</v>
      </c>
      <c r="B237" t="s">
        <v>120</v>
      </c>
      <c r="C237" t="s">
        <v>121</v>
      </c>
      <c r="D237" t="s">
        <v>118</v>
      </c>
      <c r="E237" t="s">
        <v>35</v>
      </c>
      <c r="F237" t="s">
        <v>36</v>
      </c>
      <c r="G237" s="5">
        <v>307</v>
      </c>
      <c r="H237" s="2">
        <v>33.470599999999997</v>
      </c>
      <c r="I237" s="5">
        <v>2</v>
      </c>
      <c r="J237" s="3">
        <v>5.0000000745057997E-2</v>
      </c>
      <c r="K237" s="4">
        <v>619.99999907612801</v>
      </c>
      <c r="L237" s="4">
        <v>309.999999538064</v>
      </c>
      <c r="M237" s="1">
        <v>6.4999999999999997E-3</v>
      </c>
      <c r="N237" s="4">
        <v>2.01954397093201</v>
      </c>
      <c r="O237" s="4">
        <v>309.999999538064</v>
      </c>
      <c r="P237" s="1">
        <v>20.5</v>
      </c>
    </row>
    <row r="238" spans="1:16" x14ac:dyDescent="0.35">
      <c r="A238" t="s">
        <v>119</v>
      </c>
      <c r="B238" t="s">
        <v>120</v>
      </c>
      <c r="C238" t="s">
        <v>121</v>
      </c>
      <c r="D238" t="s">
        <v>118</v>
      </c>
      <c r="E238" t="s">
        <v>43</v>
      </c>
      <c r="F238" t="s">
        <v>34</v>
      </c>
      <c r="G238" s="5">
        <v>0</v>
      </c>
      <c r="H238" s="2">
        <v>33.470599999999997</v>
      </c>
      <c r="I238" s="5">
        <v>1</v>
      </c>
      <c r="J238" s="3">
        <v>0.25</v>
      </c>
      <c r="K238" s="4">
        <v>472.5</v>
      </c>
      <c r="L238" s="4">
        <v>472.5</v>
      </c>
      <c r="M238" s="1">
        <v>0</v>
      </c>
      <c r="N238" s="4">
        <v>0</v>
      </c>
      <c r="O238" s="4">
        <v>472.5</v>
      </c>
      <c r="P238" s="1">
        <v>6</v>
      </c>
    </row>
    <row r="239" spans="1:16" x14ac:dyDescent="0.35">
      <c r="A239" t="s">
        <v>119</v>
      </c>
      <c r="B239" t="s">
        <v>120</v>
      </c>
      <c r="C239" t="s">
        <v>121</v>
      </c>
      <c r="D239" t="s">
        <v>118</v>
      </c>
      <c r="E239" t="s">
        <v>72</v>
      </c>
      <c r="F239" t="s">
        <v>31</v>
      </c>
      <c r="G239" s="5">
        <v>21</v>
      </c>
      <c r="H239" s="2">
        <v>33.470599999999997</v>
      </c>
      <c r="I239" s="5">
        <v>2</v>
      </c>
      <c r="J239" s="3">
        <v>0.175000000745058</v>
      </c>
      <c r="K239" s="4">
        <v>464.54999970272098</v>
      </c>
      <c r="L239" s="4">
        <v>232.27499985136001</v>
      </c>
      <c r="M239" s="1">
        <v>9.5200000000000007E-2</v>
      </c>
      <c r="N239" s="4">
        <v>22.121428557272399</v>
      </c>
      <c r="O239" s="4">
        <v>232.27499985136001</v>
      </c>
      <c r="P239" s="1">
        <v>16</v>
      </c>
    </row>
    <row r="240" spans="1:16" x14ac:dyDescent="0.35">
      <c r="A240" t="s">
        <v>119</v>
      </c>
      <c r="B240" t="s">
        <v>120</v>
      </c>
      <c r="C240" t="s">
        <v>121</v>
      </c>
      <c r="D240" t="s">
        <v>118</v>
      </c>
      <c r="E240" t="s">
        <v>87</v>
      </c>
      <c r="F240" t="s">
        <v>34</v>
      </c>
      <c r="G240" s="5">
        <v>201</v>
      </c>
      <c r="H240" s="2">
        <v>33.470599999999997</v>
      </c>
      <c r="I240" s="5">
        <v>2</v>
      </c>
      <c r="J240" s="3">
        <v>5.0000000745057997E-2</v>
      </c>
      <c r="K240" s="4">
        <v>410.399999463558</v>
      </c>
      <c r="L240" s="4">
        <v>205.199999731779</v>
      </c>
      <c r="M240" s="1">
        <v>0.01</v>
      </c>
      <c r="N240" s="4">
        <v>2.04179104210725</v>
      </c>
      <c r="O240" s="4">
        <v>205.199999731779</v>
      </c>
      <c r="P240" s="1">
        <v>8</v>
      </c>
    </row>
    <row r="241" spans="1:16" x14ac:dyDescent="0.35">
      <c r="A241" t="s">
        <v>119</v>
      </c>
      <c r="B241" t="s">
        <v>120</v>
      </c>
      <c r="C241" t="s">
        <v>121</v>
      </c>
      <c r="D241" t="s">
        <v>118</v>
      </c>
      <c r="E241" t="s">
        <v>25</v>
      </c>
      <c r="F241" t="s">
        <v>21</v>
      </c>
      <c r="G241" s="5">
        <v>0</v>
      </c>
      <c r="H241" s="2">
        <v>33.470599999999997</v>
      </c>
      <c r="I241" s="5">
        <v>1</v>
      </c>
      <c r="J241" s="3">
        <v>0</v>
      </c>
      <c r="K241" s="4">
        <v>393.6</v>
      </c>
      <c r="L241" s="4">
        <v>393.6</v>
      </c>
      <c r="M241" s="1">
        <v>0</v>
      </c>
      <c r="N241" s="4">
        <v>0</v>
      </c>
      <c r="O241" s="4">
        <v>393.6</v>
      </c>
      <c r="P241" s="1">
        <v>9</v>
      </c>
    </row>
    <row r="242" spans="1:16" x14ac:dyDescent="0.35">
      <c r="A242" t="s">
        <v>119</v>
      </c>
      <c r="B242" t="s">
        <v>120</v>
      </c>
      <c r="C242" t="s">
        <v>121</v>
      </c>
      <c r="D242" t="s">
        <v>118</v>
      </c>
      <c r="E242" t="s">
        <v>32</v>
      </c>
      <c r="F242" t="s">
        <v>21</v>
      </c>
      <c r="G242" s="5">
        <v>0</v>
      </c>
      <c r="H242" s="2">
        <v>33.470599999999997</v>
      </c>
      <c r="I242" s="5">
        <v>1</v>
      </c>
      <c r="J242" s="3">
        <v>0</v>
      </c>
      <c r="K242" s="4">
        <v>384</v>
      </c>
      <c r="L242" s="4">
        <v>384</v>
      </c>
      <c r="M242" s="1">
        <v>0</v>
      </c>
      <c r="N242" s="4">
        <v>0</v>
      </c>
      <c r="O242" s="4">
        <v>384</v>
      </c>
      <c r="P242" s="1">
        <v>29</v>
      </c>
    </row>
    <row r="243" spans="1:16" x14ac:dyDescent="0.35">
      <c r="A243" t="s">
        <v>119</v>
      </c>
      <c r="B243" t="s">
        <v>120</v>
      </c>
      <c r="C243" t="s">
        <v>121</v>
      </c>
      <c r="D243" t="s">
        <v>118</v>
      </c>
      <c r="E243" t="s">
        <v>63</v>
      </c>
      <c r="F243" t="s">
        <v>59</v>
      </c>
      <c r="G243" s="5">
        <v>0</v>
      </c>
      <c r="H243" s="2">
        <v>33.470599999999997</v>
      </c>
      <c r="I243" s="5">
        <v>1</v>
      </c>
      <c r="J243" s="3">
        <v>0</v>
      </c>
      <c r="K243" s="4">
        <v>372</v>
      </c>
      <c r="L243" s="4">
        <v>372</v>
      </c>
      <c r="M243" s="1">
        <v>0</v>
      </c>
      <c r="N243" s="4">
        <v>0</v>
      </c>
      <c r="O243" s="4">
        <v>372</v>
      </c>
      <c r="P243" s="1">
        <v>3</v>
      </c>
    </row>
    <row r="244" spans="1:16" x14ac:dyDescent="0.35">
      <c r="A244" t="s">
        <v>119</v>
      </c>
      <c r="B244" t="s">
        <v>120</v>
      </c>
      <c r="C244" t="s">
        <v>121</v>
      </c>
      <c r="D244" t="s">
        <v>118</v>
      </c>
      <c r="E244" t="s">
        <v>54</v>
      </c>
      <c r="F244" t="s">
        <v>34</v>
      </c>
      <c r="G244" s="5">
        <v>567</v>
      </c>
      <c r="H244" s="2">
        <v>33.470599999999997</v>
      </c>
      <c r="I244" s="5">
        <v>3</v>
      </c>
      <c r="J244" s="3">
        <v>3.3333333830038697E-2</v>
      </c>
      <c r="K244" s="4">
        <v>337.124999826774</v>
      </c>
      <c r="L244" s="4">
        <v>112.374999942258</v>
      </c>
      <c r="M244" s="1">
        <v>5.3E-3</v>
      </c>
      <c r="N244" s="4">
        <v>0.59457671927120603</v>
      </c>
      <c r="O244" s="4">
        <v>112.374999942258</v>
      </c>
      <c r="P244" s="1">
        <v>23.666699999999999</v>
      </c>
    </row>
    <row r="245" spans="1:16" x14ac:dyDescent="0.35">
      <c r="A245" t="s">
        <v>119</v>
      </c>
      <c r="B245" t="s">
        <v>120</v>
      </c>
      <c r="C245" t="s">
        <v>121</v>
      </c>
      <c r="D245" t="s">
        <v>118</v>
      </c>
      <c r="E245" t="s">
        <v>44</v>
      </c>
      <c r="F245" t="s">
        <v>36</v>
      </c>
      <c r="G245" s="5">
        <v>307</v>
      </c>
      <c r="H245" s="2">
        <v>33.470599999999997</v>
      </c>
      <c r="I245" s="5">
        <v>2</v>
      </c>
      <c r="J245" s="3">
        <v>0</v>
      </c>
      <c r="K245" s="4">
        <v>327.5</v>
      </c>
      <c r="L245" s="4">
        <v>163.75</v>
      </c>
      <c r="M245" s="1">
        <v>6.4999999999999997E-3</v>
      </c>
      <c r="N245" s="4">
        <v>1.0667752442996701</v>
      </c>
      <c r="O245" s="4">
        <v>163.75</v>
      </c>
      <c r="P245" s="1">
        <v>8.5</v>
      </c>
    </row>
    <row r="246" spans="1:16" x14ac:dyDescent="0.35">
      <c r="A246" t="s">
        <v>119</v>
      </c>
      <c r="B246" t="s">
        <v>120</v>
      </c>
      <c r="C246" t="s">
        <v>121</v>
      </c>
      <c r="D246" t="s">
        <v>118</v>
      </c>
      <c r="E246" t="s">
        <v>22</v>
      </c>
      <c r="F246" t="s">
        <v>21</v>
      </c>
      <c r="G246" s="5">
        <v>0</v>
      </c>
      <c r="H246" s="2">
        <v>33.470599999999997</v>
      </c>
      <c r="I246" s="5">
        <v>1</v>
      </c>
      <c r="J246" s="3">
        <v>0</v>
      </c>
      <c r="K246" s="4">
        <v>312</v>
      </c>
      <c r="L246" s="4">
        <v>312</v>
      </c>
      <c r="M246" s="1">
        <v>0</v>
      </c>
      <c r="N246" s="4">
        <v>0</v>
      </c>
      <c r="O246" s="4">
        <v>312</v>
      </c>
      <c r="P246" s="1">
        <v>9</v>
      </c>
    </row>
    <row r="247" spans="1:16" x14ac:dyDescent="0.35">
      <c r="A247" t="s">
        <v>119</v>
      </c>
      <c r="B247" t="s">
        <v>120</v>
      </c>
      <c r="C247" t="s">
        <v>121</v>
      </c>
      <c r="D247" t="s">
        <v>118</v>
      </c>
      <c r="E247" t="s">
        <v>98</v>
      </c>
      <c r="F247" t="s">
        <v>39</v>
      </c>
      <c r="G247" s="5">
        <v>0</v>
      </c>
      <c r="H247" s="2">
        <v>33.470599999999997</v>
      </c>
      <c r="I247" s="5">
        <v>1</v>
      </c>
      <c r="J247" s="3">
        <v>0</v>
      </c>
      <c r="K247" s="4">
        <v>300</v>
      </c>
      <c r="L247" s="4">
        <v>300</v>
      </c>
      <c r="M247" s="1">
        <v>0</v>
      </c>
      <c r="N247" s="4">
        <v>0</v>
      </c>
      <c r="O247" s="4">
        <v>300</v>
      </c>
      <c r="P247" s="1">
        <v>9</v>
      </c>
    </row>
    <row r="248" spans="1:16" x14ac:dyDescent="0.35">
      <c r="A248" t="s">
        <v>119</v>
      </c>
      <c r="B248" t="s">
        <v>120</v>
      </c>
      <c r="C248" t="s">
        <v>121</v>
      </c>
      <c r="D248" t="s">
        <v>118</v>
      </c>
      <c r="E248" t="s">
        <v>62</v>
      </c>
      <c r="F248" t="s">
        <v>31</v>
      </c>
      <c r="G248" s="5">
        <v>0</v>
      </c>
      <c r="H248" s="2">
        <v>33.470599999999997</v>
      </c>
      <c r="I248" s="5">
        <v>1</v>
      </c>
      <c r="J248" s="3">
        <v>0</v>
      </c>
      <c r="K248" s="4">
        <v>300</v>
      </c>
      <c r="L248" s="4">
        <v>300</v>
      </c>
      <c r="M248" s="1">
        <v>0</v>
      </c>
      <c r="N248" s="4">
        <v>0</v>
      </c>
      <c r="O248" s="4">
        <v>300</v>
      </c>
      <c r="P248" s="1">
        <v>25</v>
      </c>
    </row>
    <row r="249" spans="1:16" x14ac:dyDescent="0.35">
      <c r="A249" t="s">
        <v>119</v>
      </c>
      <c r="B249" t="s">
        <v>120</v>
      </c>
      <c r="C249" t="s">
        <v>121</v>
      </c>
      <c r="D249" t="s">
        <v>118</v>
      </c>
      <c r="E249" t="s">
        <v>73</v>
      </c>
      <c r="F249" t="s">
        <v>36</v>
      </c>
      <c r="G249" s="5">
        <v>0</v>
      </c>
      <c r="H249" s="2">
        <v>33.470599999999997</v>
      </c>
      <c r="I249" s="5">
        <v>1</v>
      </c>
      <c r="J249" s="3">
        <v>0</v>
      </c>
      <c r="K249" s="4">
        <v>300</v>
      </c>
      <c r="L249" s="4">
        <v>300</v>
      </c>
      <c r="M249" s="1">
        <v>0</v>
      </c>
      <c r="N249" s="4">
        <v>0</v>
      </c>
      <c r="O249" s="4">
        <v>300</v>
      </c>
      <c r="P249" s="1">
        <v>4</v>
      </c>
    </row>
    <row r="250" spans="1:16" x14ac:dyDescent="0.35">
      <c r="A250" t="s">
        <v>119</v>
      </c>
      <c r="B250" t="s">
        <v>120</v>
      </c>
      <c r="C250" t="s">
        <v>121</v>
      </c>
      <c r="D250" t="s">
        <v>118</v>
      </c>
      <c r="E250" t="s">
        <v>33</v>
      </c>
      <c r="F250" t="s">
        <v>34</v>
      </c>
      <c r="G250" s="5">
        <v>0</v>
      </c>
      <c r="H250" s="2">
        <v>33.470599999999997</v>
      </c>
      <c r="I250" s="5">
        <v>1</v>
      </c>
      <c r="J250" s="3">
        <v>0.25</v>
      </c>
      <c r="K250" s="4">
        <v>299.25</v>
      </c>
      <c r="L250" s="4">
        <v>299.25</v>
      </c>
      <c r="M250" s="1">
        <v>0</v>
      </c>
      <c r="N250" s="4">
        <v>0</v>
      </c>
      <c r="O250" s="4">
        <v>299.25</v>
      </c>
      <c r="P250" s="1">
        <v>9</v>
      </c>
    </row>
    <row r="251" spans="1:16" x14ac:dyDescent="0.35">
      <c r="A251" t="s">
        <v>119</v>
      </c>
      <c r="B251" t="s">
        <v>120</v>
      </c>
      <c r="C251" t="s">
        <v>121</v>
      </c>
      <c r="D251" t="s">
        <v>118</v>
      </c>
      <c r="E251" t="s">
        <v>100</v>
      </c>
      <c r="F251" t="s">
        <v>24</v>
      </c>
      <c r="G251" s="5">
        <v>0</v>
      </c>
      <c r="H251" s="2">
        <v>33.470599999999997</v>
      </c>
      <c r="I251" s="5">
        <v>1</v>
      </c>
      <c r="J251" s="3">
        <v>0.10000000149011599</v>
      </c>
      <c r="K251" s="4">
        <v>287.99999952316199</v>
      </c>
      <c r="L251" s="4">
        <v>287.99999952316199</v>
      </c>
      <c r="M251" s="1">
        <v>0</v>
      </c>
      <c r="N251" s="4">
        <v>0</v>
      </c>
      <c r="O251" s="4">
        <v>287.99999952316199</v>
      </c>
      <c r="P251" s="1">
        <v>7</v>
      </c>
    </row>
    <row r="252" spans="1:16" x14ac:dyDescent="0.35">
      <c r="A252" t="s">
        <v>119</v>
      </c>
      <c r="B252" t="s">
        <v>120</v>
      </c>
      <c r="C252" t="s">
        <v>121</v>
      </c>
      <c r="D252" t="s">
        <v>118</v>
      </c>
      <c r="E252" t="s">
        <v>55</v>
      </c>
      <c r="F252" t="s">
        <v>34</v>
      </c>
      <c r="G252" s="5">
        <v>0</v>
      </c>
      <c r="H252" s="2">
        <v>33.470599999999997</v>
      </c>
      <c r="I252" s="5">
        <v>1</v>
      </c>
      <c r="J252" s="3">
        <v>0.25</v>
      </c>
      <c r="K252" s="4">
        <v>283.5</v>
      </c>
      <c r="L252" s="4">
        <v>283.5</v>
      </c>
      <c r="M252" s="1">
        <v>0</v>
      </c>
      <c r="N252" s="4">
        <v>0</v>
      </c>
      <c r="O252" s="4">
        <v>283.5</v>
      </c>
      <c r="P252" s="1">
        <v>7</v>
      </c>
    </row>
    <row r="253" spans="1:16" x14ac:dyDescent="0.35">
      <c r="A253" t="s">
        <v>119</v>
      </c>
      <c r="B253" t="s">
        <v>120</v>
      </c>
      <c r="C253" t="s">
        <v>121</v>
      </c>
      <c r="D253" t="s">
        <v>118</v>
      </c>
      <c r="E253" t="s">
        <v>38</v>
      </c>
      <c r="F253" t="s">
        <v>39</v>
      </c>
      <c r="G253" s="5">
        <v>0</v>
      </c>
      <c r="H253" s="2">
        <v>33.470599999999997</v>
      </c>
      <c r="I253" s="5">
        <v>1</v>
      </c>
      <c r="J253" s="3">
        <v>0</v>
      </c>
      <c r="K253" s="4">
        <v>280.8</v>
      </c>
      <c r="L253" s="4">
        <v>280.8</v>
      </c>
      <c r="M253" s="1">
        <v>0</v>
      </c>
      <c r="N253" s="4">
        <v>0</v>
      </c>
      <c r="O253" s="4">
        <v>280.8</v>
      </c>
      <c r="P253" s="1">
        <v>4</v>
      </c>
    </row>
    <row r="254" spans="1:16" x14ac:dyDescent="0.35">
      <c r="A254" t="s">
        <v>119</v>
      </c>
      <c r="B254" t="s">
        <v>120</v>
      </c>
      <c r="C254" t="s">
        <v>121</v>
      </c>
      <c r="D254" t="s">
        <v>118</v>
      </c>
      <c r="E254" t="s">
        <v>52</v>
      </c>
      <c r="F254" t="s">
        <v>39</v>
      </c>
      <c r="G254" s="5">
        <v>0</v>
      </c>
      <c r="H254" s="2">
        <v>33.470599999999997</v>
      </c>
      <c r="I254" s="5">
        <v>1</v>
      </c>
      <c r="J254" s="3">
        <v>0</v>
      </c>
      <c r="K254" s="4">
        <v>248</v>
      </c>
      <c r="L254" s="4">
        <v>248</v>
      </c>
      <c r="M254" s="1">
        <v>0</v>
      </c>
      <c r="N254" s="4">
        <v>0</v>
      </c>
      <c r="O254" s="4">
        <v>248</v>
      </c>
      <c r="P254" s="1">
        <v>4</v>
      </c>
    </row>
    <row r="255" spans="1:16" x14ac:dyDescent="0.35">
      <c r="A255" t="s">
        <v>119</v>
      </c>
      <c r="B255" t="s">
        <v>120</v>
      </c>
      <c r="C255" t="s">
        <v>121</v>
      </c>
      <c r="D255" t="s">
        <v>118</v>
      </c>
      <c r="E255" t="s">
        <v>74</v>
      </c>
      <c r="F255" t="s">
        <v>21</v>
      </c>
      <c r="G255" s="5">
        <v>201</v>
      </c>
      <c r="H255" s="2">
        <v>33.470599999999997</v>
      </c>
      <c r="I255" s="5">
        <v>3</v>
      </c>
      <c r="J255" s="3">
        <v>3.3333333830038697E-2</v>
      </c>
      <c r="K255" s="4">
        <v>240.47999993339101</v>
      </c>
      <c r="L255" s="4">
        <v>80.159999977797199</v>
      </c>
      <c r="M255" s="1">
        <v>1.49E-2</v>
      </c>
      <c r="N255" s="4">
        <v>1.1964179101163701</v>
      </c>
      <c r="O255" s="4">
        <v>80.159999977797199</v>
      </c>
      <c r="P255" s="1">
        <v>7.3333000000000004</v>
      </c>
    </row>
    <row r="256" spans="1:16" x14ac:dyDescent="0.35">
      <c r="A256" t="s">
        <v>119</v>
      </c>
      <c r="B256" t="s">
        <v>120</v>
      </c>
      <c r="C256" t="s">
        <v>121</v>
      </c>
      <c r="D256" t="s">
        <v>118</v>
      </c>
      <c r="E256" t="s">
        <v>109</v>
      </c>
      <c r="F256" t="s">
        <v>39</v>
      </c>
      <c r="G256" s="5">
        <v>0</v>
      </c>
      <c r="H256" s="2">
        <v>33.470599999999997</v>
      </c>
      <c r="I256" s="5">
        <v>1</v>
      </c>
      <c r="J256" s="3">
        <v>0.10000000149011599</v>
      </c>
      <c r="K256" s="4">
        <v>237.599999606609</v>
      </c>
      <c r="L256" s="4">
        <v>237.599999606609</v>
      </c>
      <c r="M256" s="1">
        <v>0</v>
      </c>
      <c r="N256" s="4">
        <v>0</v>
      </c>
      <c r="O256" s="4">
        <v>237.599999606609</v>
      </c>
      <c r="P256" s="1">
        <v>9</v>
      </c>
    </row>
    <row r="257" spans="1:16" x14ac:dyDescent="0.35">
      <c r="A257" t="s">
        <v>119</v>
      </c>
      <c r="B257" t="s">
        <v>120</v>
      </c>
      <c r="C257" t="s">
        <v>121</v>
      </c>
      <c r="D257" t="s">
        <v>118</v>
      </c>
      <c r="E257" t="s">
        <v>71</v>
      </c>
      <c r="F257" t="s">
        <v>31</v>
      </c>
      <c r="G257" s="5">
        <v>0</v>
      </c>
      <c r="H257" s="2">
        <v>33.470599999999997</v>
      </c>
      <c r="I257" s="5">
        <v>1</v>
      </c>
      <c r="J257" s="3">
        <v>0</v>
      </c>
      <c r="K257" s="4">
        <v>230</v>
      </c>
      <c r="L257" s="4">
        <v>230</v>
      </c>
      <c r="M257" s="1">
        <v>0</v>
      </c>
      <c r="N257" s="4">
        <v>0</v>
      </c>
      <c r="O257" s="4">
        <v>230</v>
      </c>
      <c r="P257" s="1">
        <v>25</v>
      </c>
    </row>
    <row r="258" spans="1:16" x14ac:dyDescent="0.35">
      <c r="A258" t="s">
        <v>119</v>
      </c>
      <c r="B258" t="s">
        <v>120</v>
      </c>
      <c r="C258" t="s">
        <v>121</v>
      </c>
      <c r="D258" t="s">
        <v>118</v>
      </c>
      <c r="E258" t="s">
        <v>46</v>
      </c>
      <c r="F258" t="s">
        <v>31</v>
      </c>
      <c r="G258" s="5">
        <v>0</v>
      </c>
      <c r="H258" s="2">
        <v>33.470599999999997</v>
      </c>
      <c r="I258" s="5">
        <v>1</v>
      </c>
      <c r="J258" s="3">
        <v>0.10000000149011599</v>
      </c>
      <c r="K258" s="4">
        <v>188.459999687969</v>
      </c>
      <c r="L258" s="4">
        <v>188.459999687969</v>
      </c>
      <c r="M258" s="1">
        <v>0</v>
      </c>
      <c r="N258" s="4">
        <v>0</v>
      </c>
      <c r="O258" s="4">
        <v>188.459999687969</v>
      </c>
      <c r="P258" s="1">
        <v>7</v>
      </c>
    </row>
    <row r="259" spans="1:16" x14ac:dyDescent="0.35">
      <c r="A259" t="s">
        <v>119</v>
      </c>
      <c r="B259" t="s">
        <v>120</v>
      </c>
      <c r="C259" t="s">
        <v>121</v>
      </c>
      <c r="D259" t="s">
        <v>118</v>
      </c>
      <c r="E259" t="s">
        <v>122</v>
      </c>
      <c r="F259" t="s">
        <v>27</v>
      </c>
      <c r="G259" s="5">
        <v>0</v>
      </c>
      <c r="H259" s="2">
        <v>33.470599999999997</v>
      </c>
      <c r="I259" s="5">
        <v>1</v>
      </c>
      <c r="J259" s="3">
        <v>0</v>
      </c>
      <c r="K259" s="4">
        <v>175</v>
      </c>
      <c r="L259" s="4">
        <v>175</v>
      </c>
      <c r="M259" s="1">
        <v>0</v>
      </c>
      <c r="N259" s="4">
        <v>0</v>
      </c>
      <c r="O259" s="4">
        <v>175</v>
      </c>
      <c r="P259" s="1">
        <v>3</v>
      </c>
    </row>
    <row r="260" spans="1:16" x14ac:dyDescent="0.35">
      <c r="A260" t="s">
        <v>119</v>
      </c>
      <c r="B260" t="s">
        <v>120</v>
      </c>
      <c r="C260" t="s">
        <v>121</v>
      </c>
      <c r="D260" t="s">
        <v>118</v>
      </c>
      <c r="E260" t="s">
        <v>49</v>
      </c>
      <c r="F260" t="s">
        <v>34</v>
      </c>
      <c r="G260" s="5">
        <v>0</v>
      </c>
      <c r="H260" s="2">
        <v>33.470599999999997</v>
      </c>
      <c r="I260" s="5">
        <v>1</v>
      </c>
      <c r="J260" s="3">
        <v>0</v>
      </c>
      <c r="K260" s="4">
        <v>115.2</v>
      </c>
      <c r="L260" s="4">
        <v>115.2</v>
      </c>
      <c r="M260" s="1">
        <v>0</v>
      </c>
      <c r="N260" s="4">
        <v>0</v>
      </c>
      <c r="O260" s="4">
        <v>115.2</v>
      </c>
      <c r="P260" s="1">
        <v>9</v>
      </c>
    </row>
    <row r="261" spans="1:16" x14ac:dyDescent="0.35">
      <c r="A261" t="s">
        <v>119</v>
      </c>
      <c r="B261" t="s">
        <v>120</v>
      </c>
      <c r="C261" t="s">
        <v>121</v>
      </c>
      <c r="D261" t="s">
        <v>118</v>
      </c>
      <c r="E261" t="s">
        <v>77</v>
      </c>
      <c r="F261" t="s">
        <v>34</v>
      </c>
      <c r="G261" s="5">
        <v>538</v>
      </c>
      <c r="H261" s="2">
        <v>33.470599999999997</v>
      </c>
      <c r="I261" s="5">
        <v>2</v>
      </c>
      <c r="J261" s="3">
        <v>0.125</v>
      </c>
      <c r="K261" s="4">
        <v>63.45</v>
      </c>
      <c r="L261" s="4">
        <v>31.725000000000001</v>
      </c>
      <c r="M261" s="1">
        <v>3.7000000000000002E-3</v>
      </c>
      <c r="N261" s="4">
        <v>0.117936802973977</v>
      </c>
      <c r="O261" s="4">
        <v>31.725000000000001</v>
      </c>
      <c r="P261" s="1">
        <v>19</v>
      </c>
    </row>
    <row r="262" spans="1:16" x14ac:dyDescent="0.35">
      <c r="A262" t="s">
        <v>119</v>
      </c>
      <c r="B262" t="s">
        <v>120</v>
      </c>
      <c r="C262" t="s">
        <v>121</v>
      </c>
      <c r="D262" t="s">
        <v>118</v>
      </c>
      <c r="E262" t="s">
        <v>56</v>
      </c>
      <c r="F262" t="s">
        <v>36</v>
      </c>
      <c r="G262" s="5">
        <v>0</v>
      </c>
      <c r="H262" s="2">
        <v>33.470599999999997</v>
      </c>
      <c r="I262" s="5">
        <v>1</v>
      </c>
      <c r="J262" s="3">
        <v>0</v>
      </c>
      <c r="K262" s="4">
        <v>36</v>
      </c>
      <c r="L262" s="4">
        <v>36</v>
      </c>
      <c r="M262" s="1">
        <v>0</v>
      </c>
      <c r="N262" s="4">
        <v>0</v>
      </c>
      <c r="O262" s="4">
        <v>36</v>
      </c>
      <c r="P262" s="1">
        <v>7</v>
      </c>
    </row>
    <row r="263" spans="1:16" x14ac:dyDescent="0.35">
      <c r="A263" t="s">
        <v>123</v>
      </c>
      <c r="B263" t="s">
        <v>124</v>
      </c>
      <c r="C263" t="s">
        <v>125</v>
      </c>
      <c r="D263" t="s">
        <v>126</v>
      </c>
      <c r="E263" t="s">
        <v>23</v>
      </c>
      <c r="F263" t="s">
        <v>24</v>
      </c>
      <c r="G263" s="5">
        <v>107</v>
      </c>
      <c r="H263" s="2">
        <v>38.2941</v>
      </c>
      <c r="I263" s="5">
        <v>2</v>
      </c>
      <c r="J263" s="3">
        <v>0</v>
      </c>
      <c r="K263" s="4">
        <v>4565</v>
      </c>
      <c r="L263" s="4">
        <v>2282.5</v>
      </c>
      <c r="M263" s="1">
        <v>1.8700000000000001E-2</v>
      </c>
      <c r="N263" s="4">
        <v>42.6635514018691</v>
      </c>
      <c r="O263" s="4">
        <v>2282.5</v>
      </c>
      <c r="P263" s="1">
        <v>4.5</v>
      </c>
    </row>
    <row r="264" spans="1:16" x14ac:dyDescent="0.35">
      <c r="A264" t="s">
        <v>123</v>
      </c>
      <c r="B264" t="s">
        <v>124</v>
      </c>
      <c r="C264" t="s">
        <v>125</v>
      </c>
      <c r="D264" t="s">
        <v>126</v>
      </c>
      <c r="E264" t="s">
        <v>66</v>
      </c>
      <c r="F264" t="s">
        <v>59</v>
      </c>
      <c r="G264" s="5">
        <v>398</v>
      </c>
      <c r="H264" s="2">
        <v>38.2941</v>
      </c>
      <c r="I264" s="5">
        <v>2</v>
      </c>
      <c r="J264" s="3">
        <v>0</v>
      </c>
      <c r="K264" s="4">
        <v>2120</v>
      </c>
      <c r="L264" s="4">
        <v>1060</v>
      </c>
      <c r="M264" s="1">
        <v>5.0000000000000001E-3</v>
      </c>
      <c r="N264" s="4">
        <v>5.3266331658291399</v>
      </c>
      <c r="O264" s="4">
        <v>1060</v>
      </c>
      <c r="P264" s="1">
        <v>7</v>
      </c>
    </row>
    <row r="265" spans="1:16" x14ac:dyDescent="0.35">
      <c r="A265" t="s">
        <v>123</v>
      </c>
      <c r="B265" t="s">
        <v>124</v>
      </c>
      <c r="C265" t="s">
        <v>125</v>
      </c>
      <c r="D265" t="s">
        <v>126</v>
      </c>
      <c r="E265" t="s">
        <v>25</v>
      </c>
      <c r="F265" t="s">
        <v>21</v>
      </c>
      <c r="G265" s="5">
        <v>0</v>
      </c>
      <c r="H265" s="2">
        <v>38.2941</v>
      </c>
      <c r="I265" s="5">
        <v>1</v>
      </c>
      <c r="J265" s="3">
        <v>0.10000000149011599</v>
      </c>
      <c r="K265" s="4">
        <v>1650.59999726712</v>
      </c>
      <c r="L265" s="4">
        <v>1650.59999726712</v>
      </c>
      <c r="M265" s="1">
        <v>0</v>
      </c>
      <c r="N265" s="4">
        <v>0</v>
      </c>
      <c r="O265" s="4">
        <v>1650.59999726712</v>
      </c>
      <c r="P265" s="1">
        <v>8</v>
      </c>
    </row>
    <row r="266" spans="1:16" x14ac:dyDescent="0.35">
      <c r="A266" t="s">
        <v>123</v>
      </c>
      <c r="B266" t="s">
        <v>124</v>
      </c>
      <c r="C266" t="s">
        <v>125</v>
      </c>
      <c r="D266" t="s">
        <v>126</v>
      </c>
      <c r="E266" t="s">
        <v>48</v>
      </c>
      <c r="F266" t="s">
        <v>24</v>
      </c>
      <c r="G266" s="5">
        <v>364</v>
      </c>
      <c r="H266" s="2">
        <v>38.2941</v>
      </c>
      <c r="I266" s="5">
        <v>3</v>
      </c>
      <c r="J266" s="3">
        <v>6.6666667660077394E-2</v>
      </c>
      <c r="K266" s="4">
        <v>1569.5999974250699</v>
      </c>
      <c r="L266" s="4">
        <v>523.19999914169296</v>
      </c>
      <c r="M266" s="1">
        <v>8.2000000000000007E-3</v>
      </c>
      <c r="N266" s="4">
        <v>4.31208790501395</v>
      </c>
      <c r="O266" s="4">
        <v>523.19999914169296</v>
      </c>
      <c r="P266" s="1">
        <v>11.666700000000001</v>
      </c>
    </row>
    <row r="267" spans="1:16" x14ac:dyDescent="0.35">
      <c r="A267" t="s">
        <v>123</v>
      </c>
      <c r="B267" t="s">
        <v>124</v>
      </c>
      <c r="C267" t="s">
        <v>125</v>
      </c>
      <c r="D267" t="s">
        <v>126</v>
      </c>
      <c r="E267" t="s">
        <v>53</v>
      </c>
      <c r="F267" t="s">
        <v>27</v>
      </c>
      <c r="G267" s="5">
        <v>83</v>
      </c>
      <c r="H267" s="2">
        <v>38.2941</v>
      </c>
      <c r="I267" s="5">
        <v>2</v>
      </c>
      <c r="J267" s="3">
        <v>0.10000000149011599</v>
      </c>
      <c r="K267" s="4">
        <v>1196.99999653175</v>
      </c>
      <c r="L267" s="4">
        <v>598.49999826587703</v>
      </c>
      <c r="M267" s="1">
        <v>2.41E-2</v>
      </c>
      <c r="N267" s="4">
        <v>14.4216867052018</v>
      </c>
      <c r="O267" s="4">
        <v>598.49999826587703</v>
      </c>
      <c r="P267" s="1">
        <v>14.5</v>
      </c>
    </row>
    <row r="268" spans="1:16" x14ac:dyDescent="0.35">
      <c r="A268" t="s">
        <v>123</v>
      </c>
      <c r="B268" t="s">
        <v>124</v>
      </c>
      <c r="C268" t="s">
        <v>125</v>
      </c>
      <c r="D268" t="s">
        <v>126</v>
      </c>
      <c r="E268" t="s">
        <v>50</v>
      </c>
      <c r="F268" t="s">
        <v>36</v>
      </c>
      <c r="G268" s="5">
        <v>137</v>
      </c>
      <c r="H268" s="2">
        <v>38.2941</v>
      </c>
      <c r="I268" s="5">
        <v>2</v>
      </c>
      <c r="J268" s="3">
        <v>0</v>
      </c>
      <c r="K268" s="4">
        <v>1196</v>
      </c>
      <c r="L268" s="4">
        <v>598</v>
      </c>
      <c r="M268" s="1">
        <v>1.46E-2</v>
      </c>
      <c r="N268" s="4">
        <v>8.7299270072992705</v>
      </c>
      <c r="O268" s="4">
        <v>598</v>
      </c>
      <c r="P268" s="1">
        <v>4</v>
      </c>
    </row>
    <row r="269" spans="1:16" x14ac:dyDescent="0.35">
      <c r="A269" t="s">
        <v>123</v>
      </c>
      <c r="B269" t="s">
        <v>124</v>
      </c>
      <c r="C269" t="s">
        <v>125</v>
      </c>
      <c r="D269" t="s">
        <v>126</v>
      </c>
      <c r="E269" t="s">
        <v>33</v>
      </c>
      <c r="F269" t="s">
        <v>34</v>
      </c>
      <c r="G269" s="5">
        <v>0</v>
      </c>
      <c r="H269" s="2">
        <v>38.2941</v>
      </c>
      <c r="I269" s="5">
        <v>1</v>
      </c>
      <c r="J269" s="3">
        <v>0</v>
      </c>
      <c r="K269" s="4">
        <v>950</v>
      </c>
      <c r="L269" s="4">
        <v>950</v>
      </c>
      <c r="M269" s="1">
        <v>0</v>
      </c>
      <c r="N269" s="4">
        <v>0</v>
      </c>
      <c r="O269" s="4">
        <v>950</v>
      </c>
      <c r="P269" s="1">
        <v>4</v>
      </c>
    </row>
    <row r="270" spans="1:16" x14ac:dyDescent="0.35">
      <c r="A270" t="s">
        <v>123</v>
      </c>
      <c r="B270" t="s">
        <v>124</v>
      </c>
      <c r="C270" t="s">
        <v>125</v>
      </c>
      <c r="D270" t="s">
        <v>126</v>
      </c>
      <c r="E270" t="s">
        <v>70</v>
      </c>
      <c r="F270" t="s">
        <v>59</v>
      </c>
      <c r="G270" s="5">
        <v>0</v>
      </c>
      <c r="H270" s="2">
        <v>38.2941</v>
      </c>
      <c r="I270" s="5">
        <v>1</v>
      </c>
      <c r="J270" s="3">
        <v>0</v>
      </c>
      <c r="K270" s="4">
        <v>912</v>
      </c>
      <c r="L270" s="4">
        <v>912</v>
      </c>
      <c r="M270" s="1">
        <v>0</v>
      </c>
      <c r="N270" s="4">
        <v>0</v>
      </c>
      <c r="O270" s="4">
        <v>912</v>
      </c>
      <c r="P270" s="1">
        <v>9</v>
      </c>
    </row>
    <row r="271" spans="1:16" x14ac:dyDescent="0.35">
      <c r="A271" t="s">
        <v>123</v>
      </c>
      <c r="B271" t="s">
        <v>124</v>
      </c>
      <c r="C271" t="s">
        <v>125</v>
      </c>
      <c r="D271" t="s">
        <v>126</v>
      </c>
      <c r="E271" t="s">
        <v>89</v>
      </c>
      <c r="F271" t="s">
        <v>31</v>
      </c>
      <c r="G271" s="5">
        <v>0</v>
      </c>
      <c r="H271" s="2">
        <v>38.2941</v>
      </c>
      <c r="I271" s="5">
        <v>1</v>
      </c>
      <c r="J271" s="3">
        <v>0</v>
      </c>
      <c r="K271" s="4">
        <v>877.5</v>
      </c>
      <c r="L271" s="4">
        <v>877.5</v>
      </c>
      <c r="M271" s="1">
        <v>0</v>
      </c>
      <c r="N271" s="4">
        <v>0</v>
      </c>
      <c r="O271" s="4">
        <v>877.5</v>
      </c>
      <c r="P271" s="1">
        <v>6</v>
      </c>
    </row>
    <row r="272" spans="1:16" x14ac:dyDescent="0.35">
      <c r="A272" t="s">
        <v>123</v>
      </c>
      <c r="B272" t="s">
        <v>124</v>
      </c>
      <c r="C272" t="s">
        <v>125</v>
      </c>
      <c r="D272" t="s">
        <v>126</v>
      </c>
      <c r="E272" t="s">
        <v>91</v>
      </c>
      <c r="F272" t="s">
        <v>36</v>
      </c>
      <c r="G272" s="5">
        <v>0</v>
      </c>
      <c r="H272" s="2">
        <v>38.2941</v>
      </c>
      <c r="I272" s="5">
        <v>1</v>
      </c>
      <c r="J272" s="3">
        <v>0</v>
      </c>
      <c r="K272" s="4">
        <v>776.7</v>
      </c>
      <c r="L272" s="4">
        <v>776.7</v>
      </c>
      <c r="M272" s="1">
        <v>0</v>
      </c>
      <c r="N272" s="4">
        <v>0</v>
      </c>
      <c r="O272" s="4">
        <v>776.7</v>
      </c>
      <c r="P272" s="1">
        <v>9</v>
      </c>
    </row>
    <row r="273" spans="1:16" x14ac:dyDescent="0.35">
      <c r="A273" t="s">
        <v>123</v>
      </c>
      <c r="B273" t="s">
        <v>124</v>
      </c>
      <c r="C273" t="s">
        <v>125</v>
      </c>
      <c r="D273" t="s">
        <v>126</v>
      </c>
      <c r="E273" t="s">
        <v>54</v>
      </c>
      <c r="F273" t="s">
        <v>34</v>
      </c>
      <c r="G273" s="5">
        <v>120</v>
      </c>
      <c r="H273" s="2">
        <v>38.2941</v>
      </c>
      <c r="I273" s="5">
        <v>3</v>
      </c>
      <c r="J273" s="3">
        <v>0</v>
      </c>
      <c r="K273" s="4">
        <v>765.7</v>
      </c>
      <c r="L273" s="4">
        <v>255.23333333333301</v>
      </c>
      <c r="M273" s="1">
        <v>2.5000000000000001E-2</v>
      </c>
      <c r="N273" s="4">
        <v>6.3808333333333298</v>
      </c>
      <c r="O273" s="4">
        <v>255.23333333333301</v>
      </c>
      <c r="P273" s="1">
        <v>4.3333000000000004</v>
      </c>
    </row>
    <row r="274" spans="1:16" x14ac:dyDescent="0.35">
      <c r="A274" t="s">
        <v>123</v>
      </c>
      <c r="B274" t="s">
        <v>124</v>
      </c>
      <c r="C274" t="s">
        <v>125</v>
      </c>
      <c r="D274" t="s">
        <v>126</v>
      </c>
      <c r="E274" t="s">
        <v>49</v>
      </c>
      <c r="F274" t="s">
        <v>34</v>
      </c>
      <c r="G274" s="5">
        <v>0</v>
      </c>
      <c r="H274" s="2">
        <v>38.2941</v>
      </c>
      <c r="I274" s="5">
        <v>1</v>
      </c>
      <c r="J274" s="3">
        <v>0</v>
      </c>
      <c r="K274" s="4">
        <v>720</v>
      </c>
      <c r="L274" s="4">
        <v>720</v>
      </c>
      <c r="M274" s="1">
        <v>0</v>
      </c>
      <c r="N274" s="4">
        <v>0</v>
      </c>
      <c r="O274" s="4">
        <v>720</v>
      </c>
      <c r="P274" s="1">
        <v>9</v>
      </c>
    </row>
    <row r="275" spans="1:16" x14ac:dyDescent="0.35">
      <c r="A275" t="s">
        <v>123</v>
      </c>
      <c r="B275" t="s">
        <v>124</v>
      </c>
      <c r="C275" t="s">
        <v>125</v>
      </c>
      <c r="D275" t="s">
        <v>126</v>
      </c>
      <c r="E275" t="s">
        <v>40</v>
      </c>
      <c r="F275" t="s">
        <v>24</v>
      </c>
      <c r="G275" s="5">
        <v>0</v>
      </c>
      <c r="H275" s="2">
        <v>38.2941</v>
      </c>
      <c r="I275" s="5">
        <v>1</v>
      </c>
      <c r="J275" s="3">
        <v>0</v>
      </c>
      <c r="K275" s="4">
        <v>645</v>
      </c>
      <c r="L275" s="4">
        <v>645</v>
      </c>
      <c r="M275" s="1">
        <v>0</v>
      </c>
      <c r="N275" s="4">
        <v>0</v>
      </c>
      <c r="O275" s="4">
        <v>645</v>
      </c>
      <c r="P275" s="1">
        <v>3</v>
      </c>
    </row>
    <row r="276" spans="1:16" x14ac:dyDescent="0.35">
      <c r="A276" t="s">
        <v>123</v>
      </c>
      <c r="B276" t="s">
        <v>124</v>
      </c>
      <c r="C276" t="s">
        <v>125</v>
      </c>
      <c r="D276" t="s">
        <v>126</v>
      </c>
      <c r="E276" t="s">
        <v>41</v>
      </c>
      <c r="F276" t="s">
        <v>31</v>
      </c>
      <c r="G276" s="5">
        <v>0</v>
      </c>
      <c r="H276" s="2">
        <v>38.2941</v>
      </c>
      <c r="I276" s="5">
        <v>1</v>
      </c>
      <c r="J276" s="3">
        <v>0.20000000298023199</v>
      </c>
      <c r="K276" s="4">
        <v>524.66399804547405</v>
      </c>
      <c r="L276" s="4">
        <v>524.66399804547405</v>
      </c>
      <c r="M276" s="1">
        <v>0</v>
      </c>
      <c r="N276" s="4">
        <v>0</v>
      </c>
      <c r="O276" s="4">
        <v>524.66399804547405</v>
      </c>
      <c r="P276" s="1">
        <v>20</v>
      </c>
    </row>
    <row r="277" spans="1:16" x14ac:dyDescent="0.35">
      <c r="A277" t="s">
        <v>123</v>
      </c>
      <c r="B277" t="s">
        <v>124</v>
      </c>
      <c r="C277" t="s">
        <v>125</v>
      </c>
      <c r="D277" t="s">
        <v>126</v>
      </c>
      <c r="E277" t="s">
        <v>44</v>
      </c>
      <c r="F277" t="s">
        <v>36</v>
      </c>
      <c r="G277" s="5">
        <v>24</v>
      </c>
      <c r="H277" s="2">
        <v>38.2941</v>
      </c>
      <c r="I277" s="5">
        <v>2</v>
      </c>
      <c r="J277" s="3">
        <v>0</v>
      </c>
      <c r="K277" s="4">
        <v>521.1</v>
      </c>
      <c r="L277" s="4">
        <v>260.55</v>
      </c>
      <c r="M277" s="1">
        <v>8.3299999999999999E-2</v>
      </c>
      <c r="N277" s="4">
        <v>21.712499999999999</v>
      </c>
      <c r="O277" s="4">
        <v>260.55</v>
      </c>
      <c r="P277" s="1">
        <v>11.5</v>
      </c>
    </row>
    <row r="278" spans="1:16" x14ac:dyDescent="0.35">
      <c r="A278" t="s">
        <v>123</v>
      </c>
      <c r="B278" t="s">
        <v>124</v>
      </c>
      <c r="C278" t="s">
        <v>125</v>
      </c>
      <c r="D278" t="s">
        <v>126</v>
      </c>
      <c r="E278" t="s">
        <v>68</v>
      </c>
      <c r="F278" t="s">
        <v>27</v>
      </c>
      <c r="G278" s="5">
        <v>0</v>
      </c>
      <c r="H278" s="2">
        <v>38.2941</v>
      </c>
      <c r="I278" s="5">
        <v>1</v>
      </c>
      <c r="J278" s="3">
        <v>0</v>
      </c>
      <c r="K278" s="4">
        <v>420</v>
      </c>
      <c r="L278" s="4">
        <v>420</v>
      </c>
      <c r="M278" s="1">
        <v>0</v>
      </c>
      <c r="N278" s="4">
        <v>0</v>
      </c>
      <c r="O278" s="4">
        <v>420</v>
      </c>
      <c r="P278" s="1">
        <v>4</v>
      </c>
    </row>
    <row r="279" spans="1:16" x14ac:dyDescent="0.35">
      <c r="A279" t="s">
        <v>123</v>
      </c>
      <c r="B279" t="s">
        <v>124</v>
      </c>
      <c r="C279" t="s">
        <v>125</v>
      </c>
      <c r="D279" t="s">
        <v>126</v>
      </c>
      <c r="E279" t="s">
        <v>56</v>
      </c>
      <c r="F279" t="s">
        <v>36</v>
      </c>
      <c r="G279" s="5">
        <v>13</v>
      </c>
      <c r="H279" s="2">
        <v>38.2941</v>
      </c>
      <c r="I279" s="5">
        <v>2</v>
      </c>
      <c r="J279" s="3">
        <v>5.0000000745057997E-2</v>
      </c>
      <c r="K279" s="4">
        <v>403.19999992847403</v>
      </c>
      <c r="L279" s="4">
        <v>201.59999996423701</v>
      </c>
      <c r="M279" s="1">
        <v>0.15379999999999999</v>
      </c>
      <c r="N279" s="4">
        <v>31.015384609882599</v>
      </c>
      <c r="O279" s="4">
        <v>201.59999996423701</v>
      </c>
      <c r="P279" s="1">
        <v>4.5</v>
      </c>
    </row>
    <row r="280" spans="1:16" x14ac:dyDescent="0.35">
      <c r="A280" t="s">
        <v>123</v>
      </c>
      <c r="B280" t="s">
        <v>124</v>
      </c>
      <c r="C280" t="s">
        <v>125</v>
      </c>
      <c r="D280" t="s">
        <v>126</v>
      </c>
      <c r="E280" t="s">
        <v>76</v>
      </c>
      <c r="F280" t="s">
        <v>27</v>
      </c>
      <c r="G280" s="5">
        <v>0</v>
      </c>
      <c r="H280" s="2">
        <v>38.2941</v>
      </c>
      <c r="I280" s="5">
        <v>1</v>
      </c>
      <c r="J280" s="3">
        <v>0</v>
      </c>
      <c r="K280" s="4">
        <v>390</v>
      </c>
      <c r="L280" s="4">
        <v>390</v>
      </c>
      <c r="M280" s="1">
        <v>0</v>
      </c>
      <c r="N280" s="4">
        <v>0</v>
      </c>
      <c r="O280" s="4">
        <v>390</v>
      </c>
      <c r="P280" s="1">
        <v>7</v>
      </c>
    </row>
    <row r="281" spans="1:16" x14ac:dyDescent="0.35">
      <c r="A281" t="s">
        <v>123</v>
      </c>
      <c r="B281" t="s">
        <v>124</v>
      </c>
      <c r="C281" t="s">
        <v>125</v>
      </c>
      <c r="D281" t="s">
        <v>126</v>
      </c>
      <c r="E281" t="s">
        <v>43</v>
      </c>
      <c r="F281" t="s">
        <v>34</v>
      </c>
      <c r="G281" s="5">
        <v>0</v>
      </c>
      <c r="H281" s="2">
        <v>38.2941</v>
      </c>
      <c r="I281" s="5">
        <v>1</v>
      </c>
      <c r="J281" s="3">
        <v>0.15000000596046401</v>
      </c>
      <c r="K281" s="4">
        <v>305.99999785423199</v>
      </c>
      <c r="L281" s="4">
        <v>305.99999785423199</v>
      </c>
      <c r="M281" s="1">
        <v>0</v>
      </c>
      <c r="N281" s="4">
        <v>0</v>
      </c>
      <c r="O281" s="4">
        <v>305.99999785423199</v>
      </c>
      <c r="P281" s="1">
        <v>15</v>
      </c>
    </row>
    <row r="282" spans="1:16" x14ac:dyDescent="0.35">
      <c r="A282" t="s">
        <v>123</v>
      </c>
      <c r="B282" t="s">
        <v>124</v>
      </c>
      <c r="C282" t="s">
        <v>125</v>
      </c>
      <c r="D282" t="s">
        <v>126</v>
      </c>
      <c r="E282" t="s">
        <v>37</v>
      </c>
      <c r="F282" t="s">
        <v>31</v>
      </c>
      <c r="G282" s="5">
        <v>0</v>
      </c>
      <c r="H282" s="2">
        <v>38.2941</v>
      </c>
      <c r="I282" s="5">
        <v>1</v>
      </c>
      <c r="J282" s="3">
        <v>0</v>
      </c>
      <c r="K282" s="4">
        <v>300</v>
      </c>
      <c r="L282" s="4">
        <v>300</v>
      </c>
      <c r="M282" s="1">
        <v>0</v>
      </c>
      <c r="N282" s="4">
        <v>0</v>
      </c>
      <c r="O282" s="4">
        <v>300</v>
      </c>
      <c r="P282" s="1">
        <v>3</v>
      </c>
    </row>
    <row r="283" spans="1:16" x14ac:dyDescent="0.35">
      <c r="A283" t="s">
        <v>123</v>
      </c>
      <c r="B283" t="s">
        <v>124</v>
      </c>
      <c r="C283" t="s">
        <v>125</v>
      </c>
      <c r="D283" t="s">
        <v>126</v>
      </c>
      <c r="E283" t="s">
        <v>57</v>
      </c>
      <c r="F283" t="s">
        <v>24</v>
      </c>
      <c r="G283" s="5">
        <v>0</v>
      </c>
      <c r="H283" s="2">
        <v>38.2941</v>
      </c>
      <c r="I283" s="5">
        <v>1</v>
      </c>
      <c r="J283" s="3">
        <v>0</v>
      </c>
      <c r="K283" s="4">
        <v>250</v>
      </c>
      <c r="L283" s="4">
        <v>250</v>
      </c>
      <c r="M283" s="1">
        <v>0</v>
      </c>
      <c r="N283" s="4">
        <v>0</v>
      </c>
      <c r="O283" s="4">
        <v>250</v>
      </c>
      <c r="P283" s="1">
        <v>34</v>
      </c>
    </row>
    <row r="284" spans="1:16" x14ac:dyDescent="0.35">
      <c r="A284" t="s">
        <v>123</v>
      </c>
      <c r="B284" t="s">
        <v>124</v>
      </c>
      <c r="C284" t="s">
        <v>125</v>
      </c>
      <c r="D284" t="s">
        <v>126</v>
      </c>
      <c r="E284" t="s">
        <v>64</v>
      </c>
      <c r="F284" t="s">
        <v>36</v>
      </c>
      <c r="G284" s="5">
        <v>0</v>
      </c>
      <c r="H284" s="2">
        <v>38.2941</v>
      </c>
      <c r="I284" s="5">
        <v>1</v>
      </c>
      <c r="J284" s="3">
        <v>0.10000000149011599</v>
      </c>
      <c r="K284" s="4">
        <v>241.91999959945599</v>
      </c>
      <c r="L284" s="4">
        <v>241.91999959945599</v>
      </c>
      <c r="M284" s="1">
        <v>0</v>
      </c>
      <c r="N284" s="4">
        <v>0</v>
      </c>
      <c r="O284" s="4">
        <v>241.91999959945599</v>
      </c>
      <c r="P284" s="1">
        <v>8</v>
      </c>
    </row>
    <row r="285" spans="1:16" x14ac:dyDescent="0.35">
      <c r="A285" t="s">
        <v>123</v>
      </c>
      <c r="B285" t="s">
        <v>124</v>
      </c>
      <c r="C285" t="s">
        <v>125</v>
      </c>
      <c r="D285" t="s">
        <v>126</v>
      </c>
      <c r="E285" t="s">
        <v>80</v>
      </c>
      <c r="F285" t="s">
        <v>31</v>
      </c>
      <c r="G285" s="5">
        <v>0</v>
      </c>
      <c r="H285" s="2">
        <v>38.2941</v>
      </c>
      <c r="I285" s="5">
        <v>1</v>
      </c>
      <c r="J285" s="3">
        <v>0</v>
      </c>
      <c r="K285" s="4">
        <v>210</v>
      </c>
      <c r="L285" s="4">
        <v>210</v>
      </c>
      <c r="M285" s="1">
        <v>0</v>
      </c>
      <c r="N285" s="4">
        <v>0</v>
      </c>
      <c r="O285" s="4">
        <v>210</v>
      </c>
      <c r="P285" s="1">
        <v>7</v>
      </c>
    </row>
    <row r="286" spans="1:16" x14ac:dyDescent="0.35">
      <c r="A286" t="s">
        <v>123</v>
      </c>
      <c r="B286" t="s">
        <v>124</v>
      </c>
      <c r="C286" t="s">
        <v>125</v>
      </c>
      <c r="D286" t="s">
        <v>126</v>
      </c>
      <c r="E286" t="s">
        <v>52</v>
      </c>
      <c r="F286" t="s">
        <v>39</v>
      </c>
      <c r="G286" s="5">
        <v>0</v>
      </c>
      <c r="H286" s="2">
        <v>38.2941</v>
      </c>
      <c r="I286" s="5">
        <v>1</v>
      </c>
      <c r="J286" s="3">
        <v>0</v>
      </c>
      <c r="K286" s="4">
        <v>194.5</v>
      </c>
      <c r="L286" s="4">
        <v>194.5</v>
      </c>
      <c r="M286" s="1">
        <v>0</v>
      </c>
      <c r="N286" s="4">
        <v>0</v>
      </c>
      <c r="O286" s="4">
        <v>194.5</v>
      </c>
      <c r="P286" s="1">
        <v>20</v>
      </c>
    </row>
    <row r="287" spans="1:16" x14ac:dyDescent="0.35">
      <c r="A287" t="s">
        <v>123</v>
      </c>
      <c r="B287" t="s">
        <v>124</v>
      </c>
      <c r="C287" t="s">
        <v>125</v>
      </c>
      <c r="D287" t="s">
        <v>126</v>
      </c>
      <c r="E287" t="s">
        <v>77</v>
      </c>
      <c r="F287" t="s">
        <v>34</v>
      </c>
      <c r="G287" s="5">
        <v>386</v>
      </c>
      <c r="H287" s="2">
        <v>38.2941</v>
      </c>
      <c r="I287" s="5">
        <v>3</v>
      </c>
      <c r="J287" s="3">
        <v>8.3333333333333301E-2</v>
      </c>
      <c r="K287" s="4">
        <v>164.25</v>
      </c>
      <c r="L287" s="4">
        <v>54.75</v>
      </c>
      <c r="M287" s="1">
        <v>7.7999999999999996E-3</v>
      </c>
      <c r="N287" s="4">
        <v>0.42551813471502498</v>
      </c>
      <c r="O287" s="4">
        <v>54.75</v>
      </c>
      <c r="P287" s="1">
        <v>10.333299999999999</v>
      </c>
    </row>
    <row r="288" spans="1:16" x14ac:dyDescent="0.35">
      <c r="A288" t="s">
        <v>123</v>
      </c>
      <c r="B288" t="s">
        <v>124</v>
      </c>
      <c r="C288" t="s">
        <v>125</v>
      </c>
      <c r="D288" t="s">
        <v>126</v>
      </c>
      <c r="E288" t="s">
        <v>107</v>
      </c>
      <c r="F288" t="s">
        <v>39</v>
      </c>
      <c r="G288" s="5">
        <v>0</v>
      </c>
      <c r="H288" s="2">
        <v>38.2941</v>
      </c>
      <c r="I288" s="5">
        <v>1</v>
      </c>
      <c r="J288" s="3">
        <v>0</v>
      </c>
      <c r="K288" s="4">
        <v>156</v>
      </c>
      <c r="L288" s="4">
        <v>156</v>
      </c>
      <c r="M288" s="1">
        <v>0</v>
      </c>
      <c r="N288" s="4">
        <v>0</v>
      </c>
      <c r="O288" s="4">
        <v>156</v>
      </c>
      <c r="P288" s="1">
        <v>6</v>
      </c>
    </row>
    <row r="289" spans="1:16" x14ac:dyDescent="0.35">
      <c r="A289" t="s">
        <v>123</v>
      </c>
      <c r="B289" t="s">
        <v>124</v>
      </c>
      <c r="C289" t="s">
        <v>125</v>
      </c>
      <c r="D289" t="s">
        <v>126</v>
      </c>
      <c r="E289" t="s">
        <v>96</v>
      </c>
      <c r="F289" t="s">
        <v>34</v>
      </c>
      <c r="G289" s="5">
        <v>0</v>
      </c>
      <c r="H289" s="2">
        <v>38.2941</v>
      </c>
      <c r="I289" s="5">
        <v>1</v>
      </c>
      <c r="J289" s="3">
        <v>0</v>
      </c>
      <c r="K289" s="4">
        <v>144</v>
      </c>
      <c r="L289" s="4">
        <v>144</v>
      </c>
      <c r="M289" s="1">
        <v>0</v>
      </c>
      <c r="N289" s="4">
        <v>0</v>
      </c>
      <c r="O289" s="4">
        <v>144</v>
      </c>
      <c r="P289" s="1">
        <v>7</v>
      </c>
    </row>
    <row r="290" spans="1:16" x14ac:dyDescent="0.35">
      <c r="A290" t="s">
        <v>123</v>
      </c>
      <c r="B290" t="s">
        <v>124</v>
      </c>
      <c r="C290" t="s">
        <v>125</v>
      </c>
      <c r="D290" t="s">
        <v>126</v>
      </c>
      <c r="E290" t="s">
        <v>79</v>
      </c>
      <c r="F290" t="s">
        <v>36</v>
      </c>
      <c r="G290" s="5">
        <v>0</v>
      </c>
      <c r="H290" s="2">
        <v>38.2941</v>
      </c>
      <c r="I290" s="5">
        <v>1</v>
      </c>
      <c r="J290" s="3">
        <v>0.15000000596046401</v>
      </c>
      <c r="K290" s="4">
        <v>135.14999905228601</v>
      </c>
      <c r="L290" s="4">
        <v>135.14999905228601</v>
      </c>
      <c r="M290" s="1">
        <v>0</v>
      </c>
      <c r="N290" s="4">
        <v>0</v>
      </c>
      <c r="O290" s="4">
        <v>135.14999905228601</v>
      </c>
      <c r="P290" s="1">
        <v>15</v>
      </c>
    </row>
    <row r="291" spans="1:16" x14ac:dyDescent="0.35">
      <c r="A291" t="s">
        <v>123</v>
      </c>
      <c r="B291" t="s">
        <v>124</v>
      </c>
      <c r="C291" t="s">
        <v>125</v>
      </c>
      <c r="D291" t="s">
        <v>126</v>
      </c>
      <c r="E291" t="s">
        <v>100</v>
      </c>
      <c r="F291" t="s">
        <v>24</v>
      </c>
      <c r="G291" s="5">
        <v>0</v>
      </c>
      <c r="H291" s="2">
        <v>38.2941</v>
      </c>
      <c r="I291" s="5">
        <v>1</v>
      </c>
      <c r="J291" s="3">
        <v>0</v>
      </c>
      <c r="K291" s="4">
        <v>128</v>
      </c>
      <c r="L291" s="4">
        <v>128</v>
      </c>
      <c r="M291" s="1">
        <v>0</v>
      </c>
      <c r="N291" s="4">
        <v>0</v>
      </c>
      <c r="O291" s="4">
        <v>128</v>
      </c>
      <c r="P291" s="1">
        <v>34</v>
      </c>
    </row>
    <row r="292" spans="1:16" x14ac:dyDescent="0.35">
      <c r="A292" t="s">
        <v>123</v>
      </c>
      <c r="B292" t="s">
        <v>124</v>
      </c>
      <c r="C292" t="s">
        <v>125</v>
      </c>
      <c r="D292" t="s">
        <v>126</v>
      </c>
      <c r="E292" t="s">
        <v>94</v>
      </c>
      <c r="F292" t="s">
        <v>59</v>
      </c>
      <c r="G292" s="5">
        <v>0</v>
      </c>
      <c r="H292" s="2">
        <v>38.2941</v>
      </c>
      <c r="I292" s="5">
        <v>1</v>
      </c>
      <c r="J292" s="3">
        <v>0</v>
      </c>
      <c r="K292" s="4">
        <v>128</v>
      </c>
      <c r="L292" s="4">
        <v>128</v>
      </c>
      <c r="M292" s="1">
        <v>0</v>
      </c>
      <c r="N292" s="4">
        <v>0</v>
      </c>
      <c r="O292" s="4">
        <v>128</v>
      </c>
      <c r="P292" s="1">
        <v>7</v>
      </c>
    </row>
    <row r="293" spans="1:16" x14ac:dyDescent="0.35">
      <c r="A293" t="s">
        <v>123</v>
      </c>
      <c r="B293" t="s">
        <v>124</v>
      </c>
      <c r="C293" t="s">
        <v>125</v>
      </c>
      <c r="D293" t="s">
        <v>126</v>
      </c>
      <c r="E293" t="s">
        <v>87</v>
      </c>
      <c r="F293" t="s">
        <v>34</v>
      </c>
      <c r="G293" s="5">
        <v>0</v>
      </c>
      <c r="H293" s="2">
        <v>38.2941</v>
      </c>
      <c r="I293" s="5">
        <v>1</v>
      </c>
      <c r="J293" s="3">
        <v>0</v>
      </c>
      <c r="K293" s="4">
        <v>86.4</v>
      </c>
      <c r="L293" s="4">
        <v>86.4</v>
      </c>
      <c r="M293" s="1">
        <v>0</v>
      </c>
      <c r="N293" s="4">
        <v>0</v>
      </c>
      <c r="O293" s="4">
        <v>86.4</v>
      </c>
      <c r="P293" s="1">
        <v>6</v>
      </c>
    </row>
    <row r="294" spans="1:16" x14ac:dyDescent="0.35">
      <c r="A294" t="s">
        <v>123</v>
      </c>
      <c r="B294" t="s">
        <v>124</v>
      </c>
      <c r="C294" t="s">
        <v>125</v>
      </c>
      <c r="D294" t="s">
        <v>126</v>
      </c>
      <c r="E294" t="s">
        <v>92</v>
      </c>
      <c r="F294" t="s">
        <v>24</v>
      </c>
      <c r="G294" s="5">
        <v>0</v>
      </c>
      <c r="H294" s="2">
        <v>38.2941</v>
      </c>
      <c r="I294" s="5">
        <v>1</v>
      </c>
      <c r="J294" s="3">
        <v>0</v>
      </c>
      <c r="K294" s="4">
        <v>84</v>
      </c>
      <c r="L294" s="4">
        <v>84</v>
      </c>
      <c r="M294" s="1">
        <v>0</v>
      </c>
      <c r="N294" s="4">
        <v>0</v>
      </c>
      <c r="O294" s="4">
        <v>84</v>
      </c>
      <c r="P294" s="1">
        <v>7</v>
      </c>
    </row>
    <row r="295" spans="1:16" x14ac:dyDescent="0.35">
      <c r="A295" t="s">
        <v>123</v>
      </c>
      <c r="B295" t="s">
        <v>124</v>
      </c>
      <c r="C295" t="s">
        <v>125</v>
      </c>
      <c r="D295" t="s">
        <v>126</v>
      </c>
      <c r="E295" t="s">
        <v>32</v>
      </c>
      <c r="F295" t="s">
        <v>21</v>
      </c>
      <c r="G295" s="5">
        <v>0</v>
      </c>
      <c r="H295" s="2">
        <v>38.2941</v>
      </c>
      <c r="I295" s="5">
        <v>1</v>
      </c>
      <c r="J295" s="3">
        <v>5.0000000745057997E-2</v>
      </c>
      <c r="K295" s="4">
        <v>36.479999971389702</v>
      </c>
      <c r="L295" s="4">
        <v>36.479999971389702</v>
      </c>
      <c r="M295" s="1">
        <v>0</v>
      </c>
      <c r="N295" s="4">
        <v>0</v>
      </c>
      <c r="O295" s="4">
        <v>36.479999971389702</v>
      </c>
      <c r="P295" s="1">
        <v>7</v>
      </c>
    </row>
    <row r="296" spans="1:16" x14ac:dyDescent="0.35">
      <c r="A296" t="s">
        <v>127</v>
      </c>
      <c r="B296" t="s">
        <v>128</v>
      </c>
      <c r="C296" t="s">
        <v>129</v>
      </c>
      <c r="D296" t="s">
        <v>19</v>
      </c>
      <c r="E296" t="s">
        <v>85</v>
      </c>
      <c r="F296" t="s">
        <v>34</v>
      </c>
      <c r="G296" s="5">
        <v>334</v>
      </c>
      <c r="H296" s="2">
        <v>38.411799999999999</v>
      </c>
      <c r="I296" s="5">
        <v>2</v>
      </c>
      <c r="J296" s="3">
        <v>0</v>
      </c>
      <c r="K296" s="4">
        <v>16864</v>
      </c>
      <c r="L296" s="4">
        <v>8432</v>
      </c>
      <c r="M296" s="1">
        <v>6.0000000000000001E-3</v>
      </c>
      <c r="N296" s="4">
        <v>50.491017964071801</v>
      </c>
      <c r="O296" s="4">
        <v>8432</v>
      </c>
      <c r="P296" s="1">
        <v>4.5</v>
      </c>
    </row>
    <row r="297" spans="1:16" x14ac:dyDescent="0.35">
      <c r="A297" t="s">
        <v>127</v>
      </c>
      <c r="B297" t="s">
        <v>128</v>
      </c>
      <c r="C297" t="s">
        <v>129</v>
      </c>
      <c r="D297" t="s">
        <v>19</v>
      </c>
      <c r="E297" t="s">
        <v>30</v>
      </c>
      <c r="F297" t="s">
        <v>31</v>
      </c>
      <c r="G297" s="5">
        <v>552</v>
      </c>
      <c r="H297" s="2">
        <v>38.411799999999999</v>
      </c>
      <c r="I297" s="5">
        <v>4</v>
      </c>
      <c r="J297" s="3">
        <v>5.0000000745057997E-2</v>
      </c>
      <c r="K297" s="4">
        <v>7884.2999955937203</v>
      </c>
      <c r="L297" s="4">
        <v>1971.0749988984301</v>
      </c>
      <c r="M297" s="1">
        <v>7.1999999999999998E-3</v>
      </c>
      <c r="N297" s="4">
        <v>14.2831521659306</v>
      </c>
      <c r="O297" s="4">
        <v>1971.0749988984301</v>
      </c>
      <c r="P297" s="1">
        <v>8.5</v>
      </c>
    </row>
    <row r="298" spans="1:16" x14ac:dyDescent="0.35">
      <c r="A298" t="s">
        <v>127</v>
      </c>
      <c r="B298" t="s">
        <v>128</v>
      </c>
      <c r="C298" t="s">
        <v>129</v>
      </c>
      <c r="D298" t="s">
        <v>19</v>
      </c>
      <c r="E298" t="s">
        <v>26</v>
      </c>
      <c r="F298" t="s">
        <v>27</v>
      </c>
      <c r="G298" s="5">
        <v>534</v>
      </c>
      <c r="H298" s="2">
        <v>38.411799999999999</v>
      </c>
      <c r="I298" s="5">
        <v>4</v>
      </c>
      <c r="J298" s="3">
        <v>0</v>
      </c>
      <c r="K298" s="4">
        <v>3936.8</v>
      </c>
      <c r="L298" s="4">
        <v>984.2</v>
      </c>
      <c r="M298" s="1">
        <v>7.4999999999999997E-3</v>
      </c>
      <c r="N298" s="4">
        <v>7.3722846441947496</v>
      </c>
      <c r="O298" s="4">
        <v>984.2</v>
      </c>
      <c r="P298" s="1">
        <v>5.25</v>
      </c>
    </row>
    <row r="299" spans="1:16" x14ac:dyDescent="0.35">
      <c r="A299" t="s">
        <v>127</v>
      </c>
      <c r="B299" t="s">
        <v>128</v>
      </c>
      <c r="C299" t="s">
        <v>129</v>
      </c>
      <c r="D299" t="s">
        <v>19</v>
      </c>
      <c r="E299" t="s">
        <v>23</v>
      </c>
      <c r="F299" t="s">
        <v>24</v>
      </c>
      <c r="G299" s="5">
        <v>0</v>
      </c>
      <c r="H299" s="2">
        <v>38.411799999999999</v>
      </c>
      <c r="I299" s="5">
        <v>1</v>
      </c>
      <c r="J299" s="3">
        <v>0</v>
      </c>
      <c r="K299" s="4">
        <v>2640</v>
      </c>
      <c r="L299" s="4">
        <v>2640</v>
      </c>
      <c r="M299" s="1">
        <v>0</v>
      </c>
      <c r="N299" s="4">
        <v>0</v>
      </c>
      <c r="O299" s="4">
        <v>2640</v>
      </c>
      <c r="P299" s="1">
        <v>2</v>
      </c>
    </row>
    <row r="300" spans="1:16" x14ac:dyDescent="0.35">
      <c r="A300" t="s">
        <v>127</v>
      </c>
      <c r="B300" t="s">
        <v>128</v>
      </c>
      <c r="C300" t="s">
        <v>129</v>
      </c>
      <c r="D300" t="s">
        <v>19</v>
      </c>
      <c r="E300" t="s">
        <v>22</v>
      </c>
      <c r="F300" t="s">
        <v>21</v>
      </c>
      <c r="G300" s="5">
        <v>514</v>
      </c>
      <c r="H300" s="2">
        <v>38.411799999999999</v>
      </c>
      <c r="I300" s="5">
        <v>4</v>
      </c>
      <c r="J300" s="3">
        <v>3.7500000558793503E-2</v>
      </c>
      <c r="K300" s="4">
        <v>2305.6799978613799</v>
      </c>
      <c r="L300" s="4">
        <v>576.419999465346</v>
      </c>
      <c r="M300" s="1">
        <v>7.7999999999999996E-3</v>
      </c>
      <c r="N300" s="4">
        <v>4.4857587507030798</v>
      </c>
      <c r="O300" s="4">
        <v>576.419999465346</v>
      </c>
      <c r="P300" s="1">
        <v>4.75</v>
      </c>
    </row>
    <row r="301" spans="1:16" x14ac:dyDescent="0.35">
      <c r="A301" t="s">
        <v>127</v>
      </c>
      <c r="B301" t="s">
        <v>128</v>
      </c>
      <c r="C301" t="s">
        <v>129</v>
      </c>
      <c r="D301" t="s">
        <v>19</v>
      </c>
      <c r="E301" t="s">
        <v>89</v>
      </c>
      <c r="F301" t="s">
        <v>31</v>
      </c>
      <c r="G301" s="5">
        <v>0</v>
      </c>
      <c r="H301" s="2">
        <v>38.411799999999999</v>
      </c>
      <c r="I301" s="5">
        <v>1</v>
      </c>
      <c r="J301" s="3">
        <v>0</v>
      </c>
      <c r="K301" s="4">
        <v>2195</v>
      </c>
      <c r="L301" s="4">
        <v>2195</v>
      </c>
      <c r="M301" s="1">
        <v>0</v>
      </c>
      <c r="N301" s="4">
        <v>0</v>
      </c>
      <c r="O301" s="4">
        <v>2195</v>
      </c>
      <c r="P301" s="1">
        <v>4</v>
      </c>
    </row>
    <row r="302" spans="1:16" x14ac:dyDescent="0.35">
      <c r="A302" t="s">
        <v>127</v>
      </c>
      <c r="B302" t="s">
        <v>128</v>
      </c>
      <c r="C302" t="s">
        <v>129</v>
      </c>
      <c r="D302" t="s">
        <v>19</v>
      </c>
      <c r="E302" t="s">
        <v>58</v>
      </c>
      <c r="F302" t="s">
        <v>59</v>
      </c>
      <c r="G302" s="5">
        <v>653</v>
      </c>
      <c r="H302" s="2">
        <v>38.411799999999999</v>
      </c>
      <c r="I302" s="5">
        <v>3</v>
      </c>
      <c r="J302" s="3">
        <v>1.66666669150193E-2</v>
      </c>
      <c r="K302" s="4">
        <v>2188.4999999776401</v>
      </c>
      <c r="L302" s="4">
        <v>729.49999999254896</v>
      </c>
      <c r="M302" s="1">
        <v>4.5999999999999999E-3</v>
      </c>
      <c r="N302" s="4">
        <v>3.35145482385551</v>
      </c>
      <c r="O302" s="4">
        <v>729.49999999254896</v>
      </c>
      <c r="P302" s="1">
        <v>6.5</v>
      </c>
    </row>
    <row r="303" spans="1:16" x14ac:dyDescent="0.35">
      <c r="A303" t="s">
        <v>127</v>
      </c>
      <c r="B303" t="s">
        <v>128</v>
      </c>
      <c r="C303" t="s">
        <v>129</v>
      </c>
      <c r="D303" t="s">
        <v>19</v>
      </c>
      <c r="E303" t="s">
        <v>40</v>
      </c>
      <c r="F303" t="s">
        <v>24</v>
      </c>
      <c r="G303" s="5">
        <v>194</v>
      </c>
      <c r="H303" s="2">
        <v>38.411799999999999</v>
      </c>
      <c r="I303" s="5">
        <v>2</v>
      </c>
      <c r="J303" s="3">
        <v>0</v>
      </c>
      <c r="K303" s="4">
        <v>1225.5</v>
      </c>
      <c r="L303" s="4">
        <v>612.75</v>
      </c>
      <c r="M303" s="1">
        <v>1.03E-2</v>
      </c>
      <c r="N303" s="4">
        <v>6.3170103092783503</v>
      </c>
      <c r="O303" s="4">
        <v>612.75</v>
      </c>
      <c r="P303" s="1">
        <v>6.5</v>
      </c>
    </row>
    <row r="304" spans="1:16" x14ac:dyDescent="0.35">
      <c r="A304" t="s">
        <v>127</v>
      </c>
      <c r="B304" t="s">
        <v>128</v>
      </c>
      <c r="C304" t="s">
        <v>129</v>
      </c>
      <c r="D304" t="s">
        <v>19</v>
      </c>
      <c r="E304" t="s">
        <v>100</v>
      </c>
      <c r="F304" t="s">
        <v>24</v>
      </c>
      <c r="G304" s="5">
        <v>588</v>
      </c>
      <c r="H304" s="2">
        <v>38.411799999999999</v>
      </c>
      <c r="I304" s="5">
        <v>2</v>
      </c>
      <c r="J304" s="3">
        <v>5.0000000745057997E-2</v>
      </c>
      <c r="K304" s="4">
        <v>953.59999847412098</v>
      </c>
      <c r="L304" s="4">
        <v>476.79999923705998</v>
      </c>
      <c r="M304" s="1">
        <v>3.3999999999999998E-3</v>
      </c>
      <c r="N304" s="4">
        <v>1.6217687048879601</v>
      </c>
      <c r="O304" s="4">
        <v>476.79999923705998</v>
      </c>
      <c r="P304" s="1">
        <v>9</v>
      </c>
    </row>
    <row r="305" spans="1:16" x14ac:dyDescent="0.35">
      <c r="A305" t="s">
        <v>127</v>
      </c>
      <c r="B305" t="s">
        <v>128</v>
      </c>
      <c r="C305" t="s">
        <v>129</v>
      </c>
      <c r="D305" t="s">
        <v>19</v>
      </c>
      <c r="E305" t="s">
        <v>53</v>
      </c>
      <c r="F305" t="s">
        <v>27</v>
      </c>
      <c r="G305" s="5">
        <v>413</v>
      </c>
      <c r="H305" s="2">
        <v>38.411799999999999</v>
      </c>
      <c r="I305" s="5">
        <v>2</v>
      </c>
      <c r="J305" s="3">
        <v>1.49999996647238E-2</v>
      </c>
      <c r="K305" s="4">
        <v>862.50500004459104</v>
      </c>
      <c r="L305" s="4">
        <v>431.25250002229501</v>
      </c>
      <c r="M305" s="1">
        <v>4.7999999999999996E-3</v>
      </c>
      <c r="N305" s="4">
        <v>2.0883898306164399</v>
      </c>
      <c r="O305" s="4">
        <v>431.25250002229501</v>
      </c>
      <c r="P305" s="1">
        <v>2</v>
      </c>
    </row>
    <row r="306" spans="1:16" x14ac:dyDescent="0.35">
      <c r="A306" t="s">
        <v>127</v>
      </c>
      <c r="B306" t="s">
        <v>128</v>
      </c>
      <c r="C306" t="s">
        <v>129</v>
      </c>
      <c r="D306" t="s">
        <v>19</v>
      </c>
      <c r="E306" t="s">
        <v>92</v>
      </c>
      <c r="F306" t="s">
        <v>24</v>
      </c>
      <c r="G306" s="5">
        <v>0</v>
      </c>
      <c r="H306" s="2">
        <v>38.411799999999999</v>
      </c>
      <c r="I306" s="5">
        <v>1</v>
      </c>
      <c r="J306" s="3">
        <v>0</v>
      </c>
      <c r="K306" s="4">
        <v>840</v>
      </c>
      <c r="L306" s="4">
        <v>840</v>
      </c>
      <c r="M306" s="1">
        <v>0</v>
      </c>
      <c r="N306" s="4">
        <v>0</v>
      </c>
      <c r="O306" s="4">
        <v>840</v>
      </c>
      <c r="P306" s="1">
        <v>7</v>
      </c>
    </row>
    <row r="307" spans="1:16" x14ac:dyDescent="0.35">
      <c r="A307" t="s">
        <v>127</v>
      </c>
      <c r="B307" t="s">
        <v>128</v>
      </c>
      <c r="C307" t="s">
        <v>129</v>
      </c>
      <c r="D307" t="s">
        <v>19</v>
      </c>
      <c r="E307" t="s">
        <v>57</v>
      </c>
      <c r="F307" t="s">
        <v>24</v>
      </c>
      <c r="G307" s="5">
        <v>318</v>
      </c>
      <c r="H307" s="2">
        <v>38.411799999999999</v>
      </c>
      <c r="I307" s="5">
        <v>3</v>
      </c>
      <c r="J307" s="3">
        <v>8.3333334575096701E-2</v>
      </c>
      <c r="K307" s="4">
        <v>821.24999864026904</v>
      </c>
      <c r="L307" s="4">
        <v>273.74999954675599</v>
      </c>
      <c r="M307" s="1">
        <v>9.4000000000000004E-3</v>
      </c>
      <c r="N307" s="4">
        <v>2.5825471655354302</v>
      </c>
      <c r="O307" s="4">
        <v>273.74999954675599</v>
      </c>
      <c r="P307" s="1">
        <v>11.666700000000001</v>
      </c>
    </row>
    <row r="308" spans="1:16" x14ac:dyDescent="0.35">
      <c r="A308" t="s">
        <v>127</v>
      </c>
      <c r="B308" t="s">
        <v>128</v>
      </c>
      <c r="C308" t="s">
        <v>129</v>
      </c>
      <c r="D308" t="s">
        <v>19</v>
      </c>
      <c r="E308" t="s">
        <v>25</v>
      </c>
      <c r="F308" t="s">
        <v>21</v>
      </c>
      <c r="G308" s="5">
        <v>0</v>
      </c>
      <c r="H308" s="2">
        <v>38.411799999999999</v>
      </c>
      <c r="I308" s="5">
        <v>1</v>
      </c>
      <c r="J308" s="3">
        <v>0</v>
      </c>
      <c r="K308" s="4">
        <v>733.6</v>
      </c>
      <c r="L308" s="4">
        <v>733.6</v>
      </c>
      <c r="M308" s="1">
        <v>0</v>
      </c>
      <c r="N308" s="4">
        <v>0</v>
      </c>
      <c r="O308" s="4">
        <v>733.6</v>
      </c>
      <c r="P308" s="1">
        <v>2</v>
      </c>
    </row>
    <row r="309" spans="1:16" x14ac:dyDescent="0.35">
      <c r="A309" t="s">
        <v>127</v>
      </c>
      <c r="B309" t="s">
        <v>128</v>
      </c>
      <c r="C309" t="s">
        <v>129</v>
      </c>
      <c r="D309" t="s">
        <v>19</v>
      </c>
      <c r="E309" t="s">
        <v>42</v>
      </c>
      <c r="F309" t="s">
        <v>24</v>
      </c>
      <c r="G309" s="5">
        <v>0</v>
      </c>
      <c r="H309" s="2">
        <v>38.411799999999999</v>
      </c>
      <c r="I309" s="5">
        <v>1</v>
      </c>
      <c r="J309" s="3">
        <v>0</v>
      </c>
      <c r="K309" s="4">
        <v>667.2</v>
      </c>
      <c r="L309" s="4">
        <v>667.2</v>
      </c>
      <c r="M309" s="1">
        <v>0</v>
      </c>
      <c r="N309" s="4">
        <v>0</v>
      </c>
      <c r="O309" s="4">
        <v>667.2</v>
      </c>
      <c r="P309" s="1">
        <v>4</v>
      </c>
    </row>
    <row r="310" spans="1:16" x14ac:dyDescent="0.35">
      <c r="A310" t="s">
        <v>127</v>
      </c>
      <c r="B310" t="s">
        <v>128</v>
      </c>
      <c r="C310" t="s">
        <v>129</v>
      </c>
      <c r="D310" t="s">
        <v>19</v>
      </c>
      <c r="E310" t="s">
        <v>33</v>
      </c>
      <c r="F310" t="s">
        <v>34</v>
      </c>
      <c r="G310" s="5">
        <v>100</v>
      </c>
      <c r="H310" s="2">
        <v>38.411799999999999</v>
      </c>
      <c r="I310" s="5">
        <v>2</v>
      </c>
      <c r="J310" s="3">
        <v>0.10000000149011599</v>
      </c>
      <c r="K310" s="4">
        <v>649.79999864101399</v>
      </c>
      <c r="L310" s="4">
        <v>324.89999932050699</v>
      </c>
      <c r="M310" s="1">
        <v>0.02</v>
      </c>
      <c r="N310" s="4">
        <v>6.4979999864101403</v>
      </c>
      <c r="O310" s="4">
        <v>324.89999932050699</v>
      </c>
      <c r="P310" s="1">
        <v>4</v>
      </c>
    </row>
    <row r="311" spans="1:16" x14ac:dyDescent="0.35">
      <c r="A311" t="s">
        <v>127</v>
      </c>
      <c r="B311" t="s">
        <v>128</v>
      </c>
      <c r="C311" t="s">
        <v>129</v>
      </c>
      <c r="D311" t="s">
        <v>19</v>
      </c>
      <c r="E311" t="s">
        <v>29</v>
      </c>
      <c r="F311" t="s">
        <v>24</v>
      </c>
      <c r="G311" s="5">
        <v>614</v>
      </c>
      <c r="H311" s="2">
        <v>38.411799999999999</v>
      </c>
      <c r="I311" s="5">
        <v>2</v>
      </c>
      <c r="J311" s="3">
        <v>2.9999999329447701E-2</v>
      </c>
      <c r="K311" s="4">
        <v>635.12000009119504</v>
      </c>
      <c r="L311" s="4">
        <v>317.56000004559701</v>
      </c>
      <c r="M311" s="1">
        <v>3.3E-3</v>
      </c>
      <c r="N311" s="4">
        <v>1.03439739428533</v>
      </c>
      <c r="O311" s="4">
        <v>317.56000004559701</v>
      </c>
      <c r="P311" s="1">
        <v>6</v>
      </c>
    </row>
    <row r="312" spans="1:16" x14ac:dyDescent="0.35">
      <c r="A312" t="s">
        <v>127</v>
      </c>
      <c r="B312" t="s">
        <v>128</v>
      </c>
      <c r="C312" t="s">
        <v>129</v>
      </c>
      <c r="D312" t="s">
        <v>19</v>
      </c>
      <c r="E312" t="s">
        <v>32</v>
      </c>
      <c r="F312" t="s">
        <v>21</v>
      </c>
      <c r="G312" s="5">
        <v>330</v>
      </c>
      <c r="H312" s="2">
        <v>38.411799999999999</v>
      </c>
      <c r="I312" s="5">
        <v>2</v>
      </c>
      <c r="J312" s="3">
        <v>2.5000000372528999E-2</v>
      </c>
      <c r="K312" s="4">
        <v>617.99999955296505</v>
      </c>
      <c r="L312" s="4">
        <v>308.99999977648201</v>
      </c>
      <c r="M312" s="1">
        <v>6.1000000000000004E-3</v>
      </c>
      <c r="N312" s="4">
        <v>1.87272727137262</v>
      </c>
      <c r="O312" s="4">
        <v>308.99999977648201</v>
      </c>
      <c r="P312" s="1">
        <v>6</v>
      </c>
    </row>
    <row r="313" spans="1:16" x14ac:dyDescent="0.35">
      <c r="A313" t="s">
        <v>127</v>
      </c>
      <c r="B313" t="s">
        <v>128</v>
      </c>
      <c r="C313" t="s">
        <v>129</v>
      </c>
      <c r="D313" t="s">
        <v>19</v>
      </c>
      <c r="E313" t="s">
        <v>105</v>
      </c>
      <c r="F313" t="s">
        <v>34</v>
      </c>
      <c r="G313" s="5">
        <v>0</v>
      </c>
      <c r="H313" s="2">
        <v>38.411799999999999</v>
      </c>
      <c r="I313" s="5">
        <v>1</v>
      </c>
      <c r="J313" s="3">
        <v>0</v>
      </c>
      <c r="K313" s="4">
        <v>552</v>
      </c>
      <c r="L313" s="4">
        <v>552</v>
      </c>
      <c r="M313" s="1">
        <v>0</v>
      </c>
      <c r="N313" s="4">
        <v>0</v>
      </c>
      <c r="O313" s="4">
        <v>552</v>
      </c>
      <c r="P313" s="1">
        <v>6</v>
      </c>
    </row>
    <row r="314" spans="1:16" x14ac:dyDescent="0.35">
      <c r="A314" t="s">
        <v>127</v>
      </c>
      <c r="B314" t="s">
        <v>128</v>
      </c>
      <c r="C314" t="s">
        <v>129</v>
      </c>
      <c r="D314" t="s">
        <v>19</v>
      </c>
      <c r="E314" t="s">
        <v>55</v>
      </c>
      <c r="F314" t="s">
        <v>34</v>
      </c>
      <c r="G314" s="5">
        <v>0</v>
      </c>
      <c r="H314" s="2">
        <v>38.411799999999999</v>
      </c>
      <c r="I314" s="5">
        <v>1</v>
      </c>
      <c r="J314" s="3">
        <v>0</v>
      </c>
      <c r="K314" s="4">
        <v>540</v>
      </c>
      <c r="L314" s="4">
        <v>540</v>
      </c>
      <c r="M314" s="1">
        <v>0</v>
      </c>
      <c r="N314" s="4">
        <v>0</v>
      </c>
      <c r="O314" s="4">
        <v>540</v>
      </c>
      <c r="P314" s="1">
        <v>25</v>
      </c>
    </row>
    <row r="315" spans="1:16" x14ac:dyDescent="0.35">
      <c r="A315" t="s">
        <v>127</v>
      </c>
      <c r="B315" t="s">
        <v>128</v>
      </c>
      <c r="C315" t="s">
        <v>129</v>
      </c>
      <c r="D315" t="s">
        <v>19</v>
      </c>
      <c r="E315" t="s">
        <v>86</v>
      </c>
      <c r="F315" t="s">
        <v>31</v>
      </c>
      <c r="G315" s="5">
        <v>642</v>
      </c>
      <c r="H315" s="2">
        <v>38.411799999999999</v>
      </c>
      <c r="I315" s="5">
        <v>2</v>
      </c>
      <c r="J315" s="3">
        <v>1.9999999552965102E-2</v>
      </c>
      <c r="K315" s="4">
        <v>466.56000007241897</v>
      </c>
      <c r="L315" s="4">
        <v>233.280000036209</v>
      </c>
      <c r="M315" s="1">
        <v>3.0999999999999999E-3</v>
      </c>
      <c r="N315" s="4">
        <v>0.72672897207541998</v>
      </c>
      <c r="O315" s="4">
        <v>233.280000036209</v>
      </c>
      <c r="P315" s="1">
        <v>4</v>
      </c>
    </row>
    <row r="316" spans="1:16" x14ac:dyDescent="0.35">
      <c r="A316" t="s">
        <v>127</v>
      </c>
      <c r="B316" t="s">
        <v>128</v>
      </c>
      <c r="C316" t="s">
        <v>129</v>
      </c>
      <c r="D316" t="s">
        <v>19</v>
      </c>
      <c r="E316" t="s">
        <v>109</v>
      </c>
      <c r="F316" t="s">
        <v>39</v>
      </c>
      <c r="G316" s="5">
        <v>30</v>
      </c>
      <c r="H316" s="2">
        <v>38.411799999999999</v>
      </c>
      <c r="I316" s="5">
        <v>2</v>
      </c>
      <c r="J316" s="3">
        <v>0.125</v>
      </c>
      <c r="K316" s="4">
        <v>434.5</v>
      </c>
      <c r="L316" s="4">
        <v>217.25</v>
      </c>
      <c r="M316" s="1">
        <v>6.6699999999999995E-2</v>
      </c>
      <c r="N316" s="4">
        <v>14.483333333333301</v>
      </c>
      <c r="O316" s="4">
        <v>217.25</v>
      </c>
      <c r="P316" s="1">
        <v>8</v>
      </c>
    </row>
    <row r="317" spans="1:16" x14ac:dyDescent="0.35">
      <c r="A317" t="s">
        <v>127</v>
      </c>
      <c r="B317" t="s">
        <v>128</v>
      </c>
      <c r="C317" t="s">
        <v>129</v>
      </c>
      <c r="D317" t="s">
        <v>19</v>
      </c>
      <c r="E317" t="s">
        <v>107</v>
      </c>
      <c r="F317" t="s">
        <v>39</v>
      </c>
      <c r="G317" s="5">
        <v>30</v>
      </c>
      <c r="H317" s="2">
        <v>38.411799999999999</v>
      </c>
      <c r="I317" s="5">
        <v>2</v>
      </c>
      <c r="J317" s="3">
        <v>0</v>
      </c>
      <c r="K317" s="4">
        <v>416</v>
      </c>
      <c r="L317" s="4">
        <v>208</v>
      </c>
      <c r="M317" s="1">
        <v>6.6699999999999995E-2</v>
      </c>
      <c r="N317" s="4">
        <v>13.8666666666666</v>
      </c>
      <c r="O317" s="4">
        <v>208</v>
      </c>
      <c r="P317" s="1">
        <v>8</v>
      </c>
    </row>
    <row r="318" spans="1:16" x14ac:dyDescent="0.35">
      <c r="A318" t="s">
        <v>127</v>
      </c>
      <c r="B318" t="s">
        <v>128</v>
      </c>
      <c r="C318" t="s">
        <v>129</v>
      </c>
      <c r="D318" t="s">
        <v>19</v>
      </c>
      <c r="E318" t="s">
        <v>91</v>
      </c>
      <c r="F318" t="s">
        <v>36</v>
      </c>
      <c r="G318" s="5">
        <v>0</v>
      </c>
      <c r="H318" s="2">
        <v>38.411799999999999</v>
      </c>
      <c r="I318" s="5">
        <v>1</v>
      </c>
      <c r="J318" s="3">
        <v>0</v>
      </c>
      <c r="K318" s="4">
        <v>372.6</v>
      </c>
      <c r="L318" s="4">
        <v>372.6</v>
      </c>
      <c r="M318" s="1">
        <v>0</v>
      </c>
      <c r="N318" s="4">
        <v>0</v>
      </c>
      <c r="O318" s="4">
        <v>372.6</v>
      </c>
      <c r="P318" s="1">
        <v>9</v>
      </c>
    </row>
    <row r="319" spans="1:16" x14ac:dyDescent="0.35">
      <c r="A319" t="s">
        <v>127</v>
      </c>
      <c r="B319" t="s">
        <v>128</v>
      </c>
      <c r="C319" t="s">
        <v>129</v>
      </c>
      <c r="D319" t="s">
        <v>19</v>
      </c>
      <c r="E319" t="s">
        <v>80</v>
      </c>
      <c r="F319" t="s">
        <v>31</v>
      </c>
      <c r="G319" s="5">
        <v>0</v>
      </c>
      <c r="H319" s="2">
        <v>38.411799999999999</v>
      </c>
      <c r="I319" s="5">
        <v>1</v>
      </c>
      <c r="J319" s="3">
        <v>0.25</v>
      </c>
      <c r="K319" s="4">
        <v>367.5</v>
      </c>
      <c r="L319" s="4">
        <v>367.5</v>
      </c>
      <c r="M319" s="1">
        <v>0</v>
      </c>
      <c r="N319" s="4">
        <v>0</v>
      </c>
      <c r="O319" s="4">
        <v>367.5</v>
      </c>
      <c r="P319" s="1">
        <v>6</v>
      </c>
    </row>
    <row r="320" spans="1:16" x14ac:dyDescent="0.35">
      <c r="A320" t="s">
        <v>127</v>
      </c>
      <c r="B320" t="s">
        <v>128</v>
      </c>
      <c r="C320" t="s">
        <v>129</v>
      </c>
      <c r="D320" t="s">
        <v>19</v>
      </c>
      <c r="E320" t="s">
        <v>88</v>
      </c>
      <c r="F320" t="s">
        <v>39</v>
      </c>
      <c r="G320" s="5">
        <v>0</v>
      </c>
      <c r="H320" s="2">
        <v>38.411799999999999</v>
      </c>
      <c r="I320" s="5">
        <v>1</v>
      </c>
      <c r="J320" s="3">
        <v>0</v>
      </c>
      <c r="K320" s="4">
        <v>336</v>
      </c>
      <c r="L320" s="4">
        <v>336</v>
      </c>
      <c r="M320" s="1">
        <v>0</v>
      </c>
      <c r="N320" s="4">
        <v>0</v>
      </c>
      <c r="O320" s="4">
        <v>336</v>
      </c>
      <c r="P320" s="1">
        <v>9</v>
      </c>
    </row>
    <row r="321" spans="1:16" x14ac:dyDescent="0.35">
      <c r="A321" t="s">
        <v>127</v>
      </c>
      <c r="B321" t="s">
        <v>128</v>
      </c>
      <c r="C321" t="s">
        <v>129</v>
      </c>
      <c r="D321" t="s">
        <v>19</v>
      </c>
      <c r="E321" t="s">
        <v>79</v>
      </c>
      <c r="F321" t="s">
        <v>36</v>
      </c>
      <c r="G321" s="5">
        <v>0</v>
      </c>
      <c r="H321" s="2">
        <v>38.411799999999999</v>
      </c>
      <c r="I321" s="5">
        <v>1</v>
      </c>
      <c r="J321" s="3">
        <v>0.10000000149011599</v>
      </c>
      <c r="K321" s="4">
        <v>286.19999952614302</v>
      </c>
      <c r="L321" s="4">
        <v>286.19999952614302</v>
      </c>
      <c r="M321" s="1">
        <v>0</v>
      </c>
      <c r="N321" s="4">
        <v>0</v>
      </c>
      <c r="O321" s="4">
        <v>286.19999952614302</v>
      </c>
      <c r="P321" s="1">
        <v>9</v>
      </c>
    </row>
    <row r="322" spans="1:16" x14ac:dyDescent="0.35">
      <c r="A322" t="s">
        <v>127</v>
      </c>
      <c r="B322" t="s">
        <v>128</v>
      </c>
      <c r="C322" t="s">
        <v>129</v>
      </c>
      <c r="D322" t="s">
        <v>19</v>
      </c>
      <c r="E322" t="s">
        <v>43</v>
      </c>
      <c r="F322" t="s">
        <v>34</v>
      </c>
      <c r="G322" s="5">
        <v>0</v>
      </c>
      <c r="H322" s="2">
        <v>38.411799999999999</v>
      </c>
      <c r="I322" s="5">
        <v>1</v>
      </c>
      <c r="J322" s="3">
        <v>0</v>
      </c>
      <c r="K322" s="4">
        <v>259.2</v>
      </c>
      <c r="L322" s="4">
        <v>259.2</v>
      </c>
      <c r="M322" s="1">
        <v>0</v>
      </c>
      <c r="N322" s="4">
        <v>0</v>
      </c>
      <c r="O322" s="4">
        <v>259.2</v>
      </c>
      <c r="P322" s="1">
        <v>6</v>
      </c>
    </row>
    <row r="323" spans="1:16" x14ac:dyDescent="0.35">
      <c r="A323" t="s">
        <v>127</v>
      </c>
      <c r="B323" t="s">
        <v>128</v>
      </c>
      <c r="C323" t="s">
        <v>129</v>
      </c>
      <c r="D323" t="s">
        <v>19</v>
      </c>
      <c r="E323" t="s">
        <v>54</v>
      </c>
      <c r="F323" t="s">
        <v>34</v>
      </c>
      <c r="G323" s="5">
        <v>614</v>
      </c>
      <c r="H323" s="2">
        <v>38.411799999999999</v>
      </c>
      <c r="I323" s="5">
        <v>3</v>
      </c>
      <c r="J323" s="3">
        <v>0</v>
      </c>
      <c r="K323" s="4">
        <v>207.7</v>
      </c>
      <c r="L323" s="4">
        <v>69.233333333333306</v>
      </c>
      <c r="M323" s="1">
        <v>4.8999999999999998E-3</v>
      </c>
      <c r="N323" s="4">
        <v>0.33827361563517899</v>
      </c>
      <c r="O323" s="4">
        <v>69.233333333333306</v>
      </c>
      <c r="P323" s="1">
        <v>6</v>
      </c>
    </row>
    <row r="324" spans="1:16" x14ac:dyDescent="0.35">
      <c r="A324" t="s">
        <v>127</v>
      </c>
      <c r="B324" t="s">
        <v>128</v>
      </c>
      <c r="C324" t="s">
        <v>129</v>
      </c>
      <c r="D324" t="s">
        <v>19</v>
      </c>
      <c r="E324" t="s">
        <v>51</v>
      </c>
      <c r="F324" t="s">
        <v>39</v>
      </c>
      <c r="G324" s="5">
        <v>0</v>
      </c>
      <c r="H324" s="2">
        <v>38.411799999999999</v>
      </c>
      <c r="I324" s="5">
        <v>1</v>
      </c>
      <c r="J324" s="3">
        <v>0.20000000298023199</v>
      </c>
      <c r="K324" s="4">
        <v>163.199999392032</v>
      </c>
      <c r="L324" s="4">
        <v>163.199999392032</v>
      </c>
      <c r="M324" s="1">
        <v>0</v>
      </c>
      <c r="N324" s="4">
        <v>0</v>
      </c>
      <c r="O324" s="4">
        <v>163.199999392032</v>
      </c>
      <c r="P324" s="1">
        <v>3</v>
      </c>
    </row>
    <row r="325" spans="1:16" x14ac:dyDescent="0.35">
      <c r="A325" t="s">
        <v>127</v>
      </c>
      <c r="B325" t="s">
        <v>128</v>
      </c>
      <c r="C325" t="s">
        <v>129</v>
      </c>
      <c r="D325" t="s">
        <v>19</v>
      </c>
      <c r="E325" t="s">
        <v>44</v>
      </c>
      <c r="F325" t="s">
        <v>36</v>
      </c>
      <c r="G325" s="5">
        <v>586</v>
      </c>
      <c r="H325" s="2">
        <v>38.411799999999999</v>
      </c>
      <c r="I325" s="5">
        <v>2</v>
      </c>
      <c r="J325" s="3">
        <v>0</v>
      </c>
      <c r="K325" s="4">
        <v>105.95</v>
      </c>
      <c r="L325" s="4">
        <v>52.975000000000001</v>
      </c>
      <c r="M325" s="1">
        <v>3.3999999999999998E-3</v>
      </c>
      <c r="N325" s="4">
        <v>0.180802047781569</v>
      </c>
      <c r="O325" s="4">
        <v>52.975000000000001</v>
      </c>
      <c r="P325" s="1">
        <v>11</v>
      </c>
    </row>
    <row r="326" spans="1:16" x14ac:dyDescent="0.35">
      <c r="A326" t="s">
        <v>127</v>
      </c>
      <c r="B326" t="s">
        <v>128</v>
      </c>
      <c r="C326" t="s">
        <v>129</v>
      </c>
      <c r="D326" t="s">
        <v>19</v>
      </c>
      <c r="E326" t="s">
        <v>77</v>
      </c>
      <c r="F326" t="s">
        <v>34</v>
      </c>
      <c r="G326" s="5">
        <v>0</v>
      </c>
      <c r="H326" s="2">
        <v>38.411799999999999</v>
      </c>
      <c r="I326" s="5">
        <v>1</v>
      </c>
      <c r="J326" s="3">
        <v>0.25</v>
      </c>
      <c r="K326" s="4">
        <v>101.25</v>
      </c>
      <c r="L326" s="4">
        <v>101.25</v>
      </c>
      <c r="M326" s="1">
        <v>0</v>
      </c>
      <c r="N326" s="4">
        <v>0</v>
      </c>
      <c r="O326" s="4">
        <v>101.25</v>
      </c>
      <c r="P326" s="1">
        <v>8</v>
      </c>
    </row>
    <row r="327" spans="1:16" x14ac:dyDescent="0.35">
      <c r="A327" t="s">
        <v>127</v>
      </c>
      <c r="B327" t="s">
        <v>128</v>
      </c>
      <c r="C327" t="s">
        <v>129</v>
      </c>
      <c r="D327" t="s">
        <v>19</v>
      </c>
      <c r="E327" t="s">
        <v>28</v>
      </c>
      <c r="F327" t="s">
        <v>24</v>
      </c>
      <c r="G327" s="5">
        <v>0</v>
      </c>
      <c r="H327" s="2">
        <v>38.411799999999999</v>
      </c>
      <c r="I327" s="5">
        <v>1</v>
      </c>
      <c r="J327" s="3">
        <v>5.0000000745057997E-2</v>
      </c>
      <c r="K327" s="4">
        <v>72.199999943375502</v>
      </c>
      <c r="L327" s="4">
        <v>72.199999943375502</v>
      </c>
      <c r="M327" s="1">
        <v>0</v>
      </c>
      <c r="N327" s="4">
        <v>0</v>
      </c>
      <c r="O327" s="4">
        <v>72.199999943375502</v>
      </c>
      <c r="P327" s="1">
        <v>0</v>
      </c>
    </row>
    <row r="328" spans="1:16" x14ac:dyDescent="0.35">
      <c r="A328" t="s">
        <v>127</v>
      </c>
      <c r="B328" t="s">
        <v>128</v>
      </c>
      <c r="C328" t="s">
        <v>129</v>
      </c>
      <c r="D328" t="s">
        <v>19</v>
      </c>
      <c r="E328" t="s">
        <v>106</v>
      </c>
      <c r="F328" t="s">
        <v>39</v>
      </c>
      <c r="G328" s="5">
        <v>0</v>
      </c>
      <c r="H328" s="2">
        <v>38.411799999999999</v>
      </c>
      <c r="I328" s="5">
        <v>1</v>
      </c>
      <c r="J328" s="3">
        <v>0.10000000149011599</v>
      </c>
      <c r="K328" s="4">
        <v>71.999999880790696</v>
      </c>
      <c r="L328" s="4">
        <v>71.999999880790696</v>
      </c>
      <c r="M328" s="1">
        <v>0</v>
      </c>
      <c r="N328" s="4">
        <v>0</v>
      </c>
      <c r="O328" s="4">
        <v>71.999999880790696</v>
      </c>
      <c r="P328" s="1">
        <v>0</v>
      </c>
    </row>
    <row r="329" spans="1:16" x14ac:dyDescent="0.35">
      <c r="A329" t="s">
        <v>127</v>
      </c>
      <c r="B329" t="s">
        <v>128</v>
      </c>
      <c r="C329" t="s">
        <v>129</v>
      </c>
      <c r="D329" t="s">
        <v>19</v>
      </c>
      <c r="E329" t="s">
        <v>98</v>
      </c>
      <c r="F329" t="s">
        <v>39</v>
      </c>
      <c r="G329" s="5">
        <v>0</v>
      </c>
      <c r="H329" s="2">
        <v>38.411799999999999</v>
      </c>
      <c r="I329" s="5">
        <v>1</v>
      </c>
      <c r="J329" s="3">
        <v>0</v>
      </c>
      <c r="K329" s="4">
        <v>40</v>
      </c>
      <c r="L329" s="4">
        <v>40</v>
      </c>
      <c r="M329" s="1">
        <v>0</v>
      </c>
      <c r="N329" s="4">
        <v>0</v>
      </c>
      <c r="O329" s="4">
        <v>40</v>
      </c>
      <c r="P329" s="1">
        <v>0</v>
      </c>
    </row>
    <row r="330" spans="1:16" x14ac:dyDescent="0.35">
      <c r="A330" t="s">
        <v>127</v>
      </c>
      <c r="B330" t="s">
        <v>128</v>
      </c>
      <c r="C330" t="s">
        <v>129</v>
      </c>
      <c r="D330" t="s">
        <v>19</v>
      </c>
      <c r="E330" t="s">
        <v>64</v>
      </c>
      <c r="F330" t="s">
        <v>36</v>
      </c>
      <c r="G330" s="5">
        <v>0</v>
      </c>
      <c r="H330" s="2">
        <v>38.411799999999999</v>
      </c>
      <c r="I330" s="5">
        <v>1</v>
      </c>
      <c r="J330" s="3">
        <v>1.9999999552965102E-2</v>
      </c>
      <c r="K330" s="4">
        <v>35.280000016093197</v>
      </c>
      <c r="L330" s="4">
        <v>35.280000016093197</v>
      </c>
      <c r="M330" s="1">
        <v>0</v>
      </c>
      <c r="N330" s="4">
        <v>0</v>
      </c>
      <c r="O330" s="4">
        <v>35.280000016093197</v>
      </c>
      <c r="P330" s="1">
        <v>0</v>
      </c>
    </row>
    <row r="331" spans="1:16" x14ac:dyDescent="0.35">
      <c r="A331" t="s">
        <v>127</v>
      </c>
      <c r="B331" t="s">
        <v>128</v>
      </c>
      <c r="C331" t="s">
        <v>129</v>
      </c>
      <c r="D331" t="s">
        <v>19</v>
      </c>
      <c r="E331" t="s">
        <v>87</v>
      </c>
      <c r="F331" t="s">
        <v>34</v>
      </c>
      <c r="G331" s="5">
        <v>0</v>
      </c>
      <c r="H331" s="2">
        <v>38.411799999999999</v>
      </c>
      <c r="I331" s="5">
        <v>1</v>
      </c>
      <c r="J331" s="3">
        <v>5.0000000745057997E-2</v>
      </c>
      <c r="K331" s="4">
        <v>34.199999973177903</v>
      </c>
      <c r="L331" s="4">
        <v>34.199999973177903</v>
      </c>
      <c r="M331" s="1">
        <v>0</v>
      </c>
      <c r="N331" s="4">
        <v>0</v>
      </c>
      <c r="O331" s="4">
        <v>34.199999973177903</v>
      </c>
      <c r="P331" s="1">
        <v>0</v>
      </c>
    </row>
    <row r="332" spans="1:16" x14ac:dyDescent="0.35">
      <c r="A332" t="s">
        <v>127</v>
      </c>
      <c r="B332" t="s">
        <v>128</v>
      </c>
      <c r="C332" t="s">
        <v>129</v>
      </c>
      <c r="D332" t="s">
        <v>19</v>
      </c>
      <c r="E332" t="s">
        <v>46</v>
      </c>
      <c r="F332" t="s">
        <v>31</v>
      </c>
      <c r="G332" s="5">
        <v>0</v>
      </c>
      <c r="H332" s="2">
        <v>38.411799999999999</v>
      </c>
      <c r="I332" s="5">
        <v>1</v>
      </c>
      <c r="J332" s="3">
        <v>2.9999999329447701E-2</v>
      </c>
      <c r="K332" s="4">
        <v>33.853000023402203</v>
      </c>
      <c r="L332" s="4">
        <v>33.853000023402203</v>
      </c>
      <c r="M332" s="1">
        <v>0</v>
      </c>
      <c r="N332" s="4">
        <v>0</v>
      </c>
      <c r="O332" s="4">
        <v>33.853000023402203</v>
      </c>
      <c r="P332" s="1">
        <v>0</v>
      </c>
    </row>
    <row r="333" spans="1:16" x14ac:dyDescent="0.35">
      <c r="A333" t="s">
        <v>127</v>
      </c>
      <c r="B333" t="s">
        <v>128</v>
      </c>
      <c r="C333" t="s">
        <v>129</v>
      </c>
      <c r="D333" t="s">
        <v>19</v>
      </c>
      <c r="E333" t="s">
        <v>35</v>
      </c>
      <c r="F333" t="s">
        <v>36</v>
      </c>
      <c r="G333" s="5">
        <v>0</v>
      </c>
      <c r="H333" s="2">
        <v>38.411799999999999</v>
      </c>
      <c r="I333" s="5">
        <v>1</v>
      </c>
      <c r="J333" s="3">
        <v>0</v>
      </c>
      <c r="K333" s="4">
        <v>31</v>
      </c>
      <c r="L333" s="4">
        <v>31</v>
      </c>
      <c r="M333" s="1">
        <v>0</v>
      </c>
      <c r="N333" s="4">
        <v>0</v>
      </c>
      <c r="O333" s="4">
        <v>31</v>
      </c>
      <c r="P333" s="1">
        <v>0</v>
      </c>
    </row>
    <row r="334" spans="1:16" x14ac:dyDescent="0.35">
      <c r="A334" t="s">
        <v>127</v>
      </c>
      <c r="B334" t="s">
        <v>128</v>
      </c>
      <c r="C334" t="s">
        <v>129</v>
      </c>
      <c r="D334" t="s">
        <v>19</v>
      </c>
      <c r="E334" t="s">
        <v>73</v>
      </c>
      <c r="F334" t="s">
        <v>36</v>
      </c>
      <c r="G334" s="5">
        <v>0</v>
      </c>
      <c r="H334" s="2">
        <v>38.411799999999999</v>
      </c>
      <c r="I334" s="5">
        <v>1</v>
      </c>
      <c r="J334" s="3">
        <v>9.9999997764825804E-3</v>
      </c>
      <c r="K334" s="4">
        <v>29.700000006705501</v>
      </c>
      <c r="L334" s="4">
        <v>29.700000006705501</v>
      </c>
      <c r="M334" s="1">
        <v>0</v>
      </c>
      <c r="N334" s="4">
        <v>0</v>
      </c>
      <c r="O334" s="4">
        <v>29.700000006705501</v>
      </c>
      <c r="P334" s="1">
        <v>0</v>
      </c>
    </row>
    <row r="335" spans="1:16" x14ac:dyDescent="0.35">
      <c r="A335" t="s">
        <v>127</v>
      </c>
      <c r="B335" t="s">
        <v>128</v>
      </c>
      <c r="C335" t="s">
        <v>129</v>
      </c>
      <c r="D335" t="s">
        <v>19</v>
      </c>
      <c r="E335" t="s">
        <v>114</v>
      </c>
      <c r="F335" t="s">
        <v>39</v>
      </c>
      <c r="G335" s="5">
        <v>0</v>
      </c>
      <c r="H335" s="2">
        <v>38.411799999999999</v>
      </c>
      <c r="I335" s="5">
        <v>1</v>
      </c>
      <c r="J335" s="3">
        <v>1.9999999552965102E-2</v>
      </c>
      <c r="K335" s="4">
        <v>24.5000000111758</v>
      </c>
      <c r="L335" s="4">
        <v>24.5000000111758</v>
      </c>
      <c r="M335" s="1">
        <v>0</v>
      </c>
      <c r="N335" s="4">
        <v>0</v>
      </c>
      <c r="O335" s="4">
        <v>24.5000000111758</v>
      </c>
      <c r="P335" s="1">
        <v>0</v>
      </c>
    </row>
    <row r="336" spans="1:16" x14ac:dyDescent="0.35">
      <c r="A336" t="s">
        <v>127</v>
      </c>
      <c r="B336" t="s">
        <v>128</v>
      </c>
      <c r="C336" t="s">
        <v>129</v>
      </c>
      <c r="D336" t="s">
        <v>19</v>
      </c>
      <c r="E336" t="s">
        <v>56</v>
      </c>
      <c r="F336" t="s">
        <v>36</v>
      </c>
      <c r="G336" s="5">
        <v>0</v>
      </c>
      <c r="H336" s="2">
        <v>38.411799999999999</v>
      </c>
      <c r="I336" s="5">
        <v>1</v>
      </c>
      <c r="J336" s="3">
        <v>0</v>
      </c>
      <c r="K336" s="4">
        <v>24</v>
      </c>
      <c r="L336" s="4">
        <v>24</v>
      </c>
      <c r="M336" s="1">
        <v>0</v>
      </c>
      <c r="N336" s="4">
        <v>0</v>
      </c>
      <c r="O336" s="4">
        <v>24</v>
      </c>
      <c r="P336" s="1">
        <v>0</v>
      </c>
    </row>
    <row r="337" spans="1:16" x14ac:dyDescent="0.35">
      <c r="A337" t="s">
        <v>127</v>
      </c>
      <c r="B337" t="s">
        <v>128</v>
      </c>
      <c r="C337" t="s">
        <v>129</v>
      </c>
      <c r="D337" t="s">
        <v>19</v>
      </c>
      <c r="E337" t="s">
        <v>63</v>
      </c>
      <c r="F337" t="s">
        <v>59</v>
      </c>
      <c r="G337" s="5">
        <v>0</v>
      </c>
      <c r="H337" s="2">
        <v>38.411799999999999</v>
      </c>
      <c r="I337" s="5">
        <v>1</v>
      </c>
      <c r="J337" s="3">
        <v>2.9999999329447701E-2</v>
      </c>
      <c r="K337" s="4">
        <v>22.552500015590301</v>
      </c>
      <c r="L337" s="4">
        <v>22.552500015590301</v>
      </c>
      <c r="M337" s="1">
        <v>0</v>
      </c>
      <c r="N337" s="4">
        <v>0</v>
      </c>
      <c r="O337" s="4">
        <v>22.552500015590301</v>
      </c>
      <c r="P337" s="1">
        <v>0</v>
      </c>
    </row>
    <row r="338" spans="1:16" x14ac:dyDescent="0.35">
      <c r="A338" t="s">
        <v>127</v>
      </c>
      <c r="B338" t="s">
        <v>128</v>
      </c>
      <c r="C338" t="s">
        <v>129</v>
      </c>
      <c r="D338" t="s">
        <v>19</v>
      </c>
      <c r="E338" t="s">
        <v>75</v>
      </c>
      <c r="F338" t="s">
        <v>27</v>
      </c>
      <c r="G338" s="5">
        <v>0</v>
      </c>
      <c r="H338" s="2">
        <v>38.411799999999999</v>
      </c>
      <c r="I338" s="5">
        <v>1</v>
      </c>
      <c r="J338" s="3">
        <v>0</v>
      </c>
      <c r="K338" s="4">
        <v>18</v>
      </c>
      <c r="L338" s="4">
        <v>18</v>
      </c>
      <c r="M338" s="1">
        <v>0</v>
      </c>
      <c r="N338" s="4">
        <v>0</v>
      </c>
      <c r="O338" s="4">
        <v>18</v>
      </c>
      <c r="P338" s="1">
        <v>0</v>
      </c>
    </row>
    <row r="339" spans="1:16" x14ac:dyDescent="0.35">
      <c r="A339" t="s">
        <v>127</v>
      </c>
      <c r="B339" t="s">
        <v>128</v>
      </c>
      <c r="C339" t="s">
        <v>129</v>
      </c>
      <c r="D339" t="s">
        <v>19</v>
      </c>
      <c r="E339" t="s">
        <v>93</v>
      </c>
      <c r="F339" t="s">
        <v>39</v>
      </c>
      <c r="G339" s="5">
        <v>0</v>
      </c>
      <c r="H339" s="2">
        <v>38.411799999999999</v>
      </c>
      <c r="I339" s="5">
        <v>1</v>
      </c>
      <c r="J339" s="3">
        <v>0</v>
      </c>
      <c r="K339" s="4">
        <v>17</v>
      </c>
      <c r="L339" s="4">
        <v>17</v>
      </c>
      <c r="M339" s="1">
        <v>0</v>
      </c>
      <c r="N339" s="4">
        <v>0</v>
      </c>
      <c r="O339" s="4">
        <v>17</v>
      </c>
      <c r="P339" s="1">
        <v>0</v>
      </c>
    </row>
    <row r="340" spans="1:16" x14ac:dyDescent="0.35">
      <c r="A340" t="s">
        <v>127</v>
      </c>
      <c r="B340" t="s">
        <v>128</v>
      </c>
      <c r="C340" t="s">
        <v>129</v>
      </c>
      <c r="D340" t="s">
        <v>19</v>
      </c>
      <c r="E340" t="s">
        <v>122</v>
      </c>
      <c r="F340" t="s">
        <v>27</v>
      </c>
      <c r="G340" s="5">
        <v>0</v>
      </c>
      <c r="H340" s="2">
        <v>38.411799999999999</v>
      </c>
      <c r="I340" s="5">
        <v>1</v>
      </c>
      <c r="J340" s="3">
        <v>0</v>
      </c>
      <c r="K340" s="4">
        <v>14</v>
      </c>
      <c r="L340" s="4">
        <v>14</v>
      </c>
      <c r="M340" s="1">
        <v>0</v>
      </c>
      <c r="N340" s="4">
        <v>0</v>
      </c>
      <c r="O340" s="4">
        <v>14</v>
      </c>
      <c r="P340" s="1">
        <v>0</v>
      </c>
    </row>
    <row r="341" spans="1:16" x14ac:dyDescent="0.35">
      <c r="A341" t="s">
        <v>130</v>
      </c>
      <c r="B341" t="s">
        <v>131</v>
      </c>
      <c r="C341" t="s">
        <v>132</v>
      </c>
      <c r="D341" t="s">
        <v>133</v>
      </c>
      <c r="E341" t="s">
        <v>97</v>
      </c>
      <c r="F341" t="s">
        <v>36</v>
      </c>
      <c r="G341" s="5">
        <v>133</v>
      </c>
      <c r="H341" s="2">
        <v>35.4375</v>
      </c>
      <c r="I341" s="5">
        <v>2</v>
      </c>
      <c r="J341" s="3">
        <v>2.5000000372528999E-2</v>
      </c>
      <c r="K341" s="4">
        <v>2449.9999992549401</v>
      </c>
      <c r="L341" s="4">
        <v>1224.9999996274701</v>
      </c>
      <c r="M341" s="1">
        <v>1.4999999999999999E-2</v>
      </c>
      <c r="N341" s="4">
        <v>18.421052625977001</v>
      </c>
      <c r="O341" s="4">
        <v>1224.9999996274701</v>
      </c>
      <c r="P341" s="1">
        <v>6.5</v>
      </c>
    </row>
    <row r="342" spans="1:16" x14ac:dyDescent="0.35">
      <c r="A342" t="s">
        <v>130</v>
      </c>
      <c r="B342" t="s">
        <v>131</v>
      </c>
      <c r="C342" t="s">
        <v>132</v>
      </c>
      <c r="D342" t="s">
        <v>133</v>
      </c>
      <c r="E342" t="s">
        <v>66</v>
      </c>
      <c r="F342" t="s">
        <v>59</v>
      </c>
      <c r="G342" s="5">
        <v>289</v>
      </c>
      <c r="H342" s="2">
        <v>35.4375</v>
      </c>
      <c r="I342" s="5">
        <v>2</v>
      </c>
      <c r="J342" s="3">
        <v>2.5000000372528999E-2</v>
      </c>
      <c r="K342" s="4">
        <v>1854.99999921023</v>
      </c>
      <c r="L342" s="4">
        <v>927.499999605119</v>
      </c>
      <c r="M342" s="1">
        <v>6.8999999999999999E-3</v>
      </c>
      <c r="N342" s="4">
        <v>6.4186851183745199</v>
      </c>
      <c r="O342" s="4">
        <v>927.499999605119</v>
      </c>
      <c r="P342" s="1">
        <v>13</v>
      </c>
    </row>
    <row r="343" spans="1:16" x14ac:dyDescent="0.35">
      <c r="A343" t="s">
        <v>130</v>
      </c>
      <c r="B343" t="s">
        <v>131</v>
      </c>
      <c r="C343" t="s">
        <v>132</v>
      </c>
      <c r="D343" t="s">
        <v>133</v>
      </c>
      <c r="E343" t="s">
        <v>114</v>
      </c>
      <c r="F343" t="s">
        <v>39</v>
      </c>
      <c r="G343" s="5">
        <v>90</v>
      </c>
      <c r="H343" s="2">
        <v>35.4375</v>
      </c>
      <c r="I343" s="5">
        <v>2</v>
      </c>
      <c r="J343" s="3">
        <v>0.150000000372529</v>
      </c>
      <c r="K343" s="4">
        <v>1562.4999990686699</v>
      </c>
      <c r="L343" s="4">
        <v>781.24999953433803</v>
      </c>
      <c r="M343" s="1">
        <v>2.2200000000000001E-2</v>
      </c>
      <c r="N343" s="4">
        <v>17.361111100763001</v>
      </c>
      <c r="O343" s="4">
        <v>781.24999953433803</v>
      </c>
      <c r="P343" s="1">
        <v>5</v>
      </c>
    </row>
    <row r="344" spans="1:16" x14ac:dyDescent="0.35">
      <c r="A344" t="s">
        <v>130</v>
      </c>
      <c r="B344" t="s">
        <v>131</v>
      </c>
      <c r="C344" t="s">
        <v>132</v>
      </c>
      <c r="D344" t="s">
        <v>133</v>
      </c>
      <c r="E344" t="s">
        <v>58</v>
      </c>
      <c r="F344" t="s">
        <v>59</v>
      </c>
      <c r="G344" s="5">
        <v>327</v>
      </c>
      <c r="H344" s="2">
        <v>35.4375</v>
      </c>
      <c r="I344" s="5">
        <v>2</v>
      </c>
      <c r="J344" s="3">
        <v>7.5000002980232197E-2</v>
      </c>
      <c r="K344" s="4">
        <v>1514.9999910593001</v>
      </c>
      <c r="L344" s="4">
        <v>757.49999552965096</v>
      </c>
      <c r="M344" s="1">
        <v>6.1000000000000004E-3</v>
      </c>
      <c r="N344" s="4">
        <v>4.6330274955941997</v>
      </c>
      <c r="O344" s="4">
        <v>757.49999552965096</v>
      </c>
      <c r="P344" s="1">
        <v>7.5</v>
      </c>
    </row>
    <row r="345" spans="1:16" x14ac:dyDescent="0.35">
      <c r="A345" t="s">
        <v>130</v>
      </c>
      <c r="B345" t="s">
        <v>131</v>
      </c>
      <c r="C345" t="s">
        <v>132</v>
      </c>
      <c r="D345" t="s">
        <v>133</v>
      </c>
      <c r="E345" t="s">
        <v>105</v>
      </c>
      <c r="F345" t="s">
        <v>34</v>
      </c>
      <c r="G345" s="5">
        <v>0</v>
      </c>
      <c r="H345" s="2">
        <v>35.4375</v>
      </c>
      <c r="I345" s="5">
        <v>1</v>
      </c>
      <c r="J345" s="3">
        <v>5.0000000745057997E-2</v>
      </c>
      <c r="K345" s="4">
        <v>1398.39999890327</v>
      </c>
      <c r="L345" s="4">
        <v>1398.39999890327</v>
      </c>
      <c r="M345" s="1">
        <v>0</v>
      </c>
      <c r="N345" s="4">
        <v>0</v>
      </c>
      <c r="O345" s="4">
        <v>1398.39999890327</v>
      </c>
      <c r="P345" s="1">
        <v>10</v>
      </c>
    </row>
    <row r="346" spans="1:16" x14ac:dyDescent="0.35">
      <c r="A346" t="s">
        <v>130</v>
      </c>
      <c r="B346" t="s">
        <v>131</v>
      </c>
      <c r="C346" t="s">
        <v>132</v>
      </c>
      <c r="D346" t="s">
        <v>133</v>
      </c>
      <c r="E346" t="s">
        <v>35</v>
      </c>
      <c r="F346" t="s">
        <v>36</v>
      </c>
      <c r="G346" s="5">
        <v>81</v>
      </c>
      <c r="H346" s="2">
        <v>35.4375</v>
      </c>
      <c r="I346" s="5">
        <v>2</v>
      </c>
      <c r="J346" s="3">
        <v>0</v>
      </c>
      <c r="K346" s="4">
        <v>1116</v>
      </c>
      <c r="L346" s="4">
        <v>558</v>
      </c>
      <c r="M346" s="1">
        <v>2.47E-2</v>
      </c>
      <c r="N346" s="4">
        <v>13.7777777777777</v>
      </c>
      <c r="O346" s="4">
        <v>558</v>
      </c>
      <c r="P346" s="1">
        <v>15.5</v>
      </c>
    </row>
    <row r="347" spans="1:16" x14ac:dyDescent="0.35">
      <c r="A347" t="s">
        <v>130</v>
      </c>
      <c r="B347" t="s">
        <v>131</v>
      </c>
      <c r="C347" t="s">
        <v>132</v>
      </c>
      <c r="D347" t="s">
        <v>133</v>
      </c>
      <c r="E347" t="s">
        <v>109</v>
      </c>
      <c r="F347" t="s">
        <v>39</v>
      </c>
      <c r="G347" s="5">
        <v>0</v>
      </c>
      <c r="H347" s="2">
        <v>35.4375</v>
      </c>
      <c r="I347" s="5">
        <v>1</v>
      </c>
      <c r="J347" s="3">
        <v>0.15000000596046401</v>
      </c>
      <c r="K347" s="4">
        <v>934.99999344348896</v>
      </c>
      <c r="L347" s="4">
        <v>934.99999344348896</v>
      </c>
      <c r="M347" s="1">
        <v>0</v>
      </c>
      <c r="N347" s="4">
        <v>0</v>
      </c>
      <c r="O347" s="4">
        <v>934.99999344348896</v>
      </c>
      <c r="P347" s="1">
        <v>3</v>
      </c>
    </row>
    <row r="348" spans="1:16" x14ac:dyDescent="0.35">
      <c r="A348" t="s">
        <v>130</v>
      </c>
      <c r="B348" t="s">
        <v>131</v>
      </c>
      <c r="C348" t="s">
        <v>132</v>
      </c>
      <c r="D348" t="s">
        <v>133</v>
      </c>
      <c r="E348" t="s">
        <v>46</v>
      </c>
      <c r="F348" t="s">
        <v>31</v>
      </c>
      <c r="G348" s="5">
        <v>121</v>
      </c>
      <c r="H348" s="2">
        <v>35.4375</v>
      </c>
      <c r="I348" s="5">
        <v>3</v>
      </c>
      <c r="J348" s="3">
        <v>6.6666667660077394E-2</v>
      </c>
      <c r="K348" s="4">
        <v>918.74249886889004</v>
      </c>
      <c r="L348" s="4">
        <v>306.24749962296301</v>
      </c>
      <c r="M348" s="1">
        <v>2.4799999999999999E-2</v>
      </c>
      <c r="N348" s="4">
        <v>7.59291321379248</v>
      </c>
      <c r="O348" s="4">
        <v>306.24749962296301</v>
      </c>
      <c r="P348" s="1">
        <v>10.666700000000001</v>
      </c>
    </row>
    <row r="349" spans="1:16" x14ac:dyDescent="0.35">
      <c r="A349" t="s">
        <v>130</v>
      </c>
      <c r="B349" t="s">
        <v>131</v>
      </c>
      <c r="C349" t="s">
        <v>132</v>
      </c>
      <c r="D349" t="s">
        <v>133</v>
      </c>
      <c r="E349" t="s">
        <v>53</v>
      </c>
      <c r="F349" t="s">
        <v>27</v>
      </c>
      <c r="G349" s="5">
        <v>335</v>
      </c>
      <c r="H349" s="2">
        <v>35.4375</v>
      </c>
      <c r="I349" s="5">
        <v>2</v>
      </c>
      <c r="J349" s="3">
        <v>0</v>
      </c>
      <c r="K349" s="4">
        <v>877.8</v>
      </c>
      <c r="L349" s="4">
        <v>438.9</v>
      </c>
      <c r="M349" s="1">
        <v>6.0000000000000001E-3</v>
      </c>
      <c r="N349" s="4">
        <v>2.6202985074626799</v>
      </c>
      <c r="O349" s="4">
        <v>438.9</v>
      </c>
      <c r="P349" s="1">
        <v>3</v>
      </c>
    </row>
    <row r="350" spans="1:16" x14ac:dyDescent="0.35">
      <c r="A350" t="s">
        <v>130</v>
      </c>
      <c r="B350" t="s">
        <v>131</v>
      </c>
      <c r="C350" t="s">
        <v>132</v>
      </c>
      <c r="D350" t="s">
        <v>133</v>
      </c>
      <c r="E350" t="s">
        <v>26</v>
      </c>
      <c r="F350" t="s">
        <v>27</v>
      </c>
      <c r="G350" s="5">
        <v>0</v>
      </c>
      <c r="H350" s="2">
        <v>35.4375</v>
      </c>
      <c r="I350" s="5">
        <v>1</v>
      </c>
      <c r="J350" s="3">
        <v>0.25</v>
      </c>
      <c r="K350" s="4">
        <v>855</v>
      </c>
      <c r="L350" s="4">
        <v>855</v>
      </c>
      <c r="M350" s="1">
        <v>0</v>
      </c>
      <c r="N350" s="4">
        <v>0</v>
      </c>
      <c r="O350" s="4">
        <v>855</v>
      </c>
      <c r="P350" s="1">
        <v>2</v>
      </c>
    </row>
    <row r="351" spans="1:16" x14ac:dyDescent="0.35">
      <c r="A351" t="s">
        <v>130</v>
      </c>
      <c r="B351" t="s">
        <v>131</v>
      </c>
      <c r="C351" t="s">
        <v>132</v>
      </c>
      <c r="D351" t="s">
        <v>133</v>
      </c>
      <c r="E351" t="s">
        <v>50</v>
      </c>
      <c r="F351" t="s">
        <v>36</v>
      </c>
      <c r="G351" s="5">
        <v>131</v>
      </c>
      <c r="H351" s="2">
        <v>35.4375</v>
      </c>
      <c r="I351" s="5">
        <v>2</v>
      </c>
      <c r="J351" s="3">
        <v>7.5000001117587006E-2</v>
      </c>
      <c r="K351" s="4">
        <v>772.79999917745499</v>
      </c>
      <c r="L351" s="4">
        <v>386.39999958872698</v>
      </c>
      <c r="M351" s="1">
        <v>1.5299999999999999E-2</v>
      </c>
      <c r="N351" s="4">
        <v>5.8992366349424099</v>
      </c>
      <c r="O351" s="4">
        <v>386.39999958872698</v>
      </c>
      <c r="P351" s="1">
        <v>22</v>
      </c>
    </row>
    <row r="352" spans="1:16" x14ac:dyDescent="0.35">
      <c r="A352" t="s">
        <v>130</v>
      </c>
      <c r="B352" t="s">
        <v>131</v>
      </c>
      <c r="C352" t="s">
        <v>132</v>
      </c>
      <c r="D352" t="s">
        <v>133</v>
      </c>
      <c r="E352" t="s">
        <v>48</v>
      </c>
      <c r="F352" t="s">
        <v>24</v>
      </c>
      <c r="G352" s="5">
        <v>0</v>
      </c>
      <c r="H352" s="2">
        <v>35.4375</v>
      </c>
      <c r="I352" s="5">
        <v>1</v>
      </c>
      <c r="J352" s="3">
        <v>0.25</v>
      </c>
      <c r="K352" s="4">
        <v>675</v>
      </c>
      <c r="L352" s="4">
        <v>675</v>
      </c>
      <c r="M352" s="1">
        <v>0</v>
      </c>
      <c r="N352" s="4">
        <v>0</v>
      </c>
      <c r="O352" s="4">
        <v>675</v>
      </c>
      <c r="P352" s="1">
        <v>2</v>
      </c>
    </row>
    <row r="353" spans="1:16" x14ac:dyDescent="0.35">
      <c r="A353" t="s">
        <v>130</v>
      </c>
      <c r="B353" t="s">
        <v>131</v>
      </c>
      <c r="C353" t="s">
        <v>132</v>
      </c>
      <c r="D353" t="s">
        <v>133</v>
      </c>
      <c r="E353" t="s">
        <v>40</v>
      </c>
      <c r="F353" t="s">
        <v>24</v>
      </c>
      <c r="G353" s="5">
        <v>0</v>
      </c>
      <c r="H353" s="2">
        <v>35.4375</v>
      </c>
      <c r="I353" s="5">
        <v>1</v>
      </c>
      <c r="J353" s="3">
        <v>0</v>
      </c>
      <c r="K353" s="4">
        <v>645</v>
      </c>
      <c r="L353" s="4">
        <v>645</v>
      </c>
      <c r="M353" s="1">
        <v>0</v>
      </c>
      <c r="N353" s="4">
        <v>0</v>
      </c>
      <c r="O353" s="4">
        <v>645</v>
      </c>
      <c r="P353" s="1">
        <v>6</v>
      </c>
    </row>
    <row r="354" spans="1:16" x14ac:dyDescent="0.35">
      <c r="A354" t="s">
        <v>130</v>
      </c>
      <c r="B354" t="s">
        <v>131</v>
      </c>
      <c r="C354" t="s">
        <v>132</v>
      </c>
      <c r="D354" t="s">
        <v>133</v>
      </c>
      <c r="E354" t="s">
        <v>30</v>
      </c>
      <c r="F354" t="s">
        <v>31</v>
      </c>
      <c r="G354" s="5">
        <v>0</v>
      </c>
      <c r="H354" s="2">
        <v>35.4375</v>
      </c>
      <c r="I354" s="5">
        <v>1</v>
      </c>
      <c r="J354" s="3">
        <v>0.10000000149011599</v>
      </c>
      <c r="K354" s="4">
        <v>621.17999897152094</v>
      </c>
      <c r="L354" s="4">
        <v>621.17999897152094</v>
      </c>
      <c r="M354" s="1">
        <v>0</v>
      </c>
      <c r="N354" s="4">
        <v>0</v>
      </c>
      <c r="O354" s="4">
        <v>621.17999897152094</v>
      </c>
      <c r="P354" s="1">
        <v>18</v>
      </c>
    </row>
    <row r="355" spans="1:16" x14ac:dyDescent="0.35">
      <c r="A355" t="s">
        <v>130</v>
      </c>
      <c r="B355" t="s">
        <v>131</v>
      </c>
      <c r="C355" t="s">
        <v>132</v>
      </c>
      <c r="D355" t="s">
        <v>133</v>
      </c>
      <c r="E355" t="s">
        <v>22</v>
      </c>
      <c r="F355" t="s">
        <v>21</v>
      </c>
      <c r="G355" s="5">
        <v>0</v>
      </c>
      <c r="H355" s="2">
        <v>35.4375</v>
      </c>
      <c r="I355" s="5">
        <v>1</v>
      </c>
      <c r="J355" s="3">
        <v>5.0000000745057997E-2</v>
      </c>
      <c r="K355" s="4">
        <v>592.79999953508297</v>
      </c>
      <c r="L355" s="4">
        <v>592.79999953508297</v>
      </c>
      <c r="M355" s="1">
        <v>0</v>
      </c>
      <c r="N355" s="4">
        <v>0</v>
      </c>
      <c r="O355" s="4">
        <v>592.79999953508297</v>
      </c>
      <c r="P355" s="1">
        <v>5</v>
      </c>
    </row>
    <row r="356" spans="1:16" x14ac:dyDescent="0.35">
      <c r="A356" t="s">
        <v>130</v>
      </c>
      <c r="B356" t="s">
        <v>131</v>
      </c>
      <c r="C356" t="s">
        <v>132</v>
      </c>
      <c r="D356" t="s">
        <v>133</v>
      </c>
      <c r="E356" t="s">
        <v>45</v>
      </c>
      <c r="F356" t="s">
        <v>36</v>
      </c>
      <c r="G356" s="5">
        <v>0</v>
      </c>
      <c r="H356" s="2">
        <v>35.4375</v>
      </c>
      <c r="I356" s="5">
        <v>1</v>
      </c>
      <c r="J356" s="3">
        <v>0</v>
      </c>
      <c r="K356" s="4">
        <v>570</v>
      </c>
      <c r="L356" s="4">
        <v>570</v>
      </c>
      <c r="M356" s="1">
        <v>0</v>
      </c>
      <c r="N356" s="4">
        <v>0</v>
      </c>
      <c r="O356" s="4">
        <v>570</v>
      </c>
      <c r="P356" s="1">
        <v>21</v>
      </c>
    </row>
    <row r="357" spans="1:16" x14ac:dyDescent="0.35">
      <c r="A357" t="s">
        <v>130</v>
      </c>
      <c r="B357" t="s">
        <v>131</v>
      </c>
      <c r="C357" t="s">
        <v>132</v>
      </c>
      <c r="D357" t="s">
        <v>133</v>
      </c>
      <c r="E357" t="s">
        <v>80</v>
      </c>
      <c r="F357" t="s">
        <v>31</v>
      </c>
      <c r="G357" s="5">
        <v>0</v>
      </c>
      <c r="H357" s="2">
        <v>35.4375</v>
      </c>
      <c r="I357" s="5">
        <v>1</v>
      </c>
      <c r="J357" s="3">
        <v>0</v>
      </c>
      <c r="K357" s="4">
        <v>560</v>
      </c>
      <c r="L357" s="4">
        <v>560</v>
      </c>
      <c r="M357" s="1">
        <v>0</v>
      </c>
      <c r="N357" s="4">
        <v>0</v>
      </c>
      <c r="O357" s="4">
        <v>560</v>
      </c>
      <c r="P357" s="1">
        <v>3</v>
      </c>
    </row>
    <row r="358" spans="1:16" x14ac:dyDescent="0.35">
      <c r="A358" t="s">
        <v>130</v>
      </c>
      <c r="B358" t="s">
        <v>131</v>
      </c>
      <c r="C358" t="s">
        <v>132</v>
      </c>
      <c r="D358" t="s">
        <v>133</v>
      </c>
      <c r="E358" t="s">
        <v>42</v>
      </c>
      <c r="F358" t="s">
        <v>24</v>
      </c>
      <c r="G358" s="5">
        <v>0</v>
      </c>
      <c r="H358" s="2">
        <v>35.4375</v>
      </c>
      <c r="I358" s="5">
        <v>1</v>
      </c>
      <c r="J358" s="3">
        <v>0</v>
      </c>
      <c r="K358" s="4">
        <v>556.79999999999995</v>
      </c>
      <c r="L358" s="4">
        <v>556.79999999999995</v>
      </c>
      <c r="M358" s="1">
        <v>0</v>
      </c>
      <c r="N358" s="4">
        <v>0</v>
      </c>
      <c r="O358" s="4">
        <v>556.79999999999995</v>
      </c>
      <c r="P358" s="1">
        <v>18</v>
      </c>
    </row>
    <row r="359" spans="1:16" x14ac:dyDescent="0.35">
      <c r="A359" t="s">
        <v>130</v>
      </c>
      <c r="B359" t="s">
        <v>131</v>
      </c>
      <c r="C359" t="s">
        <v>132</v>
      </c>
      <c r="D359" t="s">
        <v>133</v>
      </c>
      <c r="E359" t="s">
        <v>68</v>
      </c>
      <c r="F359" t="s">
        <v>27</v>
      </c>
      <c r="G359" s="5">
        <v>0</v>
      </c>
      <c r="H359" s="2">
        <v>35.4375</v>
      </c>
      <c r="I359" s="5">
        <v>1</v>
      </c>
      <c r="J359" s="3">
        <v>5.0000000745057997E-2</v>
      </c>
      <c r="K359" s="4">
        <v>398.99999968707499</v>
      </c>
      <c r="L359" s="4">
        <v>398.99999968707499</v>
      </c>
      <c r="M359" s="1">
        <v>0</v>
      </c>
      <c r="N359" s="4">
        <v>0</v>
      </c>
      <c r="O359" s="4">
        <v>398.99999968707499</v>
      </c>
      <c r="P359" s="1">
        <v>23</v>
      </c>
    </row>
    <row r="360" spans="1:16" x14ac:dyDescent="0.35">
      <c r="A360" t="s">
        <v>130</v>
      </c>
      <c r="B360" t="s">
        <v>131</v>
      </c>
      <c r="C360" t="s">
        <v>132</v>
      </c>
      <c r="D360" t="s">
        <v>133</v>
      </c>
      <c r="E360" t="s">
        <v>87</v>
      </c>
      <c r="F360" t="s">
        <v>34</v>
      </c>
      <c r="G360" s="5">
        <v>0</v>
      </c>
      <c r="H360" s="2">
        <v>35.4375</v>
      </c>
      <c r="I360" s="5">
        <v>1</v>
      </c>
      <c r="J360" s="3">
        <v>0</v>
      </c>
      <c r="K360" s="4">
        <v>378</v>
      </c>
      <c r="L360" s="4">
        <v>378</v>
      </c>
      <c r="M360" s="1">
        <v>0</v>
      </c>
      <c r="N360" s="4">
        <v>0</v>
      </c>
      <c r="O360" s="4">
        <v>378</v>
      </c>
      <c r="P360" s="1">
        <v>25</v>
      </c>
    </row>
    <row r="361" spans="1:16" x14ac:dyDescent="0.35">
      <c r="A361" t="s">
        <v>130</v>
      </c>
      <c r="B361" t="s">
        <v>131</v>
      </c>
      <c r="C361" t="s">
        <v>132</v>
      </c>
      <c r="D361" t="s">
        <v>133</v>
      </c>
      <c r="E361" t="s">
        <v>55</v>
      </c>
      <c r="F361" t="s">
        <v>34</v>
      </c>
      <c r="G361" s="5">
        <v>0</v>
      </c>
      <c r="H361" s="2">
        <v>35.4375</v>
      </c>
      <c r="I361" s="5">
        <v>1</v>
      </c>
      <c r="J361" s="3">
        <v>0</v>
      </c>
      <c r="K361" s="4">
        <v>360</v>
      </c>
      <c r="L361" s="4">
        <v>360</v>
      </c>
      <c r="M361" s="1">
        <v>0</v>
      </c>
      <c r="N361" s="4">
        <v>0</v>
      </c>
      <c r="O361" s="4">
        <v>360</v>
      </c>
      <c r="P361" s="1">
        <v>1</v>
      </c>
    </row>
    <row r="362" spans="1:16" x14ac:dyDescent="0.35">
      <c r="A362" t="s">
        <v>130</v>
      </c>
      <c r="B362" t="s">
        <v>131</v>
      </c>
      <c r="C362" t="s">
        <v>132</v>
      </c>
      <c r="D362" t="s">
        <v>133</v>
      </c>
      <c r="E362" t="s">
        <v>63</v>
      </c>
      <c r="F362" t="s">
        <v>59</v>
      </c>
      <c r="G362" s="5">
        <v>0</v>
      </c>
      <c r="H362" s="2">
        <v>35.4375</v>
      </c>
      <c r="I362" s="5">
        <v>1</v>
      </c>
      <c r="J362" s="3">
        <v>0.25</v>
      </c>
      <c r="K362" s="4">
        <v>348.75</v>
      </c>
      <c r="L362" s="4">
        <v>348.75</v>
      </c>
      <c r="M362" s="1">
        <v>0</v>
      </c>
      <c r="N362" s="4">
        <v>0</v>
      </c>
      <c r="O362" s="4">
        <v>348.75</v>
      </c>
      <c r="P362" s="1">
        <v>0</v>
      </c>
    </row>
    <row r="363" spans="1:16" x14ac:dyDescent="0.35">
      <c r="A363" t="s">
        <v>130</v>
      </c>
      <c r="B363" t="s">
        <v>131</v>
      </c>
      <c r="C363" t="s">
        <v>132</v>
      </c>
      <c r="D363" t="s">
        <v>133</v>
      </c>
      <c r="E363" t="s">
        <v>106</v>
      </c>
      <c r="F363" t="s">
        <v>39</v>
      </c>
      <c r="G363" s="5">
        <v>0</v>
      </c>
      <c r="H363" s="2">
        <v>35.4375</v>
      </c>
      <c r="I363" s="5">
        <v>1</v>
      </c>
      <c r="J363" s="3">
        <v>0.15000000596046401</v>
      </c>
      <c r="K363" s="4">
        <v>339.99999761581398</v>
      </c>
      <c r="L363" s="4">
        <v>339.99999761581398</v>
      </c>
      <c r="M363" s="1">
        <v>0</v>
      </c>
      <c r="N363" s="4">
        <v>0</v>
      </c>
      <c r="O363" s="4">
        <v>339.99999761581398</v>
      </c>
      <c r="P363" s="1">
        <v>3</v>
      </c>
    </row>
    <row r="364" spans="1:16" x14ac:dyDescent="0.35">
      <c r="A364" t="s">
        <v>130</v>
      </c>
      <c r="B364" t="s">
        <v>131</v>
      </c>
      <c r="C364" t="s">
        <v>132</v>
      </c>
      <c r="D364" t="s">
        <v>133</v>
      </c>
      <c r="E364" t="s">
        <v>64</v>
      </c>
      <c r="F364" t="s">
        <v>36</v>
      </c>
      <c r="G364" s="5">
        <v>0</v>
      </c>
      <c r="H364" s="2">
        <v>35.4375</v>
      </c>
      <c r="I364" s="5">
        <v>1</v>
      </c>
      <c r="J364" s="3">
        <v>0</v>
      </c>
      <c r="K364" s="4">
        <v>252</v>
      </c>
      <c r="L364" s="4">
        <v>252</v>
      </c>
      <c r="M364" s="1">
        <v>0</v>
      </c>
      <c r="N364" s="4">
        <v>0</v>
      </c>
      <c r="O364" s="4">
        <v>252</v>
      </c>
      <c r="P364" s="1">
        <v>3</v>
      </c>
    </row>
    <row r="365" spans="1:16" x14ac:dyDescent="0.35">
      <c r="A365" t="s">
        <v>130</v>
      </c>
      <c r="B365" t="s">
        <v>131</v>
      </c>
      <c r="C365" t="s">
        <v>132</v>
      </c>
      <c r="D365" t="s">
        <v>133</v>
      </c>
      <c r="E365" t="s">
        <v>74</v>
      </c>
      <c r="F365" t="s">
        <v>21</v>
      </c>
      <c r="G365" s="5">
        <v>40</v>
      </c>
      <c r="H365" s="2">
        <v>35.4375</v>
      </c>
      <c r="I365" s="5">
        <v>2</v>
      </c>
      <c r="J365" s="3">
        <v>0</v>
      </c>
      <c r="K365" s="4">
        <v>230.1</v>
      </c>
      <c r="L365" s="4">
        <v>115.05</v>
      </c>
      <c r="M365" s="1">
        <v>0.05</v>
      </c>
      <c r="N365" s="4">
        <v>5.7524999999999897</v>
      </c>
      <c r="O365" s="4">
        <v>115.05</v>
      </c>
      <c r="P365" s="1">
        <v>4</v>
      </c>
    </row>
    <row r="366" spans="1:16" x14ac:dyDescent="0.35">
      <c r="A366" t="s">
        <v>130</v>
      </c>
      <c r="B366" t="s">
        <v>131</v>
      </c>
      <c r="C366" t="s">
        <v>132</v>
      </c>
      <c r="D366" t="s">
        <v>133</v>
      </c>
      <c r="E366" t="s">
        <v>72</v>
      </c>
      <c r="F366" t="s">
        <v>31</v>
      </c>
      <c r="G366" s="5">
        <v>0</v>
      </c>
      <c r="H366" s="2">
        <v>35.4375</v>
      </c>
      <c r="I366" s="5">
        <v>1</v>
      </c>
      <c r="J366" s="3">
        <v>0.25</v>
      </c>
      <c r="K366" s="4">
        <v>213.75</v>
      </c>
      <c r="L366" s="4">
        <v>213.75</v>
      </c>
      <c r="M366" s="1">
        <v>0</v>
      </c>
      <c r="N366" s="4">
        <v>0</v>
      </c>
      <c r="O366" s="4">
        <v>213.75</v>
      </c>
      <c r="P366" s="1">
        <v>2</v>
      </c>
    </row>
    <row r="367" spans="1:16" x14ac:dyDescent="0.35">
      <c r="A367" t="s">
        <v>130</v>
      </c>
      <c r="B367" t="s">
        <v>131</v>
      </c>
      <c r="C367" t="s">
        <v>132</v>
      </c>
      <c r="D367" t="s">
        <v>133</v>
      </c>
      <c r="E367" t="s">
        <v>76</v>
      </c>
      <c r="F367" t="s">
        <v>27</v>
      </c>
      <c r="G367" s="5">
        <v>0</v>
      </c>
      <c r="H367" s="2">
        <v>35.4375</v>
      </c>
      <c r="I367" s="5">
        <v>1</v>
      </c>
      <c r="J367" s="3">
        <v>0.25</v>
      </c>
      <c r="K367" s="4">
        <v>204.75</v>
      </c>
      <c r="L367" s="4">
        <v>204.75</v>
      </c>
      <c r="M367" s="1">
        <v>0</v>
      </c>
      <c r="N367" s="4">
        <v>0</v>
      </c>
      <c r="O367" s="4">
        <v>204.75</v>
      </c>
      <c r="P367" s="1">
        <v>2</v>
      </c>
    </row>
    <row r="368" spans="1:16" x14ac:dyDescent="0.35">
      <c r="A368" t="s">
        <v>130</v>
      </c>
      <c r="B368" t="s">
        <v>131</v>
      </c>
      <c r="C368" t="s">
        <v>132</v>
      </c>
      <c r="D368" t="s">
        <v>133</v>
      </c>
      <c r="E368" t="s">
        <v>88</v>
      </c>
      <c r="F368" t="s">
        <v>39</v>
      </c>
      <c r="G368" s="5">
        <v>0</v>
      </c>
      <c r="H368" s="2">
        <v>35.4375</v>
      </c>
      <c r="I368" s="5">
        <v>1</v>
      </c>
      <c r="J368" s="3">
        <v>5.0000000745057997E-2</v>
      </c>
      <c r="K368" s="4">
        <v>199.97499984316499</v>
      </c>
      <c r="L368" s="4">
        <v>199.97499984316499</v>
      </c>
      <c r="M368" s="1">
        <v>0</v>
      </c>
      <c r="N368" s="4">
        <v>0</v>
      </c>
      <c r="O368" s="4">
        <v>199.97499984316499</v>
      </c>
      <c r="P368" s="1">
        <v>9</v>
      </c>
    </row>
    <row r="369" spans="1:16" x14ac:dyDescent="0.35">
      <c r="A369" t="s">
        <v>130</v>
      </c>
      <c r="B369" t="s">
        <v>131</v>
      </c>
      <c r="C369" t="s">
        <v>132</v>
      </c>
      <c r="D369" t="s">
        <v>133</v>
      </c>
      <c r="E369" t="s">
        <v>54</v>
      </c>
      <c r="F369" t="s">
        <v>34</v>
      </c>
      <c r="G369" s="5">
        <v>0</v>
      </c>
      <c r="H369" s="2">
        <v>35.4375</v>
      </c>
      <c r="I369" s="5">
        <v>1</v>
      </c>
      <c r="J369" s="3">
        <v>0.10000000149011599</v>
      </c>
      <c r="K369" s="4">
        <v>139.499999769032</v>
      </c>
      <c r="L369" s="4">
        <v>139.499999769032</v>
      </c>
      <c r="M369" s="1">
        <v>0</v>
      </c>
      <c r="N369" s="4">
        <v>0</v>
      </c>
      <c r="O369" s="4">
        <v>139.499999769032</v>
      </c>
      <c r="P369" s="1">
        <v>18</v>
      </c>
    </row>
    <row r="370" spans="1:16" x14ac:dyDescent="0.35">
      <c r="A370" t="s">
        <v>130</v>
      </c>
      <c r="B370" t="s">
        <v>131</v>
      </c>
      <c r="C370" t="s">
        <v>132</v>
      </c>
      <c r="D370" t="s">
        <v>133</v>
      </c>
      <c r="E370" t="s">
        <v>56</v>
      </c>
      <c r="F370" t="s">
        <v>36</v>
      </c>
      <c r="G370" s="5">
        <v>0</v>
      </c>
      <c r="H370" s="2">
        <v>35.4375</v>
      </c>
      <c r="I370" s="5">
        <v>1</v>
      </c>
      <c r="J370" s="3">
        <v>0</v>
      </c>
      <c r="K370" s="4">
        <v>120</v>
      </c>
      <c r="L370" s="4">
        <v>120</v>
      </c>
      <c r="M370" s="1">
        <v>0</v>
      </c>
      <c r="N370" s="4">
        <v>0</v>
      </c>
      <c r="O370" s="4">
        <v>120</v>
      </c>
      <c r="P370" s="1">
        <v>12</v>
      </c>
    </row>
    <row r="371" spans="1:16" x14ac:dyDescent="0.35">
      <c r="A371" t="s">
        <v>130</v>
      </c>
      <c r="B371" t="s">
        <v>131</v>
      </c>
      <c r="C371" t="s">
        <v>132</v>
      </c>
      <c r="D371" t="s">
        <v>133</v>
      </c>
      <c r="E371" t="s">
        <v>75</v>
      </c>
      <c r="F371" t="s">
        <v>27</v>
      </c>
      <c r="G371" s="5">
        <v>0</v>
      </c>
      <c r="H371" s="2">
        <v>35.4375</v>
      </c>
      <c r="I371" s="5">
        <v>1</v>
      </c>
      <c r="J371" s="3">
        <v>0</v>
      </c>
      <c r="K371" s="4">
        <v>108</v>
      </c>
      <c r="L371" s="4">
        <v>108</v>
      </c>
      <c r="M371" s="1">
        <v>0</v>
      </c>
      <c r="N371" s="4">
        <v>0</v>
      </c>
      <c r="O371" s="4">
        <v>108</v>
      </c>
      <c r="P371" s="1">
        <v>3</v>
      </c>
    </row>
    <row r="372" spans="1:16" x14ac:dyDescent="0.35">
      <c r="A372" t="s">
        <v>130</v>
      </c>
      <c r="B372" t="s">
        <v>131</v>
      </c>
      <c r="C372" t="s">
        <v>132</v>
      </c>
      <c r="D372" t="s">
        <v>133</v>
      </c>
      <c r="E372" t="s">
        <v>44</v>
      </c>
      <c r="F372" t="s">
        <v>36</v>
      </c>
      <c r="G372" s="5">
        <v>0</v>
      </c>
      <c r="H372" s="2">
        <v>35.4375</v>
      </c>
      <c r="I372" s="5">
        <v>1</v>
      </c>
      <c r="J372" s="3">
        <v>5.0000000745057997E-2</v>
      </c>
      <c r="K372" s="4">
        <v>87.779999931156595</v>
      </c>
      <c r="L372" s="4">
        <v>87.779999931156595</v>
      </c>
      <c r="M372" s="1">
        <v>0</v>
      </c>
      <c r="N372" s="4">
        <v>0</v>
      </c>
      <c r="O372" s="4">
        <v>87.779999931156595</v>
      </c>
      <c r="P372" s="1">
        <v>10</v>
      </c>
    </row>
    <row r="373" spans="1:16" x14ac:dyDescent="0.35">
      <c r="A373" t="s">
        <v>130</v>
      </c>
      <c r="B373" t="s">
        <v>131</v>
      </c>
      <c r="C373" t="s">
        <v>132</v>
      </c>
      <c r="D373" t="s">
        <v>133</v>
      </c>
      <c r="E373" t="s">
        <v>71</v>
      </c>
      <c r="F373" t="s">
        <v>31</v>
      </c>
      <c r="G373" s="5">
        <v>0</v>
      </c>
      <c r="H373" s="2">
        <v>35.4375</v>
      </c>
      <c r="I373" s="5">
        <v>1</v>
      </c>
      <c r="J373" s="3">
        <v>0.25</v>
      </c>
      <c r="K373" s="4">
        <v>69</v>
      </c>
      <c r="L373" s="4">
        <v>69</v>
      </c>
      <c r="M373" s="1">
        <v>0</v>
      </c>
      <c r="N373" s="4">
        <v>0</v>
      </c>
      <c r="O373" s="4">
        <v>69</v>
      </c>
      <c r="P373" s="1">
        <v>0</v>
      </c>
    </row>
    <row r="374" spans="1:16" x14ac:dyDescent="0.35">
      <c r="A374" t="s">
        <v>130</v>
      </c>
      <c r="B374" t="s">
        <v>131</v>
      </c>
      <c r="C374" t="s">
        <v>132</v>
      </c>
      <c r="D374" t="s">
        <v>133</v>
      </c>
      <c r="E374" t="s">
        <v>57</v>
      </c>
      <c r="F374" t="s">
        <v>24</v>
      </c>
      <c r="G374" s="5">
        <v>0</v>
      </c>
      <c r="H374" s="2">
        <v>35.4375</v>
      </c>
      <c r="I374" s="5">
        <v>1</v>
      </c>
      <c r="J374" s="3">
        <v>5.0000000745057997E-2</v>
      </c>
      <c r="K374" s="4">
        <v>35.624999972060301</v>
      </c>
      <c r="L374" s="4">
        <v>35.624999972060301</v>
      </c>
      <c r="M374" s="1">
        <v>0</v>
      </c>
      <c r="N374" s="4">
        <v>0</v>
      </c>
      <c r="O374" s="4">
        <v>35.624999972060301</v>
      </c>
      <c r="P374" s="1">
        <v>9</v>
      </c>
    </row>
    <row r="375" spans="1:16" x14ac:dyDescent="0.35">
      <c r="A375" t="s">
        <v>134</v>
      </c>
      <c r="B375" t="s">
        <v>135</v>
      </c>
      <c r="C375" t="s">
        <v>136</v>
      </c>
      <c r="D375" t="s">
        <v>104</v>
      </c>
      <c r="E375" t="s">
        <v>23</v>
      </c>
      <c r="F375" t="s">
        <v>24</v>
      </c>
      <c r="G375" s="5">
        <v>241</v>
      </c>
      <c r="H375" s="2">
        <v>44.214300000000001</v>
      </c>
      <c r="I375" s="5">
        <v>2</v>
      </c>
      <c r="J375" s="3">
        <v>7.5000002980232197E-2</v>
      </c>
      <c r="K375" s="4">
        <v>3937.9999816417599</v>
      </c>
      <c r="L375" s="4">
        <v>1968.9999908208799</v>
      </c>
      <c r="M375" s="1">
        <v>8.3000000000000001E-3</v>
      </c>
      <c r="N375" s="4">
        <v>16.3402488864803</v>
      </c>
      <c r="O375" s="4">
        <v>1968.9999908208799</v>
      </c>
      <c r="P375" s="1">
        <v>7</v>
      </c>
    </row>
    <row r="376" spans="1:16" x14ac:dyDescent="0.35">
      <c r="A376" t="s">
        <v>134</v>
      </c>
      <c r="B376" t="s">
        <v>135</v>
      </c>
      <c r="C376" t="s">
        <v>136</v>
      </c>
      <c r="D376" t="s">
        <v>104</v>
      </c>
      <c r="E376" t="s">
        <v>40</v>
      </c>
      <c r="F376" t="s">
        <v>24</v>
      </c>
      <c r="G376" s="5">
        <v>468</v>
      </c>
      <c r="H376" s="2">
        <v>44.214300000000001</v>
      </c>
      <c r="I376" s="5">
        <v>2</v>
      </c>
      <c r="J376" s="3">
        <v>2.5000000372528999E-2</v>
      </c>
      <c r="K376" s="4">
        <v>2257.4999990388701</v>
      </c>
      <c r="L376" s="4">
        <v>1128.74999951943</v>
      </c>
      <c r="M376" s="1">
        <v>4.3E-3</v>
      </c>
      <c r="N376" s="4">
        <v>4.8237179466642601</v>
      </c>
      <c r="O376" s="4">
        <v>1128.74999951943</v>
      </c>
      <c r="P376" s="1">
        <v>9</v>
      </c>
    </row>
    <row r="377" spans="1:16" x14ac:dyDescent="0.35">
      <c r="A377" t="s">
        <v>134</v>
      </c>
      <c r="B377" t="s">
        <v>135</v>
      </c>
      <c r="C377" t="s">
        <v>136</v>
      </c>
      <c r="D377" t="s">
        <v>104</v>
      </c>
      <c r="E377" t="s">
        <v>29</v>
      </c>
      <c r="F377" t="s">
        <v>24</v>
      </c>
      <c r="G377" s="5">
        <v>219</v>
      </c>
      <c r="H377" s="2">
        <v>44.214300000000001</v>
      </c>
      <c r="I377" s="5">
        <v>2</v>
      </c>
      <c r="J377" s="3">
        <v>7.5000001117587006E-2</v>
      </c>
      <c r="K377" s="4">
        <v>1774.79999807477</v>
      </c>
      <c r="L377" s="4">
        <v>887.39999903738499</v>
      </c>
      <c r="M377" s="1">
        <v>9.1000000000000004E-3</v>
      </c>
      <c r="N377" s="4">
        <v>8.1041095802500909</v>
      </c>
      <c r="O377" s="4">
        <v>887.39999903738499</v>
      </c>
      <c r="P377" s="1">
        <v>12.5</v>
      </c>
    </row>
    <row r="378" spans="1:16" x14ac:dyDescent="0.35">
      <c r="A378" t="s">
        <v>134</v>
      </c>
      <c r="B378" t="s">
        <v>135</v>
      </c>
      <c r="C378" t="s">
        <v>136</v>
      </c>
      <c r="D378" t="s">
        <v>104</v>
      </c>
      <c r="E378" t="s">
        <v>20</v>
      </c>
      <c r="F378" t="s">
        <v>21</v>
      </c>
      <c r="G378" s="5">
        <v>0</v>
      </c>
      <c r="H378" s="2">
        <v>44.214300000000001</v>
      </c>
      <c r="I378" s="5">
        <v>1</v>
      </c>
      <c r="J378" s="3">
        <v>5.0000000745057997E-2</v>
      </c>
      <c r="K378" s="4">
        <v>1646.4069987087601</v>
      </c>
      <c r="L378" s="4">
        <v>1646.4069987087601</v>
      </c>
      <c r="M378" s="1">
        <v>0</v>
      </c>
      <c r="N378" s="4">
        <v>0</v>
      </c>
      <c r="O378" s="4">
        <v>1646.4069987087601</v>
      </c>
      <c r="P378" s="1">
        <v>9</v>
      </c>
    </row>
    <row r="379" spans="1:16" x14ac:dyDescent="0.35">
      <c r="A379" t="s">
        <v>134</v>
      </c>
      <c r="B379" t="s">
        <v>135</v>
      </c>
      <c r="C379" t="s">
        <v>136</v>
      </c>
      <c r="D379" t="s">
        <v>104</v>
      </c>
      <c r="E379" t="s">
        <v>42</v>
      </c>
      <c r="F379" t="s">
        <v>24</v>
      </c>
      <c r="G379" s="5">
        <v>64</v>
      </c>
      <c r="H379" s="2">
        <v>44.214300000000001</v>
      </c>
      <c r="I379" s="5">
        <v>2</v>
      </c>
      <c r="J379" s="3">
        <v>0</v>
      </c>
      <c r="K379" s="4">
        <v>1278.8</v>
      </c>
      <c r="L379" s="4">
        <v>639.4</v>
      </c>
      <c r="M379" s="1">
        <v>3.1300000000000001E-2</v>
      </c>
      <c r="N379" s="4">
        <v>19.981249999999999</v>
      </c>
      <c r="O379" s="4">
        <v>639.4</v>
      </c>
      <c r="P379" s="1">
        <v>7.5</v>
      </c>
    </row>
    <row r="380" spans="1:16" x14ac:dyDescent="0.35">
      <c r="A380" t="s">
        <v>134</v>
      </c>
      <c r="B380" t="s">
        <v>135</v>
      </c>
      <c r="C380" t="s">
        <v>136</v>
      </c>
      <c r="D380" t="s">
        <v>104</v>
      </c>
      <c r="E380" t="s">
        <v>63</v>
      </c>
      <c r="F380" t="s">
        <v>59</v>
      </c>
      <c r="G380" s="5">
        <v>43</v>
      </c>
      <c r="H380" s="2">
        <v>44.214300000000001</v>
      </c>
      <c r="I380" s="5">
        <v>2</v>
      </c>
      <c r="J380" s="3">
        <v>0</v>
      </c>
      <c r="K380" s="4">
        <v>1185.75</v>
      </c>
      <c r="L380" s="4">
        <v>592.875</v>
      </c>
      <c r="M380" s="1">
        <v>4.65E-2</v>
      </c>
      <c r="N380" s="4">
        <v>27.575581395348799</v>
      </c>
      <c r="O380" s="4">
        <v>592.875</v>
      </c>
      <c r="P380" s="1">
        <v>4.5</v>
      </c>
    </row>
    <row r="381" spans="1:16" x14ac:dyDescent="0.35">
      <c r="A381" t="s">
        <v>134</v>
      </c>
      <c r="B381" t="s">
        <v>135</v>
      </c>
      <c r="C381" t="s">
        <v>136</v>
      </c>
      <c r="D381" t="s">
        <v>104</v>
      </c>
      <c r="E381" t="s">
        <v>90</v>
      </c>
      <c r="F381" t="s">
        <v>31</v>
      </c>
      <c r="G381" s="5">
        <v>210</v>
      </c>
      <c r="H381" s="2">
        <v>44.214300000000001</v>
      </c>
      <c r="I381" s="5">
        <v>3</v>
      </c>
      <c r="J381" s="3">
        <v>5.0000000745057997E-2</v>
      </c>
      <c r="K381" s="4">
        <v>1128.9999993890499</v>
      </c>
      <c r="L381" s="4">
        <v>376.33333312968398</v>
      </c>
      <c r="M381" s="1">
        <v>1.43E-2</v>
      </c>
      <c r="N381" s="4">
        <v>5.3761904732812003</v>
      </c>
      <c r="O381" s="4">
        <v>376.33333312968398</v>
      </c>
      <c r="P381" s="1">
        <v>5.6666999999999996</v>
      </c>
    </row>
    <row r="382" spans="1:16" x14ac:dyDescent="0.35">
      <c r="A382" t="s">
        <v>134</v>
      </c>
      <c r="B382" t="s">
        <v>135</v>
      </c>
      <c r="C382" t="s">
        <v>136</v>
      </c>
      <c r="D382" t="s">
        <v>104</v>
      </c>
      <c r="E382" t="s">
        <v>73</v>
      </c>
      <c r="F382" t="s">
        <v>36</v>
      </c>
      <c r="G382" s="5">
        <v>173</v>
      </c>
      <c r="H382" s="2">
        <v>44.214300000000001</v>
      </c>
      <c r="I382" s="5">
        <v>2</v>
      </c>
      <c r="J382" s="3">
        <v>0.10000000149011599</v>
      </c>
      <c r="K382" s="4">
        <v>941.99999928474404</v>
      </c>
      <c r="L382" s="4">
        <v>470.99999964237202</v>
      </c>
      <c r="M382" s="1">
        <v>1.1599999999999999E-2</v>
      </c>
      <c r="N382" s="4">
        <v>5.4450867010678801</v>
      </c>
      <c r="O382" s="4">
        <v>470.99999964237202</v>
      </c>
      <c r="P382" s="1">
        <v>4</v>
      </c>
    </row>
    <row r="383" spans="1:16" x14ac:dyDescent="0.35">
      <c r="A383" t="s">
        <v>134</v>
      </c>
      <c r="B383" t="s">
        <v>135</v>
      </c>
      <c r="C383" t="s">
        <v>136</v>
      </c>
      <c r="D383" t="s">
        <v>104</v>
      </c>
      <c r="E383" t="s">
        <v>75</v>
      </c>
      <c r="F383" t="s">
        <v>27</v>
      </c>
      <c r="G383" s="5">
        <v>327</v>
      </c>
      <c r="H383" s="2">
        <v>44.214300000000001</v>
      </c>
      <c r="I383" s="5">
        <v>3</v>
      </c>
      <c r="J383" s="3">
        <v>0</v>
      </c>
      <c r="K383" s="4">
        <v>864</v>
      </c>
      <c r="L383" s="4">
        <v>288</v>
      </c>
      <c r="M383" s="1">
        <v>9.1999999999999998E-3</v>
      </c>
      <c r="N383" s="4">
        <v>2.6422018348623801</v>
      </c>
      <c r="O383" s="4">
        <v>288</v>
      </c>
      <c r="P383" s="1">
        <v>5.6666999999999996</v>
      </c>
    </row>
    <row r="384" spans="1:16" x14ac:dyDescent="0.35">
      <c r="A384" t="s">
        <v>134</v>
      </c>
      <c r="B384" t="s">
        <v>135</v>
      </c>
      <c r="C384" t="s">
        <v>136</v>
      </c>
      <c r="D384" t="s">
        <v>104</v>
      </c>
      <c r="E384" t="s">
        <v>48</v>
      </c>
      <c r="F384" t="s">
        <v>24</v>
      </c>
      <c r="G384" s="5">
        <v>0</v>
      </c>
      <c r="H384" s="2">
        <v>44.214300000000001</v>
      </c>
      <c r="I384" s="5">
        <v>1</v>
      </c>
      <c r="J384" s="3">
        <v>5.0000000745057997E-2</v>
      </c>
      <c r="K384" s="4">
        <v>854.99999932944695</v>
      </c>
      <c r="L384" s="4">
        <v>854.99999932944695</v>
      </c>
      <c r="M384" s="1">
        <v>0</v>
      </c>
      <c r="N384" s="4">
        <v>0</v>
      </c>
      <c r="O384" s="4">
        <v>854.99999932944695</v>
      </c>
      <c r="P384" s="1">
        <v>5</v>
      </c>
    </row>
    <row r="385" spans="1:16" x14ac:dyDescent="0.35">
      <c r="A385" t="s">
        <v>134</v>
      </c>
      <c r="B385" t="s">
        <v>135</v>
      </c>
      <c r="C385" t="s">
        <v>136</v>
      </c>
      <c r="D385" t="s">
        <v>104</v>
      </c>
      <c r="E385" t="s">
        <v>45</v>
      </c>
      <c r="F385" t="s">
        <v>36</v>
      </c>
      <c r="G385" s="5">
        <v>6</v>
      </c>
      <c r="H385" s="2">
        <v>44.214300000000001</v>
      </c>
      <c r="I385" s="5">
        <v>2</v>
      </c>
      <c r="J385" s="3">
        <v>0.10000000149011599</v>
      </c>
      <c r="K385" s="4">
        <v>790.399998188018</v>
      </c>
      <c r="L385" s="4">
        <v>395.199999094009</v>
      </c>
      <c r="M385" s="1">
        <v>0.33329999999999999</v>
      </c>
      <c r="N385" s="4">
        <v>131.733333031336</v>
      </c>
      <c r="O385" s="4">
        <v>395.199999094009</v>
      </c>
      <c r="P385" s="1">
        <v>5</v>
      </c>
    </row>
    <row r="386" spans="1:16" x14ac:dyDescent="0.35">
      <c r="A386" t="s">
        <v>134</v>
      </c>
      <c r="B386" t="s">
        <v>135</v>
      </c>
      <c r="C386" t="s">
        <v>136</v>
      </c>
      <c r="D386" t="s">
        <v>104</v>
      </c>
      <c r="E386" t="s">
        <v>53</v>
      </c>
      <c r="F386" t="s">
        <v>27</v>
      </c>
      <c r="G386" s="5">
        <v>0</v>
      </c>
      <c r="H386" s="2">
        <v>44.214300000000001</v>
      </c>
      <c r="I386" s="5">
        <v>1</v>
      </c>
      <c r="J386" s="3">
        <v>0.25</v>
      </c>
      <c r="K386" s="4">
        <v>748.125</v>
      </c>
      <c r="L386" s="4">
        <v>748.125</v>
      </c>
      <c r="M386" s="1">
        <v>0</v>
      </c>
      <c r="N386" s="4">
        <v>0</v>
      </c>
      <c r="O386" s="4">
        <v>748.125</v>
      </c>
      <c r="P386" s="1">
        <v>4</v>
      </c>
    </row>
    <row r="387" spans="1:16" x14ac:dyDescent="0.35">
      <c r="A387" t="s">
        <v>134</v>
      </c>
      <c r="B387" t="s">
        <v>135</v>
      </c>
      <c r="C387" t="s">
        <v>136</v>
      </c>
      <c r="D387" t="s">
        <v>104</v>
      </c>
      <c r="E387" t="s">
        <v>50</v>
      </c>
      <c r="F387" t="s">
        <v>36</v>
      </c>
      <c r="G387" s="5">
        <v>0</v>
      </c>
      <c r="H387" s="2">
        <v>44.214300000000001</v>
      </c>
      <c r="I387" s="5">
        <v>1</v>
      </c>
      <c r="J387" s="3">
        <v>0</v>
      </c>
      <c r="K387" s="4">
        <v>735</v>
      </c>
      <c r="L387" s="4">
        <v>735</v>
      </c>
      <c r="M387" s="1">
        <v>0</v>
      </c>
      <c r="N387" s="4">
        <v>0</v>
      </c>
      <c r="O387" s="4">
        <v>735</v>
      </c>
      <c r="P387" s="1">
        <v>8</v>
      </c>
    </row>
    <row r="388" spans="1:16" x14ac:dyDescent="0.35">
      <c r="A388" t="s">
        <v>134</v>
      </c>
      <c r="B388" t="s">
        <v>135</v>
      </c>
      <c r="C388" t="s">
        <v>136</v>
      </c>
      <c r="D388" t="s">
        <v>104</v>
      </c>
      <c r="E388" t="s">
        <v>64</v>
      </c>
      <c r="F388" t="s">
        <v>36</v>
      </c>
      <c r="G388" s="5">
        <v>0</v>
      </c>
      <c r="H388" s="2">
        <v>44.214300000000001</v>
      </c>
      <c r="I388" s="5">
        <v>1</v>
      </c>
      <c r="J388" s="3">
        <v>0</v>
      </c>
      <c r="K388" s="4">
        <v>720</v>
      </c>
      <c r="L388" s="4">
        <v>720</v>
      </c>
      <c r="M388" s="1">
        <v>0</v>
      </c>
      <c r="N388" s="4">
        <v>0</v>
      </c>
      <c r="O388" s="4">
        <v>720</v>
      </c>
      <c r="P388" s="1">
        <v>2</v>
      </c>
    </row>
    <row r="389" spans="1:16" x14ac:dyDescent="0.35">
      <c r="A389" t="s">
        <v>134</v>
      </c>
      <c r="B389" t="s">
        <v>135</v>
      </c>
      <c r="C389" t="s">
        <v>136</v>
      </c>
      <c r="D389" t="s">
        <v>104</v>
      </c>
      <c r="E389" t="s">
        <v>32</v>
      </c>
      <c r="F389" t="s">
        <v>21</v>
      </c>
      <c r="G389" s="5">
        <v>0</v>
      </c>
      <c r="H389" s="2">
        <v>44.214300000000001</v>
      </c>
      <c r="I389" s="5">
        <v>1</v>
      </c>
      <c r="J389" s="3">
        <v>0.20000000298023199</v>
      </c>
      <c r="K389" s="4">
        <v>614.39999771118096</v>
      </c>
      <c r="L389" s="4">
        <v>614.39999771118096</v>
      </c>
      <c r="M389" s="1">
        <v>0</v>
      </c>
      <c r="N389" s="4">
        <v>0</v>
      </c>
      <c r="O389" s="4">
        <v>614.39999771118096</v>
      </c>
      <c r="P389" s="1">
        <v>5</v>
      </c>
    </row>
    <row r="390" spans="1:16" x14ac:dyDescent="0.35">
      <c r="A390" t="s">
        <v>134</v>
      </c>
      <c r="B390" t="s">
        <v>135</v>
      </c>
      <c r="C390" t="s">
        <v>136</v>
      </c>
      <c r="D390" t="s">
        <v>104</v>
      </c>
      <c r="E390" t="s">
        <v>41</v>
      </c>
      <c r="F390" t="s">
        <v>31</v>
      </c>
      <c r="G390" s="5">
        <v>0</v>
      </c>
      <c r="H390" s="2">
        <v>44.214300000000001</v>
      </c>
      <c r="I390" s="5">
        <v>1</v>
      </c>
      <c r="J390" s="3">
        <v>0</v>
      </c>
      <c r="K390" s="4">
        <v>597.6</v>
      </c>
      <c r="L390" s="4">
        <v>597.6</v>
      </c>
      <c r="M390" s="1">
        <v>0</v>
      </c>
      <c r="N390" s="4">
        <v>0</v>
      </c>
      <c r="O390" s="4">
        <v>597.6</v>
      </c>
      <c r="P390" s="1">
        <v>5</v>
      </c>
    </row>
    <row r="391" spans="1:16" x14ac:dyDescent="0.35">
      <c r="A391" t="s">
        <v>134</v>
      </c>
      <c r="B391" t="s">
        <v>135</v>
      </c>
      <c r="C391" t="s">
        <v>136</v>
      </c>
      <c r="D391" t="s">
        <v>104</v>
      </c>
      <c r="E391" t="s">
        <v>61</v>
      </c>
      <c r="F391" t="s">
        <v>36</v>
      </c>
      <c r="G391" s="5">
        <v>0</v>
      </c>
      <c r="H391" s="2">
        <v>44.214300000000001</v>
      </c>
      <c r="I391" s="5">
        <v>1</v>
      </c>
      <c r="J391" s="3">
        <v>0</v>
      </c>
      <c r="K391" s="4">
        <v>582.4</v>
      </c>
      <c r="L391" s="4">
        <v>582.4</v>
      </c>
      <c r="M391" s="1">
        <v>0</v>
      </c>
      <c r="N391" s="4">
        <v>0</v>
      </c>
      <c r="O391" s="4">
        <v>582.4</v>
      </c>
      <c r="P391" s="1">
        <v>5</v>
      </c>
    </row>
    <row r="392" spans="1:16" x14ac:dyDescent="0.35">
      <c r="A392" t="s">
        <v>134</v>
      </c>
      <c r="B392" t="s">
        <v>135</v>
      </c>
      <c r="C392" t="s">
        <v>136</v>
      </c>
      <c r="D392" t="s">
        <v>104</v>
      </c>
      <c r="E392" t="s">
        <v>54</v>
      </c>
      <c r="F392" t="s">
        <v>34</v>
      </c>
      <c r="G392" s="5">
        <v>170</v>
      </c>
      <c r="H392" s="2">
        <v>44.214300000000001</v>
      </c>
      <c r="I392" s="5">
        <v>2</v>
      </c>
      <c r="J392" s="3">
        <v>0</v>
      </c>
      <c r="K392" s="4">
        <v>573.5</v>
      </c>
      <c r="L392" s="4">
        <v>286.75</v>
      </c>
      <c r="M392" s="1">
        <v>1.18E-2</v>
      </c>
      <c r="N392" s="4">
        <v>3.3735294117647001</v>
      </c>
      <c r="O392" s="4">
        <v>286.75</v>
      </c>
      <c r="P392" s="1">
        <v>4.5</v>
      </c>
    </row>
    <row r="393" spans="1:16" x14ac:dyDescent="0.35">
      <c r="A393" t="s">
        <v>134</v>
      </c>
      <c r="B393" t="s">
        <v>135</v>
      </c>
      <c r="C393" t="s">
        <v>136</v>
      </c>
      <c r="D393" t="s">
        <v>104</v>
      </c>
      <c r="E393" t="s">
        <v>71</v>
      </c>
      <c r="F393" t="s">
        <v>31</v>
      </c>
      <c r="G393" s="5">
        <v>245</v>
      </c>
      <c r="H393" s="2">
        <v>44.214300000000001</v>
      </c>
      <c r="I393" s="5">
        <v>2</v>
      </c>
      <c r="J393" s="3">
        <v>7.5000001117587006E-2</v>
      </c>
      <c r="K393" s="4">
        <v>561.19999945163704</v>
      </c>
      <c r="L393" s="4">
        <v>280.59999972581801</v>
      </c>
      <c r="M393" s="1">
        <v>8.2000000000000007E-3</v>
      </c>
      <c r="N393" s="4">
        <v>2.2906122426597402</v>
      </c>
      <c r="O393" s="4">
        <v>280.59999972581801</v>
      </c>
      <c r="P393" s="1">
        <v>6.5</v>
      </c>
    </row>
    <row r="394" spans="1:16" x14ac:dyDescent="0.35">
      <c r="A394" t="s">
        <v>134</v>
      </c>
      <c r="B394" t="s">
        <v>135</v>
      </c>
      <c r="C394" t="s">
        <v>136</v>
      </c>
      <c r="D394" t="s">
        <v>104</v>
      </c>
      <c r="E394" t="s">
        <v>30</v>
      </c>
      <c r="F394" t="s">
        <v>31</v>
      </c>
      <c r="G394" s="5">
        <v>0</v>
      </c>
      <c r="H394" s="2">
        <v>44.214300000000001</v>
      </c>
      <c r="I394" s="5">
        <v>1</v>
      </c>
      <c r="J394" s="3">
        <v>0.25</v>
      </c>
      <c r="K394" s="4">
        <v>554.625</v>
      </c>
      <c r="L394" s="4">
        <v>554.625</v>
      </c>
      <c r="M394" s="1">
        <v>0</v>
      </c>
      <c r="N394" s="4">
        <v>0</v>
      </c>
      <c r="O394" s="4">
        <v>554.625</v>
      </c>
      <c r="P394" s="1">
        <v>3</v>
      </c>
    </row>
    <row r="395" spans="1:16" x14ac:dyDescent="0.35">
      <c r="A395" t="s">
        <v>134</v>
      </c>
      <c r="B395" t="s">
        <v>135</v>
      </c>
      <c r="C395" t="s">
        <v>136</v>
      </c>
      <c r="D395" t="s">
        <v>104</v>
      </c>
      <c r="E395" t="s">
        <v>91</v>
      </c>
      <c r="F395" t="s">
        <v>36</v>
      </c>
      <c r="G395" s="5">
        <v>0</v>
      </c>
      <c r="H395" s="2">
        <v>44.214300000000001</v>
      </c>
      <c r="I395" s="5">
        <v>1</v>
      </c>
      <c r="J395" s="3">
        <v>0</v>
      </c>
      <c r="K395" s="4">
        <v>517.79999999999995</v>
      </c>
      <c r="L395" s="4">
        <v>517.79999999999995</v>
      </c>
      <c r="M395" s="1">
        <v>0</v>
      </c>
      <c r="N395" s="4">
        <v>0</v>
      </c>
      <c r="O395" s="4">
        <v>517.79999999999995</v>
      </c>
      <c r="P395" s="1">
        <v>3</v>
      </c>
    </row>
    <row r="396" spans="1:16" x14ac:dyDescent="0.35">
      <c r="A396" t="s">
        <v>134</v>
      </c>
      <c r="B396" t="s">
        <v>135</v>
      </c>
      <c r="C396" t="s">
        <v>136</v>
      </c>
      <c r="D396" t="s">
        <v>104</v>
      </c>
      <c r="E396" t="s">
        <v>49</v>
      </c>
      <c r="F396" t="s">
        <v>34</v>
      </c>
      <c r="G396" s="5">
        <v>0</v>
      </c>
      <c r="H396" s="2">
        <v>44.214300000000001</v>
      </c>
      <c r="I396" s="5">
        <v>1</v>
      </c>
      <c r="J396" s="3">
        <v>0.10000000149011599</v>
      </c>
      <c r="K396" s="4">
        <v>485.99999919533701</v>
      </c>
      <c r="L396" s="4">
        <v>485.99999919533701</v>
      </c>
      <c r="M396" s="1">
        <v>0</v>
      </c>
      <c r="N396" s="4">
        <v>0</v>
      </c>
      <c r="O396" s="4">
        <v>485.99999919533701</v>
      </c>
      <c r="P396" s="1">
        <v>5</v>
      </c>
    </row>
    <row r="397" spans="1:16" x14ac:dyDescent="0.35">
      <c r="A397" t="s">
        <v>134</v>
      </c>
      <c r="B397" t="s">
        <v>135</v>
      </c>
      <c r="C397" t="s">
        <v>136</v>
      </c>
      <c r="D397" t="s">
        <v>104</v>
      </c>
      <c r="E397" t="s">
        <v>46</v>
      </c>
      <c r="F397" t="s">
        <v>31</v>
      </c>
      <c r="G397" s="5">
        <v>0</v>
      </c>
      <c r="H397" s="2">
        <v>44.214300000000001</v>
      </c>
      <c r="I397" s="5">
        <v>1</v>
      </c>
      <c r="J397" s="3">
        <v>0.10000000149011599</v>
      </c>
      <c r="K397" s="4">
        <v>471.14999921992398</v>
      </c>
      <c r="L397" s="4">
        <v>471.14999921992398</v>
      </c>
      <c r="M397" s="1">
        <v>0</v>
      </c>
      <c r="N397" s="4">
        <v>0</v>
      </c>
      <c r="O397" s="4">
        <v>471.14999921992398</v>
      </c>
      <c r="P397" s="1">
        <v>17</v>
      </c>
    </row>
    <row r="398" spans="1:16" x14ac:dyDescent="0.35">
      <c r="A398" t="s">
        <v>134</v>
      </c>
      <c r="B398" t="s">
        <v>135</v>
      </c>
      <c r="C398" t="s">
        <v>136</v>
      </c>
      <c r="D398" t="s">
        <v>104</v>
      </c>
      <c r="E398" t="s">
        <v>57</v>
      </c>
      <c r="F398" t="s">
        <v>24</v>
      </c>
      <c r="G398" s="5">
        <v>0</v>
      </c>
      <c r="H398" s="2">
        <v>44.214300000000001</v>
      </c>
      <c r="I398" s="5">
        <v>1</v>
      </c>
      <c r="J398" s="3">
        <v>0.20000000298023199</v>
      </c>
      <c r="K398" s="4">
        <v>447.99999833106898</v>
      </c>
      <c r="L398" s="4">
        <v>447.99999833106898</v>
      </c>
      <c r="M398" s="1">
        <v>0</v>
      </c>
      <c r="N398" s="4">
        <v>0</v>
      </c>
      <c r="O398" s="4">
        <v>447.99999833106898</v>
      </c>
      <c r="P398" s="1">
        <v>5</v>
      </c>
    </row>
    <row r="399" spans="1:16" x14ac:dyDescent="0.35">
      <c r="A399" t="s">
        <v>134</v>
      </c>
      <c r="B399" t="s">
        <v>135</v>
      </c>
      <c r="C399" t="s">
        <v>136</v>
      </c>
      <c r="D399" t="s">
        <v>104</v>
      </c>
      <c r="E399" t="s">
        <v>79</v>
      </c>
      <c r="F399" t="s">
        <v>36</v>
      </c>
      <c r="G399" s="5">
        <v>0</v>
      </c>
      <c r="H399" s="2">
        <v>44.214300000000001</v>
      </c>
      <c r="I399" s="5">
        <v>1</v>
      </c>
      <c r="J399" s="3">
        <v>0</v>
      </c>
      <c r="K399" s="4">
        <v>397.5</v>
      </c>
      <c r="L399" s="4">
        <v>397.5</v>
      </c>
      <c r="M399" s="1">
        <v>0</v>
      </c>
      <c r="N399" s="4">
        <v>0</v>
      </c>
      <c r="O399" s="4">
        <v>397.5</v>
      </c>
      <c r="P399" s="1">
        <v>4</v>
      </c>
    </row>
    <row r="400" spans="1:16" x14ac:dyDescent="0.35">
      <c r="A400" t="s">
        <v>134</v>
      </c>
      <c r="B400" t="s">
        <v>135</v>
      </c>
      <c r="C400" t="s">
        <v>136</v>
      </c>
      <c r="D400" t="s">
        <v>104</v>
      </c>
      <c r="E400" t="s">
        <v>137</v>
      </c>
      <c r="F400" t="s">
        <v>34</v>
      </c>
      <c r="G400" s="5">
        <v>0</v>
      </c>
      <c r="H400" s="2">
        <v>44.214300000000001</v>
      </c>
      <c r="I400" s="5">
        <v>1</v>
      </c>
      <c r="J400" s="3">
        <v>0</v>
      </c>
      <c r="K400" s="4">
        <v>350</v>
      </c>
      <c r="L400" s="4">
        <v>350</v>
      </c>
      <c r="M400" s="1">
        <v>0</v>
      </c>
      <c r="N400" s="4">
        <v>0</v>
      </c>
      <c r="O400" s="4">
        <v>350</v>
      </c>
      <c r="P400" s="1">
        <v>2</v>
      </c>
    </row>
    <row r="401" spans="1:16" x14ac:dyDescent="0.35">
      <c r="A401" t="s">
        <v>134</v>
      </c>
      <c r="B401" t="s">
        <v>135</v>
      </c>
      <c r="C401" t="s">
        <v>136</v>
      </c>
      <c r="D401" t="s">
        <v>104</v>
      </c>
      <c r="E401" t="s">
        <v>25</v>
      </c>
      <c r="F401" t="s">
        <v>21</v>
      </c>
      <c r="G401" s="5">
        <v>0</v>
      </c>
      <c r="H401" s="2">
        <v>44.214300000000001</v>
      </c>
      <c r="I401" s="5">
        <v>1</v>
      </c>
      <c r="J401" s="3">
        <v>0</v>
      </c>
      <c r="K401" s="4">
        <v>328</v>
      </c>
      <c r="L401" s="4">
        <v>328</v>
      </c>
      <c r="M401" s="1">
        <v>0</v>
      </c>
      <c r="N401" s="4">
        <v>0</v>
      </c>
      <c r="O401" s="4">
        <v>328</v>
      </c>
      <c r="P401" s="1">
        <v>4</v>
      </c>
    </row>
    <row r="402" spans="1:16" x14ac:dyDescent="0.35">
      <c r="A402" t="s">
        <v>134</v>
      </c>
      <c r="B402" t="s">
        <v>135</v>
      </c>
      <c r="C402" t="s">
        <v>136</v>
      </c>
      <c r="D402" t="s">
        <v>104</v>
      </c>
      <c r="E402" t="s">
        <v>74</v>
      </c>
      <c r="F402" t="s">
        <v>21</v>
      </c>
      <c r="G402" s="5">
        <v>97</v>
      </c>
      <c r="H402" s="2">
        <v>44.214300000000001</v>
      </c>
      <c r="I402" s="5">
        <v>2</v>
      </c>
      <c r="J402" s="3">
        <v>0.125</v>
      </c>
      <c r="K402" s="4">
        <v>307.3125</v>
      </c>
      <c r="L402" s="4">
        <v>153.65625</v>
      </c>
      <c r="M402" s="1">
        <v>2.06E-2</v>
      </c>
      <c r="N402" s="4">
        <v>3.16817010309278</v>
      </c>
      <c r="O402" s="4">
        <v>153.65625</v>
      </c>
      <c r="P402" s="1">
        <v>4.5</v>
      </c>
    </row>
    <row r="403" spans="1:16" x14ac:dyDescent="0.35">
      <c r="A403" t="s">
        <v>134</v>
      </c>
      <c r="B403" t="s">
        <v>135</v>
      </c>
      <c r="C403" t="s">
        <v>136</v>
      </c>
      <c r="D403" t="s">
        <v>104</v>
      </c>
      <c r="E403" t="s">
        <v>33</v>
      </c>
      <c r="F403" t="s">
        <v>34</v>
      </c>
      <c r="G403" s="5">
        <v>0</v>
      </c>
      <c r="H403" s="2">
        <v>44.214300000000001</v>
      </c>
      <c r="I403" s="5">
        <v>1</v>
      </c>
      <c r="J403" s="3">
        <v>0.20000000298023199</v>
      </c>
      <c r="K403" s="4">
        <v>291.83999891281098</v>
      </c>
      <c r="L403" s="4">
        <v>291.83999891281098</v>
      </c>
      <c r="M403" s="1">
        <v>0</v>
      </c>
      <c r="N403" s="4">
        <v>0</v>
      </c>
      <c r="O403" s="4">
        <v>291.83999891281098</v>
      </c>
      <c r="P403" s="1">
        <v>5</v>
      </c>
    </row>
    <row r="404" spans="1:16" x14ac:dyDescent="0.35">
      <c r="A404" t="s">
        <v>134</v>
      </c>
      <c r="B404" t="s">
        <v>135</v>
      </c>
      <c r="C404" t="s">
        <v>136</v>
      </c>
      <c r="D404" t="s">
        <v>104</v>
      </c>
      <c r="E404" t="s">
        <v>107</v>
      </c>
      <c r="F404" t="s">
        <v>39</v>
      </c>
      <c r="G404" s="5">
        <v>0</v>
      </c>
      <c r="H404" s="2">
        <v>44.214300000000001</v>
      </c>
      <c r="I404" s="5">
        <v>1</v>
      </c>
      <c r="J404" s="3">
        <v>0</v>
      </c>
      <c r="K404" s="4">
        <v>195</v>
      </c>
      <c r="L404" s="4">
        <v>195</v>
      </c>
      <c r="M404" s="1">
        <v>0</v>
      </c>
      <c r="N404" s="4">
        <v>0</v>
      </c>
      <c r="O404" s="4">
        <v>195</v>
      </c>
      <c r="P404" s="1">
        <v>7</v>
      </c>
    </row>
    <row r="405" spans="1:16" x14ac:dyDescent="0.35">
      <c r="A405" t="s">
        <v>134</v>
      </c>
      <c r="B405" t="s">
        <v>135</v>
      </c>
      <c r="C405" t="s">
        <v>136</v>
      </c>
      <c r="D405" t="s">
        <v>104</v>
      </c>
      <c r="E405" t="s">
        <v>55</v>
      </c>
      <c r="F405" t="s">
        <v>34</v>
      </c>
      <c r="G405" s="5">
        <v>0</v>
      </c>
      <c r="H405" s="2">
        <v>44.214300000000001</v>
      </c>
      <c r="I405" s="5">
        <v>1</v>
      </c>
      <c r="J405" s="3">
        <v>0.15000000596046401</v>
      </c>
      <c r="K405" s="4">
        <v>183.59999871253899</v>
      </c>
      <c r="L405" s="4">
        <v>183.59999871253899</v>
      </c>
      <c r="M405" s="1">
        <v>0</v>
      </c>
      <c r="N405" s="4">
        <v>0</v>
      </c>
      <c r="O405" s="4">
        <v>183.59999871253899</v>
      </c>
      <c r="P405" s="1">
        <v>8</v>
      </c>
    </row>
    <row r="406" spans="1:16" x14ac:dyDescent="0.35">
      <c r="A406" t="s">
        <v>134</v>
      </c>
      <c r="B406" t="s">
        <v>135</v>
      </c>
      <c r="C406" t="s">
        <v>136</v>
      </c>
      <c r="D406" t="s">
        <v>104</v>
      </c>
      <c r="E406" t="s">
        <v>44</v>
      </c>
      <c r="F406" t="s">
        <v>36</v>
      </c>
      <c r="G406" s="5">
        <v>0</v>
      </c>
      <c r="H406" s="2">
        <v>44.214300000000001</v>
      </c>
      <c r="I406" s="5">
        <v>1</v>
      </c>
      <c r="J406" s="3">
        <v>5.0000000745057997E-2</v>
      </c>
      <c r="K406" s="4">
        <v>183.349999856203</v>
      </c>
      <c r="L406" s="4">
        <v>183.349999856203</v>
      </c>
      <c r="M406" s="1">
        <v>0</v>
      </c>
      <c r="N406" s="4">
        <v>0</v>
      </c>
      <c r="O406" s="4">
        <v>183.349999856203</v>
      </c>
      <c r="P406" s="1">
        <v>9</v>
      </c>
    </row>
    <row r="407" spans="1:16" x14ac:dyDescent="0.35">
      <c r="A407" t="s">
        <v>134</v>
      </c>
      <c r="B407" t="s">
        <v>135</v>
      </c>
      <c r="C407" t="s">
        <v>136</v>
      </c>
      <c r="D407" t="s">
        <v>104</v>
      </c>
      <c r="E407" t="s">
        <v>77</v>
      </c>
      <c r="F407" t="s">
        <v>34</v>
      </c>
      <c r="G407" s="5">
        <v>175</v>
      </c>
      <c r="H407" s="2">
        <v>44.214300000000001</v>
      </c>
      <c r="I407" s="5">
        <v>2</v>
      </c>
      <c r="J407" s="3">
        <v>0.125</v>
      </c>
      <c r="K407" s="4">
        <v>148.5</v>
      </c>
      <c r="L407" s="4">
        <v>74.25</v>
      </c>
      <c r="M407" s="1">
        <v>1.14E-2</v>
      </c>
      <c r="N407" s="4">
        <v>0.84857142857142798</v>
      </c>
      <c r="O407" s="4">
        <v>74.25</v>
      </c>
      <c r="P407" s="1">
        <v>4.5</v>
      </c>
    </row>
    <row r="408" spans="1:16" x14ac:dyDescent="0.35">
      <c r="A408" t="s">
        <v>138</v>
      </c>
      <c r="B408" t="s">
        <v>139</v>
      </c>
      <c r="C408" t="s">
        <v>140</v>
      </c>
      <c r="D408" t="s">
        <v>141</v>
      </c>
      <c r="E408" t="s">
        <v>25</v>
      </c>
      <c r="F408" t="s">
        <v>21</v>
      </c>
      <c r="G408" s="5">
        <v>39</v>
      </c>
      <c r="H408" s="2">
        <v>44.857100000000003</v>
      </c>
      <c r="I408" s="5">
        <v>3</v>
      </c>
      <c r="J408" s="3">
        <v>0</v>
      </c>
      <c r="K408" s="4">
        <v>1965</v>
      </c>
      <c r="L408" s="4">
        <v>655</v>
      </c>
      <c r="M408" s="1">
        <v>7.6899999999999996E-2</v>
      </c>
      <c r="N408" s="4">
        <v>50.384615384615302</v>
      </c>
      <c r="O408" s="4">
        <v>655</v>
      </c>
      <c r="P408" s="1">
        <v>8.3332999999999995</v>
      </c>
    </row>
    <row r="409" spans="1:16" x14ac:dyDescent="0.35">
      <c r="A409" t="s">
        <v>138</v>
      </c>
      <c r="B409" t="s">
        <v>139</v>
      </c>
      <c r="C409" t="s">
        <v>140</v>
      </c>
      <c r="D409" t="s">
        <v>141</v>
      </c>
      <c r="E409" t="s">
        <v>40</v>
      </c>
      <c r="F409" t="s">
        <v>24</v>
      </c>
      <c r="G409" s="5">
        <v>144</v>
      </c>
      <c r="H409" s="2">
        <v>44.857100000000003</v>
      </c>
      <c r="I409" s="5">
        <v>3</v>
      </c>
      <c r="J409" s="3">
        <v>3.3333333830038697E-2</v>
      </c>
      <c r="K409" s="4">
        <v>1651.1999989748001</v>
      </c>
      <c r="L409" s="4">
        <v>550.39999965826598</v>
      </c>
      <c r="M409" s="1">
        <v>2.0799999999999999E-2</v>
      </c>
      <c r="N409" s="4">
        <v>11.466666659547201</v>
      </c>
      <c r="O409" s="4">
        <v>550.39999965826598</v>
      </c>
      <c r="P409" s="1">
        <v>9.6667000000000005</v>
      </c>
    </row>
    <row r="410" spans="1:16" x14ac:dyDescent="0.35">
      <c r="A410" t="s">
        <v>138</v>
      </c>
      <c r="B410" t="s">
        <v>139</v>
      </c>
      <c r="C410" t="s">
        <v>140</v>
      </c>
      <c r="D410" t="s">
        <v>141</v>
      </c>
      <c r="E410" t="s">
        <v>26</v>
      </c>
      <c r="F410" t="s">
        <v>27</v>
      </c>
      <c r="G410" s="5">
        <v>226</v>
      </c>
      <c r="H410" s="2">
        <v>44.857100000000003</v>
      </c>
      <c r="I410" s="5">
        <v>2</v>
      </c>
      <c r="J410" s="3">
        <v>0.175000004470348</v>
      </c>
      <c r="K410" s="4">
        <v>1576.9999909400899</v>
      </c>
      <c r="L410" s="4">
        <v>788.499995470047</v>
      </c>
      <c r="M410" s="1">
        <v>8.8000000000000005E-3</v>
      </c>
      <c r="N410" s="4">
        <v>6.9778760661066102</v>
      </c>
      <c r="O410" s="4">
        <v>788.499995470047</v>
      </c>
      <c r="P410" s="1">
        <v>6</v>
      </c>
    </row>
    <row r="411" spans="1:16" x14ac:dyDescent="0.35">
      <c r="A411" t="s">
        <v>138</v>
      </c>
      <c r="B411" t="s">
        <v>139</v>
      </c>
      <c r="C411" t="s">
        <v>140</v>
      </c>
      <c r="D411" t="s">
        <v>141</v>
      </c>
      <c r="E411" t="s">
        <v>20</v>
      </c>
      <c r="F411" t="s">
        <v>21</v>
      </c>
      <c r="G411" s="5">
        <v>0</v>
      </c>
      <c r="H411" s="2">
        <v>44.857100000000003</v>
      </c>
      <c r="I411" s="5">
        <v>1</v>
      </c>
      <c r="J411" s="3">
        <v>0</v>
      </c>
      <c r="K411" s="4">
        <v>1237.9000000000001</v>
      </c>
      <c r="L411" s="4">
        <v>1237.9000000000001</v>
      </c>
      <c r="M411" s="1">
        <v>0</v>
      </c>
      <c r="N411" s="4">
        <v>0</v>
      </c>
      <c r="O411" s="4">
        <v>1237.9000000000001</v>
      </c>
      <c r="P411" s="1">
        <v>4</v>
      </c>
    </row>
    <row r="412" spans="1:16" x14ac:dyDescent="0.35">
      <c r="A412" t="s">
        <v>138</v>
      </c>
      <c r="B412" t="s">
        <v>139</v>
      </c>
      <c r="C412" t="s">
        <v>140</v>
      </c>
      <c r="D412" t="s">
        <v>141</v>
      </c>
      <c r="E412" t="s">
        <v>23</v>
      </c>
      <c r="F412" t="s">
        <v>24</v>
      </c>
      <c r="G412" s="5">
        <v>0</v>
      </c>
      <c r="H412" s="2">
        <v>44.857100000000003</v>
      </c>
      <c r="I412" s="5">
        <v>1</v>
      </c>
      <c r="J412" s="3">
        <v>0.15000000596046401</v>
      </c>
      <c r="K412" s="4">
        <v>1168.74999180436</v>
      </c>
      <c r="L412" s="4">
        <v>1168.74999180436</v>
      </c>
      <c r="M412" s="1">
        <v>0</v>
      </c>
      <c r="N412" s="4">
        <v>0</v>
      </c>
      <c r="O412" s="4">
        <v>1168.74999180436</v>
      </c>
      <c r="P412" s="1">
        <v>3</v>
      </c>
    </row>
    <row r="413" spans="1:16" x14ac:dyDescent="0.35">
      <c r="A413" t="s">
        <v>138</v>
      </c>
      <c r="B413" t="s">
        <v>139</v>
      </c>
      <c r="C413" t="s">
        <v>140</v>
      </c>
      <c r="D413" t="s">
        <v>141</v>
      </c>
      <c r="E413" t="s">
        <v>105</v>
      </c>
      <c r="F413" t="s">
        <v>34</v>
      </c>
      <c r="G413" s="5">
        <v>0</v>
      </c>
      <c r="H413" s="2">
        <v>44.857100000000003</v>
      </c>
      <c r="I413" s="5">
        <v>1</v>
      </c>
      <c r="J413" s="3">
        <v>0</v>
      </c>
      <c r="K413" s="4">
        <v>920</v>
      </c>
      <c r="L413" s="4">
        <v>920</v>
      </c>
      <c r="M413" s="1">
        <v>0</v>
      </c>
      <c r="N413" s="4">
        <v>0</v>
      </c>
      <c r="O413" s="4">
        <v>920</v>
      </c>
      <c r="P413" s="1">
        <v>1</v>
      </c>
    </row>
    <row r="414" spans="1:16" x14ac:dyDescent="0.35">
      <c r="A414" t="s">
        <v>138</v>
      </c>
      <c r="B414" t="s">
        <v>139</v>
      </c>
      <c r="C414" t="s">
        <v>140</v>
      </c>
      <c r="D414" t="s">
        <v>141</v>
      </c>
      <c r="E414" t="s">
        <v>29</v>
      </c>
      <c r="F414" t="s">
        <v>24</v>
      </c>
      <c r="G414" s="5">
        <v>0</v>
      </c>
      <c r="H414" s="2">
        <v>44.857100000000003</v>
      </c>
      <c r="I414" s="5">
        <v>1</v>
      </c>
      <c r="J414" s="3">
        <v>0.15000000596046401</v>
      </c>
      <c r="K414" s="4">
        <v>693.59999513626099</v>
      </c>
      <c r="L414" s="4">
        <v>693.59999513626099</v>
      </c>
      <c r="M414" s="1">
        <v>0</v>
      </c>
      <c r="N414" s="4">
        <v>0</v>
      </c>
      <c r="O414" s="4">
        <v>693.59999513626099</v>
      </c>
      <c r="P414" s="1">
        <v>4</v>
      </c>
    </row>
    <row r="415" spans="1:16" x14ac:dyDescent="0.35">
      <c r="A415" t="s">
        <v>138</v>
      </c>
      <c r="B415" t="s">
        <v>139</v>
      </c>
      <c r="C415" t="s">
        <v>140</v>
      </c>
      <c r="D415" t="s">
        <v>141</v>
      </c>
      <c r="E415" t="s">
        <v>63</v>
      </c>
      <c r="F415" t="s">
        <v>59</v>
      </c>
      <c r="G415" s="5">
        <v>399</v>
      </c>
      <c r="H415" s="2">
        <v>44.857100000000003</v>
      </c>
      <c r="I415" s="5">
        <v>3</v>
      </c>
      <c r="J415" s="3">
        <v>8.3333335816860199E-2</v>
      </c>
      <c r="K415" s="4">
        <v>619.61249875277201</v>
      </c>
      <c r="L415" s="4">
        <v>206.53749958425701</v>
      </c>
      <c r="M415" s="1">
        <v>7.4999999999999997E-3</v>
      </c>
      <c r="N415" s="4">
        <v>1.5529135307087001</v>
      </c>
      <c r="O415" s="4">
        <v>206.53749958425701</v>
      </c>
      <c r="P415" s="1">
        <v>4</v>
      </c>
    </row>
    <row r="416" spans="1:16" x14ac:dyDescent="0.35">
      <c r="A416" t="s">
        <v>138</v>
      </c>
      <c r="B416" t="s">
        <v>139</v>
      </c>
      <c r="C416" t="s">
        <v>140</v>
      </c>
      <c r="D416" t="s">
        <v>141</v>
      </c>
      <c r="E416" t="s">
        <v>47</v>
      </c>
      <c r="F416" t="s">
        <v>39</v>
      </c>
      <c r="G416" s="5">
        <v>0</v>
      </c>
      <c r="H416" s="2">
        <v>44.857100000000003</v>
      </c>
      <c r="I416" s="5">
        <v>1</v>
      </c>
      <c r="J416" s="3">
        <v>0</v>
      </c>
      <c r="K416" s="4">
        <v>570</v>
      </c>
      <c r="L416" s="4">
        <v>570</v>
      </c>
      <c r="M416" s="1">
        <v>0</v>
      </c>
      <c r="N416" s="4">
        <v>0</v>
      </c>
      <c r="O416" s="4">
        <v>570</v>
      </c>
      <c r="P416" s="1">
        <v>7</v>
      </c>
    </row>
    <row r="417" spans="1:16" x14ac:dyDescent="0.35">
      <c r="A417" t="s">
        <v>138</v>
      </c>
      <c r="B417" t="s">
        <v>139</v>
      </c>
      <c r="C417" t="s">
        <v>140</v>
      </c>
      <c r="D417" t="s">
        <v>141</v>
      </c>
      <c r="E417" t="s">
        <v>109</v>
      </c>
      <c r="F417" t="s">
        <v>39</v>
      </c>
      <c r="G417" s="5">
        <v>0</v>
      </c>
      <c r="H417" s="2">
        <v>44.857100000000003</v>
      </c>
      <c r="I417" s="5">
        <v>1</v>
      </c>
      <c r="J417" s="3">
        <v>0</v>
      </c>
      <c r="K417" s="4">
        <v>550</v>
      </c>
      <c r="L417" s="4">
        <v>550</v>
      </c>
      <c r="M417" s="1">
        <v>0</v>
      </c>
      <c r="N417" s="4">
        <v>0</v>
      </c>
      <c r="O417" s="4">
        <v>550</v>
      </c>
      <c r="P417" s="1">
        <v>7</v>
      </c>
    </row>
    <row r="418" spans="1:16" x14ac:dyDescent="0.35">
      <c r="A418" t="s">
        <v>138</v>
      </c>
      <c r="B418" t="s">
        <v>139</v>
      </c>
      <c r="C418" t="s">
        <v>140</v>
      </c>
      <c r="D418" t="s">
        <v>141</v>
      </c>
      <c r="E418" t="s">
        <v>65</v>
      </c>
      <c r="F418" t="s">
        <v>27</v>
      </c>
      <c r="G418" s="5">
        <v>0</v>
      </c>
      <c r="H418" s="2">
        <v>44.857100000000003</v>
      </c>
      <c r="I418" s="5">
        <v>1</v>
      </c>
      <c r="J418" s="3">
        <v>0</v>
      </c>
      <c r="K418" s="4">
        <v>504</v>
      </c>
      <c r="L418" s="4">
        <v>504</v>
      </c>
      <c r="M418" s="1">
        <v>0</v>
      </c>
      <c r="N418" s="4">
        <v>0</v>
      </c>
      <c r="O418" s="4">
        <v>504</v>
      </c>
      <c r="P418" s="1">
        <v>4</v>
      </c>
    </row>
    <row r="419" spans="1:16" x14ac:dyDescent="0.35">
      <c r="A419" t="s">
        <v>138</v>
      </c>
      <c r="B419" t="s">
        <v>139</v>
      </c>
      <c r="C419" t="s">
        <v>140</v>
      </c>
      <c r="D419" t="s">
        <v>141</v>
      </c>
      <c r="E419" t="s">
        <v>45</v>
      </c>
      <c r="F419" t="s">
        <v>36</v>
      </c>
      <c r="G419" s="5">
        <v>0</v>
      </c>
      <c r="H419" s="2">
        <v>44.857100000000003</v>
      </c>
      <c r="I419" s="5">
        <v>1</v>
      </c>
      <c r="J419" s="3">
        <v>0</v>
      </c>
      <c r="K419" s="4">
        <v>456</v>
      </c>
      <c r="L419" s="4">
        <v>456</v>
      </c>
      <c r="M419" s="1">
        <v>0</v>
      </c>
      <c r="N419" s="4">
        <v>0</v>
      </c>
      <c r="O419" s="4">
        <v>456</v>
      </c>
      <c r="P419" s="1">
        <v>1</v>
      </c>
    </row>
    <row r="420" spans="1:16" x14ac:dyDescent="0.35">
      <c r="A420" t="s">
        <v>138</v>
      </c>
      <c r="B420" t="s">
        <v>139</v>
      </c>
      <c r="C420" t="s">
        <v>140</v>
      </c>
      <c r="D420" t="s">
        <v>141</v>
      </c>
      <c r="E420" t="s">
        <v>57</v>
      </c>
      <c r="F420" t="s">
        <v>24</v>
      </c>
      <c r="G420" s="5">
        <v>0</v>
      </c>
      <c r="H420" s="2">
        <v>44.857100000000003</v>
      </c>
      <c r="I420" s="5">
        <v>1</v>
      </c>
      <c r="J420" s="3">
        <v>0</v>
      </c>
      <c r="K420" s="4">
        <v>375</v>
      </c>
      <c r="L420" s="4">
        <v>375</v>
      </c>
      <c r="M420" s="1">
        <v>0</v>
      </c>
      <c r="N420" s="4">
        <v>0</v>
      </c>
      <c r="O420" s="4">
        <v>375</v>
      </c>
      <c r="P420" s="1">
        <v>4</v>
      </c>
    </row>
    <row r="421" spans="1:16" x14ac:dyDescent="0.35">
      <c r="A421" t="s">
        <v>138</v>
      </c>
      <c r="B421" t="s">
        <v>139</v>
      </c>
      <c r="C421" t="s">
        <v>140</v>
      </c>
      <c r="D421" t="s">
        <v>141</v>
      </c>
      <c r="E421" t="s">
        <v>94</v>
      </c>
      <c r="F421" t="s">
        <v>59</v>
      </c>
      <c r="G421" s="5">
        <v>0</v>
      </c>
      <c r="H421" s="2">
        <v>44.857100000000003</v>
      </c>
      <c r="I421" s="5">
        <v>1</v>
      </c>
      <c r="J421" s="3">
        <v>0</v>
      </c>
      <c r="K421" s="4">
        <v>350</v>
      </c>
      <c r="L421" s="4">
        <v>350</v>
      </c>
      <c r="M421" s="1">
        <v>0</v>
      </c>
      <c r="N421" s="4">
        <v>0</v>
      </c>
      <c r="O421" s="4">
        <v>350</v>
      </c>
      <c r="P421" s="1">
        <v>2</v>
      </c>
    </row>
    <row r="422" spans="1:16" x14ac:dyDescent="0.35">
      <c r="A422" t="s">
        <v>138</v>
      </c>
      <c r="B422" t="s">
        <v>139</v>
      </c>
      <c r="C422" t="s">
        <v>140</v>
      </c>
      <c r="D422" t="s">
        <v>141</v>
      </c>
      <c r="E422" t="s">
        <v>28</v>
      </c>
      <c r="F422" t="s">
        <v>24</v>
      </c>
      <c r="G422" s="5">
        <v>0</v>
      </c>
      <c r="H422" s="2">
        <v>44.857100000000003</v>
      </c>
      <c r="I422" s="5">
        <v>1</v>
      </c>
      <c r="J422" s="3">
        <v>5.0000000745057997E-2</v>
      </c>
      <c r="K422" s="4">
        <v>346.559999728202</v>
      </c>
      <c r="L422" s="4">
        <v>346.559999728202</v>
      </c>
      <c r="M422" s="1">
        <v>0</v>
      </c>
      <c r="N422" s="4">
        <v>0</v>
      </c>
      <c r="O422" s="4">
        <v>346.559999728202</v>
      </c>
      <c r="P422" s="1">
        <v>5</v>
      </c>
    </row>
    <row r="423" spans="1:16" x14ac:dyDescent="0.35">
      <c r="A423" t="s">
        <v>138</v>
      </c>
      <c r="B423" t="s">
        <v>139</v>
      </c>
      <c r="C423" t="s">
        <v>140</v>
      </c>
      <c r="D423" t="s">
        <v>141</v>
      </c>
      <c r="E423" t="s">
        <v>60</v>
      </c>
      <c r="F423" t="s">
        <v>36</v>
      </c>
      <c r="G423" s="5">
        <v>0</v>
      </c>
      <c r="H423" s="2">
        <v>44.857100000000003</v>
      </c>
      <c r="I423" s="5">
        <v>1</v>
      </c>
      <c r="J423" s="3">
        <v>0.15000000596046401</v>
      </c>
      <c r="K423" s="4">
        <v>322.99999773502299</v>
      </c>
      <c r="L423" s="4">
        <v>322.99999773502299</v>
      </c>
      <c r="M423" s="1">
        <v>0</v>
      </c>
      <c r="N423" s="4">
        <v>0</v>
      </c>
      <c r="O423" s="4">
        <v>322.99999773502299</v>
      </c>
      <c r="P423" s="1">
        <v>3</v>
      </c>
    </row>
    <row r="424" spans="1:16" x14ac:dyDescent="0.35">
      <c r="A424" t="s">
        <v>138</v>
      </c>
      <c r="B424" t="s">
        <v>139</v>
      </c>
      <c r="C424" t="s">
        <v>140</v>
      </c>
      <c r="D424" t="s">
        <v>141</v>
      </c>
      <c r="E424" t="s">
        <v>92</v>
      </c>
      <c r="F424" t="s">
        <v>24</v>
      </c>
      <c r="G424" s="5">
        <v>0</v>
      </c>
      <c r="H424" s="2">
        <v>44.857100000000003</v>
      </c>
      <c r="I424" s="5">
        <v>1</v>
      </c>
      <c r="J424" s="3">
        <v>0</v>
      </c>
      <c r="K424" s="4">
        <v>315</v>
      </c>
      <c r="L424" s="4">
        <v>315</v>
      </c>
      <c r="M424" s="1">
        <v>0</v>
      </c>
      <c r="N424" s="4">
        <v>0</v>
      </c>
      <c r="O424" s="4">
        <v>315</v>
      </c>
      <c r="P424" s="1">
        <v>4</v>
      </c>
    </row>
    <row r="425" spans="1:16" x14ac:dyDescent="0.35">
      <c r="A425" t="s">
        <v>138</v>
      </c>
      <c r="B425" t="s">
        <v>139</v>
      </c>
      <c r="C425" t="s">
        <v>140</v>
      </c>
      <c r="D425" t="s">
        <v>141</v>
      </c>
      <c r="E425" t="s">
        <v>76</v>
      </c>
      <c r="F425" t="s">
        <v>27</v>
      </c>
      <c r="G425" s="5">
        <v>0</v>
      </c>
      <c r="H425" s="2">
        <v>44.857100000000003</v>
      </c>
      <c r="I425" s="5">
        <v>1</v>
      </c>
      <c r="J425" s="3">
        <v>0</v>
      </c>
      <c r="K425" s="4">
        <v>312</v>
      </c>
      <c r="L425" s="4">
        <v>312</v>
      </c>
      <c r="M425" s="1">
        <v>0</v>
      </c>
      <c r="N425" s="4">
        <v>0</v>
      </c>
      <c r="O425" s="4">
        <v>312</v>
      </c>
      <c r="P425" s="1">
        <v>11</v>
      </c>
    </row>
    <row r="426" spans="1:16" x14ac:dyDescent="0.35">
      <c r="A426" t="s">
        <v>138</v>
      </c>
      <c r="B426" t="s">
        <v>139</v>
      </c>
      <c r="C426" t="s">
        <v>140</v>
      </c>
      <c r="D426" t="s">
        <v>141</v>
      </c>
      <c r="E426" t="s">
        <v>48</v>
      </c>
      <c r="F426" t="s">
        <v>24</v>
      </c>
      <c r="G426" s="5">
        <v>0</v>
      </c>
      <c r="H426" s="2">
        <v>44.857100000000003</v>
      </c>
      <c r="I426" s="5">
        <v>1</v>
      </c>
      <c r="J426" s="3">
        <v>0.15000000596046401</v>
      </c>
      <c r="K426" s="4">
        <v>305.99999785423199</v>
      </c>
      <c r="L426" s="4">
        <v>305.99999785423199</v>
      </c>
      <c r="M426" s="1">
        <v>0</v>
      </c>
      <c r="N426" s="4">
        <v>0</v>
      </c>
      <c r="O426" s="4">
        <v>305.99999785423199</v>
      </c>
      <c r="P426" s="1">
        <v>4</v>
      </c>
    </row>
    <row r="427" spans="1:16" x14ac:dyDescent="0.35">
      <c r="A427" t="s">
        <v>138</v>
      </c>
      <c r="B427" t="s">
        <v>139</v>
      </c>
      <c r="C427" t="s">
        <v>140</v>
      </c>
      <c r="D427" t="s">
        <v>141</v>
      </c>
      <c r="E427" t="s">
        <v>87</v>
      </c>
      <c r="F427" t="s">
        <v>34</v>
      </c>
      <c r="G427" s="5">
        <v>0</v>
      </c>
      <c r="H427" s="2">
        <v>44.857100000000003</v>
      </c>
      <c r="I427" s="5">
        <v>1</v>
      </c>
      <c r="J427" s="3">
        <v>0</v>
      </c>
      <c r="K427" s="4">
        <v>288</v>
      </c>
      <c r="L427" s="4">
        <v>288</v>
      </c>
      <c r="M427" s="1">
        <v>0</v>
      </c>
      <c r="N427" s="4">
        <v>0</v>
      </c>
      <c r="O427" s="4">
        <v>288</v>
      </c>
      <c r="P427" s="1">
        <v>7</v>
      </c>
    </row>
    <row r="428" spans="1:16" x14ac:dyDescent="0.35">
      <c r="A428" t="s">
        <v>138</v>
      </c>
      <c r="B428" t="s">
        <v>139</v>
      </c>
      <c r="C428" t="s">
        <v>140</v>
      </c>
      <c r="D428" t="s">
        <v>141</v>
      </c>
      <c r="E428" t="s">
        <v>43</v>
      </c>
      <c r="F428" t="s">
        <v>34</v>
      </c>
      <c r="G428" s="5">
        <v>345</v>
      </c>
      <c r="H428" s="2">
        <v>44.857100000000003</v>
      </c>
      <c r="I428" s="5">
        <v>2</v>
      </c>
      <c r="J428" s="3">
        <v>0.12500000372528999</v>
      </c>
      <c r="K428" s="4">
        <v>284.39999887347199</v>
      </c>
      <c r="L428" s="4">
        <v>142.19999943673599</v>
      </c>
      <c r="M428" s="1">
        <v>5.7999999999999996E-3</v>
      </c>
      <c r="N428" s="4">
        <v>0.82434782282165797</v>
      </c>
      <c r="O428" s="4">
        <v>142.19999943673599</v>
      </c>
      <c r="P428" s="1">
        <v>9.5</v>
      </c>
    </row>
    <row r="429" spans="1:16" x14ac:dyDescent="0.35">
      <c r="A429" t="s">
        <v>138</v>
      </c>
      <c r="B429" t="s">
        <v>139</v>
      </c>
      <c r="C429" t="s">
        <v>140</v>
      </c>
      <c r="D429" t="s">
        <v>141</v>
      </c>
      <c r="E429" t="s">
        <v>46</v>
      </c>
      <c r="F429" t="s">
        <v>31</v>
      </c>
      <c r="G429" s="5">
        <v>0</v>
      </c>
      <c r="H429" s="2">
        <v>44.857100000000003</v>
      </c>
      <c r="I429" s="5">
        <v>1</v>
      </c>
      <c r="J429" s="3">
        <v>0</v>
      </c>
      <c r="K429" s="4">
        <v>244.3</v>
      </c>
      <c r="L429" s="4">
        <v>244.3</v>
      </c>
      <c r="M429" s="1">
        <v>0</v>
      </c>
      <c r="N429" s="4">
        <v>0</v>
      </c>
      <c r="O429" s="4">
        <v>244.3</v>
      </c>
      <c r="P429" s="1">
        <v>4</v>
      </c>
    </row>
    <row r="430" spans="1:16" x14ac:dyDescent="0.35">
      <c r="A430" t="s">
        <v>138</v>
      </c>
      <c r="B430" t="s">
        <v>139</v>
      </c>
      <c r="C430" t="s">
        <v>140</v>
      </c>
      <c r="D430" t="s">
        <v>141</v>
      </c>
      <c r="E430" t="s">
        <v>56</v>
      </c>
      <c r="F430" t="s">
        <v>36</v>
      </c>
      <c r="G430" s="5">
        <v>345</v>
      </c>
      <c r="H430" s="2">
        <v>44.857100000000003</v>
      </c>
      <c r="I430" s="5">
        <v>2</v>
      </c>
      <c r="J430" s="3">
        <v>5.0000000745057997E-2</v>
      </c>
      <c r="K430" s="4">
        <v>167.99999982118601</v>
      </c>
      <c r="L430" s="4">
        <v>83.999999910593004</v>
      </c>
      <c r="M430" s="1">
        <v>5.7999999999999996E-3</v>
      </c>
      <c r="N430" s="4">
        <v>0.486956521220829</v>
      </c>
      <c r="O430" s="4">
        <v>83.999999910593004</v>
      </c>
      <c r="P430" s="1">
        <v>9.5</v>
      </c>
    </row>
    <row r="431" spans="1:16" x14ac:dyDescent="0.35">
      <c r="A431" t="s">
        <v>138</v>
      </c>
      <c r="B431" t="s">
        <v>139</v>
      </c>
      <c r="C431" t="s">
        <v>140</v>
      </c>
      <c r="D431" t="s">
        <v>141</v>
      </c>
      <c r="E431" t="s">
        <v>71</v>
      </c>
      <c r="F431" t="s">
        <v>31</v>
      </c>
      <c r="G431" s="5">
        <v>0</v>
      </c>
      <c r="H431" s="2">
        <v>44.857100000000003</v>
      </c>
      <c r="I431" s="5">
        <v>1</v>
      </c>
      <c r="J431" s="3">
        <v>0</v>
      </c>
      <c r="K431" s="4">
        <v>146</v>
      </c>
      <c r="L431" s="4">
        <v>146</v>
      </c>
      <c r="M431" s="1">
        <v>0</v>
      </c>
      <c r="N431" s="4">
        <v>0</v>
      </c>
      <c r="O431" s="4">
        <v>146</v>
      </c>
      <c r="P431" s="1">
        <v>11</v>
      </c>
    </row>
    <row r="432" spans="1:16" x14ac:dyDescent="0.35">
      <c r="A432" t="s">
        <v>138</v>
      </c>
      <c r="B432" t="s">
        <v>139</v>
      </c>
      <c r="C432" t="s">
        <v>140</v>
      </c>
      <c r="D432" t="s">
        <v>141</v>
      </c>
      <c r="E432" t="s">
        <v>49</v>
      </c>
      <c r="F432" t="s">
        <v>34</v>
      </c>
      <c r="G432" s="5">
        <v>0</v>
      </c>
      <c r="H432" s="2">
        <v>44.857100000000003</v>
      </c>
      <c r="I432" s="5">
        <v>1</v>
      </c>
      <c r="J432" s="3">
        <v>0</v>
      </c>
      <c r="K432" s="4">
        <v>108</v>
      </c>
      <c r="L432" s="4">
        <v>108</v>
      </c>
      <c r="M432" s="1">
        <v>0</v>
      </c>
      <c r="N432" s="4">
        <v>0</v>
      </c>
      <c r="O432" s="4">
        <v>108</v>
      </c>
      <c r="P432" s="1">
        <v>4</v>
      </c>
    </row>
    <row r="433" spans="1:16" x14ac:dyDescent="0.35">
      <c r="A433" t="s">
        <v>138</v>
      </c>
      <c r="B433" t="s">
        <v>139</v>
      </c>
      <c r="C433" t="s">
        <v>140</v>
      </c>
      <c r="D433" t="s">
        <v>141</v>
      </c>
      <c r="E433" t="s">
        <v>79</v>
      </c>
      <c r="F433" t="s">
        <v>36</v>
      </c>
      <c r="G433" s="5">
        <v>0</v>
      </c>
      <c r="H433" s="2">
        <v>44.857100000000003</v>
      </c>
      <c r="I433" s="5">
        <v>1</v>
      </c>
      <c r="J433" s="3">
        <v>0</v>
      </c>
      <c r="K433" s="4">
        <v>79.5</v>
      </c>
      <c r="L433" s="4">
        <v>79.5</v>
      </c>
      <c r="M433" s="1">
        <v>0</v>
      </c>
      <c r="N433" s="4">
        <v>0</v>
      </c>
      <c r="O433" s="4">
        <v>79.5</v>
      </c>
      <c r="P433" s="1">
        <v>7</v>
      </c>
    </row>
    <row r="434" spans="1:16" x14ac:dyDescent="0.35">
      <c r="A434" t="s">
        <v>138</v>
      </c>
      <c r="B434" t="s">
        <v>139</v>
      </c>
      <c r="C434" t="s">
        <v>140</v>
      </c>
      <c r="D434" t="s">
        <v>141</v>
      </c>
      <c r="E434" t="s">
        <v>90</v>
      </c>
      <c r="F434" t="s">
        <v>31</v>
      </c>
      <c r="G434" s="5">
        <v>0</v>
      </c>
      <c r="H434" s="2">
        <v>44.857100000000003</v>
      </c>
      <c r="I434" s="5">
        <v>1</v>
      </c>
      <c r="J434" s="3">
        <v>0.10000000149011599</v>
      </c>
      <c r="K434" s="4">
        <v>71.999999880790696</v>
      </c>
      <c r="L434" s="4">
        <v>71.999999880790696</v>
      </c>
      <c r="M434" s="1">
        <v>0</v>
      </c>
      <c r="N434" s="4">
        <v>0</v>
      </c>
      <c r="O434" s="4">
        <v>71.999999880790696</v>
      </c>
      <c r="P434" s="1">
        <v>7</v>
      </c>
    </row>
    <row r="435" spans="1:16" x14ac:dyDescent="0.35">
      <c r="A435" t="s">
        <v>138</v>
      </c>
      <c r="B435" t="s">
        <v>139</v>
      </c>
      <c r="C435" t="s">
        <v>140</v>
      </c>
      <c r="D435" t="s">
        <v>141</v>
      </c>
      <c r="E435" t="s">
        <v>74</v>
      </c>
      <c r="F435" t="s">
        <v>21</v>
      </c>
      <c r="G435" s="5">
        <v>0</v>
      </c>
      <c r="H435" s="2">
        <v>44.857100000000003</v>
      </c>
      <c r="I435" s="5">
        <v>1</v>
      </c>
      <c r="J435" s="3">
        <v>0.20000000298023199</v>
      </c>
      <c r="K435" s="4">
        <v>17.879999933391801</v>
      </c>
      <c r="L435" s="4">
        <v>17.879999933391801</v>
      </c>
      <c r="M435" s="1">
        <v>0</v>
      </c>
      <c r="N435" s="4">
        <v>0</v>
      </c>
      <c r="O435" s="4">
        <v>17.879999933391801</v>
      </c>
      <c r="P435" s="1">
        <v>2</v>
      </c>
    </row>
    <row r="436" spans="1:16" x14ac:dyDescent="0.35">
      <c r="A436" t="s">
        <v>142</v>
      </c>
      <c r="B436" t="s">
        <v>143</v>
      </c>
      <c r="C436" t="s">
        <v>144</v>
      </c>
      <c r="D436" t="s">
        <v>104</v>
      </c>
      <c r="E436" t="s">
        <v>53</v>
      </c>
      <c r="F436" t="s">
        <v>27</v>
      </c>
      <c r="G436" s="5">
        <v>215</v>
      </c>
      <c r="H436" s="2">
        <v>45</v>
      </c>
      <c r="I436" s="5">
        <v>2</v>
      </c>
      <c r="J436" s="3">
        <v>0</v>
      </c>
      <c r="K436" s="4">
        <v>2327.5</v>
      </c>
      <c r="L436" s="4">
        <v>1163.75</v>
      </c>
      <c r="M436" s="1">
        <v>9.2999999999999992E-3</v>
      </c>
      <c r="N436" s="4">
        <v>10.8255813953488</v>
      </c>
      <c r="O436" s="4">
        <v>1163.75</v>
      </c>
      <c r="P436" s="1">
        <v>4.5</v>
      </c>
    </row>
    <row r="437" spans="1:16" x14ac:dyDescent="0.35">
      <c r="A437" t="s">
        <v>142</v>
      </c>
      <c r="B437" t="s">
        <v>143</v>
      </c>
      <c r="C437" t="s">
        <v>144</v>
      </c>
      <c r="D437" t="s">
        <v>104</v>
      </c>
      <c r="E437" t="s">
        <v>20</v>
      </c>
      <c r="F437" t="s">
        <v>21</v>
      </c>
      <c r="G437" s="5">
        <v>0</v>
      </c>
      <c r="H437" s="2">
        <v>45</v>
      </c>
      <c r="I437" s="5">
        <v>1</v>
      </c>
      <c r="J437" s="3">
        <v>0</v>
      </c>
      <c r="K437" s="4">
        <v>2228.2199999999998</v>
      </c>
      <c r="L437" s="4">
        <v>2228.2199999999998</v>
      </c>
      <c r="M437" s="1">
        <v>0</v>
      </c>
      <c r="N437" s="4">
        <v>0</v>
      </c>
      <c r="O437" s="4">
        <v>2228.2199999999998</v>
      </c>
      <c r="P437" s="1">
        <v>9</v>
      </c>
    </row>
    <row r="438" spans="1:16" x14ac:dyDescent="0.35">
      <c r="A438" t="s">
        <v>142</v>
      </c>
      <c r="B438" t="s">
        <v>143</v>
      </c>
      <c r="C438" t="s">
        <v>144</v>
      </c>
      <c r="D438" t="s">
        <v>104</v>
      </c>
      <c r="E438" t="s">
        <v>23</v>
      </c>
      <c r="F438" t="s">
        <v>24</v>
      </c>
      <c r="G438" s="5">
        <v>0</v>
      </c>
      <c r="H438" s="2">
        <v>45</v>
      </c>
      <c r="I438" s="5">
        <v>1</v>
      </c>
      <c r="J438" s="3">
        <v>0</v>
      </c>
      <c r="K438" s="4">
        <v>1375</v>
      </c>
      <c r="L438" s="4">
        <v>1375</v>
      </c>
      <c r="M438" s="1">
        <v>0</v>
      </c>
      <c r="N438" s="4">
        <v>0</v>
      </c>
      <c r="O438" s="4">
        <v>1375</v>
      </c>
      <c r="P438" s="1">
        <v>9</v>
      </c>
    </row>
    <row r="439" spans="1:16" x14ac:dyDescent="0.35">
      <c r="A439" t="s">
        <v>142</v>
      </c>
      <c r="B439" t="s">
        <v>143</v>
      </c>
      <c r="C439" t="s">
        <v>144</v>
      </c>
      <c r="D439" t="s">
        <v>104</v>
      </c>
      <c r="E439" t="s">
        <v>86</v>
      </c>
      <c r="F439" t="s">
        <v>31</v>
      </c>
      <c r="G439" s="5">
        <v>0</v>
      </c>
      <c r="H439" s="2">
        <v>45</v>
      </c>
      <c r="I439" s="5">
        <v>1</v>
      </c>
      <c r="J439" s="3">
        <v>0.20000000298023199</v>
      </c>
      <c r="K439" s="4">
        <v>1360.79999493062</v>
      </c>
      <c r="L439" s="4">
        <v>1360.79999493062</v>
      </c>
      <c r="M439" s="1">
        <v>0</v>
      </c>
      <c r="N439" s="4">
        <v>0</v>
      </c>
      <c r="O439" s="4">
        <v>1360.79999493062</v>
      </c>
      <c r="P439" s="1">
        <v>35</v>
      </c>
    </row>
    <row r="440" spans="1:16" x14ac:dyDescent="0.35">
      <c r="A440" t="s">
        <v>142</v>
      </c>
      <c r="B440" t="s">
        <v>143</v>
      </c>
      <c r="C440" t="s">
        <v>144</v>
      </c>
      <c r="D440" t="s">
        <v>104</v>
      </c>
      <c r="E440" t="s">
        <v>29</v>
      </c>
      <c r="F440" t="s">
        <v>24</v>
      </c>
      <c r="G440" s="5">
        <v>268</v>
      </c>
      <c r="H440" s="2">
        <v>45</v>
      </c>
      <c r="I440" s="5">
        <v>2</v>
      </c>
      <c r="J440" s="3">
        <v>0.25</v>
      </c>
      <c r="K440" s="4">
        <v>1300.5</v>
      </c>
      <c r="L440" s="4">
        <v>650.25</v>
      </c>
      <c r="M440" s="1">
        <v>7.4999999999999997E-3</v>
      </c>
      <c r="N440" s="4">
        <v>4.8526119402985</v>
      </c>
      <c r="O440" s="4">
        <v>650.25</v>
      </c>
      <c r="P440" s="1">
        <v>15.5</v>
      </c>
    </row>
    <row r="441" spans="1:16" x14ac:dyDescent="0.35">
      <c r="A441" t="s">
        <v>142</v>
      </c>
      <c r="B441" t="s">
        <v>143</v>
      </c>
      <c r="C441" t="s">
        <v>144</v>
      </c>
      <c r="D441" t="s">
        <v>104</v>
      </c>
      <c r="E441" t="s">
        <v>43</v>
      </c>
      <c r="F441" t="s">
        <v>34</v>
      </c>
      <c r="G441" s="5">
        <v>370</v>
      </c>
      <c r="H441" s="2">
        <v>45</v>
      </c>
      <c r="I441" s="5">
        <v>2</v>
      </c>
      <c r="J441" s="3">
        <v>0.175000004470348</v>
      </c>
      <c r="K441" s="4">
        <v>1187.99999356269</v>
      </c>
      <c r="L441" s="4">
        <v>593.99999678134895</v>
      </c>
      <c r="M441" s="1">
        <v>5.4000000000000003E-3</v>
      </c>
      <c r="N441" s="4">
        <v>3.2108107934126902</v>
      </c>
      <c r="O441" s="4">
        <v>593.99999678134895</v>
      </c>
      <c r="P441" s="1">
        <v>6</v>
      </c>
    </row>
    <row r="442" spans="1:16" x14ac:dyDescent="0.35">
      <c r="A442" t="s">
        <v>142</v>
      </c>
      <c r="B442" t="s">
        <v>143</v>
      </c>
      <c r="C442" t="s">
        <v>144</v>
      </c>
      <c r="D442" t="s">
        <v>104</v>
      </c>
      <c r="E442" t="s">
        <v>91</v>
      </c>
      <c r="F442" t="s">
        <v>36</v>
      </c>
      <c r="G442" s="5">
        <v>293</v>
      </c>
      <c r="H442" s="2">
        <v>45</v>
      </c>
      <c r="I442" s="5">
        <v>3</v>
      </c>
      <c r="J442" s="3">
        <v>8.3333334575096701E-2</v>
      </c>
      <c r="K442" s="4">
        <v>1042.07249816749</v>
      </c>
      <c r="L442" s="4">
        <v>347.35749938916399</v>
      </c>
      <c r="M442" s="1">
        <v>1.0200000000000001E-2</v>
      </c>
      <c r="N442" s="4">
        <v>3.5565614271928001</v>
      </c>
      <c r="O442" s="4">
        <v>347.35749938916399</v>
      </c>
      <c r="P442" s="1">
        <v>3.3332999999999999</v>
      </c>
    </row>
    <row r="443" spans="1:16" x14ac:dyDescent="0.35">
      <c r="A443" t="s">
        <v>142</v>
      </c>
      <c r="B443" t="s">
        <v>143</v>
      </c>
      <c r="C443" t="s">
        <v>144</v>
      </c>
      <c r="D443" t="s">
        <v>104</v>
      </c>
      <c r="E443" t="s">
        <v>106</v>
      </c>
      <c r="F443" t="s">
        <v>39</v>
      </c>
      <c r="G443" s="5">
        <v>0</v>
      </c>
      <c r="H443" s="2">
        <v>45</v>
      </c>
      <c r="I443" s="5">
        <v>1</v>
      </c>
      <c r="J443" s="3">
        <v>0</v>
      </c>
      <c r="K443" s="4">
        <v>960</v>
      </c>
      <c r="L443" s="4">
        <v>960</v>
      </c>
      <c r="M443" s="1">
        <v>0</v>
      </c>
      <c r="N443" s="4">
        <v>0</v>
      </c>
      <c r="O443" s="4">
        <v>960</v>
      </c>
      <c r="P443" s="1">
        <v>6</v>
      </c>
    </row>
    <row r="444" spans="1:16" x14ac:dyDescent="0.35">
      <c r="A444" t="s">
        <v>142</v>
      </c>
      <c r="B444" t="s">
        <v>143</v>
      </c>
      <c r="C444" t="s">
        <v>144</v>
      </c>
      <c r="D444" t="s">
        <v>104</v>
      </c>
      <c r="E444" t="s">
        <v>42</v>
      </c>
      <c r="F444" t="s">
        <v>24</v>
      </c>
      <c r="G444" s="5">
        <v>0</v>
      </c>
      <c r="H444" s="2">
        <v>45</v>
      </c>
      <c r="I444" s="5">
        <v>1</v>
      </c>
      <c r="J444" s="3">
        <v>0</v>
      </c>
      <c r="K444" s="4">
        <v>695</v>
      </c>
      <c r="L444" s="4">
        <v>695</v>
      </c>
      <c r="M444" s="1">
        <v>0</v>
      </c>
      <c r="N444" s="4">
        <v>0</v>
      </c>
      <c r="O444" s="4">
        <v>695</v>
      </c>
      <c r="P444" s="1">
        <v>3</v>
      </c>
    </row>
    <row r="445" spans="1:16" x14ac:dyDescent="0.35">
      <c r="A445" t="s">
        <v>142</v>
      </c>
      <c r="B445" t="s">
        <v>143</v>
      </c>
      <c r="C445" t="s">
        <v>144</v>
      </c>
      <c r="D445" t="s">
        <v>104</v>
      </c>
      <c r="E445" t="s">
        <v>48</v>
      </c>
      <c r="F445" t="s">
        <v>24</v>
      </c>
      <c r="G445" s="5">
        <v>0</v>
      </c>
      <c r="H445" s="2">
        <v>45</v>
      </c>
      <c r="I445" s="5">
        <v>1</v>
      </c>
      <c r="J445" s="3">
        <v>0.20000000298023199</v>
      </c>
      <c r="K445" s="4">
        <v>575.99999785423199</v>
      </c>
      <c r="L445" s="4">
        <v>575.99999785423199</v>
      </c>
      <c r="M445" s="1">
        <v>0</v>
      </c>
      <c r="N445" s="4">
        <v>0</v>
      </c>
      <c r="O445" s="4">
        <v>575.99999785423199</v>
      </c>
      <c r="P445" s="1">
        <v>35</v>
      </c>
    </row>
    <row r="446" spans="1:16" x14ac:dyDescent="0.35">
      <c r="A446" t="s">
        <v>142</v>
      </c>
      <c r="B446" t="s">
        <v>143</v>
      </c>
      <c r="C446" t="s">
        <v>144</v>
      </c>
      <c r="D446" t="s">
        <v>104</v>
      </c>
      <c r="E446" t="s">
        <v>92</v>
      </c>
      <c r="F446" t="s">
        <v>24</v>
      </c>
      <c r="G446" s="5">
        <v>0</v>
      </c>
      <c r="H446" s="2">
        <v>45</v>
      </c>
      <c r="I446" s="5">
        <v>1</v>
      </c>
      <c r="J446" s="3">
        <v>0</v>
      </c>
      <c r="K446" s="4">
        <v>525</v>
      </c>
      <c r="L446" s="4">
        <v>525</v>
      </c>
      <c r="M446" s="1">
        <v>0</v>
      </c>
      <c r="N446" s="4">
        <v>0</v>
      </c>
      <c r="O446" s="4">
        <v>525</v>
      </c>
      <c r="P446" s="1">
        <v>3</v>
      </c>
    </row>
    <row r="447" spans="1:16" x14ac:dyDescent="0.35">
      <c r="A447" t="s">
        <v>142</v>
      </c>
      <c r="B447" t="s">
        <v>143</v>
      </c>
      <c r="C447" t="s">
        <v>144</v>
      </c>
      <c r="D447" t="s">
        <v>104</v>
      </c>
      <c r="E447" t="s">
        <v>50</v>
      </c>
      <c r="F447" t="s">
        <v>36</v>
      </c>
      <c r="G447" s="5">
        <v>12</v>
      </c>
      <c r="H447" s="2">
        <v>45</v>
      </c>
      <c r="I447" s="5">
        <v>2</v>
      </c>
      <c r="J447" s="3">
        <v>0.20000000298023199</v>
      </c>
      <c r="K447" s="4">
        <v>515.19999808072998</v>
      </c>
      <c r="L447" s="4">
        <v>257.59999904036499</v>
      </c>
      <c r="M447" s="1">
        <v>0.16669999999999999</v>
      </c>
      <c r="N447" s="4">
        <v>42.933333173394203</v>
      </c>
      <c r="O447" s="4">
        <v>257.59999904036499</v>
      </c>
      <c r="P447" s="1">
        <v>4</v>
      </c>
    </row>
    <row r="448" spans="1:16" x14ac:dyDescent="0.35">
      <c r="A448" t="s">
        <v>142</v>
      </c>
      <c r="B448" t="s">
        <v>143</v>
      </c>
      <c r="C448" t="s">
        <v>144</v>
      </c>
      <c r="D448" t="s">
        <v>104</v>
      </c>
      <c r="E448" t="s">
        <v>114</v>
      </c>
      <c r="F448" t="s">
        <v>39</v>
      </c>
      <c r="G448" s="5">
        <v>0</v>
      </c>
      <c r="H448" s="2">
        <v>45</v>
      </c>
      <c r="I448" s="5">
        <v>1</v>
      </c>
      <c r="J448" s="3">
        <v>0</v>
      </c>
      <c r="K448" s="4">
        <v>500</v>
      </c>
      <c r="L448" s="4">
        <v>500</v>
      </c>
      <c r="M448" s="1">
        <v>0</v>
      </c>
      <c r="N448" s="4">
        <v>0</v>
      </c>
      <c r="O448" s="4">
        <v>500</v>
      </c>
      <c r="P448" s="1">
        <v>3</v>
      </c>
    </row>
    <row r="449" spans="1:16" x14ac:dyDescent="0.35">
      <c r="A449" t="s">
        <v>142</v>
      </c>
      <c r="B449" t="s">
        <v>143</v>
      </c>
      <c r="C449" t="s">
        <v>144</v>
      </c>
      <c r="D449" t="s">
        <v>104</v>
      </c>
      <c r="E449" t="s">
        <v>57</v>
      </c>
      <c r="F449" t="s">
        <v>24</v>
      </c>
      <c r="G449" s="5">
        <v>356</v>
      </c>
      <c r="H449" s="2">
        <v>45</v>
      </c>
      <c r="I449" s="5">
        <v>2</v>
      </c>
      <c r="J449" s="3">
        <v>0</v>
      </c>
      <c r="K449" s="4">
        <v>500</v>
      </c>
      <c r="L449" s="4">
        <v>250</v>
      </c>
      <c r="M449" s="1">
        <v>5.5999999999999999E-3</v>
      </c>
      <c r="N449" s="4">
        <v>1.40449438202247</v>
      </c>
      <c r="O449" s="4">
        <v>250</v>
      </c>
      <c r="P449" s="1">
        <v>23</v>
      </c>
    </row>
    <row r="450" spans="1:16" x14ac:dyDescent="0.35">
      <c r="A450" t="s">
        <v>142</v>
      </c>
      <c r="B450" t="s">
        <v>143</v>
      </c>
      <c r="C450" t="s">
        <v>144</v>
      </c>
      <c r="D450" t="s">
        <v>104</v>
      </c>
      <c r="E450" t="s">
        <v>46</v>
      </c>
      <c r="F450" t="s">
        <v>31</v>
      </c>
      <c r="G450" s="5">
        <v>0</v>
      </c>
      <c r="H450" s="2">
        <v>45</v>
      </c>
      <c r="I450" s="5">
        <v>1</v>
      </c>
      <c r="J450" s="3">
        <v>0.15000000596046401</v>
      </c>
      <c r="K450" s="4">
        <v>444.97499687969599</v>
      </c>
      <c r="L450" s="4">
        <v>444.97499687969599</v>
      </c>
      <c r="M450" s="1">
        <v>0</v>
      </c>
      <c r="N450" s="4">
        <v>0</v>
      </c>
      <c r="O450" s="4">
        <v>444.97499687969599</v>
      </c>
      <c r="P450" s="1">
        <v>0</v>
      </c>
    </row>
    <row r="451" spans="1:16" x14ac:dyDescent="0.35">
      <c r="A451" t="s">
        <v>142</v>
      </c>
      <c r="B451" t="s">
        <v>143</v>
      </c>
      <c r="C451" t="s">
        <v>144</v>
      </c>
      <c r="D451" t="s">
        <v>104</v>
      </c>
      <c r="E451" t="s">
        <v>28</v>
      </c>
      <c r="F451" t="s">
        <v>24</v>
      </c>
      <c r="G451" s="5">
        <v>0</v>
      </c>
      <c r="H451" s="2">
        <v>45</v>
      </c>
      <c r="I451" s="5">
        <v>1</v>
      </c>
      <c r="J451" s="3">
        <v>0.25</v>
      </c>
      <c r="K451" s="4">
        <v>427.5</v>
      </c>
      <c r="L451" s="4">
        <v>427.5</v>
      </c>
      <c r="M451" s="1">
        <v>0</v>
      </c>
      <c r="N451" s="4">
        <v>0</v>
      </c>
      <c r="O451" s="4">
        <v>427.5</v>
      </c>
      <c r="P451" s="1">
        <v>23</v>
      </c>
    </row>
    <row r="452" spans="1:16" x14ac:dyDescent="0.35">
      <c r="A452" t="s">
        <v>142</v>
      </c>
      <c r="B452" t="s">
        <v>143</v>
      </c>
      <c r="C452" t="s">
        <v>144</v>
      </c>
      <c r="D452" t="s">
        <v>104</v>
      </c>
      <c r="E452" t="s">
        <v>26</v>
      </c>
      <c r="F452" t="s">
        <v>27</v>
      </c>
      <c r="G452" s="5">
        <v>0</v>
      </c>
      <c r="H452" s="2">
        <v>45</v>
      </c>
      <c r="I452" s="5">
        <v>1</v>
      </c>
      <c r="J452" s="3">
        <v>0</v>
      </c>
      <c r="K452" s="4">
        <v>425.6</v>
      </c>
      <c r="L452" s="4">
        <v>425.6</v>
      </c>
      <c r="M452" s="1">
        <v>0</v>
      </c>
      <c r="N452" s="4">
        <v>0</v>
      </c>
      <c r="O452" s="4">
        <v>425.6</v>
      </c>
      <c r="P452" s="1">
        <v>3</v>
      </c>
    </row>
    <row r="453" spans="1:16" x14ac:dyDescent="0.35">
      <c r="A453" t="s">
        <v>142</v>
      </c>
      <c r="B453" t="s">
        <v>143</v>
      </c>
      <c r="C453" t="s">
        <v>144</v>
      </c>
      <c r="D453" t="s">
        <v>104</v>
      </c>
      <c r="E453" t="s">
        <v>89</v>
      </c>
      <c r="F453" t="s">
        <v>31</v>
      </c>
      <c r="G453" s="5">
        <v>0</v>
      </c>
      <c r="H453" s="2">
        <v>45</v>
      </c>
      <c r="I453" s="5">
        <v>1</v>
      </c>
      <c r="J453" s="3">
        <v>0.25</v>
      </c>
      <c r="K453" s="4">
        <v>394.875</v>
      </c>
      <c r="L453" s="4">
        <v>394.875</v>
      </c>
      <c r="M453" s="1">
        <v>0</v>
      </c>
      <c r="N453" s="4">
        <v>0</v>
      </c>
      <c r="O453" s="4">
        <v>394.875</v>
      </c>
      <c r="P453" s="1">
        <v>8</v>
      </c>
    </row>
    <row r="454" spans="1:16" x14ac:dyDescent="0.35">
      <c r="A454" t="s">
        <v>142</v>
      </c>
      <c r="B454" t="s">
        <v>143</v>
      </c>
      <c r="C454" t="s">
        <v>144</v>
      </c>
      <c r="D454" t="s">
        <v>104</v>
      </c>
      <c r="E454" t="s">
        <v>67</v>
      </c>
      <c r="F454" t="s">
        <v>39</v>
      </c>
      <c r="G454" s="5">
        <v>0</v>
      </c>
      <c r="H454" s="2">
        <v>45</v>
      </c>
      <c r="I454" s="5">
        <v>1</v>
      </c>
      <c r="J454" s="3">
        <v>5.0000000745057997E-2</v>
      </c>
      <c r="K454" s="4">
        <v>368.12499971129</v>
      </c>
      <c r="L454" s="4">
        <v>368.12499971129</v>
      </c>
      <c r="M454" s="1">
        <v>0</v>
      </c>
      <c r="N454" s="4">
        <v>0</v>
      </c>
      <c r="O454" s="4">
        <v>368.12499971129</v>
      </c>
      <c r="P454" s="1">
        <v>8</v>
      </c>
    </row>
    <row r="455" spans="1:16" x14ac:dyDescent="0.35">
      <c r="A455" t="s">
        <v>142</v>
      </c>
      <c r="B455" t="s">
        <v>143</v>
      </c>
      <c r="C455" t="s">
        <v>144</v>
      </c>
      <c r="D455" t="s">
        <v>104</v>
      </c>
      <c r="E455" t="s">
        <v>22</v>
      </c>
      <c r="F455" t="s">
        <v>21</v>
      </c>
      <c r="G455" s="5">
        <v>0</v>
      </c>
      <c r="H455" s="2">
        <v>45</v>
      </c>
      <c r="I455" s="5">
        <v>1</v>
      </c>
      <c r="J455" s="3">
        <v>0.25</v>
      </c>
      <c r="K455" s="4">
        <v>351</v>
      </c>
      <c r="L455" s="4">
        <v>351</v>
      </c>
      <c r="M455" s="1">
        <v>0</v>
      </c>
      <c r="N455" s="4">
        <v>0</v>
      </c>
      <c r="O455" s="4">
        <v>351</v>
      </c>
      <c r="P455" s="1">
        <v>3</v>
      </c>
    </row>
    <row r="456" spans="1:16" x14ac:dyDescent="0.35">
      <c r="A456" t="s">
        <v>142</v>
      </c>
      <c r="B456" t="s">
        <v>143</v>
      </c>
      <c r="C456" t="s">
        <v>144</v>
      </c>
      <c r="D456" t="s">
        <v>104</v>
      </c>
      <c r="E456" t="s">
        <v>52</v>
      </c>
      <c r="F456" t="s">
        <v>39</v>
      </c>
      <c r="G456" s="5">
        <v>0</v>
      </c>
      <c r="H456" s="2">
        <v>45</v>
      </c>
      <c r="I456" s="5">
        <v>1</v>
      </c>
      <c r="J456" s="3">
        <v>0</v>
      </c>
      <c r="K456" s="4">
        <v>325.5</v>
      </c>
      <c r="L456" s="4">
        <v>325.5</v>
      </c>
      <c r="M456" s="1">
        <v>0</v>
      </c>
      <c r="N456" s="4">
        <v>0</v>
      </c>
      <c r="O456" s="4">
        <v>325.5</v>
      </c>
      <c r="P456" s="1">
        <v>8</v>
      </c>
    </row>
    <row r="457" spans="1:16" x14ac:dyDescent="0.35">
      <c r="A457" t="s">
        <v>142</v>
      </c>
      <c r="B457" t="s">
        <v>143</v>
      </c>
      <c r="C457" t="s">
        <v>144</v>
      </c>
      <c r="D457" t="s">
        <v>104</v>
      </c>
      <c r="E457" t="s">
        <v>33</v>
      </c>
      <c r="F457" t="s">
        <v>34</v>
      </c>
      <c r="G457" s="5">
        <v>0</v>
      </c>
      <c r="H457" s="2">
        <v>45</v>
      </c>
      <c r="I457" s="5">
        <v>1</v>
      </c>
      <c r="J457" s="3">
        <v>0.15000000596046401</v>
      </c>
      <c r="K457" s="4">
        <v>322.99999773502299</v>
      </c>
      <c r="L457" s="4">
        <v>322.99999773502299</v>
      </c>
      <c r="M457" s="1">
        <v>0</v>
      </c>
      <c r="N457" s="4">
        <v>0</v>
      </c>
      <c r="O457" s="4">
        <v>322.99999773502299</v>
      </c>
      <c r="P457" s="1">
        <v>0</v>
      </c>
    </row>
    <row r="458" spans="1:16" x14ac:dyDescent="0.35">
      <c r="A458" t="s">
        <v>142</v>
      </c>
      <c r="B458" t="s">
        <v>143</v>
      </c>
      <c r="C458" t="s">
        <v>144</v>
      </c>
      <c r="D458" t="s">
        <v>104</v>
      </c>
      <c r="E458" t="s">
        <v>55</v>
      </c>
      <c r="F458" t="s">
        <v>34</v>
      </c>
      <c r="G458" s="5">
        <v>251</v>
      </c>
      <c r="H458" s="2">
        <v>45</v>
      </c>
      <c r="I458" s="5">
        <v>2</v>
      </c>
      <c r="J458" s="3">
        <v>0.10000000149011599</v>
      </c>
      <c r="K458" s="4">
        <v>273.59999978542299</v>
      </c>
      <c r="L458" s="4">
        <v>136.79999989271101</v>
      </c>
      <c r="M458" s="1">
        <v>8.0000000000000002E-3</v>
      </c>
      <c r="N458" s="4">
        <v>1.0900398397825599</v>
      </c>
      <c r="O458" s="4">
        <v>136.79999989271101</v>
      </c>
      <c r="P458" s="1">
        <v>20.5</v>
      </c>
    </row>
    <row r="459" spans="1:16" x14ac:dyDescent="0.35">
      <c r="A459" t="s">
        <v>142</v>
      </c>
      <c r="B459" t="s">
        <v>143</v>
      </c>
      <c r="C459" t="s">
        <v>144</v>
      </c>
      <c r="D459" t="s">
        <v>104</v>
      </c>
      <c r="E459" t="s">
        <v>107</v>
      </c>
      <c r="F459" t="s">
        <v>39</v>
      </c>
      <c r="G459" s="5">
        <v>0</v>
      </c>
      <c r="H459" s="2">
        <v>45</v>
      </c>
      <c r="I459" s="5">
        <v>1</v>
      </c>
      <c r="J459" s="3">
        <v>0</v>
      </c>
      <c r="K459" s="4">
        <v>260</v>
      </c>
      <c r="L459" s="4">
        <v>260</v>
      </c>
      <c r="M459" s="1">
        <v>0</v>
      </c>
      <c r="N459" s="4">
        <v>0</v>
      </c>
      <c r="O459" s="4">
        <v>260</v>
      </c>
      <c r="P459" s="1">
        <v>3</v>
      </c>
    </row>
    <row r="460" spans="1:16" x14ac:dyDescent="0.35">
      <c r="A460" t="s">
        <v>142</v>
      </c>
      <c r="B460" t="s">
        <v>143</v>
      </c>
      <c r="C460" t="s">
        <v>144</v>
      </c>
      <c r="D460" t="s">
        <v>104</v>
      </c>
      <c r="E460" t="s">
        <v>54</v>
      </c>
      <c r="F460" t="s">
        <v>34</v>
      </c>
      <c r="G460" s="5">
        <v>0</v>
      </c>
      <c r="H460" s="2">
        <v>45</v>
      </c>
      <c r="I460" s="5">
        <v>1</v>
      </c>
      <c r="J460" s="3">
        <v>0</v>
      </c>
      <c r="K460" s="4">
        <v>155</v>
      </c>
      <c r="L460" s="4">
        <v>155</v>
      </c>
      <c r="M460" s="1">
        <v>0</v>
      </c>
      <c r="N460" s="4">
        <v>0</v>
      </c>
      <c r="O460" s="4">
        <v>155</v>
      </c>
      <c r="P460" s="1">
        <v>3</v>
      </c>
    </row>
    <row r="461" spans="1:16" x14ac:dyDescent="0.35">
      <c r="A461" t="s">
        <v>142</v>
      </c>
      <c r="B461" t="s">
        <v>143</v>
      </c>
      <c r="C461" t="s">
        <v>144</v>
      </c>
      <c r="D461" t="s">
        <v>104</v>
      </c>
      <c r="E461" t="s">
        <v>41</v>
      </c>
      <c r="F461" t="s">
        <v>31</v>
      </c>
      <c r="G461" s="5">
        <v>0</v>
      </c>
      <c r="H461" s="2">
        <v>45</v>
      </c>
      <c r="I461" s="5">
        <v>1</v>
      </c>
      <c r="J461" s="3">
        <v>5.0000000745057997E-2</v>
      </c>
      <c r="K461" s="4">
        <v>148.342499883659</v>
      </c>
      <c r="L461" s="4">
        <v>148.342499883659</v>
      </c>
      <c r="M461" s="1">
        <v>0</v>
      </c>
      <c r="N461" s="4">
        <v>0</v>
      </c>
      <c r="O461" s="4">
        <v>148.342499883659</v>
      </c>
      <c r="P461" s="1">
        <v>8</v>
      </c>
    </row>
    <row r="462" spans="1:16" x14ac:dyDescent="0.35">
      <c r="A462" t="s">
        <v>142</v>
      </c>
      <c r="B462" t="s">
        <v>143</v>
      </c>
      <c r="C462" t="s">
        <v>144</v>
      </c>
      <c r="D462" t="s">
        <v>104</v>
      </c>
      <c r="E462" t="s">
        <v>78</v>
      </c>
      <c r="F462" t="s">
        <v>24</v>
      </c>
      <c r="G462" s="5">
        <v>0</v>
      </c>
      <c r="H462" s="2">
        <v>45</v>
      </c>
      <c r="I462" s="5">
        <v>1</v>
      </c>
      <c r="J462" s="3">
        <v>0</v>
      </c>
      <c r="K462" s="4">
        <v>75</v>
      </c>
      <c r="L462" s="4">
        <v>75</v>
      </c>
      <c r="M462" s="1">
        <v>0</v>
      </c>
      <c r="N462" s="4">
        <v>0</v>
      </c>
      <c r="O462" s="4">
        <v>75</v>
      </c>
      <c r="P462" s="1">
        <v>23</v>
      </c>
    </row>
    <row r="463" spans="1:16" x14ac:dyDescent="0.35">
      <c r="A463" t="s">
        <v>142</v>
      </c>
      <c r="B463" t="s">
        <v>143</v>
      </c>
      <c r="C463" t="s">
        <v>144</v>
      </c>
      <c r="D463" t="s">
        <v>104</v>
      </c>
      <c r="E463" t="s">
        <v>74</v>
      </c>
      <c r="F463" t="s">
        <v>21</v>
      </c>
      <c r="G463" s="5">
        <v>0</v>
      </c>
      <c r="H463" s="2">
        <v>45</v>
      </c>
      <c r="I463" s="5">
        <v>1</v>
      </c>
      <c r="J463" s="3">
        <v>0.20000000298023199</v>
      </c>
      <c r="K463" s="4">
        <v>59.599999777972698</v>
      </c>
      <c r="L463" s="4">
        <v>59.599999777972698</v>
      </c>
      <c r="M463" s="1">
        <v>0</v>
      </c>
      <c r="N463" s="4">
        <v>0</v>
      </c>
      <c r="O463" s="4">
        <v>59.599999777972698</v>
      </c>
      <c r="P463" s="1">
        <v>2</v>
      </c>
    </row>
    <row r="464" spans="1:16" x14ac:dyDescent="0.35">
      <c r="A464" t="s">
        <v>142</v>
      </c>
      <c r="B464" t="s">
        <v>143</v>
      </c>
      <c r="C464" t="s">
        <v>144</v>
      </c>
      <c r="D464" t="s">
        <v>104</v>
      </c>
      <c r="E464" t="s">
        <v>122</v>
      </c>
      <c r="F464" t="s">
        <v>27</v>
      </c>
      <c r="G464" s="5">
        <v>0</v>
      </c>
      <c r="H464" s="2">
        <v>45</v>
      </c>
      <c r="I464" s="5">
        <v>1</v>
      </c>
      <c r="J464" s="3">
        <v>0</v>
      </c>
      <c r="K464" s="4">
        <v>56</v>
      </c>
      <c r="L464" s="4">
        <v>56</v>
      </c>
      <c r="M464" s="1">
        <v>0</v>
      </c>
      <c r="N464" s="4">
        <v>0</v>
      </c>
      <c r="O464" s="4">
        <v>56</v>
      </c>
      <c r="P464" s="1">
        <v>3</v>
      </c>
    </row>
    <row r="465" spans="1:16" x14ac:dyDescent="0.35">
      <c r="A465" t="s">
        <v>142</v>
      </c>
      <c r="B465" t="s">
        <v>143</v>
      </c>
      <c r="C465" t="s">
        <v>144</v>
      </c>
      <c r="D465" t="s">
        <v>104</v>
      </c>
      <c r="E465" t="s">
        <v>137</v>
      </c>
      <c r="F465" t="s">
        <v>34</v>
      </c>
      <c r="G465" s="5">
        <v>0</v>
      </c>
      <c r="H465" s="2">
        <v>45</v>
      </c>
      <c r="I465" s="5">
        <v>1</v>
      </c>
      <c r="J465" s="3">
        <v>0.25</v>
      </c>
      <c r="K465" s="4">
        <v>42</v>
      </c>
      <c r="L465" s="4">
        <v>42</v>
      </c>
      <c r="M465" s="1">
        <v>0</v>
      </c>
      <c r="N465" s="4">
        <v>0</v>
      </c>
      <c r="O465" s="4">
        <v>42</v>
      </c>
      <c r="P465" s="1">
        <v>8</v>
      </c>
    </row>
    <row r="466" spans="1:16" x14ac:dyDescent="0.35">
      <c r="A466" t="s">
        <v>142</v>
      </c>
      <c r="B466" t="s">
        <v>143</v>
      </c>
      <c r="C466" t="s">
        <v>144</v>
      </c>
      <c r="D466" t="s">
        <v>104</v>
      </c>
      <c r="E466" t="s">
        <v>37</v>
      </c>
      <c r="F466" t="s">
        <v>31</v>
      </c>
      <c r="G466" s="5">
        <v>0</v>
      </c>
      <c r="H466" s="2">
        <v>45</v>
      </c>
      <c r="I466" s="5">
        <v>1</v>
      </c>
      <c r="J466" s="3">
        <v>5.0000000745057997E-2</v>
      </c>
      <c r="K466" s="4">
        <v>37.999999970197599</v>
      </c>
      <c r="L466" s="4">
        <v>37.999999970197599</v>
      </c>
      <c r="M466" s="1">
        <v>0</v>
      </c>
      <c r="N466" s="4">
        <v>0</v>
      </c>
      <c r="O466" s="4">
        <v>37.999999970197599</v>
      </c>
      <c r="P466" s="1">
        <v>6</v>
      </c>
    </row>
    <row r="467" spans="1:16" x14ac:dyDescent="0.35">
      <c r="A467" t="s">
        <v>145</v>
      </c>
      <c r="B467" t="s">
        <v>146</v>
      </c>
      <c r="C467" t="s">
        <v>147</v>
      </c>
      <c r="D467" t="s">
        <v>148</v>
      </c>
      <c r="E467" t="s">
        <v>30</v>
      </c>
      <c r="F467" t="s">
        <v>31</v>
      </c>
      <c r="G467" s="5">
        <v>482</v>
      </c>
      <c r="H467" s="2">
        <v>39.307699999999997</v>
      </c>
      <c r="I467" s="5">
        <v>3</v>
      </c>
      <c r="J467" s="3">
        <v>8.3333333333333301E-2</v>
      </c>
      <c r="K467" s="4">
        <v>4522.4750000000004</v>
      </c>
      <c r="L467" s="4">
        <v>1507.49166666666</v>
      </c>
      <c r="M467" s="1">
        <v>6.1999999999999998E-3</v>
      </c>
      <c r="N467" s="4">
        <v>9.3827282157676297</v>
      </c>
      <c r="O467" s="4">
        <v>1507.49166666666</v>
      </c>
      <c r="P467" s="1">
        <v>4</v>
      </c>
    </row>
    <row r="468" spans="1:16" x14ac:dyDescent="0.35">
      <c r="A468" t="s">
        <v>145</v>
      </c>
      <c r="B468" t="s">
        <v>146</v>
      </c>
      <c r="C468" t="s">
        <v>147</v>
      </c>
      <c r="D468" t="s">
        <v>148</v>
      </c>
      <c r="E468" t="s">
        <v>29</v>
      </c>
      <c r="F468" t="s">
        <v>24</v>
      </c>
      <c r="G468" s="5">
        <v>108</v>
      </c>
      <c r="H468" s="2">
        <v>39.307699999999997</v>
      </c>
      <c r="I468" s="5">
        <v>2</v>
      </c>
      <c r="J468" s="3">
        <v>0.125</v>
      </c>
      <c r="K468" s="4">
        <v>2337.5</v>
      </c>
      <c r="L468" s="4">
        <v>1168.75</v>
      </c>
      <c r="M468" s="1">
        <v>1.8499999999999999E-2</v>
      </c>
      <c r="N468" s="4">
        <v>21.643518518518501</v>
      </c>
      <c r="O468" s="4">
        <v>1168.75</v>
      </c>
      <c r="P468" s="1">
        <v>6.5</v>
      </c>
    </row>
    <row r="469" spans="1:16" x14ac:dyDescent="0.35">
      <c r="A469" t="s">
        <v>145</v>
      </c>
      <c r="B469" t="s">
        <v>146</v>
      </c>
      <c r="C469" t="s">
        <v>147</v>
      </c>
      <c r="D469" t="s">
        <v>148</v>
      </c>
      <c r="E469" t="s">
        <v>22</v>
      </c>
      <c r="F469" t="s">
        <v>21</v>
      </c>
      <c r="G469" s="5">
        <v>407</v>
      </c>
      <c r="H469" s="2">
        <v>39.307699999999997</v>
      </c>
      <c r="I469" s="5">
        <v>2</v>
      </c>
      <c r="J469" s="3">
        <v>0.125</v>
      </c>
      <c r="K469" s="4">
        <v>1404</v>
      </c>
      <c r="L469" s="4">
        <v>702</v>
      </c>
      <c r="M469" s="1">
        <v>4.8999999999999998E-3</v>
      </c>
      <c r="N469" s="4">
        <v>3.4496314496314402</v>
      </c>
      <c r="O469" s="4">
        <v>702</v>
      </c>
      <c r="P469" s="1">
        <v>6</v>
      </c>
    </row>
    <row r="470" spans="1:16" x14ac:dyDescent="0.35">
      <c r="A470" t="s">
        <v>145</v>
      </c>
      <c r="B470" t="s">
        <v>146</v>
      </c>
      <c r="C470" t="s">
        <v>147</v>
      </c>
      <c r="D470" t="s">
        <v>148</v>
      </c>
      <c r="E470" t="s">
        <v>35</v>
      </c>
      <c r="F470" t="s">
        <v>36</v>
      </c>
      <c r="G470" s="5">
        <v>448</v>
      </c>
      <c r="H470" s="2">
        <v>39.307699999999997</v>
      </c>
      <c r="I470" s="5">
        <v>2</v>
      </c>
      <c r="J470" s="3">
        <v>0</v>
      </c>
      <c r="K470" s="4">
        <v>1326.8</v>
      </c>
      <c r="L470" s="4">
        <v>663.4</v>
      </c>
      <c r="M470" s="1">
        <v>4.4999999999999997E-3</v>
      </c>
      <c r="N470" s="4">
        <v>2.9616071428571402</v>
      </c>
      <c r="O470" s="4">
        <v>663.4</v>
      </c>
      <c r="P470" s="1">
        <v>4</v>
      </c>
    </row>
    <row r="471" spans="1:16" x14ac:dyDescent="0.35">
      <c r="A471" t="s">
        <v>145</v>
      </c>
      <c r="B471" t="s">
        <v>146</v>
      </c>
      <c r="C471" t="s">
        <v>147</v>
      </c>
      <c r="D471" t="s">
        <v>148</v>
      </c>
      <c r="E471" t="s">
        <v>66</v>
      </c>
      <c r="F471" t="s">
        <v>59</v>
      </c>
      <c r="G471" s="5">
        <v>0</v>
      </c>
      <c r="H471" s="2">
        <v>39.307699999999997</v>
      </c>
      <c r="I471" s="5">
        <v>1</v>
      </c>
      <c r="J471" s="3">
        <v>0</v>
      </c>
      <c r="K471" s="4">
        <v>1272</v>
      </c>
      <c r="L471" s="4">
        <v>1272</v>
      </c>
      <c r="M471" s="1">
        <v>0</v>
      </c>
      <c r="N471" s="4">
        <v>0</v>
      </c>
      <c r="O471" s="4">
        <v>1272</v>
      </c>
      <c r="P471" s="1">
        <v>0</v>
      </c>
    </row>
    <row r="472" spans="1:16" x14ac:dyDescent="0.35">
      <c r="A472" t="s">
        <v>145</v>
      </c>
      <c r="B472" t="s">
        <v>146</v>
      </c>
      <c r="C472" t="s">
        <v>147</v>
      </c>
      <c r="D472" t="s">
        <v>148</v>
      </c>
      <c r="E472" t="s">
        <v>42</v>
      </c>
      <c r="F472" t="s">
        <v>24</v>
      </c>
      <c r="G472" s="5">
        <v>0</v>
      </c>
      <c r="H472" s="2">
        <v>39.307699999999997</v>
      </c>
      <c r="I472" s="5">
        <v>1</v>
      </c>
      <c r="J472" s="3">
        <v>0</v>
      </c>
      <c r="K472" s="4">
        <v>1218</v>
      </c>
      <c r="L472" s="4">
        <v>1218</v>
      </c>
      <c r="M472" s="1">
        <v>0</v>
      </c>
      <c r="N472" s="4">
        <v>0</v>
      </c>
      <c r="O472" s="4">
        <v>1218</v>
      </c>
      <c r="P472" s="1">
        <v>4</v>
      </c>
    </row>
    <row r="473" spans="1:16" x14ac:dyDescent="0.35">
      <c r="A473" t="s">
        <v>145</v>
      </c>
      <c r="B473" t="s">
        <v>146</v>
      </c>
      <c r="C473" t="s">
        <v>147</v>
      </c>
      <c r="D473" t="s">
        <v>148</v>
      </c>
      <c r="E473" t="s">
        <v>23</v>
      </c>
      <c r="F473" t="s">
        <v>24</v>
      </c>
      <c r="G473" s="5">
        <v>0</v>
      </c>
      <c r="H473" s="2">
        <v>39.307699999999997</v>
      </c>
      <c r="I473" s="5">
        <v>2</v>
      </c>
      <c r="J473" s="3">
        <v>0.10000000149011599</v>
      </c>
      <c r="K473" s="4">
        <v>1020.79999881982</v>
      </c>
      <c r="L473" s="4">
        <v>510.39999940991402</v>
      </c>
      <c r="M473" s="1">
        <v>0</v>
      </c>
      <c r="N473" s="4">
        <v>0</v>
      </c>
      <c r="O473" s="4">
        <v>510.39999940991402</v>
      </c>
      <c r="P473" s="1">
        <v>8</v>
      </c>
    </row>
    <row r="474" spans="1:16" x14ac:dyDescent="0.35">
      <c r="A474" t="s">
        <v>145</v>
      </c>
      <c r="B474" t="s">
        <v>146</v>
      </c>
      <c r="C474" t="s">
        <v>147</v>
      </c>
      <c r="D474" t="s">
        <v>148</v>
      </c>
      <c r="E474" t="s">
        <v>43</v>
      </c>
      <c r="F474" t="s">
        <v>34</v>
      </c>
      <c r="G474" s="5">
        <v>0</v>
      </c>
      <c r="H474" s="2">
        <v>39.307699999999997</v>
      </c>
      <c r="I474" s="5">
        <v>1</v>
      </c>
      <c r="J474" s="3">
        <v>0.25</v>
      </c>
      <c r="K474" s="4">
        <v>810</v>
      </c>
      <c r="L474" s="4">
        <v>810</v>
      </c>
      <c r="M474" s="1">
        <v>0</v>
      </c>
      <c r="N474" s="4">
        <v>0</v>
      </c>
      <c r="O474" s="4">
        <v>810</v>
      </c>
      <c r="P474" s="1">
        <v>9</v>
      </c>
    </row>
    <row r="475" spans="1:16" x14ac:dyDescent="0.35">
      <c r="A475" t="s">
        <v>145</v>
      </c>
      <c r="B475" t="s">
        <v>146</v>
      </c>
      <c r="C475" t="s">
        <v>147</v>
      </c>
      <c r="D475" t="s">
        <v>148</v>
      </c>
      <c r="E475" t="s">
        <v>52</v>
      </c>
      <c r="F475" t="s">
        <v>39</v>
      </c>
      <c r="G475" s="5">
        <v>426</v>
      </c>
      <c r="H475" s="2">
        <v>39.307699999999997</v>
      </c>
      <c r="I475" s="5">
        <v>2</v>
      </c>
      <c r="J475" s="3">
        <v>0.22500000149011601</v>
      </c>
      <c r="K475" s="4">
        <v>758.57499815225594</v>
      </c>
      <c r="L475" s="4">
        <v>379.28749907612797</v>
      </c>
      <c r="M475" s="1">
        <v>4.7000000000000002E-3</v>
      </c>
      <c r="N475" s="4">
        <v>1.7806924839254801</v>
      </c>
      <c r="O475" s="4">
        <v>379.28749907612797</v>
      </c>
      <c r="P475" s="1">
        <v>6</v>
      </c>
    </row>
    <row r="476" spans="1:16" x14ac:dyDescent="0.35">
      <c r="A476" t="s">
        <v>145</v>
      </c>
      <c r="B476" t="s">
        <v>146</v>
      </c>
      <c r="C476" t="s">
        <v>147</v>
      </c>
      <c r="D476" t="s">
        <v>148</v>
      </c>
      <c r="E476" t="s">
        <v>26</v>
      </c>
      <c r="F476" t="s">
        <v>27</v>
      </c>
      <c r="G476" s="5">
        <v>0</v>
      </c>
      <c r="H476" s="2">
        <v>39.307699999999997</v>
      </c>
      <c r="I476" s="5">
        <v>1</v>
      </c>
      <c r="J476" s="3">
        <v>0</v>
      </c>
      <c r="K476" s="4">
        <v>684</v>
      </c>
      <c r="L476" s="4">
        <v>684</v>
      </c>
      <c r="M476" s="1">
        <v>0</v>
      </c>
      <c r="N476" s="4">
        <v>0</v>
      </c>
      <c r="O476" s="4">
        <v>684</v>
      </c>
      <c r="P476" s="1">
        <v>1</v>
      </c>
    </row>
    <row r="477" spans="1:16" x14ac:dyDescent="0.35">
      <c r="A477" t="s">
        <v>145</v>
      </c>
      <c r="B477" t="s">
        <v>146</v>
      </c>
      <c r="C477" t="s">
        <v>147</v>
      </c>
      <c r="D477" t="s">
        <v>148</v>
      </c>
      <c r="E477" t="s">
        <v>106</v>
      </c>
      <c r="F477" t="s">
        <v>39</v>
      </c>
      <c r="G477" s="5">
        <v>0</v>
      </c>
      <c r="H477" s="2">
        <v>39.307699999999997</v>
      </c>
      <c r="I477" s="5">
        <v>1</v>
      </c>
      <c r="J477" s="3">
        <v>0</v>
      </c>
      <c r="K477" s="4">
        <v>640</v>
      </c>
      <c r="L477" s="4">
        <v>640</v>
      </c>
      <c r="M477" s="1">
        <v>0</v>
      </c>
      <c r="N477" s="4">
        <v>0</v>
      </c>
      <c r="O477" s="4">
        <v>640</v>
      </c>
      <c r="P477" s="1">
        <v>2</v>
      </c>
    </row>
    <row r="478" spans="1:16" x14ac:dyDescent="0.35">
      <c r="A478" t="s">
        <v>145</v>
      </c>
      <c r="B478" t="s">
        <v>146</v>
      </c>
      <c r="C478" t="s">
        <v>147</v>
      </c>
      <c r="D478" t="s">
        <v>148</v>
      </c>
      <c r="E478" t="s">
        <v>80</v>
      </c>
      <c r="F478" t="s">
        <v>31</v>
      </c>
      <c r="G478" s="5">
        <v>0</v>
      </c>
      <c r="H478" s="2">
        <v>39.307699999999997</v>
      </c>
      <c r="I478" s="5">
        <v>1</v>
      </c>
      <c r="J478" s="3">
        <v>5.0000000745057997E-2</v>
      </c>
      <c r="K478" s="4">
        <v>638.39999949932098</v>
      </c>
      <c r="L478" s="4">
        <v>638.39999949932098</v>
      </c>
      <c r="M478" s="1">
        <v>0</v>
      </c>
      <c r="N478" s="4">
        <v>0</v>
      </c>
      <c r="O478" s="4">
        <v>638.39999949932098</v>
      </c>
      <c r="P478" s="1">
        <v>10</v>
      </c>
    </row>
    <row r="479" spans="1:16" x14ac:dyDescent="0.35">
      <c r="A479" t="s">
        <v>145</v>
      </c>
      <c r="B479" t="s">
        <v>146</v>
      </c>
      <c r="C479" t="s">
        <v>147</v>
      </c>
      <c r="D479" t="s">
        <v>148</v>
      </c>
      <c r="E479" t="s">
        <v>58</v>
      </c>
      <c r="F479" t="s">
        <v>59</v>
      </c>
      <c r="G479" s="5">
        <v>0</v>
      </c>
      <c r="H479" s="2">
        <v>39.307699999999997</v>
      </c>
      <c r="I479" s="5">
        <v>1</v>
      </c>
      <c r="J479" s="3">
        <v>0</v>
      </c>
      <c r="K479" s="4">
        <v>600</v>
      </c>
      <c r="L479" s="4">
        <v>600</v>
      </c>
      <c r="M479" s="1">
        <v>0</v>
      </c>
      <c r="N479" s="4">
        <v>0</v>
      </c>
      <c r="O479" s="4">
        <v>600</v>
      </c>
      <c r="P479" s="1">
        <v>12</v>
      </c>
    </row>
    <row r="480" spans="1:16" x14ac:dyDescent="0.35">
      <c r="A480" t="s">
        <v>145</v>
      </c>
      <c r="B480" t="s">
        <v>146</v>
      </c>
      <c r="C480" t="s">
        <v>147</v>
      </c>
      <c r="D480" t="s">
        <v>148</v>
      </c>
      <c r="E480" t="s">
        <v>50</v>
      </c>
      <c r="F480" t="s">
        <v>36</v>
      </c>
      <c r="G480" s="5">
        <v>0</v>
      </c>
      <c r="H480" s="2">
        <v>39.307699999999997</v>
      </c>
      <c r="I480" s="5">
        <v>1</v>
      </c>
      <c r="J480" s="3">
        <v>0.25</v>
      </c>
      <c r="K480" s="4">
        <v>551.25</v>
      </c>
      <c r="L480" s="4">
        <v>551.25</v>
      </c>
      <c r="M480" s="1">
        <v>0</v>
      </c>
      <c r="N480" s="4">
        <v>0</v>
      </c>
      <c r="O480" s="4">
        <v>551.25</v>
      </c>
      <c r="P480" s="1">
        <v>8</v>
      </c>
    </row>
    <row r="481" spans="1:16" x14ac:dyDescent="0.35">
      <c r="A481" t="s">
        <v>145</v>
      </c>
      <c r="B481" t="s">
        <v>146</v>
      </c>
      <c r="C481" t="s">
        <v>147</v>
      </c>
      <c r="D481" t="s">
        <v>148</v>
      </c>
      <c r="E481" t="s">
        <v>37</v>
      </c>
      <c r="F481" t="s">
        <v>31</v>
      </c>
      <c r="G481" s="5">
        <v>0</v>
      </c>
      <c r="H481" s="2">
        <v>39.307699999999997</v>
      </c>
      <c r="I481" s="5">
        <v>1</v>
      </c>
      <c r="J481" s="3">
        <v>0</v>
      </c>
      <c r="K481" s="4">
        <v>525</v>
      </c>
      <c r="L481" s="4">
        <v>525</v>
      </c>
      <c r="M481" s="1">
        <v>0</v>
      </c>
      <c r="N481" s="4">
        <v>0</v>
      </c>
      <c r="O481" s="4">
        <v>525</v>
      </c>
      <c r="P481" s="1">
        <v>6</v>
      </c>
    </row>
    <row r="482" spans="1:16" x14ac:dyDescent="0.35">
      <c r="A482" t="s">
        <v>145</v>
      </c>
      <c r="B482" t="s">
        <v>146</v>
      </c>
      <c r="C482" t="s">
        <v>147</v>
      </c>
      <c r="D482" t="s">
        <v>148</v>
      </c>
      <c r="E482" t="s">
        <v>105</v>
      </c>
      <c r="F482" t="s">
        <v>34</v>
      </c>
      <c r="G482" s="5">
        <v>0</v>
      </c>
      <c r="H482" s="2">
        <v>39.307699999999997</v>
      </c>
      <c r="I482" s="5">
        <v>1</v>
      </c>
      <c r="J482" s="3">
        <v>0</v>
      </c>
      <c r="K482" s="4">
        <v>414</v>
      </c>
      <c r="L482" s="4">
        <v>414</v>
      </c>
      <c r="M482" s="1">
        <v>0</v>
      </c>
      <c r="N482" s="4">
        <v>0</v>
      </c>
      <c r="O482" s="4">
        <v>414</v>
      </c>
      <c r="P482" s="1">
        <v>12</v>
      </c>
    </row>
    <row r="483" spans="1:16" x14ac:dyDescent="0.35">
      <c r="A483" t="s">
        <v>145</v>
      </c>
      <c r="B483" t="s">
        <v>146</v>
      </c>
      <c r="C483" t="s">
        <v>147</v>
      </c>
      <c r="D483" t="s">
        <v>148</v>
      </c>
      <c r="E483" t="s">
        <v>96</v>
      </c>
      <c r="F483" t="s">
        <v>34</v>
      </c>
      <c r="G483" s="5">
        <v>0</v>
      </c>
      <c r="H483" s="2">
        <v>39.307699999999997</v>
      </c>
      <c r="I483" s="5">
        <v>1</v>
      </c>
      <c r="J483" s="3">
        <v>0</v>
      </c>
      <c r="K483" s="4">
        <v>360</v>
      </c>
      <c r="L483" s="4">
        <v>360</v>
      </c>
      <c r="M483" s="1">
        <v>0</v>
      </c>
      <c r="N483" s="4">
        <v>0</v>
      </c>
      <c r="O483" s="4">
        <v>360</v>
      </c>
      <c r="P483" s="1">
        <v>4</v>
      </c>
    </row>
    <row r="484" spans="1:16" x14ac:dyDescent="0.35">
      <c r="A484" t="s">
        <v>145</v>
      </c>
      <c r="B484" t="s">
        <v>146</v>
      </c>
      <c r="C484" t="s">
        <v>147</v>
      </c>
      <c r="D484" t="s">
        <v>148</v>
      </c>
      <c r="E484" t="s">
        <v>114</v>
      </c>
      <c r="F484" t="s">
        <v>39</v>
      </c>
      <c r="G484" s="5">
        <v>0</v>
      </c>
      <c r="H484" s="2">
        <v>39.307699999999997</v>
      </c>
      <c r="I484" s="5">
        <v>1</v>
      </c>
      <c r="J484" s="3">
        <v>0</v>
      </c>
      <c r="K484" s="4">
        <v>300</v>
      </c>
      <c r="L484" s="4">
        <v>300</v>
      </c>
      <c r="M484" s="1">
        <v>0</v>
      </c>
      <c r="N484" s="4">
        <v>0</v>
      </c>
      <c r="O484" s="4">
        <v>300</v>
      </c>
      <c r="P484" s="1">
        <v>4</v>
      </c>
    </row>
    <row r="485" spans="1:16" x14ac:dyDescent="0.35">
      <c r="A485" t="s">
        <v>145</v>
      </c>
      <c r="B485" t="s">
        <v>146</v>
      </c>
      <c r="C485" t="s">
        <v>147</v>
      </c>
      <c r="D485" t="s">
        <v>148</v>
      </c>
      <c r="E485" t="s">
        <v>32</v>
      </c>
      <c r="F485" t="s">
        <v>21</v>
      </c>
      <c r="G485" s="5">
        <v>0</v>
      </c>
      <c r="H485" s="2">
        <v>39.307699999999997</v>
      </c>
      <c r="I485" s="5">
        <v>1</v>
      </c>
      <c r="J485" s="3">
        <v>0</v>
      </c>
      <c r="K485" s="4">
        <v>288</v>
      </c>
      <c r="L485" s="4">
        <v>288</v>
      </c>
      <c r="M485" s="1">
        <v>0</v>
      </c>
      <c r="N485" s="4">
        <v>0</v>
      </c>
      <c r="O485" s="4">
        <v>288</v>
      </c>
      <c r="P485" s="1">
        <v>4</v>
      </c>
    </row>
    <row r="486" spans="1:16" x14ac:dyDescent="0.35">
      <c r="A486" t="s">
        <v>145</v>
      </c>
      <c r="B486" t="s">
        <v>146</v>
      </c>
      <c r="C486" t="s">
        <v>147</v>
      </c>
      <c r="D486" t="s">
        <v>148</v>
      </c>
      <c r="E486" t="s">
        <v>68</v>
      </c>
      <c r="F486" t="s">
        <v>27</v>
      </c>
      <c r="G486" s="5">
        <v>0</v>
      </c>
      <c r="H486" s="2">
        <v>39.307699999999997</v>
      </c>
      <c r="I486" s="5">
        <v>1</v>
      </c>
      <c r="J486" s="3">
        <v>5.0000000745057997E-2</v>
      </c>
      <c r="K486" s="4">
        <v>212.79999983310699</v>
      </c>
      <c r="L486" s="4">
        <v>212.79999983310699</v>
      </c>
      <c r="M486" s="1">
        <v>0</v>
      </c>
      <c r="N486" s="4">
        <v>0</v>
      </c>
      <c r="O486" s="4">
        <v>212.79999983310699</v>
      </c>
      <c r="P486" s="1">
        <v>10</v>
      </c>
    </row>
    <row r="487" spans="1:16" x14ac:dyDescent="0.35">
      <c r="A487" t="s">
        <v>145</v>
      </c>
      <c r="B487" t="s">
        <v>146</v>
      </c>
      <c r="C487" t="s">
        <v>147</v>
      </c>
      <c r="D487" t="s">
        <v>148</v>
      </c>
      <c r="E487" t="s">
        <v>98</v>
      </c>
      <c r="F487" t="s">
        <v>39</v>
      </c>
      <c r="G487" s="5">
        <v>0</v>
      </c>
      <c r="H487" s="2">
        <v>39.307699999999997</v>
      </c>
      <c r="I487" s="5">
        <v>1</v>
      </c>
      <c r="J487" s="3">
        <v>0</v>
      </c>
      <c r="K487" s="4">
        <v>200</v>
      </c>
      <c r="L487" s="4">
        <v>200</v>
      </c>
      <c r="M487" s="1">
        <v>0</v>
      </c>
      <c r="N487" s="4">
        <v>0</v>
      </c>
      <c r="O487" s="4">
        <v>200</v>
      </c>
      <c r="P487" s="1">
        <v>4</v>
      </c>
    </row>
    <row r="488" spans="1:16" x14ac:dyDescent="0.35">
      <c r="A488" t="s">
        <v>145</v>
      </c>
      <c r="B488" t="s">
        <v>146</v>
      </c>
      <c r="C488" t="s">
        <v>147</v>
      </c>
      <c r="D488" t="s">
        <v>148</v>
      </c>
      <c r="E488" t="s">
        <v>72</v>
      </c>
      <c r="F488" t="s">
        <v>31</v>
      </c>
      <c r="G488" s="5">
        <v>0</v>
      </c>
      <c r="H488" s="2">
        <v>39.307699999999997</v>
      </c>
      <c r="I488" s="5">
        <v>1</v>
      </c>
      <c r="J488" s="3">
        <v>0.25</v>
      </c>
      <c r="K488" s="4">
        <v>171</v>
      </c>
      <c r="L488" s="4">
        <v>171</v>
      </c>
      <c r="M488" s="1">
        <v>0</v>
      </c>
      <c r="N488" s="4">
        <v>0</v>
      </c>
      <c r="O488" s="4">
        <v>171</v>
      </c>
      <c r="P488" s="1">
        <v>8</v>
      </c>
    </row>
    <row r="489" spans="1:16" x14ac:dyDescent="0.35">
      <c r="A489" t="s">
        <v>145</v>
      </c>
      <c r="B489" t="s">
        <v>146</v>
      </c>
      <c r="C489" t="s">
        <v>147</v>
      </c>
      <c r="D489" t="s">
        <v>148</v>
      </c>
      <c r="E489" t="s">
        <v>44</v>
      </c>
      <c r="F489" t="s">
        <v>36</v>
      </c>
      <c r="G489" s="5">
        <v>0</v>
      </c>
      <c r="H489" s="2">
        <v>39.307699999999997</v>
      </c>
      <c r="I489" s="5">
        <v>1</v>
      </c>
      <c r="J489" s="3">
        <v>0.20000000298023199</v>
      </c>
      <c r="K489" s="4">
        <v>153.99999942630501</v>
      </c>
      <c r="L489" s="4">
        <v>153.99999942630501</v>
      </c>
      <c r="M489" s="1">
        <v>0</v>
      </c>
      <c r="N489" s="4">
        <v>0</v>
      </c>
      <c r="O489" s="4">
        <v>153.99999942630501</v>
      </c>
      <c r="P489" s="1">
        <v>11</v>
      </c>
    </row>
    <row r="490" spans="1:16" x14ac:dyDescent="0.35">
      <c r="A490" t="s">
        <v>145</v>
      </c>
      <c r="B490" t="s">
        <v>146</v>
      </c>
      <c r="C490" t="s">
        <v>147</v>
      </c>
      <c r="D490" t="s">
        <v>148</v>
      </c>
      <c r="E490" t="s">
        <v>78</v>
      </c>
      <c r="F490" t="s">
        <v>24</v>
      </c>
      <c r="G490" s="5">
        <v>468</v>
      </c>
      <c r="H490" s="2">
        <v>39.307699999999997</v>
      </c>
      <c r="I490" s="5">
        <v>2</v>
      </c>
      <c r="J490" s="3">
        <v>0</v>
      </c>
      <c r="K490" s="4">
        <v>135.5</v>
      </c>
      <c r="L490" s="4">
        <v>67.75</v>
      </c>
      <c r="M490" s="1">
        <v>4.3E-3</v>
      </c>
      <c r="N490" s="4">
        <v>0.289529914529914</v>
      </c>
      <c r="O490" s="4">
        <v>67.75</v>
      </c>
      <c r="P490" s="1">
        <v>5</v>
      </c>
    </row>
    <row r="491" spans="1:16" x14ac:dyDescent="0.35">
      <c r="A491" t="s">
        <v>145</v>
      </c>
      <c r="B491" t="s">
        <v>146</v>
      </c>
      <c r="C491" t="s">
        <v>147</v>
      </c>
      <c r="D491" t="s">
        <v>148</v>
      </c>
      <c r="E491" t="s">
        <v>77</v>
      </c>
      <c r="F491" t="s">
        <v>34</v>
      </c>
      <c r="G491" s="5">
        <v>0</v>
      </c>
      <c r="H491" s="2">
        <v>39.307699999999997</v>
      </c>
      <c r="I491" s="5">
        <v>1</v>
      </c>
      <c r="J491" s="3">
        <v>0.25</v>
      </c>
      <c r="K491" s="4">
        <v>101.25</v>
      </c>
      <c r="L491" s="4">
        <v>101.25</v>
      </c>
      <c r="M491" s="1">
        <v>0</v>
      </c>
      <c r="N491" s="4">
        <v>0</v>
      </c>
      <c r="O491" s="4">
        <v>101.25</v>
      </c>
      <c r="P491" s="1">
        <v>4</v>
      </c>
    </row>
    <row r="492" spans="1:16" x14ac:dyDescent="0.35">
      <c r="A492" t="s">
        <v>145</v>
      </c>
      <c r="B492" t="s">
        <v>146</v>
      </c>
      <c r="C492" t="s">
        <v>147</v>
      </c>
      <c r="D492" t="s">
        <v>148</v>
      </c>
      <c r="E492" t="s">
        <v>92</v>
      </c>
      <c r="F492" t="s">
        <v>24</v>
      </c>
      <c r="G492" s="5">
        <v>0</v>
      </c>
      <c r="H492" s="2">
        <v>39.307699999999997</v>
      </c>
      <c r="I492" s="5">
        <v>1</v>
      </c>
      <c r="J492" s="3">
        <v>0.25</v>
      </c>
      <c r="K492" s="4">
        <v>78.75</v>
      </c>
      <c r="L492" s="4">
        <v>78.75</v>
      </c>
      <c r="M492" s="1">
        <v>0</v>
      </c>
      <c r="N492" s="4">
        <v>0</v>
      </c>
      <c r="O492" s="4">
        <v>78.75</v>
      </c>
      <c r="P492" s="1">
        <v>1</v>
      </c>
    </row>
    <row r="493" spans="1:16" x14ac:dyDescent="0.35">
      <c r="A493" t="s">
        <v>145</v>
      </c>
      <c r="B493" t="s">
        <v>146</v>
      </c>
      <c r="C493" t="s">
        <v>147</v>
      </c>
      <c r="D493" t="s">
        <v>148</v>
      </c>
      <c r="E493" t="s">
        <v>54</v>
      </c>
      <c r="F493" t="s">
        <v>34</v>
      </c>
      <c r="G493" s="5">
        <v>0</v>
      </c>
      <c r="H493" s="2">
        <v>39.307699999999997</v>
      </c>
      <c r="I493" s="5">
        <v>1</v>
      </c>
      <c r="J493" s="3">
        <v>0</v>
      </c>
      <c r="K493" s="4">
        <v>77.5</v>
      </c>
      <c r="L493" s="4">
        <v>77.5</v>
      </c>
      <c r="M493" s="1">
        <v>0</v>
      </c>
      <c r="N493" s="4">
        <v>0</v>
      </c>
      <c r="O493" s="4">
        <v>77.5</v>
      </c>
      <c r="P493" s="1">
        <v>2</v>
      </c>
    </row>
    <row r="494" spans="1:16" x14ac:dyDescent="0.35">
      <c r="A494" t="s">
        <v>149</v>
      </c>
      <c r="B494" t="s">
        <v>150</v>
      </c>
      <c r="C494" t="s">
        <v>151</v>
      </c>
      <c r="D494" t="s">
        <v>133</v>
      </c>
      <c r="E494" t="s">
        <v>20</v>
      </c>
      <c r="F494" t="s">
        <v>21</v>
      </c>
      <c r="G494" s="5">
        <v>0</v>
      </c>
      <c r="H494" s="2">
        <v>40.923099999999998</v>
      </c>
      <c r="I494" s="5">
        <v>1</v>
      </c>
      <c r="J494" s="3">
        <v>5.0000000745057997E-2</v>
      </c>
      <c r="K494" s="4">
        <v>2352.0099981553799</v>
      </c>
      <c r="L494" s="4">
        <v>2352.0099981553799</v>
      </c>
      <c r="M494" s="1">
        <v>0</v>
      </c>
      <c r="N494" s="4">
        <v>0</v>
      </c>
      <c r="O494" s="4">
        <v>2352.0099981553799</v>
      </c>
      <c r="P494" s="1">
        <v>7</v>
      </c>
    </row>
    <row r="495" spans="1:16" x14ac:dyDescent="0.35">
      <c r="A495" t="s">
        <v>149</v>
      </c>
      <c r="B495" t="s">
        <v>150</v>
      </c>
      <c r="C495" t="s">
        <v>151</v>
      </c>
      <c r="D495" t="s">
        <v>133</v>
      </c>
      <c r="E495" t="s">
        <v>30</v>
      </c>
      <c r="F495" t="s">
        <v>31</v>
      </c>
      <c r="G495" s="5">
        <v>0</v>
      </c>
      <c r="H495" s="2">
        <v>40.923099999999998</v>
      </c>
      <c r="I495" s="5">
        <v>1</v>
      </c>
      <c r="J495" s="3">
        <v>0</v>
      </c>
      <c r="K495" s="4">
        <v>1576</v>
      </c>
      <c r="L495" s="4">
        <v>1576</v>
      </c>
      <c r="M495" s="1">
        <v>0</v>
      </c>
      <c r="N495" s="4">
        <v>0</v>
      </c>
      <c r="O495" s="4">
        <v>1576</v>
      </c>
      <c r="P495" s="1">
        <v>2</v>
      </c>
    </row>
    <row r="496" spans="1:16" x14ac:dyDescent="0.35">
      <c r="A496" t="s">
        <v>149</v>
      </c>
      <c r="B496" t="s">
        <v>150</v>
      </c>
      <c r="C496" t="s">
        <v>151</v>
      </c>
      <c r="D496" t="s">
        <v>133</v>
      </c>
      <c r="E496" t="s">
        <v>48</v>
      </c>
      <c r="F496" t="s">
        <v>24</v>
      </c>
      <c r="G496" s="5">
        <v>142</v>
      </c>
      <c r="H496" s="2">
        <v>40.923099999999998</v>
      </c>
      <c r="I496" s="5">
        <v>2</v>
      </c>
      <c r="J496" s="3">
        <v>0.10000000149011599</v>
      </c>
      <c r="K496" s="4">
        <v>725.75999879837002</v>
      </c>
      <c r="L496" s="4">
        <v>362.87999939918501</v>
      </c>
      <c r="M496" s="1">
        <v>1.41E-2</v>
      </c>
      <c r="N496" s="4">
        <v>5.1109859070307699</v>
      </c>
      <c r="O496" s="4">
        <v>362.87999939918501</v>
      </c>
      <c r="P496" s="1">
        <v>15</v>
      </c>
    </row>
    <row r="497" spans="1:16" x14ac:dyDescent="0.35">
      <c r="A497" t="s">
        <v>149</v>
      </c>
      <c r="B497" t="s">
        <v>150</v>
      </c>
      <c r="C497" t="s">
        <v>151</v>
      </c>
      <c r="D497" t="s">
        <v>133</v>
      </c>
      <c r="E497" t="s">
        <v>45</v>
      </c>
      <c r="F497" t="s">
        <v>36</v>
      </c>
      <c r="G497" s="5">
        <v>247</v>
      </c>
      <c r="H497" s="2">
        <v>40.923099999999998</v>
      </c>
      <c r="I497" s="5">
        <v>3</v>
      </c>
      <c r="J497" s="3">
        <v>0.16666666790842999</v>
      </c>
      <c r="K497" s="4">
        <v>661.00999950170501</v>
      </c>
      <c r="L497" s="4">
        <v>220.33666650056799</v>
      </c>
      <c r="M497" s="1">
        <v>1.21E-2</v>
      </c>
      <c r="N497" s="4">
        <v>2.6761538441364499</v>
      </c>
      <c r="O497" s="4">
        <v>220.33666650056799</v>
      </c>
      <c r="P497" s="1">
        <v>13.333299999999999</v>
      </c>
    </row>
    <row r="498" spans="1:16" x14ac:dyDescent="0.35">
      <c r="A498" t="s">
        <v>149</v>
      </c>
      <c r="B498" t="s">
        <v>150</v>
      </c>
      <c r="C498" t="s">
        <v>151</v>
      </c>
      <c r="D498" t="s">
        <v>133</v>
      </c>
      <c r="E498" t="s">
        <v>55</v>
      </c>
      <c r="F498" t="s">
        <v>34</v>
      </c>
      <c r="G498" s="5">
        <v>10</v>
      </c>
      <c r="H498" s="2">
        <v>40.923099999999998</v>
      </c>
      <c r="I498" s="5">
        <v>2</v>
      </c>
      <c r="J498" s="3">
        <v>0.125</v>
      </c>
      <c r="K498" s="4">
        <v>417.6</v>
      </c>
      <c r="L498" s="4">
        <v>208.8</v>
      </c>
      <c r="M498" s="1">
        <v>0.2</v>
      </c>
      <c r="N498" s="4">
        <v>41.76</v>
      </c>
      <c r="O498" s="4">
        <v>208.8</v>
      </c>
      <c r="P498" s="1">
        <v>11.5</v>
      </c>
    </row>
    <row r="499" spans="1:16" x14ac:dyDescent="0.35">
      <c r="A499" t="s">
        <v>149</v>
      </c>
      <c r="B499" t="s">
        <v>150</v>
      </c>
      <c r="C499" t="s">
        <v>151</v>
      </c>
      <c r="D499" t="s">
        <v>133</v>
      </c>
      <c r="E499" t="s">
        <v>105</v>
      </c>
      <c r="F499" t="s">
        <v>34</v>
      </c>
      <c r="G499" s="5">
        <v>0</v>
      </c>
      <c r="H499" s="2">
        <v>40.923099999999998</v>
      </c>
      <c r="I499" s="5">
        <v>1</v>
      </c>
      <c r="J499" s="3">
        <v>0.20000000298023199</v>
      </c>
      <c r="K499" s="4">
        <v>367.999998629093</v>
      </c>
      <c r="L499" s="4">
        <v>367.999998629093</v>
      </c>
      <c r="M499" s="1">
        <v>0</v>
      </c>
      <c r="N499" s="4">
        <v>0</v>
      </c>
      <c r="O499" s="4">
        <v>367.999998629093</v>
      </c>
      <c r="P499" s="1">
        <v>10</v>
      </c>
    </row>
    <row r="500" spans="1:16" x14ac:dyDescent="0.35">
      <c r="A500" t="s">
        <v>149</v>
      </c>
      <c r="B500" t="s">
        <v>150</v>
      </c>
      <c r="C500" t="s">
        <v>151</v>
      </c>
      <c r="D500" t="s">
        <v>133</v>
      </c>
      <c r="E500" t="s">
        <v>70</v>
      </c>
      <c r="F500" t="s">
        <v>59</v>
      </c>
      <c r="G500" s="5">
        <v>0</v>
      </c>
      <c r="H500" s="2">
        <v>40.923099999999998</v>
      </c>
      <c r="I500" s="5">
        <v>1</v>
      </c>
      <c r="J500" s="3">
        <v>5.0000000745057997E-2</v>
      </c>
      <c r="K500" s="4">
        <v>346.559999728202</v>
      </c>
      <c r="L500" s="4">
        <v>346.559999728202</v>
      </c>
      <c r="M500" s="1">
        <v>0</v>
      </c>
      <c r="N500" s="4">
        <v>0</v>
      </c>
      <c r="O500" s="4">
        <v>346.559999728202</v>
      </c>
      <c r="P500" s="1">
        <v>8</v>
      </c>
    </row>
    <row r="501" spans="1:16" x14ac:dyDescent="0.35">
      <c r="A501" t="s">
        <v>149</v>
      </c>
      <c r="B501" t="s">
        <v>150</v>
      </c>
      <c r="C501" t="s">
        <v>151</v>
      </c>
      <c r="D501" t="s">
        <v>133</v>
      </c>
      <c r="E501" t="s">
        <v>43</v>
      </c>
      <c r="F501" t="s">
        <v>34</v>
      </c>
      <c r="G501" s="5">
        <v>0</v>
      </c>
      <c r="H501" s="2">
        <v>40.923099999999998</v>
      </c>
      <c r="I501" s="5">
        <v>1</v>
      </c>
      <c r="J501" s="3">
        <v>0</v>
      </c>
      <c r="K501" s="4">
        <v>345.6</v>
      </c>
      <c r="L501" s="4">
        <v>345.6</v>
      </c>
      <c r="M501" s="1">
        <v>0</v>
      </c>
      <c r="N501" s="4">
        <v>0</v>
      </c>
      <c r="O501" s="4">
        <v>345.6</v>
      </c>
      <c r="P501" s="1">
        <v>2</v>
      </c>
    </row>
    <row r="502" spans="1:16" x14ac:dyDescent="0.35">
      <c r="A502" t="s">
        <v>149</v>
      </c>
      <c r="B502" t="s">
        <v>150</v>
      </c>
      <c r="C502" t="s">
        <v>151</v>
      </c>
      <c r="D502" t="s">
        <v>133</v>
      </c>
      <c r="E502" t="s">
        <v>33</v>
      </c>
      <c r="F502" t="s">
        <v>34</v>
      </c>
      <c r="G502" s="5">
        <v>0</v>
      </c>
      <c r="H502" s="2">
        <v>40.923099999999998</v>
      </c>
      <c r="I502" s="5">
        <v>1</v>
      </c>
      <c r="J502" s="3">
        <v>5.0000000745057997E-2</v>
      </c>
      <c r="K502" s="4">
        <v>270.749999787658</v>
      </c>
      <c r="L502" s="4">
        <v>270.749999787658</v>
      </c>
      <c r="M502" s="1">
        <v>0</v>
      </c>
      <c r="N502" s="4">
        <v>0</v>
      </c>
      <c r="O502" s="4">
        <v>270.749999787658</v>
      </c>
      <c r="P502" s="1">
        <v>7</v>
      </c>
    </row>
    <row r="503" spans="1:16" x14ac:dyDescent="0.35">
      <c r="A503" t="s">
        <v>149</v>
      </c>
      <c r="B503" t="s">
        <v>150</v>
      </c>
      <c r="C503" t="s">
        <v>151</v>
      </c>
      <c r="D503" t="s">
        <v>133</v>
      </c>
      <c r="E503" t="s">
        <v>137</v>
      </c>
      <c r="F503" t="s">
        <v>34</v>
      </c>
      <c r="G503" s="5">
        <v>0</v>
      </c>
      <c r="H503" s="2">
        <v>40.923099999999998</v>
      </c>
      <c r="I503" s="5">
        <v>1</v>
      </c>
      <c r="J503" s="3">
        <v>0.20000000298023199</v>
      </c>
      <c r="K503" s="4">
        <v>268.799998998641</v>
      </c>
      <c r="L503" s="4">
        <v>268.799998998641</v>
      </c>
      <c r="M503" s="1">
        <v>0</v>
      </c>
      <c r="N503" s="4">
        <v>0</v>
      </c>
      <c r="O503" s="4">
        <v>268.799998998641</v>
      </c>
      <c r="P503" s="1">
        <v>10</v>
      </c>
    </row>
    <row r="504" spans="1:16" x14ac:dyDescent="0.35">
      <c r="A504" t="s">
        <v>149</v>
      </c>
      <c r="B504" t="s">
        <v>150</v>
      </c>
      <c r="C504" t="s">
        <v>151</v>
      </c>
      <c r="D504" t="s">
        <v>133</v>
      </c>
      <c r="E504" t="s">
        <v>52</v>
      </c>
      <c r="F504" t="s">
        <v>39</v>
      </c>
      <c r="G504" s="5">
        <v>0</v>
      </c>
      <c r="H504" s="2">
        <v>40.923099999999998</v>
      </c>
      <c r="I504" s="5">
        <v>1</v>
      </c>
      <c r="J504" s="3">
        <v>0.20000000298023199</v>
      </c>
      <c r="K504" s="4">
        <v>248.959999072551</v>
      </c>
      <c r="L504" s="4">
        <v>248.959999072551</v>
      </c>
      <c r="M504" s="1">
        <v>0</v>
      </c>
      <c r="N504" s="4">
        <v>0</v>
      </c>
      <c r="O504" s="4">
        <v>248.959999072551</v>
      </c>
      <c r="P504" s="1">
        <v>5</v>
      </c>
    </row>
    <row r="505" spans="1:16" x14ac:dyDescent="0.35">
      <c r="A505" t="s">
        <v>149</v>
      </c>
      <c r="B505" t="s">
        <v>150</v>
      </c>
      <c r="C505" t="s">
        <v>151</v>
      </c>
      <c r="D505" t="s">
        <v>133</v>
      </c>
      <c r="E505" t="s">
        <v>88</v>
      </c>
      <c r="F505" t="s">
        <v>39</v>
      </c>
      <c r="G505" s="5">
        <v>0</v>
      </c>
      <c r="H505" s="2">
        <v>40.923099999999998</v>
      </c>
      <c r="I505" s="5">
        <v>1</v>
      </c>
      <c r="J505" s="3">
        <v>0.10000000149011599</v>
      </c>
      <c r="K505" s="4">
        <v>226.79999962449</v>
      </c>
      <c r="L505" s="4">
        <v>226.79999962449</v>
      </c>
      <c r="M505" s="1">
        <v>0</v>
      </c>
      <c r="N505" s="4">
        <v>0</v>
      </c>
      <c r="O505" s="4">
        <v>226.79999962449</v>
      </c>
      <c r="P505" s="1">
        <v>8</v>
      </c>
    </row>
    <row r="506" spans="1:16" x14ac:dyDescent="0.35">
      <c r="A506" t="s">
        <v>149</v>
      </c>
      <c r="B506" t="s">
        <v>150</v>
      </c>
      <c r="C506" t="s">
        <v>151</v>
      </c>
      <c r="D506" t="s">
        <v>133</v>
      </c>
      <c r="E506" t="s">
        <v>46</v>
      </c>
      <c r="F506" t="s">
        <v>31</v>
      </c>
      <c r="G506" s="5">
        <v>0</v>
      </c>
      <c r="H506" s="2">
        <v>40.923099999999998</v>
      </c>
      <c r="I506" s="5">
        <v>1</v>
      </c>
      <c r="J506" s="3">
        <v>0.20000000298023199</v>
      </c>
      <c r="K506" s="4">
        <v>222.39999917149501</v>
      </c>
      <c r="L506" s="4">
        <v>222.39999917149501</v>
      </c>
      <c r="M506" s="1">
        <v>0</v>
      </c>
      <c r="N506" s="4">
        <v>0</v>
      </c>
      <c r="O506" s="4">
        <v>222.39999917149501</v>
      </c>
      <c r="P506" s="1">
        <v>4</v>
      </c>
    </row>
    <row r="507" spans="1:16" x14ac:dyDescent="0.35">
      <c r="A507" t="s">
        <v>149</v>
      </c>
      <c r="B507" t="s">
        <v>150</v>
      </c>
      <c r="C507" t="s">
        <v>151</v>
      </c>
      <c r="D507" t="s">
        <v>133</v>
      </c>
      <c r="E507" t="s">
        <v>67</v>
      </c>
      <c r="F507" t="s">
        <v>39</v>
      </c>
      <c r="G507" s="5">
        <v>0</v>
      </c>
      <c r="H507" s="2">
        <v>40.923099999999998</v>
      </c>
      <c r="I507" s="5">
        <v>1</v>
      </c>
      <c r="J507" s="3">
        <v>5.0000000745057997E-2</v>
      </c>
      <c r="K507" s="4">
        <v>176.699999861419</v>
      </c>
      <c r="L507" s="4">
        <v>176.699999861419</v>
      </c>
      <c r="M507" s="1">
        <v>0</v>
      </c>
      <c r="N507" s="4">
        <v>0</v>
      </c>
      <c r="O507" s="4">
        <v>176.699999861419</v>
      </c>
      <c r="P507" s="1">
        <v>8</v>
      </c>
    </row>
    <row r="508" spans="1:16" x14ac:dyDescent="0.35">
      <c r="A508" t="s">
        <v>149</v>
      </c>
      <c r="B508" t="s">
        <v>150</v>
      </c>
      <c r="C508" t="s">
        <v>151</v>
      </c>
      <c r="D508" t="s">
        <v>133</v>
      </c>
      <c r="E508" t="s">
        <v>99</v>
      </c>
      <c r="F508" t="s">
        <v>31</v>
      </c>
      <c r="G508" s="5">
        <v>0</v>
      </c>
      <c r="H508" s="2">
        <v>40.923099999999998</v>
      </c>
      <c r="I508" s="5">
        <v>1</v>
      </c>
      <c r="J508" s="3">
        <v>0.10000000149011599</v>
      </c>
      <c r="K508" s="4">
        <v>175.49999970942699</v>
      </c>
      <c r="L508" s="4">
        <v>175.49999970942699</v>
      </c>
      <c r="M508" s="1">
        <v>0</v>
      </c>
      <c r="N508" s="4">
        <v>0</v>
      </c>
      <c r="O508" s="4">
        <v>175.49999970942699</v>
      </c>
      <c r="P508" s="1">
        <v>22</v>
      </c>
    </row>
    <row r="509" spans="1:16" x14ac:dyDescent="0.35">
      <c r="A509" t="s">
        <v>149</v>
      </c>
      <c r="B509" t="s">
        <v>150</v>
      </c>
      <c r="C509" t="s">
        <v>151</v>
      </c>
      <c r="D509" t="s">
        <v>133</v>
      </c>
      <c r="E509" t="s">
        <v>32</v>
      </c>
      <c r="F509" t="s">
        <v>21</v>
      </c>
      <c r="G509" s="5">
        <v>0</v>
      </c>
      <c r="H509" s="2">
        <v>40.923099999999998</v>
      </c>
      <c r="I509" s="5">
        <v>1</v>
      </c>
      <c r="J509" s="3">
        <v>0.25</v>
      </c>
      <c r="K509" s="4">
        <v>144</v>
      </c>
      <c r="L509" s="4">
        <v>144</v>
      </c>
      <c r="M509" s="1">
        <v>0</v>
      </c>
      <c r="N509" s="4">
        <v>0</v>
      </c>
      <c r="O509" s="4">
        <v>144</v>
      </c>
      <c r="P509" s="1">
        <v>21</v>
      </c>
    </row>
    <row r="510" spans="1:16" x14ac:dyDescent="0.35">
      <c r="A510" t="s">
        <v>149</v>
      </c>
      <c r="B510" t="s">
        <v>150</v>
      </c>
      <c r="C510" t="s">
        <v>151</v>
      </c>
      <c r="D510" t="s">
        <v>133</v>
      </c>
      <c r="E510" t="s">
        <v>93</v>
      </c>
      <c r="F510" t="s">
        <v>39</v>
      </c>
      <c r="G510" s="5">
        <v>0</v>
      </c>
      <c r="H510" s="2">
        <v>40.923099999999998</v>
      </c>
      <c r="I510" s="5">
        <v>1</v>
      </c>
      <c r="J510" s="3">
        <v>0.10000000149011599</v>
      </c>
      <c r="K510" s="4">
        <v>122.39999979734399</v>
      </c>
      <c r="L510" s="4">
        <v>122.39999979734399</v>
      </c>
      <c r="M510" s="1">
        <v>0</v>
      </c>
      <c r="N510" s="4">
        <v>0</v>
      </c>
      <c r="O510" s="4">
        <v>122.39999979734399</v>
      </c>
      <c r="P510" s="1">
        <v>8</v>
      </c>
    </row>
    <row r="511" spans="1:16" x14ac:dyDescent="0.35">
      <c r="A511" t="s">
        <v>149</v>
      </c>
      <c r="B511" t="s">
        <v>150</v>
      </c>
      <c r="C511" t="s">
        <v>151</v>
      </c>
      <c r="D511" t="s">
        <v>133</v>
      </c>
      <c r="E511" t="s">
        <v>80</v>
      </c>
      <c r="F511" t="s">
        <v>31</v>
      </c>
      <c r="G511" s="5">
        <v>0</v>
      </c>
      <c r="H511" s="2">
        <v>40.923099999999998</v>
      </c>
      <c r="I511" s="5">
        <v>1</v>
      </c>
      <c r="J511" s="3">
        <v>0.20000000298023199</v>
      </c>
      <c r="K511" s="4">
        <v>111.999999582767</v>
      </c>
      <c r="L511" s="4">
        <v>111.999999582767</v>
      </c>
      <c r="M511" s="1">
        <v>0</v>
      </c>
      <c r="N511" s="4">
        <v>0</v>
      </c>
      <c r="O511" s="4">
        <v>111.999999582767</v>
      </c>
      <c r="P511" s="1">
        <v>5</v>
      </c>
    </row>
    <row r="512" spans="1:16" x14ac:dyDescent="0.35">
      <c r="A512" t="s">
        <v>149</v>
      </c>
      <c r="B512" t="s">
        <v>150</v>
      </c>
      <c r="C512" t="s">
        <v>151</v>
      </c>
      <c r="D512" t="s">
        <v>133</v>
      </c>
      <c r="E512" t="s">
        <v>68</v>
      </c>
      <c r="F512" t="s">
        <v>27</v>
      </c>
      <c r="G512" s="5">
        <v>0</v>
      </c>
      <c r="H512" s="2">
        <v>40.923099999999998</v>
      </c>
      <c r="I512" s="5">
        <v>1</v>
      </c>
      <c r="J512" s="3">
        <v>0.20000000298023199</v>
      </c>
      <c r="K512" s="4">
        <v>111.999999582767</v>
      </c>
      <c r="L512" s="4">
        <v>111.999999582767</v>
      </c>
      <c r="M512" s="1">
        <v>0</v>
      </c>
      <c r="N512" s="4">
        <v>0</v>
      </c>
      <c r="O512" s="4">
        <v>111.999999582767</v>
      </c>
      <c r="P512" s="1">
        <v>10</v>
      </c>
    </row>
    <row r="513" spans="1:16" x14ac:dyDescent="0.35">
      <c r="A513" t="s">
        <v>149</v>
      </c>
      <c r="B513" t="s">
        <v>150</v>
      </c>
      <c r="C513" t="s">
        <v>151</v>
      </c>
      <c r="D513" t="s">
        <v>133</v>
      </c>
      <c r="E513" t="s">
        <v>69</v>
      </c>
      <c r="F513" t="s">
        <v>34</v>
      </c>
      <c r="G513" s="5">
        <v>0</v>
      </c>
      <c r="H513" s="2">
        <v>40.923099999999998</v>
      </c>
      <c r="I513" s="5">
        <v>1</v>
      </c>
      <c r="J513" s="3">
        <v>5.0000000745057997E-2</v>
      </c>
      <c r="K513" s="4">
        <v>106.399999916553</v>
      </c>
      <c r="L513" s="4">
        <v>106.399999916553</v>
      </c>
      <c r="M513" s="1">
        <v>0</v>
      </c>
      <c r="N513" s="4">
        <v>0</v>
      </c>
      <c r="O513" s="4">
        <v>106.399999916553</v>
      </c>
      <c r="P513" s="1">
        <v>7</v>
      </c>
    </row>
    <row r="514" spans="1:16" x14ac:dyDescent="0.35">
      <c r="A514" t="s">
        <v>149</v>
      </c>
      <c r="B514" t="s">
        <v>150</v>
      </c>
      <c r="C514" t="s">
        <v>151</v>
      </c>
      <c r="D514" t="s">
        <v>133</v>
      </c>
      <c r="E514" t="s">
        <v>53</v>
      </c>
      <c r="F514" t="s">
        <v>27</v>
      </c>
      <c r="G514" s="5">
        <v>0</v>
      </c>
      <c r="H514" s="2">
        <v>40.923099999999998</v>
      </c>
      <c r="I514" s="5">
        <v>1</v>
      </c>
      <c r="J514" s="3">
        <v>0</v>
      </c>
      <c r="K514" s="4">
        <v>99.75</v>
      </c>
      <c r="L514" s="4">
        <v>99.75</v>
      </c>
      <c r="M514" s="1">
        <v>0</v>
      </c>
      <c r="N514" s="4">
        <v>0</v>
      </c>
      <c r="O514" s="4">
        <v>99.75</v>
      </c>
      <c r="P514" s="1">
        <v>5</v>
      </c>
    </row>
    <row r="515" spans="1:16" x14ac:dyDescent="0.35">
      <c r="A515" t="s">
        <v>149</v>
      </c>
      <c r="B515" t="s">
        <v>150</v>
      </c>
      <c r="C515" t="s">
        <v>151</v>
      </c>
      <c r="D515" t="s">
        <v>133</v>
      </c>
      <c r="E515" t="s">
        <v>64</v>
      </c>
      <c r="F515" t="s">
        <v>36</v>
      </c>
      <c r="G515" s="5">
        <v>0</v>
      </c>
      <c r="H515" s="2">
        <v>40.923099999999998</v>
      </c>
      <c r="I515" s="5">
        <v>1</v>
      </c>
      <c r="J515" s="3">
        <v>0.20000000298023199</v>
      </c>
      <c r="K515" s="4">
        <v>76.799999713897705</v>
      </c>
      <c r="L515" s="4">
        <v>76.799999713897705</v>
      </c>
      <c r="M515" s="1">
        <v>0</v>
      </c>
      <c r="N515" s="4">
        <v>0</v>
      </c>
      <c r="O515" s="4">
        <v>76.799999713897705</v>
      </c>
      <c r="P515" s="1">
        <v>4</v>
      </c>
    </row>
    <row r="516" spans="1:16" x14ac:dyDescent="0.35">
      <c r="A516" t="s">
        <v>149</v>
      </c>
      <c r="B516" t="s">
        <v>150</v>
      </c>
      <c r="C516" t="s">
        <v>151</v>
      </c>
      <c r="D516" t="s">
        <v>133</v>
      </c>
      <c r="E516" t="s">
        <v>77</v>
      </c>
      <c r="F516" t="s">
        <v>34</v>
      </c>
      <c r="G516" s="5">
        <v>523</v>
      </c>
      <c r="H516" s="2">
        <v>40.923099999999998</v>
      </c>
      <c r="I516" s="5">
        <v>2</v>
      </c>
      <c r="J516" s="3">
        <v>0.12500000186264501</v>
      </c>
      <c r="K516" s="4">
        <v>70.199999839067402</v>
      </c>
      <c r="L516" s="4">
        <v>35.099999919533701</v>
      </c>
      <c r="M516" s="1">
        <v>3.8E-3</v>
      </c>
      <c r="N516" s="4">
        <v>0.13422562110720301</v>
      </c>
      <c r="O516" s="4">
        <v>35.099999919533701</v>
      </c>
      <c r="P516" s="1">
        <v>7</v>
      </c>
    </row>
    <row r="517" spans="1:16" x14ac:dyDescent="0.35">
      <c r="A517" t="s">
        <v>149</v>
      </c>
      <c r="B517" t="s">
        <v>150</v>
      </c>
      <c r="C517" t="s">
        <v>151</v>
      </c>
      <c r="D517" t="s">
        <v>133</v>
      </c>
      <c r="E517" t="s">
        <v>54</v>
      </c>
      <c r="F517" t="s">
        <v>34</v>
      </c>
      <c r="G517" s="5">
        <v>0</v>
      </c>
      <c r="H517" s="2">
        <v>40.923099999999998</v>
      </c>
      <c r="I517" s="5">
        <v>1</v>
      </c>
      <c r="J517" s="3">
        <v>0.10000000149011599</v>
      </c>
      <c r="K517" s="4">
        <v>55.799999907612801</v>
      </c>
      <c r="L517" s="4">
        <v>55.799999907612801</v>
      </c>
      <c r="M517" s="1">
        <v>0</v>
      </c>
      <c r="N517" s="4">
        <v>0</v>
      </c>
      <c r="O517" s="4">
        <v>55.799999907612801</v>
      </c>
      <c r="P517" s="1">
        <v>1</v>
      </c>
    </row>
    <row r="518" spans="1:16" x14ac:dyDescent="0.35">
      <c r="A518" t="s">
        <v>149</v>
      </c>
      <c r="B518" t="s">
        <v>150</v>
      </c>
      <c r="C518" t="s">
        <v>151</v>
      </c>
      <c r="D518" t="s">
        <v>133</v>
      </c>
      <c r="E518" t="s">
        <v>78</v>
      </c>
      <c r="F518" t="s">
        <v>24</v>
      </c>
      <c r="G518" s="5">
        <v>0</v>
      </c>
      <c r="H518" s="2">
        <v>40.923099999999998</v>
      </c>
      <c r="I518" s="5">
        <v>1</v>
      </c>
      <c r="J518" s="3">
        <v>0.20000000298023199</v>
      </c>
      <c r="K518" s="4">
        <v>31.9999998807907</v>
      </c>
      <c r="L518" s="4">
        <v>31.9999998807907</v>
      </c>
      <c r="M518" s="1">
        <v>0</v>
      </c>
      <c r="N518" s="4">
        <v>0</v>
      </c>
      <c r="O518" s="4">
        <v>31.9999998807907</v>
      </c>
      <c r="P518" s="1">
        <v>4</v>
      </c>
    </row>
    <row r="519" spans="1:16" x14ac:dyDescent="0.35">
      <c r="A519" t="s">
        <v>149</v>
      </c>
      <c r="B519" t="s">
        <v>150</v>
      </c>
      <c r="C519" t="s">
        <v>151</v>
      </c>
      <c r="D519" t="s">
        <v>133</v>
      </c>
      <c r="E519" t="s">
        <v>56</v>
      </c>
      <c r="F519" t="s">
        <v>36</v>
      </c>
      <c r="G519" s="5">
        <v>0</v>
      </c>
      <c r="H519" s="2">
        <v>40.923099999999998</v>
      </c>
      <c r="I519" s="5">
        <v>1</v>
      </c>
      <c r="J519" s="3">
        <v>0.20000000298023199</v>
      </c>
      <c r="K519" s="4">
        <v>14.3999999463558</v>
      </c>
      <c r="L519" s="4">
        <v>14.3999999463558</v>
      </c>
      <c r="M519" s="1">
        <v>0</v>
      </c>
      <c r="N519" s="4">
        <v>0</v>
      </c>
      <c r="O519" s="4">
        <v>14.3999999463558</v>
      </c>
      <c r="P519" s="1">
        <v>5</v>
      </c>
    </row>
    <row r="520" spans="1:16" x14ac:dyDescent="0.35">
      <c r="A520" t="s">
        <v>152</v>
      </c>
      <c r="B520" t="s">
        <v>153</v>
      </c>
      <c r="C520" t="s">
        <v>154</v>
      </c>
      <c r="D520" t="s">
        <v>126</v>
      </c>
      <c r="E520" t="s">
        <v>23</v>
      </c>
      <c r="F520" t="s">
        <v>24</v>
      </c>
      <c r="G520" s="5">
        <v>0</v>
      </c>
      <c r="H520" s="2">
        <v>48.230800000000002</v>
      </c>
      <c r="I520" s="5">
        <v>1</v>
      </c>
      <c r="J520" s="3">
        <v>0.10000000149011599</v>
      </c>
      <c r="K520" s="4">
        <v>1979.99999672174</v>
      </c>
      <c r="L520" s="4">
        <v>1979.99999672174</v>
      </c>
      <c r="M520" s="1">
        <v>0</v>
      </c>
      <c r="N520" s="4">
        <v>0</v>
      </c>
      <c r="O520" s="4">
        <v>1979.99999672174</v>
      </c>
      <c r="P520" s="1">
        <v>4</v>
      </c>
    </row>
    <row r="521" spans="1:16" x14ac:dyDescent="0.35">
      <c r="A521" t="s">
        <v>152</v>
      </c>
      <c r="B521" t="s">
        <v>153</v>
      </c>
      <c r="C521" t="s">
        <v>154</v>
      </c>
      <c r="D521" t="s">
        <v>126</v>
      </c>
      <c r="E521" t="s">
        <v>100</v>
      </c>
      <c r="F521" t="s">
        <v>24</v>
      </c>
      <c r="G521" s="5">
        <v>0</v>
      </c>
      <c r="H521" s="2">
        <v>48.230800000000002</v>
      </c>
      <c r="I521" s="5">
        <v>1</v>
      </c>
      <c r="J521" s="3">
        <v>0</v>
      </c>
      <c r="K521" s="4">
        <v>1600</v>
      </c>
      <c r="L521" s="4">
        <v>1600</v>
      </c>
      <c r="M521" s="1">
        <v>0</v>
      </c>
      <c r="N521" s="4">
        <v>0</v>
      </c>
      <c r="O521" s="4">
        <v>1600</v>
      </c>
      <c r="P521" s="1">
        <v>10</v>
      </c>
    </row>
    <row r="522" spans="1:16" x14ac:dyDescent="0.35">
      <c r="A522" t="s">
        <v>152</v>
      </c>
      <c r="B522" t="s">
        <v>153</v>
      </c>
      <c r="C522" t="s">
        <v>154</v>
      </c>
      <c r="D522" t="s">
        <v>126</v>
      </c>
      <c r="E522" t="s">
        <v>41</v>
      </c>
      <c r="F522" t="s">
        <v>31</v>
      </c>
      <c r="G522" s="5">
        <v>34</v>
      </c>
      <c r="H522" s="2">
        <v>48.230800000000002</v>
      </c>
      <c r="I522" s="5">
        <v>2</v>
      </c>
      <c r="J522" s="3">
        <v>7.5000002980232197E-2</v>
      </c>
      <c r="K522" s="4">
        <v>1456.64999257922</v>
      </c>
      <c r="L522" s="4">
        <v>728.32499628961</v>
      </c>
      <c r="M522" s="1">
        <v>5.8799999999999998E-2</v>
      </c>
      <c r="N522" s="4">
        <v>42.842646840565301</v>
      </c>
      <c r="O522" s="4">
        <v>728.32499628961</v>
      </c>
      <c r="P522" s="1">
        <v>12.5</v>
      </c>
    </row>
    <row r="523" spans="1:16" x14ac:dyDescent="0.35">
      <c r="A523" t="s">
        <v>152</v>
      </c>
      <c r="B523" t="s">
        <v>153</v>
      </c>
      <c r="C523" t="s">
        <v>154</v>
      </c>
      <c r="D523" t="s">
        <v>126</v>
      </c>
      <c r="E523" t="s">
        <v>29</v>
      </c>
      <c r="F523" t="s">
        <v>24</v>
      </c>
      <c r="G523" s="5">
        <v>95</v>
      </c>
      <c r="H523" s="2">
        <v>48.230800000000002</v>
      </c>
      <c r="I523" s="5">
        <v>2</v>
      </c>
      <c r="J523" s="3">
        <v>0.10000000149011599</v>
      </c>
      <c r="K523" s="4">
        <v>1126.0799993515</v>
      </c>
      <c r="L523" s="4">
        <v>563.03999967574998</v>
      </c>
      <c r="M523" s="1">
        <v>2.1100000000000001E-2</v>
      </c>
      <c r="N523" s="4">
        <v>11.8534736773842</v>
      </c>
      <c r="O523" s="4">
        <v>563.03999967574998</v>
      </c>
      <c r="P523" s="1">
        <v>10</v>
      </c>
    </row>
    <row r="524" spans="1:16" x14ac:dyDescent="0.35">
      <c r="A524" t="s">
        <v>152</v>
      </c>
      <c r="B524" t="s">
        <v>153</v>
      </c>
      <c r="C524" t="s">
        <v>154</v>
      </c>
      <c r="D524" t="s">
        <v>126</v>
      </c>
      <c r="E524" t="s">
        <v>28</v>
      </c>
      <c r="F524" t="s">
        <v>24</v>
      </c>
      <c r="G524" s="5">
        <v>0</v>
      </c>
      <c r="H524" s="2">
        <v>48.230800000000002</v>
      </c>
      <c r="I524" s="5">
        <v>1</v>
      </c>
      <c r="J524" s="3">
        <v>0.15000000596046401</v>
      </c>
      <c r="K524" s="4">
        <v>968.99999320507004</v>
      </c>
      <c r="L524" s="4">
        <v>968.99999320507004</v>
      </c>
      <c r="M524" s="1">
        <v>0</v>
      </c>
      <c r="N524" s="4">
        <v>0</v>
      </c>
      <c r="O524" s="4">
        <v>968.99999320507004</v>
      </c>
      <c r="P524" s="1">
        <v>2</v>
      </c>
    </row>
    <row r="525" spans="1:16" x14ac:dyDescent="0.35">
      <c r="A525" t="s">
        <v>152</v>
      </c>
      <c r="B525" t="s">
        <v>153</v>
      </c>
      <c r="C525" t="s">
        <v>154</v>
      </c>
      <c r="D525" t="s">
        <v>126</v>
      </c>
      <c r="E525" t="s">
        <v>70</v>
      </c>
      <c r="F525" t="s">
        <v>59</v>
      </c>
      <c r="G525" s="5">
        <v>0</v>
      </c>
      <c r="H525" s="2">
        <v>48.230800000000002</v>
      </c>
      <c r="I525" s="5">
        <v>1</v>
      </c>
      <c r="J525" s="3">
        <v>0</v>
      </c>
      <c r="K525" s="4">
        <v>912</v>
      </c>
      <c r="L525" s="4">
        <v>912</v>
      </c>
      <c r="M525" s="1">
        <v>0</v>
      </c>
      <c r="N525" s="4">
        <v>0</v>
      </c>
      <c r="O525" s="4">
        <v>912</v>
      </c>
      <c r="P525" s="1">
        <v>8</v>
      </c>
    </row>
    <row r="526" spans="1:16" x14ac:dyDescent="0.35">
      <c r="A526" t="s">
        <v>152</v>
      </c>
      <c r="B526" t="s">
        <v>153</v>
      </c>
      <c r="C526" t="s">
        <v>154</v>
      </c>
      <c r="D526" t="s">
        <v>126</v>
      </c>
      <c r="E526" t="s">
        <v>32</v>
      </c>
      <c r="F526" t="s">
        <v>21</v>
      </c>
      <c r="G526" s="5">
        <v>0</v>
      </c>
      <c r="H526" s="2">
        <v>48.230800000000002</v>
      </c>
      <c r="I526" s="5">
        <v>1</v>
      </c>
      <c r="J526" s="3">
        <v>0.25</v>
      </c>
      <c r="K526" s="4">
        <v>864</v>
      </c>
      <c r="L526" s="4">
        <v>864</v>
      </c>
      <c r="M526" s="1">
        <v>0</v>
      </c>
      <c r="N526" s="4">
        <v>0</v>
      </c>
      <c r="O526" s="4">
        <v>864</v>
      </c>
      <c r="P526" s="1">
        <v>5</v>
      </c>
    </row>
    <row r="527" spans="1:16" x14ac:dyDescent="0.35">
      <c r="A527" t="s">
        <v>152</v>
      </c>
      <c r="B527" t="s">
        <v>153</v>
      </c>
      <c r="C527" t="s">
        <v>154</v>
      </c>
      <c r="D527" t="s">
        <v>126</v>
      </c>
      <c r="E527" t="s">
        <v>42</v>
      </c>
      <c r="F527" t="s">
        <v>24</v>
      </c>
      <c r="G527" s="5">
        <v>61</v>
      </c>
      <c r="H527" s="2">
        <v>48.230800000000002</v>
      </c>
      <c r="I527" s="5">
        <v>2</v>
      </c>
      <c r="J527" s="3">
        <v>7.5000002980232197E-2</v>
      </c>
      <c r="K527" s="4">
        <v>674.14999585747705</v>
      </c>
      <c r="L527" s="4">
        <v>337.07499792873801</v>
      </c>
      <c r="M527" s="1">
        <v>3.2800000000000003E-2</v>
      </c>
      <c r="N527" s="4">
        <v>11.051639276352001</v>
      </c>
      <c r="O527" s="4">
        <v>337.07499792873801</v>
      </c>
      <c r="P527" s="1">
        <v>9.5</v>
      </c>
    </row>
    <row r="528" spans="1:16" x14ac:dyDescent="0.35">
      <c r="A528" t="s">
        <v>152</v>
      </c>
      <c r="B528" t="s">
        <v>153</v>
      </c>
      <c r="C528" t="s">
        <v>154</v>
      </c>
      <c r="D528" t="s">
        <v>126</v>
      </c>
      <c r="E528" t="s">
        <v>35</v>
      </c>
      <c r="F528" t="s">
        <v>36</v>
      </c>
      <c r="G528" s="5">
        <v>0</v>
      </c>
      <c r="H528" s="2">
        <v>48.230800000000002</v>
      </c>
      <c r="I528" s="5">
        <v>1</v>
      </c>
      <c r="J528" s="3">
        <v>0.20000000298023199</v>
      </c>
      <c r="K528" s="4">
        <v>595.19999778270699</v>
      </c>
      <c r="L528" s="4">
        <v>595.19999778270699</v>
      </c>
      <c r="M528" s="1">
        <v>0</v>
      </c>
      <c r="N528" s="4">
        <v>0</v>
      </c>
      <c r="O528" s="4">
        <v>595.19999778270699</v>
      </c>
      <c r="P528" s="1">
        <v>13</v>
      </c>
    </row>
    <row r="529" spans="1:16" x14ac:dyDescent="0.35">
      <c r="A529" t="s">
        <v>152</v>
      </c>
      <c r="B529" t="s">
        <v>153</v>
      </c>
      <c r="C529" t="s">
        <v>154</v>
      </c>
      <c r="D529" t="s">
        <v>126</v>
      </c>
      <c r="E529" t="s">
        <v>92</v>
      </c>
      <c r="F529" t="s">
        <v>24</v>
      </c>
      <c r="G529" s="5">
        <v>493</v>
      </c>
      <c r="H529" s="2">
        <v>48.230800000000002</v>
      </c>
      <c r="I529" s="5">
        <v>2</v>
      </c>
      <c r="J529" s="3">
        <v>5.0000000745057997E-2</v>
      </c>
      <c r="K529" s="4">
        <v>579.59999937415103</v>
      </c>
      <c r="L529" s="4">
        <v>289.799999687075</v>
      </c>
      <c r="M529" s="1">
        <v>4.1000000000000003E-3</v>
      </c>
      <c r="N529" s="4">
        <v>1.17565922793945</v>
      </c>
      <c r="O529" s="4">
        <v>289.799999687075</v>
      </c>
      <c r="P529" s="1">
        <v>6</v>
      </c>
    </row>
    <row r="530" spans="1:16" x14ac:dyDescent="0.35">
      <c r="A530" t="s">
        <v>152</v>
      </c>
      <c r="B530" t="s">
        <v>153</v>
      </c>
      <c r="C530" t="s">
        <v>154</v>
      </c>
      <c r="D530" t="s">
        <v>126</v>
      </c>
      <c r="E530" t="s">
        <v>75</v>
      </c>
      <c r="F530" t="s">
        <v>27</v>
      </c>
      <c r="G530" s="5">
        <v>0</v>
      </c>
      <c r="H530" s="2">
        <v>48.230800000000002</v>
      </c>
      <c r="I530" s="5">
        <v>1</v>
      </c>
      <c r="J530" s="3">
        <v>0.15000000596046401</v>
      </c>
      <c r="K530" s="4">
        <v>535.49999624490704</v>
      </c>
      <c r="L530" s="4">
        <v>535.49999624490704</v>
      </c>
      <c r="M530" s="1">
        <v>0</v>
      </c>
      <c r="N530" s="4">
        <v>0</v>
      </c>
      <c r="O530" s="4">
        <v>535.49999624490704</v>
      </c>
      <c r="P530" s="1">
        <v>2</v>
      </c>
    </row>
    <row r="531" spans="1:16" x14ac:dyDescent="0.35">
      <c r="A531" t="s">
        <v>152</v>
      </c>
      <c r="B531" t="s">
        <v>153</v>
      </c>
      <c r="C531" t="s">
        <v>154</v>
      </c>
      <c r="D531" t="s">
        <v>126</v>
      </c>
      <c r="E531" t="s">
        <v>96</v>
      </c>
      <c r="F531" t="s">
        <v>34</v>
      </c>
      <c r="G531" s="5">
        <v>0</v>
      </c>
      <c r="H531" s="2">
        <v>48.230800000000002</v>
      </c>
      <c r="I531" s="5">
        <v>1</v>
      </c>
      <c r="J531" s="3">
        <v>0</v>
      </c>
      <c r="K531" s="4">
        <v>525</v>
      </c>
      <c r="L531" s="4">
        <v>525</v>
      </c>
      <c r="M531" s="1">
        <v>0</v>
      </c>
      <c r="N531" s="4">
        <v>0</v>
      </c>
      <c r="O531" s="4">
        <v>525</v>
      </c>
      <c r="P531" s="1">
        <v>9</v>
      </c>
    </row>
    <row r="532" spans="1:16" x14ac:dyDescent="0.35">
      <c r="A532" t="s">
        <v>152</v>
      </c>
      <c r="B532" t="s">
        <v>153</v>
      </c>
      <c r="C532" t="s">
        <v>154</v>
      </c>
      <c r="D532" t="s">
        <v>126</v>
      </c>
      <c r="E532" t="s">
        <v>91</v>
      </c>
      <c r="F532" t="s">
        <v>36</v>
      </c>
      <c r="G532" s="5">
        <v>427</v>
      </c>
      <c r="H532" s="2">
        <v>48.230800000000002</v>
      </c>
      <c r="I532" s="5">
        <v>2</v>
      </c>
      <c r="J532" s="3">
        <v>0.25</v>
      </c>
      <c r="K532" s="4">
        <v>512.37</v>
      </c>
      <c r="L532" s="4">
        <v>256.185</v>
      </c>
      <c r="M532" s="1">
        <v>4.7000000000000002E-3</v>
      </c>
      <c r="N532" s="4">
        <v>1.1999297423887501</v>
      </c>
      <c r="O532" s="4">
        <v>256.185</v>
      </c>
      <c r="P532" s="1">
        <v>5</v>
      </c>
    </row>
    <row r="533" spans="1:16" x14ac:dyDescent="0.35">
      <c r="A533" t="s">
        <v>152</v>
      </c>
      <c r="B533" t="s">
        <v>153</v>
      </c>
      <c r="C533" t="s">
        <v>154</v>
      </c>
      <c r="D533" t="s">
        <v>126</v>
      </c>
      <c r="E533" t="s">
        <v>62</v>
      </c>
      <c r="F533" t="s">
        <v>31</v>
      </c>
      <c r="G533" s="5">
        <v>0</v>
      </c>
      <c r="H533" s="2">
        <v>48.230800000000002</v>
      </c>
      <c r="I533" s="5">
        <v>1</v>
      </c>
      <c r="J533" s="3">
        <v>0</v>
      </c>
      <c r="K533" s="4">
        <v>500</v>
      </c>
      <c r="L533" s="4">
        <v>500</v>
      </c>
      <c r="M533" s="1">
        <v>0</v>
      </c>
      <c r="N533" s="4">
        <v>0</v>
      </c>
      <c r="O533" s="4">
        <v>500</v>
      </c>
      <c r="P533" s="1">
        <v>8</v>
      </c>
    </row>
    <row r="534" spans="1:16" x14ac:dyDescent="0.35">
      <c r="A534" t="s">
        <v>152</v>
      </c>
      <c r="B534" t="s">
        <v>153</v>
      </c>
      <c r="C534" t="s">
        <v>154</v>
      </c>
      <c r="D534" t="s">
        <v>126</v>
      </c>
      <c r="E534" t="s">
        <v>48</v>
      </c>
      <c r="F534" t="s">
        <v>24</v>
      </c>
      <c r="G534" s="5">
        <v>0</v>
      </c>
      <c r="H534" s="2">
        <v>48.230800000000002</v>
      </c>
      <c r="I534" s="5">
        <v>1</v>
      </c>
      <c r="J534" s="3">
        <v>0</v>
      </c>
      <c r="K534" s="4">
        <v>432</v>
      </c>
      <c r="L534" s="4">
        <v>432</v>
      </c>
      <c r="M534" s="1">
        <v>0</v>
      </c>
      <c r="N534" s="4">
        <v>0</v>
      </c>
      <c r="O534" s="4">
        <v>432</v>
      </c>
      <c r="P534" s="1">
        <v>8</v>
      </c>
    </row>
    <row r="535" spans="1:16" x14ac:dyDescent="0.35">
      <c r="A535" t="s">
        <v>152</v>
      </c>
      <c r="B535" t="s">
        <v>153</v>
      </c>
      <c r="C535" t="s">
        <v>154</v>
      </c>
      <c r="D535" t="s">
        <v>126</v>
      </c>
      <c r="E535" t="s">
        <v>58</v>
      </c>
      <c r="F535" t="s">
        <v>59</v>
      </c>
      <c r="G535" s="5">
        <v>0</v>
      </c>
      <c r="H535" s="2">
        <v>48.230800000000002</v>
      </c>
      <c r="I535" s="5">
        <v>1</v>
      </c>
      <c r="J535" s="3">
        <v>5.0000000745057997E-2</v>
      </c>
      <c r="K535" s="4">
        <v>427.49999966472302</v>
      </c>
      <c r="L535" s="4">
        <v>427.49999966472302</v>
      </c>
      <c r="M535" s="1">
        <v>0</v>
      </c>
      <c r="N535" s="4">
        <v>0</v>
      </c>
      <c r="O535" s="4">
        <v>427.49999966472302</v>
      </c>
      <c r="P535" s="1">
        <v>0</v>
      </c>
    </row>
    <row r="536" spans="1:16" x14ac:dyDescent="0.35">
      <c r="A536" t="s">
        <v>152</v>
      </c>
      <c r="B536" t="s">
        <v>153</v>
      </c>
      <c r="C536" t="s">
        <v>154</v>
      </c>
      <c r="D536" t="s">
        <v>126</v>
      </c>
      <c r="E536" t="s">
        <v>46</v>
      </c>
      <c r="F536" t="s">
        <v>31</v>
      </c>
      <c r="G536" s="5">
        <v>0</v>
      </c>
      <c r="H536" s="2">
        <v>48.230800000000002</v>
      </c>
      <c r="I536" s="5">
        <v>1</v>
      </c>
      <c r="J536" s="3">
        <v>0</v>
      </c>
      <c r="K536" s="4">
        <v>417</v>
      </c>
      <c r="L536" s="4">
        <v>417</v>
      </c>
      <c r="M536" s="1">
        <v>0</v>
      </c>
      <c r="N536" s="4">
        <v>0</v>
      </c>
      <c r="O536" s="4">
        <v>417</v>
      </c>
      <c r="P536" s="1">
        <v>8</v>
      </c>
    </row>
    <row r="537" spans="1:16" x14ac:dyDescent="0.35">
      <c r="A537" t="s">
        <v>152</v>
      </c>
      <c r="B537" t="s">
        <v>153</v>
      </c>
      <c r="C537" t="s">
        <v>154</v>
      </c>
      <c r="D537" t="s">
        <v>126</v>
      </c>
      <c r="E537" t="s">
        <v>107</v>
      </c>
      <c r="F537" t="s">
        <v>39</v>
      </c>
      <c r="G537" s="5">
        <v>24</v>
      </c>
      <c r="H537" s="2">
        <v>48.230800000000002</v>
      </c>
      <c r="I537" s="5">
        <v>2</v>
      </c>
      <c r="J537" s="3">
        <v>5.0000000745057997E-2</v>
      </c>
      <c r="K537" s="4">
        <v>370.49999970942702</v>
      </c>
      <c r="L537" s="4">
        <v>185.249999854713</v>
      </c>
      <c r="M537" s="1">
        <v>8.3299999999999999E-2</v>
      </c>
      <c r="N537" s="4">
        <v>15.437499987892799</v>
      </c>
      <c r="O537" s="4">
        <v>185.249999854713</v>
      </c>
      <c r="P537" s="1">
        <v>6.5</v>
      </c>
    </row>
    <row r="538" spans="1:16" x14ac:dyDescent="0.35">
      <c r="A538" t="s">
        <v>152</v>
      </c>
      <c r="B538" t="s">
        <v>153</v>
      </c>
      <c r="C538" t="s">
        <v>154</v>
      </c>
      <c r="D538" t="s">
        <v>126</v>
      </c>
      <c r="E538" t="s">
        <v>76</v>
      </c>
      <c r="F538" t="s">
        <v>27</v>
      </c>
      <c r="G538" s="5">
        <v>0</v>
      </c>
      <c r="H538" s="2">
        <v>48.230800000000002</v>
      </c>
      <c r="I538" s="5">
        <v>1</v>
      </c>
      <c r="J538" s="3">
        <v>0</v>
      </c>
      <c r="K538" s="4">
        <v>292.5</v>
      </c>
      <c r="L538" s="4">
        <v>292.5</v>
      </c>
      <c r="M538" s="1">
        <v>0</v>
      </c>
      <c r="N538" s="4">
        <v>0</v>
      </c>
      <c r="O538" s="4">
        <v>292.5</v>
      </c>
      <c r="P538" s="1">
        <v>4</v>
      </c>
    </row>
    <row r="539" spans="1:16" x14ac:dyDescent="0.35">
      <c r="A539" t="s">
        <v>152</v>
      </c>
      <c r="B539" t="s">
        <v>153</v>
      </c>
      <c r="C539" t="s">
        <v>154</v>
      </c>
      <c r="D539" t="s">
        <v>126</v>
      </c>
      <c r="E539" t="s">
        <v>67</v>
      </c>
      <c r="F539" t="s">
        <v>39</v>
      </c>
      <c r="G539" s="5">
        <v>0</v>
      </c>
      <c r="H539" s="2">
        <v>48.230800000000002</v>
      </c>
      <c r="I539" s="5">
        <v>1</v>
      </c>
      <c r="J539" s="3">
        <v>0</v>
      </c>
      <c r="K539" s="4">
        <v>248</v>
      </c>
      <c r="L539" s="4">
        <v>248</v>
      </c>
      <c r="M539" s="1">
        <v>0</v>
      </c>
      <c r="N539" s="4">
        <v>0</v>
      </c>
      <c r="O539" s="4">
        <v>248</v>
      </c>
      <c r="P539" s="1">
        <v>7</v>
      </c>
    </row>
    <row r="540" spans="1:16" x14ac:dyDescent="0.35">
      <c r="A540" t="s">
        <v>152</v>
      </c>
      <c r="B540" t="s">
        <v>153</v>
      </c>
      <c r="C540" t="s">
        <v>154</v>
      </c>
      <c r="D540" t="s">
        <v>126</v>
      </c>
      <c r="E540" t="s">
        <v>90</v>
      </c>
      <c r="F540" t="s">
        <v>31</v>
      </c>
      <c r="G540" s="5">
        <v>0</v>
      </c>
      <c r="H540" s="2">
        <v>48.230800000000002</v>
      </c>
      <c r="I540" s="5">
        <v>1</v>
      </c>
      <c r="J540" s="3">
        <v>0.25</v>
      </c>
      <c r="K540" s="4">
        <v>240</v>
      </c>
      <c r="L540" s="4">
        <v>240</v>
      </c>
      <c r="M540" s="1">
        <v>0</v>
      </c>
      <c r="N540" s="4">
        <v>0</v>
      </c>
      <c r="O540" s="4">
        <v>240</v>
      </c>
      <c r="P540" s="1">
        <v>5</v>
      </c>
    </row>
    <row r="541" spans="1:16" x14ac:dyDescent="0.35">
      <c r="A541" t="s">
        <v>152</v>
      </c>
      <c r="B541" t="s">
        <v>153</v>
      </c>
      <c r="C541" t="s">
        <v>154</v>
      </c>
      <c r="D541" t="s">
        <v>126</v>
      </c>
      <c r="E541" t="s">
        <v>64</v>
      </c>
      <c r="F541" t="s">
        <v>36</v>
      </c>
      <c r="G541" s="5">
        <v>0</v>
      </c>
      <c r="H541" s="2">
        <v>48.230800000000002</v>
      </c>
      <c r="I541" s="5">
        <v>1</v>
      </c>
      <c r="J541" s="3">
        <v>0.25</v>
      </c>
      <c r="K541" s="4">
        <v>180</v>
      </c>
      <c r="L541" s="4">
        <v>180</v>
      </c>
      <c r="M541" s="1">
        <v>0</v>
      </c>
      <c r="N541" s="4">
        <v>0</v>
      </c>
      <c r="O541" s="4">
        <v>180</v>
      </c>
      <c r="P541" s="1">
        <v>10</v>
      </c>
    </row>
    <row r="542" spans="1:16" x14ac:dyDescent="0.35">
      <c r="A542" t="s">
        <v>152</v>
      </c>
      <c r="B542" t="s">
        <v>153</v>
      </c>
      <c r="C542" t="s">
        <v>154</v>
      </c>
      <c r="D542" t="s">
        <v>126</v>
      </c>
      <c r="E542" t="s">
        <v>71</v>
      </c>
      <c r="F542" t="s">
        <v>31</v>
      </c>
      <c r="G542" s="5">
        <v>0</v>
      </c>
      <c r="H542" s="2">
        <v>48.230800000000002</v>
      </c>
      <c r="I542" s="5">
        <v>1</v>
      </c>
      <c r="J542" s="3">
        <v>0</v>
      </c>
      <c r="K542" s="4">
        <v>131.4</v>
      </c>
      <c r="L542" s="4">
        <v>131.4</v>
      </c>
      <c r="M542" s="1">
        <v>0</v>
      </c>
      <c r="N542" s="4">
        <v>0</v>
      </c>
      <c r="O542" s="4">
        <v>131.4</v>
      </c>
      <c r="P542" s="1">
        <v>7</v>
      </c>
    </row>
    <row r="543" spans="1:16" x14ac:dyDescent="0.35">
      <c r="A543" t="s">
        <v>152</v>
      </c>
      <c r="B543" t="s">
        <v>153</v>
      </c>
      <c r="C543" t="s">
        <v>154</v>
      </c>
      <c r="D543" t="s">
        <v>126</v>
      </c>
      <c r="E543" t="s">
        <v>87</v>
      </c>
      <c r="F543" t="s">
        <v>34</v>
      </c>
      <c r="G543" s="5">
        <v>0</v>
      </c>
      <c r="H543" s="2">
        <v>48.230800000000002</v>
      </c>
      <c r="I543" s="5">
        <v>1</v>
      </c>
      <c r="J543" s="3">
        <v>0.15000000596046401</v>
      </c>
      <c r="K543" s="4">
        <v>122.399999141693</v>
      </c>
      <c r="L543" s="4">
        <v>122.399999141693</v>
      </c>
      <c r="M543" s="1">
        <v>0</v>
      </c>
      <c r="N543" s="4">
        <v>0</v>
      </c>
      <c r="O543" s="4">
        <v>122.399999141693</v>
      </c>
      <c r="P543" s="1">
        <v>6</v>
      </c>
    </row>
    <row r="544" spans="1:16" x14ac:dyDescent="0.35">
      <c r="A544" t="s">
        <v>152</v>
      </c>
      <c r="B544" t="s">
        <v>153</v>
      </c>
      <c r="C544" t="s">
        <v>154</v>
      </c>
      <c r="D544" t="s">
        <v>126</v>
      </c>
      <c r="E544" t="s">
        <v>94</v>
      </c>
      <c r="F544" t="s">
        <v>59</v>
      </c>
      <c r="G544" s="5">
        <v>0</v>
      </c>
      <c r="H544" s="2">
        <v>48.230800000000002</v>
      </c>
      <c r="I544" s="5">
        <v>1</v>
      </c>
      <c r="J544" s="3">
        <v>0</v>
      </c>
      <c r="K544" s="4">
        <v>112</v>
      </c>
      <c r="L544" s="4">
        <v>112</v>
      </c>
      <c r="M544" s="1">
        <v>0</v>
      </c>
      <c r="N544" s="4">
        <v>0</v>
      </c>
      <c r="O544" s="4">
        <v>112</v>
      </c>
      <c r="P544" s="1">
        <v>1</v>
      </c>
    </row>
    <row r="545" spans="1:16" x14ac:dyDescent="0.35">
      <c r="A545" t="s">
        <v>152</v>
      </c>
      <c r="B545" t="s">
        <v>153</v>
      </c>
      <c r="C545" t="s">
        <v>154</v>
      </c>
      <c r="D545" t="s">
        <v>126</v>
      </c>
      <c r="E545" t="s">
        <v>74</v>
      </c>
      <c r="F545" t="s">
        <v>21</v>
      </c>
      <c r="G545" s="5">
        <v>0</v>
      </c>
      <c r="H545" s="2">
        <v>48.230800000000002</v>
      </c>
      <c r="I545" s="5">
        <v>1</v>
      </c>
      <c r="J545" s="3">
        <v>0.25</v>
      </c>
      <c r="K545" s="4">
        <v>111.75</v>
      </c>
      <c r="L545" s="4">
        <v>111.75</v>
      </c>
      <c r="M545" s="1">
        <v>0</v>
      </c>
      <c r="N545" s="4">
        <v>0</v>
      </c>
      <c r="O545" s="4">
        <v>111.75</v>
      </c>
      <c r="P545" s="1">
        <v>0</v>
      </c>
    </row>
    <row r="546" spans="1:16" x14ac:dyDescent="0.35">
      <c r="A546" t="s">
        <v>152</v>
      </c>
      <c r="B546" t="s">
        <v>153</v>
      </c>
      <c r="C546" t="s">
        <v>154</v>
      </c>
      <c r="D546" t="s">
        <v>126</v>
      </c>
      <c r="E546" t="s">
        <v>122</v>
      </c>
      <c r="F546" t="s">
        <v>27</v>
      </c>
      <c r="G546" s="5">
        <v>0</v>
      </c>
      <c r="H546" s="2">
        <v>48.230800000000002</v>
      </c>
      <c r="I546" s="5">
        <v>1</v>
      </c>
      <c r="J546" s="3">
        <v>0.25</v>
      </c>
      <c r="K546" s="4">
        <v>105</v>
      </c>
      <c r="L546" s="4">
        <v>105</v>
      </c>
      <c r="M546" s="1">
        <v>0</v>
      </c>
      <c r="N546" s="4">
        <v>0</v>
      </c>
      <c r="O546" s="4">
        <v>105</v>
      </c>
      <c r="P546" s="1">
        <v>10</v>
      </c>
    </row>
    <row r="547" spans="1:16" x14ac:dyDescent="0.35">
      <c r="A547" t="s">
        <v>152</v>
      </c>
      <c r="B547" t="s">
        <v>153</v>
      </c>
      <c r="C547" t="s">
        <v>154</v>
      </c>
      <c r="D547" t="s">
        <v>126</v>
      </c>
      <c r="E547" t="s">
        <v>56</v>
      </c>
      <c r="F547" t="s">
        <v>36</v>
      </c>
      <c r="G547" s="5">
        <v>0</v>
      </c>
      <c r="H547" s="2">
        <v>48.230800000000002</v>
      </c>
      <c r="I547" s="5">
        <v>1</v>
      </c>
      <c r="J547" s="3">
        <v>5.0000000745057997E-2</v>
      </c>
      <c r="K547" s="4">
        <v>56.999999955296502</v>
      </c>
      <c r="L547" s="4">
        <v>56.999999955296502</v>
      </c>
      <c r="M547" s="1">
        <v>0</v>
      </c>
      <c r="N547" s="4">
        <v>0</v>
      </c>
      <c r="O547" s="4">
        <v>56.999999955296502</v>
      </c>
      <c r="P547" s="1">
        <v>0</v>
      </c>
    </row>
    <row r="548" spans="1:16" x14ac:dyDescent="0.35">
      <c r="A548" t="s">
        <v>155</v>
      </c>
      <c r="B548" t="s">
        <v>156</v>
      </c>
      <c r="C548" t="s">
        <v>157</v>
      </c>
      <c r="D548" t="s">
        <v>19</v>
      </c>
      <c r="E548" t="s">
        <v>85</v>
      </c>
      <c r="F548" t="s">
        <v>34</v>
      </c>
      <c r="G548" s="5">
        <v>0</v>
      </c>
      <c r="H548" s="2">
        <v>49.153799999999997</v>
      </c>
      <c r="I548" s="5">
        <v>1</v>
      </c>
      <c r="J548" s="3">
        <v>0</v>
      </c>
      <c r="K548" s="4">
        <v>6587.5</v>
      </c>
      <c r="L548" s="4">
        <v>6587.5</v>
      </c>
      <c r="M548" s="1">
        <v>0</v>
      </c>
      <c r="N548" s="4">
        <v>0</v>
      </c>
      <c r="O548" s="4">
        <v>6587.5</v>
      </c>
      <c r="P548" s="1">
        <v>6</v>
      </c>
    </row>
    <row r="549" spans="1:16" x14ac:dyDescent="0.35">
      <c r="A549" t="s">
        <v>155</v>
      </c>
      <c r="B549" t="s">
        <v>156</v>
      </c>
      <c r="C549" t="s">
        <v>157</v>
      </c>
      <c r="D549" t="s">
        <v>19</v>
      </c>
      <c r="E549" t="s">
        <v>22</v>
      </c>
      <c r="F549" t="s">
        <v>21</v>
      </c>
      <c r="G549" s="5">
        <v>114</v>
      </c>
      <c r="H549" s="2">
        <v>49.153799999999997</v>
      </c>
      <c r="I549" s="5">
        <v>2</v>
      </c>
      <c r="J549" s="3">
        <v>0</v>
      </c>
      <c r="K549" s="4">
        <v>2418</v>
      </c>
      <c r="L549" s="4">
        <v>1209</v>
      </c>
      <c r="M549" s="1">
        <v>1.7500000000000002E-2</v>
      </c>
      <c r="N549" s="4">
        <v>21.210526315789402</v>
      </c>
      <c r="O549" s="4">
        <v>1209</v>
      </c>
      <c r="P549" s="1">
        <v>12</v>
      </c>
    </row>
    <row r="550" spans="1:16" x14ac:dyDescent="0.35">
      <c r="A550" t="s">
        <v>155</v>
      </c>
      <c r="B550" t="s">
        <v>156</v>
      </c>
      <c r="C550" t="s">
        <v>157</v>
      </c>
      <c r="D550" t="s">
        <v>19</v>
      </c>
      <c r="E550" t="s">
        <v>30</v>
      </c>
      <c r="F550" t="s">
        <v>31</v>
      </c>
      <c r="G550" s="5">
        <v>25</v>
      </c>
      <c r="H550" s="2">
        <v>49.153799999999997</v>
      </c>
      <c r="I550" s="5">
        <v>2</v>
      </c>
      <c r="J550" s="3">
        <v>0</v>
      </c>
      <c r="K550" s="4">
        <v>1873.4</v>
      </c>
      <c r="L550" s="4">
        <v>936.7</v>
      </c>
      <c r="M550" s="1">
        <v>0.08</v>
      </c>
      <c r="N550" s="4">
        <v>74.936000000000007</v>
      </c>
      <c r="O550" s="4">
        <v>936.7</v>
      </c>
      <c r="P550" s="1">
        <v>10.5</v>
      </c>
    </row>
    <row r="551" spans="1:16" x14ac:dyDescent="0.35">
      <c r="A551" t="s">
        <v>155</v>
      </c>
      <c r="B551" t="s">
        <v>156</v>
      </c>
      <c r="C551" t="s">
        <v>157</v>
      </c>
      <c r="D551" t="s">
        <v>19</v>
      </c>
      <c r="E551" t="s">
        <v>106</v>
      </c>
      <c r="F551" t="s">
        <v>39</v>
      </c>
      <c r="G551" s="5">
        <v>0</v>
      </c>
      <c r="H551" s="2">
        <v>49.153799999999997</v>
      </c>
      <c r="I551" s="5">
        <v>1</v>
      </c>
      <c r="J551" s="3">
        <v>0.25</v>
      </c>
      <c r="K551" s="4">
        <v>1680</v>
      </c>
      <c r="L551" s="4">
        <v>1680</v>
      </c>
      <c r="M551" s="1">
        <v>0</v>
      </c>
      <c r="N551" s="4">
        <v>0</v>
      </c>
      <c r="O551" s="4">
        <v>1680</v>
      </c>
      <c r="P551" s="1">
        <v>4</v>
      </c>
    </row>
    <row r="552" spans="1:16" x14ac:dyDescent="0.35">
      <c r="A552" t="s">
        <v>155</v>
      </c>
      <c r="B552" t="s">
        <v>156</v>
      </c>
      <c r="C552" t="s">
        <v>157</v>
      </c>
      <c r="D552" t="s">
        <v>19</v>
      </c>
      <c r="E552" t="s">
        <v>23</v>
      </c>
      <c r="F552" t="s">
        <v>24</v>
      </c>
      <c r="G552" s="5">
        <v>0</v>
      </c>
      <c r="H552" s="2">
        <v>49.153799999999997</v>
      </c>
      <c r="I552" s="5">
        <v>1</v>
      </c>
      <c r="J552" s="3">
        <v>0</v>
      </c>
      <c r="K552" s="4">
        <v>1650</v>
      </c>
      <c r="L552" s="4">
        <v>1650</v>
      </c>
      <c r="M552" s="1">
        <v>0</v>
      </c>
      <c r="N552" s="4">
        <v>0</v>
      </c>
      <c r="O552" s="4">
        <v>1650</v>
      </c>
      <c r="P552" s="1">
        <v>6</v>
      </c>
    </row>
    <row r="553" spans="1:16" x14ac:dyDescent="0.35">
      <c r="A553" t="s">
        <v>155</v>
      </c>
      <c r="B553" t="s">
        <v>156</v>
      </c>
      <c r="C553" t="s">
        <v>157</v>
      </c>
      <c r="D553" t="s">
        <v>19</v>
      </c>
      <c r="E553" t="s">
        <v>97</v>
      </c>
      <c r="F553" t="s">
        <v>36</v>
      </c>
      <c r="G553" s="5">
        <v>0</v>
      </c>
      <c r="H553" s="2">
        <v>49.153799999999997</v>
      </c>
      <c r="I553" s="5">
        <v>1</v>
      </c>
      <c r="J553" s="3">
        <v>0</v>
      </c>
      <c r="K553" s="4">
        <v>1250</v>
      </c>
      <c r="L553" s="4">
        <v>1250</v>
      </c>
      <c r="M553" s="1">
        <v>0</v>
      </c>
      <c r="N553" s="4">
        <v>0</v>
      </c>
      <c r="O553" s="4">
        <v>1250</v>
      </c>
      <c r="P553" s="1">
        <v>18</v>
      </c>
    </row>
    <row r="554" spans="1:16" x14ac:dyDescent="0.35">
      <c r="A554" t="s">
        <v>155</v>
      </c>
      <c r="B554" t="s">
        <v>156</v>
      </c>
      <c r="C554" t="s">
        <v>157</v>
      </c>
      <c r="D554" t="s">
        <v>19</v>
      </c>
      <c r="E554" t="s">
        <v>48</v>
      </c>
      <c r="F554" t="s">
        <v>24</v>
      </c>
      <c r="G554" s="5">
        <v>0</v>
      </c>
      <c r="H554" s="2">
        <v>49.153799999999997</v>
      </c>
      <c r="I554" s="5">
        <v>1</v>
      </c>
      <c r="J554" s="3">
        <v>0.15000000596046401</v>
      </c>
      <c r="K554" s="4">
        <v>917.99999356269802</v>
      </c>
      <c r="L554" s="4">
        <v>917.99999356269802</v>
      </c>
      <c r="M554" s="1">
        <v>0</v>
      </c>
      <c r="N554" s="4">
        <v>0</v>
      </c>
      <c r="O554" s="4">
        <v>917.99999356269802</v>
      </c>
      <c r="P554" s="1">
        <v>4</v>
      </c>
    </row>
    <row r="555" spans="1:16" x14ac:dyDescent="0.35">
      <c r="A555" t="s">
        <v>155</v>
      </c>
      <c r="B555" t="s">
        <v>156</v>
      </c>
      <c r="C555" t="s">
        <v>157</v>
      </c>
      <c r="D555" t="s">
        <v>19</v>
      </c>
      <c r="E555" t="s">
        <v>69</v>
      </c>
      <c r="F555" t="s">
        <v>34</v>
      </c>
      <c r="G555" s="5">
        <v>403</v>
      </c>
      <c r="H555" s="2">
        <v>49.153799999999997</v>
      </c>
      <c r="I555" s="5">
        <v>2</v>
      </c>
      <c r="J555" s="3">
        <v>2.5000000372528999E-2</v>
      </c>
      <c r="K555" s="4">
        <v>862.39999970793701</v>
      </c>
      <c r="L555" s="4">
        <v>431.199999853968</v>
      </c>
      <c r="M555" s="1">
        <v>5.0000000000000001E-3</v>
      </c>
      <c r="N555" s="4">
        <v>2.1399503714837098</v>
      </c>
      <c r="O555" s="4">
        <v>431.199999853968</v>
      </c>
      <c r="P555" s="1">
        <v>17.5</v>
      </c>
    </row>
    <row r="556" spans="1:16" x14ac:dyDescent="0.35">
      <c r="A556" t="s">
        <v>155</v>
      </c>
      <c r="B556" t="s">
        <v>156</v>
      </c>
      <c r="C556" t="s">
        <v>157</v>
      </c>
      <c r="D556" t="s">
        <v>19</v>
      </c>
      <c r="E556" t="s">
        <v>38</v>
      </c>
      <c r="F556" t="s">
        <v>39</v>
      </c>
      <c r="G556" s="5">
        <v>0</v>
      </c>
      <c r="H556" s="2">
        <v>49.153799999999997</v>
      </c>
      <c r="I556" s="5">
        <v>1</v>
      </c>
      <c r="J556" s="3">
        <v>0.20000000298023199</v>
      </c>
      <c r="K556" s="4">
        <v>842.87999686002695</v>
      </c>
      <c r="L556" s="4">
        <v>842.87999686002695</v>
      </c>
      <c r="M556" s="1">
        <v>0</v>
      </c>
      <c r="N556" s="4">
        <v>0</v>
      </c>
      <c r="O556" s="4">
        <v>842.87999686002695</v>
      </c>
      <c r="P556" s="1">
        <v>32</v>
      </c>
    </row>
    <row r="557" spans="1:16" x14ac:dyDescent="0.35">
      <c r="A557" t="s">
        <v>155</v>
      </c>
      <c r="B557" t="s">
        <v>156</v>
      </c>
      <c r="C557" t="s">
        <v>157</v>
      </c>
      <c r="D557" t="s">
        <v>19</v>
      </c>
      <c r="E557" t="s">
        <v>33</v>
      </c>
      <c r="F557" t="s">
        <v>34</v>
      </c>
      <c r="G557" s="5">
        <v>32</v>
      </c>
      <c r="H557" s="2">
        <v>49.153799999999997</v>
      </c>
      <c r="I557" s="5">
        <v>2</v>
      </c>
      <c r="J557" s="3">
        <v>7.5000002980232197E-2</v>
      </c>
      <c r="K557" s="4">
        <v>744.79999637603703</v>
      </c>
      <c r="L557" s="4">
        <v>372.399998188018</v>
      </c>
      <c r="M557" s="1">
        <v>6.25E-2</v>
      </c>
      <c r="N557" s="4">
        <v>23.2749998867511</v>
      </c>
      <c r="O557" s="4">
        <v>372.399998188018</v>
      </c>
      <c r="P557" s="1">
        <v>5.5</v>
      </c>
    </row>
    <row r="558" spans="1:16" x14ac:dyDescent="0.35">
      <c r="A558" t="s">
        <v>155</v>
      </c>
      <c r="B558" t="s">
        <v>156</v>
      </c>
      <c r="C558" t="s">
        <v>157</v>
      </c>
      <c r="D558" t="s">
        <v>19</v>
      </c>
      <c r="E558" t="s">
        <v>47</v>
      </c>
      <c r="F558" t="s">
        <v>39</v>
      </c>
      <c r="G558" s="5">
        <v>0</v>
      </c>
      <c r="H558" s="2">
        <v>49.153799999999997</v>
      </c>
      <c r="I558" s="5">
        <v>1</v>
      </c>
      <c r="J558" s="3">
        <v>0</v>
      </c>
      <c r="K558" s="4">
        <v>712.5</v>
      </c>
      <c r="L558" s="4">
        <v>712.5</v>
      </c>
      <c r="M558" s="1">
        <v>0</v>
      </c>
      <c r="N558" s="4">
        <v>0</v>
      </c>
      <c r="O558" s="4">
        <v>712.5</v>
      </c>
      <c r="P558" s="1">
        <v>7</v>
      </c>
    </row>
    <row r="559" spans="1:16" x14ac:dyDescent="0.35">
      <c r="A559" t="s">
        <v>155</v>
      </c>
      <c r="B559" t="s">
        <v>156</v>
      </c>
      <c r="C559" t="s">
        <v>157</v>
      </c>
      <c r="D559" t="s">
        <v>19</v>
      </c>
      <c r="E559" t="s">
        <v>45</v>
      </c>
      <c r="F559" t="s">
        <v>36</v>
      </c>
      <c r="G559" s="5">
        <v>0</v>
      </c>
      <c r="H559" s="2">
        <v>49.153799999999997</v>
      </c>
      <c r="I559" s="5">
        <v>1</v>
      </c>
      <c r="J559" s="3">
        <v>0</v>
      </c>
      <c r="K559" s="4">
        <v>665</v>
      </c>
      <c r="L559" s="4">
        <v>665</v>
      </c>
      <c r="M559" s="1">
        <v>0</v>
      </c>
      <c r="N559" s="4">
        <v>0</v>
      </c>
      <c r="O559" s="4">
        <v>665</v>
      </c>
      <c r="P559" s="1">
        <v>6</v>
      </c>
    </row>
    <row r="560" spans="1:16" x14ac:dyDescent="0.35">
      <c r="A560" t="s">
        <v>155</v>
      </c>
      <c r="B560" t="s">
        <v>156</v>
      </c>
      <c r="C560" t="s">
        <v>157</v>
      </c>
      <c r="D560" t="s">
        <v>19</v>
      </c>
      <c r="E560" t="s">
        <v>109</v>
      </c>
      <c r="F560" t="s">
        <v>39</v>
      </c>
      <c r="G560" s="5">
        <v>0</v>
      </c>
      <c r="H560" s="2">
        <v>49.153799999999997</v>
      </c>
      <c r="I560" s="5">
        <v>1</v>
      </c>
      <c r="J560" s="3">
        <v>0</v>
      </c>
      <c r="K560" s="4">
        <v>616</v>
      </c>
      <c r="L560" s="4">
        <v>616</v>
      </c>
      <c r="M560" s="1">
        <v>0</v>
      </c>
      <c r="N560" s="4">
        <v>0</v>
      </c>
      <c r="O560" s="4">
        <v>616</v>
      </c>
      <c r="P560" s="1">
        <v>4</v>
      </c>
    </row>
    <row r="561" spans="1:16" x14ac:dyDescent="0.35">
      <c r="A561" t="s">
        <v>155</v>
      </c>
      <c r="B561" t="s">
        <v>156</v>
      </c>
      <c r="C561" t="s">
        <v>157</v>
      </c>
      <c r="D561" t="s">
        <v>19</v>
      </c>
      <c r="E561" t="s">
        <v>108</v>
      </c>
      <c r="F561" t="s">
        <v>21</v>
      </c>
      <c r="G561" s="5">
        <v>0</v>
      </c>
      <c r="H561" s="2">
        <v>49.153799999999997</v>
      </c>
      <c r="I561" s="5">
        <v>1</v>
      </c>
      <c r="J561" s="3">
        <v>0</v>
      </c>
      <c r="K561" s="4">
        <v>582</v>
      </c>
      <c r="L561" s="4">
        <v>582</v>
      </c>
      <c r="M561" s="1">
        <v>0</v>
      </c>
      <c r="N561" s="4">
        <v>0</v>
      </c>
      <c r="O561" s="4">
        <v>582</v>
      </c>
      <c r="P561" s="1">
        <v>4</v>
      </c>
    </row>
    <row r="562" spans="1:16" x14ac:dyDescent="0.35">
      <c r="A562" t="s">
        <v>155</v>
      </c>
      <c r="B562" t="s">
        <v>156</v>
      </c>
      <c r="C562" t="s">
        <v>157</v>
      </c>
      <c r="D562" t="s">
        <v>19</v>
      </c>
      <c r="E562" t="s">
        <v>26</v>
      </c>
      <c r="F562" t="s">
        <v>27</v>
      </c>
      <c r="G562" s="5">
        <v>125</v>
      </c>
      <c r="H562" s="2">
        <v>49.153799999999997</v>
      </c>
      <c r="I562" s="5">
        <v>2</v>
      </c>
      <c r="J562" s="3">
        <v>0.20000000298023199</v>
      </c>
      <c r="K562" s="4">
        <v>577.59999784827198</v>
      </c>
      <c r="L562" s="4">
        <v>288.79999892413599</v>
      </c>
      <c r="M562" s="1">
        <v>1.6E-2</v>
      </c>
      <c r="N562" s="4">
        <v>4.6207999827861697</v>
      </c>
      <c r="O562" s="4">
        <v>288.79999892413599</v>
      </c>
      <c r="P562" s="1">
        <v>22</v>
      </c>
    </row>
    <row r="563" spans="1:16" x14ac:dyDescent="0.35">
      <c r="A563" t="s">
        <v>155</v>
      </c>
      <c r="B563" t="s">
        <v>156</v>
      </c>
      <c r="C563" t="s">
        <v>157</v>
      </c>
      <c r="D563" t="s">
        <v>19</v>
      </c>
      <c r="E563" t="s">
        <v>42</v>
      </c>
      <c r="F563" t="s">
        <v>24</v>
      </c>
      <c r="G563" s="5">
        <v>0</v>
      </c>
      <c r="H563" s="2">
        <v>49.153799999999997</v>
      </c>
      <c r="I563" s="5">
        <v>1</v>
      </c>
      <c r="J563" s="3">
        <v>5.0000000745057997E-2</v>
      </c>
      <c r="K563" s="4">
        <v>528.19999958574704</v>
      </c>
      <c r="L563" s="4">
        <v>528.19999958574704</v>
      </c>
      <c r="M563" s="1">
        <v>0</v>
      </c>
      <c r="N563" s="4">
        <v>0</v>
      </c>
      <c r="O563" s="4">
        <v>528.19999958574704</v>
      </c>
      <c r="P563" s="1">
        <v>9</v>
      </c>
    </row>
    <row r="564" spans="1:16" x14ac:dyDescent="0.35">
      <c r="A564" t="s">
        <v>155</v>
      </c>
      <c r="B564" t="s">
        <v>156</v>
      </c>
      <c r="C564" t="s">
        <v>157</v>
      </c>
      <c r="D564" t="s">
        <v>19</v>
      </c>
      <c r="E564" t="s">
        <v>90</v>
      </c>
      <c r="F564" t="s">
        <v>31</v>
      </c>
      <c r="G564" s="5">
        <v>294</v>
      </c>
      <c r="H564" s="2">
        <v>49.153799999999997</v>
      </c>
      <c r="I564" s="5">
        <v>2</v>
      </c>
      <c r="J564" s="3">
        <v>0</v>
      </c>
      <c r="K564" s="4">
        <v>520</v>
      </c>
      <c r="L564" s="4">
        <v>260</v>
      </c>
      <c r="M564" s="1">
        <v>6.7999999999999996E-3</v>
      </c>
      <c r="N564" s="4">
        <v>1.7687074829931899</v>
      </c>
      <c r="O564" s="4">
        <v>260</v>
      </c>
      <c r="P564" s="1">
        <v>12.5</v>
      </c>
    </row>
    <row r="565" spans="1:16" x14ac:dyDescent="0.35">
      <c r="A565" t="s">
        <v>155</v>
      </c>
      <c r="B565" t="s">
        <v>156</v>
      </c>
      <c r="C565" t="s">
        <v>157</v>
      </c>
      <c r="D565" t="s">
        <v>19</v>
      </c>
      <c r="E565" t="s">
        <v>49</v>
      </c>
      <c r="F565" t="s">
        <v>34</v>
      </c>
      <c r="G565" s="5">
        <v>0</v>
      </c>
      <c r="H565" s="2">
        <v>49.153799999999997</v>
      </c>
      <c r="I565" s="5">
        <v>1</v>
      </c>
      <c r="J565" s="3">
        <v>0.20000000298023199</v>
      </c>
      <c r="K565" s="4">
        <v>503.99999812245301</v>
      </c>
      <c r="L565" s="4">
        <v>503.99999812245301</v>
      </c>
      <c r="M565" s="1">
        <v>0</v>
      </c>
      <c r="N565" s="4">
        <v>0</v>
      </c>
      <c r="O565" s="4">
        <v>503.99999812245301</v>
      </c>
      <c r="P565" s="1">
        <v>12</v>
      </c>
    </row>
    <row r="566" spans="1:16" x14ac:dyDescent="0.35">
      <c r="A566" t="s">
        <v>155</v>
      </c>
      <c r="B566" t="s">
        <v>156</v>
      </c>
      <c r="C566" t="s">
        <v>157</v>
      </c>
      <c r="D566" t="s">
        <v>19</v>
      </c>
      <c r="E566" t="s">
        <v>41</v>
      </c>
      <c r="F566" t="s">
        <v>31</v>
      </c>
      <c r="G566" s="5">
        <v>0</v>
      </c>
      <c r="H566" s="2">
        <v>49.153799999999997</v>
      </c>
      <c r="I566" s="5">
        <v>1</v>
      </c>
      <c r="J566" s="3">
        <v>0</v>
      </c>
      <c r="K566" s="4">
        <v>468.45</v>
      </c>
      <c r="L566" s="4">
        <v>468.45</v>
      </c>
      <c r="M566" s="1">
        <v>0</v>
      </c>
      <c r="N566" s="4">
        <v>0</v>
      </c>
      <c r="O566" s="4">
        <v>468.45</v>
      </c>
      <c r="P566" s="1">
        <v>26</v>
      </c>
    </row>
    <row r="567" spans="1:16" x14ac:dyDescent="0.35">
      <c r="A567" t="s">
        <v>155</v>
      </c>
      <c r="B567" t="s">
        <v>156</v>
      </c>
      <c r="C567" t="s">
        <v>157</v>
      </c>
      <c r="D567" t="s">
        <v>19</v>
      </c>
      <c r="E567" t="s">
        <v>46</v>
      </c>
      <c r="F567" t="s">
        <v>31</v>
      </c>
      <c r="G567" s="5">
        <v>417</v>
      </c>
      <c r="H567" s="2">
        <v>49.153799999999997</v>
      </c>
      <c r="I567" s="5">
        <v>2</v>
      </c>
      <c r="J567" s="3">
        <v>7.5000002980232197E-2</v>
      </c>
      <c r="K567" s="4">
        <v>465.874997100234</v>
      </c>
      <c r="L567" s="4">
        <v>232.937498550117</v>
      </c>
      <c r="M567" s="1">
        <v>4.7999999999999996E-3</v>
      </c>
      <c r="N567" s="4">
        <v>1.1172062280581101</v>
      </c>
      <c r="O567" s="4">
        <v>232.937498550117</v>
      </c>
      <c r="P567" s="1">
        <v>3.5</v>
      </c>
    </row>
    <row r="568" spans="1:16" x14ac:dyDescent="0.35">
      <c r="A568" t="s">
        <v>155</v>
      </c>
      <c r="B568" t="s">
        <v>156</v>
      </c>
      <c r="C568" t="s">
        <v>157</v>
      </c>
      <c r="D568" t="s">
        <v>19</v>
      </c>
      <c r="E568" t="s">
        <v>71</v>
      </c>
      <c r="F568" t="s">
        <v>31</v>
      </c>
      <c r="G568" s="5">
        <v>0</v>
      </c>
      <c r="H568" s="2">
        <v>49.153799999999997</v>
      </c>
      <c r="I568" s="5">
        <v>1</v>
      </c>
      <c r="J568" s="3">
        <v>0</v>
      </c>
      <c r="K568" s="4">
        <v>386.4</v>
      </c>
      <c r="L568" s="4">
        <v>386.4</v>
      </c>
      <c r="M568" s="1">
        <v>0</v>
      </c>
      <c r="N568" s="4">
        <v>0</v>
      </c>
      <c r="O568" s="4">
        <v>386.4</v>
      </c>
      <c r="P568" s="1">
        <v>3</v>
      </c>
    </row>
    <row r="569" spans="1:16" x14ac:dyDescent="0.35">
      <c r="A569" t="s">
        <v>155</v>
      </c>
      <c r="B569" t="s">
        <v>156</v>
      </c>
      <c r="C569" t="s">
        <v>157</v>
      </c>
      <c r="D569" t="s">
        <v>19</v>
      </c>
      <c r="E569" t="s">
        <v>74</v>
      </c>
      <c r="F569" t="s">
        <v>21</v>
      </c>
      <c r="G569" s="5">
        <v>0</v>
      </c>
      <c r="H569" s="2">
        <v>49.153799999999997</v>
      </c>
      <c r="I569" s="5">
        <v>1</v>
      </c>
      <c r="J569" s="3">
        <v>0.15000000596046401</v>
      </c>
      <c r="K569" s="4">
        <v>379.94999733567198</v>
      </c>
      <c r="L569" s="4">
        <v>379.94999733567198</v>
      </c>
      <c r="M569" s="1">
        <v>0</v>
      </c>
      <c r="N569" s="4">
        <v>0</v>
      </c>
      <c r="O569" s="4">
        <v>379.94999733567198</v>
      </c>
      <c r="P569" s="1">
        <v>4</v>
      </c>
    </row>
    <row r="570" spans="1:16" x14ac:dyDescent="0.35">
      <c r="A570" t="s">
        <v>155</v>
      </c>
      <c r="B570" t="s">
        <v>156</v>
      </c>
      <c r="C570" t="s">
        <v>157</v>
      </c>
      <c r="D570" t="s">
        <v>19</v>
      </c>
      <c r="E570" t="s">
        <v>25</v>
      </c>
      <c r="F570" t="s">
        <v>21</v>
      </c>
      <c r="G570" s="5">
        <v>0</v>
      </c>
      <c r="H570" s="2">
        <v>49.153799999999997</v>
      </c>
      <c r="I570" s="5">
        <v>1</v>
      </c>
      <c r="J570" s="3">
        <v>0</v>
      </c>
      <c r="K570" s="4">
        <v>328</v>
      </c>
      <c r="L570" s="4">
        <v>328</v>
      </c>
      <c r="M570" s="1">
        <v>0</v>
      </c>
      <c r="N570" s="4">
        <v>0</v>
      </c>
      <c r="O570" s="4">
        <v>328</v>
      </c>
      <c r="P570" s="1">
        <v>7</v>
      </c>
    </row>
    <row r="571" spans="1:16" x14ac:dyDescent="0.35">
      <c r="A571" t="s">
        <v>155</v>
      </c>
      <c r="B571" t="s">
        <v>156</v>
      </c>
      <c r="C571" t="s">
        <v>157</v>
      </c>
      <c r="D571" t="s">
        <v>19</v>
      </c>
      <c r="E571" t="s">
        <v>60</v>
      </c>
      <c r="F571" t="s">
        <v>36</v>
      </c>
      <c r="G571" s="5">
        <v>0</v>
      </c>
      <c r="H571" s="2">
        <v>49.153799999999997</v>
      </c>
      <c r="I571" s="5">
        <v>1</v>
      </c>
      <c r="J571" s="3">
        <v>0.20000000298023199</v>
      </c>
      <c r="K571" s="4">
        <v>303.99999886751101</v>
      </c>
      <c r="L571" s="4">
        <v>303.99999886751101</v>
      </c>
      <c r="M571" s="1">
        <v>0</v>
      </c>
      <c r="N571" s="4">
        <v>0</v>
      </c>
      <c r="O571" s="4">
        <v>303.99999886751101</v>
      </c>
      <c r="P571" s="1">
        <v>12</v>
      </c>
    </row>
    <row r="572" spans="1:16" x14ac:dyDescent="0.35">
      <c r="A572" t="s">
        <v>155</v>
      </c>
      <c r="B572" t="s">
        <v>156</v>
      </c>
      <c r="C572" t="s">
        <v>157</v>
      </c>
      <c r="D572" t="s">
        <v>19</v>
      </c>
      <c r="E572" t="s">
        <v>107</v>
      </c>
      <c r="F572" t="s">
        <v>39</v>
      </c>
      <c r="G572" s="5">
        <v>0</v>
      </c>
      <c r="H572" s="2">
        <v>49.153799999999997</v>
      </c>
      <c r="I572" s="5">
        <v>1</v>
      </c>
      <c r="J572" s="3">
        <v>5.0000000745057997E-2</v>
      </c>
      <c r="K572" s="4">
        <v>296.39999976754098</v>
      </c>
      <c r="L572" s="4">
        <v>296.39999976754098</v>
      </c>
      <c r="M572" s="1">
        <v>0</v>
      </c>
      <c r="N572" s="4">
        <v>0</v>
      </c>
      <c r="O572" s="4">
        <v>296.39999976754098</v>
      </c>
      <c r="P572" s="1">
        <v>32</v>
      </c>
    </row>
    <row r="573" spans="1:16" x14ac:dyDescent="0.35">
      <c r="A573" t="s">
        <v>155</v>
      </c>
      <c r="B573" t="s">
        <v>156</v>
      </c>
      <c r="C573" t="s">
        <v>157</v>
      </c>
      <c r="D573" t="s">
        <v>19</v>
      </c>
      <c r="E573" t="s">
        <v>64</v>
      </c>
      <c r="F573" t="s">
        <v>36</v>
      </c>
      <c r="G573" s="5">
        <v>0</v>
      </c>
      <c r="H573" s="2">
        <v>49.153799999999997</v>
      </c>
      <c r="I573" s="5">
        <v>1</v>
      </c>
      <c r="J573" s="3">
        <v>0</v>
      </c>
      <c r="K573" s="4">
        <v>216</v>
      </c>
      <c r="L573" s="4">
        <v>216</v>
      </c>
      <c r="M573" s="1">
        <v>0</v>
      </c>
      <c r="N573" s="4">
        <v>0</v>
      </c>
      <c r="O573" s="4">
        <v>216</v>
      </c>
      <c r="P573" s="1">
        <v>6</v>
      </c>
    </row>
    <row r="574" spans="1:16" x14ac:dyDescent="0.35">
      <c r="A574" t="s">
        <v>155</v>
      </c>
      <c r="B574" t="s">
        <v>156</v>
      </c>
      <c r="C574" t="s">
        <v>157</v>
      </c>
      <c r="D574" t="s">
        <v>19</v>
      </c>
      <c r="E574" t="s">
        <v>78</v>
      </c>
      <c r="F574" t="s">
        <v>24</v>
      </c>
      <c r="G574" s="5">
        <v>548</v>
      </c>
      <c r="H574" s="2">
        <v>49.153799999999997</v>
      </c>
      <c r="I574" s="5">
        <v>2</v>
      </c>
      <c r="J574" s="3">
        <v>2.5000000372528999E-2</v>
      </c>
      <c r="K574" s="4">
        <v>201.499999910593</v>
      </c>
      <c r="L574" s="4">
        <v>100.749999955296</v>
      </c>
      <c r="M574" s="1">
        <v>3.5999999999999999E-3</v>
      </c>
      <c r="N574" s="4">
        <v>0.36770072976385498</v>
      </c>
      <c r="O574" s="4">
        <v>100.749999955296</v>
      </c>
      <c r="P574" s="1">
        <v>13.5</v>
      </c>
    </row>
    <row r="575" spans="1:16" x14ac:dyDescent="0.35">
      <c r="A575" t="s">
        <v>155</v>
      </c>
      <c r="B575" t="s">
        <v>156</v>
      </c>
      <c r="C575" t="s">
        <v>157</v>
      </c>
      <c r="D575" t="s">
        <v>19</v>
      </c>
      <c r="E575" t="s">
        <v>79</v>
      </c>
      <c r="F575" t="s">
        <v>36</v>
      </c>
      <c r="G575" s="5">
        <v>0</v>
      </c>
      <c r="H575" s="2">
        <v>49.153799999999997</v>
      </c>
      <c r="I575" s="5">
        <v>1</v>
      </c>
      <c r="J575" s="3">
        <v>0</v>
      </c>
      <c r="K575" s="4">
        <v>198.75</v>
      </c>
      <c r="L575" s="4">
        <v>198.75</v>
      </c>
      <c r="M575" s="1">
        <v>0</v>
      </c>
      <c r="N575" s="4">
        <v>0</v>
      </c>
      <c r="O575" s="4">
        <v>198.75</v>
      </c>
      <c r="P575" s="1">
        <v>3</v>
      </c>
    </row>
    <row r="576" spans="1:16" x14ac:dyDescent="0.35">
      <c r="A576" t="s">
        <v>155</v>
      </c>
      <c r="B576" t="s">
        <v>156</v>
      </c>
      <c r="C576" t="s">
        <v>157</v>
      </c>
      <c r="D576" t="s">
        <v>19</v>
      </c>
      <c r="E576" t="s">
        <v>73</v>
      </c>
      <c r="F576" t="s">
        <v>36</v>
      </c>
      <c r="G576" s="5">
        <v>0</v>
      </c>
      <c r="H576" s="2">
        <v>49.153799999999997</v>
      </c>
      <c r="I576" s="5">
        <v>1</v>
      </c>
      <c r="J576" s="3">
        <v>0.15000000596046401</v>
      </c>
      <c r="K576" s="4">
        <v>191.24999865889501</v>
      </c>
      <c r="L576" s="4">
        <v>191.24999865889501</v>
      </c>
      <c r="M576" s="1">
        <v>0</v>
      </c>
      <c r="N576" s="4">
        <v>0</v>
      </c>
      <c r="O576" s="4">
        <v>191.24999865889501</v>
      </c>
      <c r="P576" s="1">
        <v>4</v>
      </c>
    </row>
    <row r="577" spans="1:16" x14ac:dyDescent="0.35">
      <c r="A577" t="s">
        <v>155</v>
      </c>
      <c r="B577" t="s">
        <v>156</v>
      </c>
      <c r="C577" t="s">
        <v>157</v>
      </c>
      <c r="D577" t="s">
        <v>19</v>
      </c>
      <c r="E577" t="s">
        <v>54</v>
      </c>
      <c r="F577" t="s">
        <v>34</v>
      </c>
      <c r="G577" s="5">
        <v>0</v>
      </c>
      <c r="H577" s="2">
        <v>49.153799999999997</v>
      </c>
      <c r="I577" s="5">
        <v>1</v>
      </c>
      <c r="J577" s="3">
        <v>0.20000000298023199</v>
      </c>
      <c r="K577" s="4">
        <v>185.999999307096</v>
      </c>
      <c r="L577" s="4">
        <v>185.999999307096</v>
      </c>
      <c r="M577" s="1">
        <v>0</v>
      </c>
      <c r="N577" s="4">
        <v>0</v>
      </c>
      <c r="O577" s="4">
        <v>185.999999307096</v>
      </c>
      <c r="P577" s="1">
        <v>32</v>
      </c>
    </row>
    <row r="578" spans="1:16" x14ac:dyDescent="0.35">
      <c r="A578" t="s">
        <v>155</v>
      </c>
      <c r="B578" t="s">
        <v>156</v>
      </c>
      <c r="C578" t="s">
        <v>157</v>
      </c>
      <c r="D578" t="s">
        <v>19</v>
      </c>
      <c r="E578" t="s">
        <v>70</v>
      </c>
      <c r="F578" t="s">
        <v>59</v>
      </c>
      <c r="G578" s="5">
        <v>0</v>
      </c>
      <c r="H578" s="2">
        <v>49.153799999999997</v>
      </c>
      <c r="I578" s="5">
        <v>1</v>
      </c>
      <c r="J578" s="3">
        <v>0.20000000298023199</v>
      </c>
      <c r="K578" s="4">
        <v>182.39999932050699</v>
      </c>
      <c r="L578" s="4">
        <v>182.39999932050699</v>
      </c>
      <c r="M578" s="1">
        <v>0</v>
      </c>
      <c r="N578" s="4">
        <v>0</v>
      </c>
      <c r="O578" s="4">
        <v>182.39999932050699</v>
      </c>
      <c r="P578" s="1">
        <v>12</v>
      </c>
    </row>
    <row r="579" spans="1:16" x14ac:dyDescent="0.35">
      <c r="A579" t="s">
        <v>155</v>
      </c>
      <c r="B579" t="s">
        <v>156</v>
      </c>
      <c r="C579" t="s">
        <v>157</v>
      </c>
      <c r="D579" t="s">
        <v>19</v>
      </c>
      <c r="E579" t="s">
        <v>52</v>
      </c>
      <c r="F579" t="s">
        <v>39</v>
      </c>
      <c r="G579" s="5">
        <v>0</v>
      </c>
      <c r="H579" s="2">
        <v>49.153799999999997</v>
      </c>
      <c r="I579" s="5">
        <v>1</v>
      </c>
      <c r="J579" s="3">
        <v>0.15000000596046401</v>
      </c>
      <c r="K579" s="4">
        <v>26.349999815225601</v>
      </c>
      <c r="L579" s="4">
        <v>26.349999815225601</v>
      </c>
      <c r="M579" s="1">
        <v>0</v>
      </c>
      <c r="N579" s="4">
        <v>0</v>
      </c>
      <c r="O579" s="4">
        <v>26.349999815225601</v>
      </c>
      <c r="P579" s="1">
        <v>4</v>
      </c>
    </row>
    <row r="580" spans="1:16" x14ac:dyDescent="0.35">
      <c r="A580" t="s">
        <v>158</v>
      </c>
      <c r="B580" t="s">
        <v>159</v>
      </c>
      <c r="C580" t="s">
        <v>160</v>
      </c>
      <c r="D580" t="s">
        <v>161</v>
      </c>
      <c r="E580" t="s">
        <v>85</v>
      </c>
      <c r="F580" t="s">
        <v>34</v>
      </c>
      <c r="G580" s="5">
        <v>312</v>
      </c>
      <c r="H580" s="2">
        <v>50.615400000000001</v>
      </c>
      <c r="I580" s="5">
        <v>3</v>
      </c>
      <c r="J580" s="3">
        <v>3.3333333830038697E-2</v>
      </c>
      <c r="K580" s="4">
        <v>18076.099998429399</v>
      </c>
      <c r="L580" s="4">
        <v>6025.3666661431298</v>
      </c>
      <c r="M580" s="1">
        <v>9.5999999999999992E-3</v>
      </c>
      <c r="N580" s="4">
        <v>57.936217943683999</v>
      </c>
      <c r="O580" s="4">
        <v>6025.3666661431298</v>
      </c>
      <c r="P580" s="1">
        <v>5.6666999999999996</v>
      </c>
    </row>
    <row r="581" spans="1:16" x14ac:dyDescent="0.35">
      <c r="A581" t="s">
        <v>158</v>
      </c>
      <c r="B581" t="s">
        <v>159</v>
      </c>
      <c r="C581" t="s">
        <v>160</v>
      </c>
      <c r="D581" t="s">
        <v>161</v>
      </c>
      <c r="E581" t="s">
        <v>35</v>
      </c>
      <c r="F581" t="s">
        <v>36</v>
      </c>
      <c r="G581" s="5">
        <v>0</v>
      </c>
      <c r="H581" s="2">
        <v>50.615400000000001</v>
      </c>
      <c r="I581" s="5">
        <v>1</v>
      </c>
      <c r="J581" s="3">
        <v>0</v>
      </c>
      <c r="K581" s="4">
        <v>2170</v>
      </c>
      <c r="L581" s="4">
        <v>2170</v>
      </c>
      <c r="M581" s="1">
        <v>0</v>
      </c>
      <c r="N581" s="4">
        <v>0</v>
      </c>
      <c r="O581" s="4">
        <v>2170</v>
      </c>
      <c r="P581" s="1">
        <v>17</v>
      </c>
    </row>
    <row r="582" spans="1:16" x14ac:dyDescent="0.35">
      <c r="A582" t="s">
        <v>158</v>
      </c>
      <c r="B582" t="s">
        <v>159</v>
      </c>
      <c r="C582" t="s">
        <v>160</v>
      </c>
      <c r="D582" t="s">
        <v>161</v>
      </c>
      <c r="E582" t="s">
        <v>88</v>
      </c>
      <c r="F582" t="s">
        <v>39</v>
      </c>
      <c r="G582" s="5">
        <v>596</v>
      </c>
      <c r="H582" s="2">
        <v>50.615400000000001</v>
      </c>
      <c r="I582" s="5">
        <v>3</v>
      </c>
      <c r="J582" s="3">
        <v>8.3333335816860199E-2</v>
      </c>
      <c r="K582" s="4">
        <v>1338.26999736875</v>
      </c>
      <c r="L582" s="4">
        <v>446.08999912291699</v>
      </c>
      <c r="M582" s="1">
        <v>5.0000000000000001E-3</v>
      </c>
      <c r="N582" s="4">
        <v>2.2454194586724001</v>
      </c>
      <c r="O582" s="4">
        <v>446.08999912291699</v>
      </c>
      <c r="P582" s="1">
        <v>7.3333000000000004</v>
      </c>
    </row>
    <row r="583" spans="1:16" x14ac:dyDescent="0.35">
      <c r="A583" t="s">
        <v>158</v>
      </c>
      <c r="B583" t="s">
        <v>159</v>
      </c>
      <c r="C583" t="s">
        <v>160</v>
      </c>
      <c r="D583" t="s">
        <v>161</v>
      </c>
      <c r="E583" t="s">
        <v>66</v>
      </c>
      <c r="F583" t="s">
        <v>59</v>
      </c>
      <c r="G583" s="5">
        <v>0</v>
      </c>
      <c r="H583" s="2">
        <v>50.615400000000001</v>
      </c>
      <c r="I583" s="5">
        <v>1</v>
      </c>
      <c r="J583" s="3">
        <v>0.15000000596046401</v>
      </c>
      <c r="K583" s="4">
        <v>1261.39999115467</v>
      </c>
      <c r="L583" s="4">
        <v>1261.39999115467</v>
      </c>
      <c r="M583" s="1">
        <v>0</v>
      </c>
      <c r="N583" s="4">
        <v>0</v>
      </c>
      <c r="O583" s="4">
        <v>1261.39999115467</v>
      </c>
      <c r="P583" s="1">
        <v>4</v>
      </c>
    </row>
    <row r="584" spans="1:16" x14ac:dyDescent="0.35">
      <c r="A584" t="s">
        <v>158</v>
      </c>
      <c r="B584" t="s">
        <v>159</v>
      </c>
      <c r="C584" t="s">
        <v>160</v>
      </c>
      <c r="D584" t="s">
        <v>161</v>
      </c>
      <c r="E584" t="s">
        <v>97</v>
      </c>
      <c r="F584" t="s">
        <v>36</v>
      </c>
      <c r="G584" s="5">
        <v>0</v>
      </c>
      <c r="H584" s="2">
        <v>50.615400000000001</v>
      </c>
      <c r="I584" s="5">
        <v>1</v>
      </c>
      <c r="J584" s="3">
        <v>0</v>
      </c>
      <c r="K584" s="4">
        <v>1250</v>
      </c>
      <c r="L584" s="4">
        <v>1250</v>
      </c>
      <c r="M584" s="1">
        <v>0</v>
      </c>
      <c r="N584" s="4">
        <v>0</v>
      </c>
      <c r="O584" s="4">
        <v>1250</v>
      </c>
      <c r="P584" s="1">
        <v>7</v>
      </c>
    </row>
    <row r="585" spans="1:16" x14ac:dyDescent="0.35">
      <c r="A585" t="s">
        <v>158</v>
      </c>
      <c r="B585" t="s">
        <v>159</v>
      </c>
      <c r="C585" t="s">
        <v>160</v>
      </c>
      <c r="D585" t="s">
        <v>161</v>
      </c>
      <c r="E585" t="s">
        <v>105</v>
      </c>
      <c r="F585" t="s">
        <v>34</v>
      </c>
      <c r="G585" s="5">
        <v>0</v>
      </c>
      <c r="H585" s="2">
        <v>50.615400000000001</v>
      </c>
      <c r="I585" s="5">
        <v>1</v>
      </c>
      <c r="J585" s="3">
        <v>0.20000000298023199</v>
      </c>
      <c r="K585" s="4">
        <v>1103.99999588727</v>
      </c>
      <c r="L585" s="4">
        <v>1103.99999588727</v>
      </c>
      <c r="M585" s="1">
        <v>0</v>
      </c>
      <c r="N585" s="4">
        <v>0</v>
      </c>
      <c r="O585" s="4">
        <v>1103.99999588727</v>
      </c>
      <c r="P585" s="1">
        <v>4</v>
      </c>
    </row>
    <row r="586" spans="1:16" x14ac:dyDescent="0.35">
      <c r="A586" t="s">
        <v>158</v>
      </c>
      <c r="B586" t="s">
        <v>159</v>
      </c>
      <c r="C586" t="s">
        <v>160</v>
      </c>
      <c r="D586" t="s">
        <v>161</v>
      </c>
      <c r="E586" t="s">
        <v>48</v>
      </c>
      <c r="F586" t="s">
        <v>24</v>
      </c>
      <c r="G586" s="5">
        <v>0</v>
      </c>
      <c r="H586" s="2">
        <v>50.615400000000001</v>
      </c>
      <c r="I586" s="5">
        <v>1</v>
      </c>
      <c r="J586" s="3">
        <v>0</v>
      </c>
      <c r="K586" s="4">
        <v>1080</v>
      </c>
      <c r="L586" s="4">
        <v>1080</v>
      </c>
      <c r="M586" s="1">
        <v>0</v>
      </c>
      <c r="N586" s="4">
        <v>0</v>
      </c>
      <c r="O586" s="4">
        <v>1080</v>
      </c>
      <c r="P586" s="1">
        <v>20</v>
      </c>
    </row>
    <row r="587" spans="1:16" x14ac:dyDescent="0.35">
      <c r="A587" t="s">
        <v>158</v>
      </c>
      <c r="B587" t="s">
        <v>159</v>
      </c>
      <c r="C587" t="s">
        <v>160</v>
      </c>
      <c r="D587" t="s">
        <v>161</v>
      </c>
      <c r="E587" t="s">
        <v>107</v>
      </c>
      <c r="F587" t="s">
        <v>39</v>
      </c>
      <c r="G587" s="5">
        <v>134</v>
      </c>
      <c r="H587" s="2">
        <v>50.615400000000001</v>
      </c>
      <c r="I587" s="5">
        <v>2</v>
      </c>
      <c r="J587" s="3">
        <v>0.125</v>
      </c>
      <c r="K587" s="4">
        <v>812.5</v>
      </c>
      <c r="L587" s="4">
        <v>406.25</v>
      </c>
      <c r="M587" s="1">
        <v>1.49E-2</v>
      </c>
      <c r="N587" s="4">
        <v>6.0634328358208904</v>
      </c>
      <c r="O587" s="4">
        <v>406.25</v>
      </c>
      <c r="P587" s="1">
        <v>9</v>
      </c>
    </row>
    <row r="588" spans="1:16" x14ac:dyDescent="0.35">
      <c r="A588" t="s">
        <v>158</v>
      </c>
      <c r="B588" t="s">
        <v>159</v>
      </c>
      <c r="C588" t="s">
        <v>160</v>
      </c>
      <c r="D588" t="s">
        <v>161</v>
      </c>
      <c r="E588" t="s">
        <v>57</v>
      </c>
      <c r="F588" t="s">
        <v>24</v>
      </c>
      <c r="G588" s="5">
        <v>583</v>
      </c>
      <c r="H588" s="2">
        <v>50.615400000000001</v>
      </c>
      <c r="I588" s="5">
        <v>3</v>
      </c>
      <c r="J588" s="3">
        <v>0</v>
      </c>
      <c r="K588" s="4">
        <v>762.5</v>
      </c>
      <c r="L588" s="4">
        <v>254.166666666666</v>
      </c>
      <c r="M588" s="1">
        <v>5.1000000000000004E-3</v>
      </c>
      <c r="N588" s="4">
        <v>1.3078902229845599</v>
      </c>
      <c r="O588" s="4">
        <v>254.166666666666</v>
      </c>
      <c r="P588" s="1">
        <v>8</v>
      </c>
    </row>
    <row r="589" spans="1:16" x14ac:dyDescent="0.35">
      <c r="A589" t="s">
        <v>158</v>
      </c>
      <c r="B589" t="s">
        <v>159</v>
      </c>
      <c r="C589" t="s">
        <v>160</v>
      </c>
      <c r="D589" t="s">
        <v>161</v>
      </c>
      <c r="E589" t="s">
        <v>45</v>
      </c>
      <c r="F589" t="s">
        <v>36</v>
      </c>
      <c r="G589" s="5">
        <v>190</v>
      </c>
      <c r="H589" s="2">
        <v>50.615400000000001</v>
      </c>
      <c r="I589" s="5">
        <v>2</v>
      </c>
      <c r="J589" s="3">
        <v>7.5000002980232197E-2</v>
      </c>
      <c r="K589" s="4">
        <v>688.74999716877903</v>
      </c>
      <c r="L589" s="4">
        <v>344.374998584389</v>
      </c>
      <c r="M589" s="1">
        <v>1.0500000000000001E-2</v>
      </c>
      <c r="N589" s="4">
        <v>3.6249999850988299</v>
      </c>
      <c r="O589" s="4">
        <v>344.374998584389</v>
      </c>
      <c r="P589" s="1">
        <v>8</v>
      </c>
    </row>
    <row r="590" spans="1:16" x14ac:dyDescent="0.35">
      <c r="A590" t="s">
        <v>158</v>
      </c>
      <c r="B590" t="s">
        <v>159</v>
      </c>
      <c r="C590" t="s">
        <v>160</v>
      </c>
      <c r="D590" t="s">
        <v>161</v>
      </c>
      <c r="E590" t="s">
        <v>62</v>
      </c>
      <c r="F590" t="s">
        <v>31</v>
      </c>
      <c r="G590" s="5">
        <v>0</v>
      </c>
      <c r="H590" s="2">
        <v>50.615400000000001</v>
      </c>
      <c r="I590" s="5">
        <v>1</v>
      </c>
      <c r="J590" s="3">
        <v>0</v>
      </c>
      <c r="K590" s="4">
        <v>640</v>
      </c>
      <c r="L590" s="4">
        <v>640</v>
      </c>
      <c r="M590" s="1">
        <v>0</v>
      </c>
      <c r="N590" s="4">
        <v>0</v>
      </c>
      <c r="O590" s="4">
        <v>640</v>
      </c>
      <c r="P590" s="1">
        <v>6</v>
      </c>
    </row>
    <row r="591" spans="1:16" x14ac:dyDescent="0.35">
      <c r="A591" t="s">
        <v>158</v>
      </c>
      <c r="B591" t="s">
        <v>159</v>
      </c>
      <c r="C591" t="s">
        <v>160</v>
      </c>
      <c r="D591" t="s">
        <v>161</v>
      </c>
      <c r="E591" t="s">
        <v>87</v>
      </c>
      <c r="F591" t="s">
        <v>34</v>
      </c>
      <c r="G591" s="5">
        <v>0</v>
      </c>
      <c r="H591" s="2">
        <v>50.615400000000001</v>
      </c>
      <c r="I591" s="5">
        <v>1</v>
      </c>
      <c r="J591" s="3">
        <v>0</v>
      </c>
      <c r="K591" s="4">
        <v>604.79999999999995</v>
      </c>
      <c r="L591" s="4">
        <v>604.79999999999995</v>
      </c>
      <c r="M591" s="1">
        <v>0</v>
      </c>
      <c r="N591" s="4">
        <v>0</v>
      </c>
      <c r="O591" s="4">
        <v>604.79999999999995</v>
      </c>
      <c r="P591" s="1">
        <v>6</v>
      </c>
    </row>
    <row r="592" spans="1:16" x14ac:dyDescent="0.35">
      <c r="A592" t="s">
        <v>158</v>
      </c>
      <c r="B592" t="s">
        <v>159</v>
      </c>
      <c r="C592" t="s">
        <v>160</v>
      </c>
      <c r="D592" t="s">
        <v>161</v>
      </c>
      <c r="E592" t="s">
        <v>22</v>
      </c>
      <c r="F592" t="s">
        <v>21</v>
      </c>
      <c r="G592" s="5">
        <v>0</v>
      </c>
      <c r="H592" s="2">
        <v>50.615400000000001</v>
      </c>
      <c r="I592" s="5">
        <v>1</v>
      </c>
      <c r="J592" s="3">
        <v>0</v>
      </c>
      <c r="K592" s="4">
        <v>585</v>
      </c>
      <c r="L592" s="4">
        <v>585</v>
      </c>
      <c r="M592" s="1">
        <v>0</v>
      </c>
      <c r="N592" s="4">
        <v>0</v>
      </c>
      <c r="O592" s="4">
        <v>585</v>
      </c>
      <c r="P592" s="1">
        <v>2</v>
      </c>
    </row>
    <row r="593" spans="1:16" x14ac:dyDescent="0.35">
      <c r="A593" t="s">
        <v>158</v>
      </c>
      <c r="B593" t="s">
        <v>159</v>
      </c>
      <c r="C593" t="s">
        <v>160</v>
      </c>
      <c r="D593" t="s">
        <v>161</v>
      </c>
      <c r="E593" t="s">
        <v>26</v>
      </c>
      <c r="F593" t="s">
        <v>27</v>
      </c>
      <c r="G593" s="5">
        <v>0</v>
      </c>
      <c r="H593" s="2">
        <v>50.615400000000001</v>
      </c>
      <c r="I593" s="5">
        <v>1</v>
      </c>
      <c r="J593" s="3">
        <v>0.25</v>
      </c>
      <c r="K593" s="4">
        <v>570</v>
      </c>
      <c r="L593" s="4">
        <v>570</v>
      </c>
      <c r="M593" s="1">
        <v>0</v>
      </c>
      <c r="N593" s="4">
        <v>0</v>
      </c>
      <c r="O593" s="4">
        <v>570</v>
      </c>
      <c r="P593" s="1">
        <v>1</v>
      </c>
    </row>
    <row r="594" spans="1:16" x14ac:dyDescent="0.35">
      <c r="A594" t="s">
        <v>158</v>
      </c>
      <c r="B594" t="s">
        <v>159</v>
      </c>
      <c r="C594" t="s">
        <v>160</v>
      </c>
      <c r="D594" t="s">
        <v>161</v>
      </c>
      <c r="E594" t="s">
        <v>71</v>
      </c>
      <c r="F594" t="s">
        <v>31</v>
      </c>
      <c r="G594" s="5">
        <v>0</v>
      </c>
      <c r="H594" s="2">
        <v>50.615400000000001</v>
      </c>
      <c r="I594" s="5">
        <v>1</v>
      </c>
      <c r="J594" s="3">
        <v>0</v>
      </c>
      <c r="K594" s="4">
        <v>322</v>
      </c>
      <c r="L594" s="4">
        <v>322</v>
      </c>
      <c r="M594" s="1">
        <v>0</v>
      </c>
      <c r="N594" s="4">
        <v>0</v>
      </c>
      <c r="O594" s="4">
        <v>322</v>
      </c>
      <c r="P594" s="1">
        <v>20</v>
      </c>
    </row>
    <row r="595" spans="1:16" x14ac:dyDescent="0.35">
      <c r="A595" t="s">
        <v>158</v>
      </c>
      <c r="B595" t="s">
        <v>159</v>
      </c>
      <c r="C595" t="s">
        <v>160</v>
      </c>
      <c r="D595" t="s">
        <v>161</v>
      </c>
      <c r="E595" t="s">
        <v>77</v>
      </c>
      <c r="F595" t="s">
        <v>34</v>
      </c>
      <c r="G595" s="5">
        <v>288</v>
      </c>
      <c r="H595" s="2">
        <v>50.615400000000001</v>
      </c>
      <c r="I595" s="5">
        <v>2</v>
      </c>
      <c r="J595" s="3">
        <v>5.0000000745057997E-2</v>
      </c>
      <c r="K595" s="4">
        <v>299.24999976530597</v>
      </c>
      <c r="L595" s="4">
        <v>149.62499988265299</v>
      </c>
      <c r="M595" s="1">
        <v>6.8999999999999999E-3</v>
      </c>
      <c r="N595" s="4">
        <v>1.0390624991850901</v>
      </c>
      <c r="O595" s="4">
        <v>149.62499988265299</v>
      </c>
      <c r="P595" s="1">
        <v>6</v>
      </c>
    </row>
    <row r="596" spans="1:16" x14ac:dyDescent="0.35">
      <c r="A596" t="s">
        <v>158</v>
      </c>
      <c r="B596" t="s">
        <v>159</v>
      </c>
      <c r="C596" t="s">
        <v>160</v>
      </c>
      <c r="D596" t="s">
        <v>161</v>
      </c>
      <c r="E596" t="s">
        <v>37</v>
      </c>
      <c r="F596" t="s">
        <v>31</v>
      </c>
      <c r="G596" s="5">
        <v>0</v>
      </c>
      <c r="H596" s="2">
        <v>50.615400000000001</v>
      </c>
      <c r="I596" s="5">
        <v>1</v>
      </c>
      <c r="J596" s="3">
        <v>0</v>
      </c>
      <c r="K596" s="4">
        <v>250</v>
      </c>
      <c r="L596" s="4">
        <v>250</v>
      </c>
      <c r="M596" s="1">
        <v>0</v>
      </c>
      <c r="N596" s="4">
        <v>0</v>
      </c>
      <c r="O596" s="4">
        <v>250</v>
      </c>
      <c r="P596" s="1">
        <v>8</v>
      </c>
    </row>
    <row r="597" spans="1:16" x14ac:dyDescent="0.35">
      <c r="A597" t="s">
        <v>158</v>
      </c>
      <c r="B597" t="s">
        <v>159</v>
      </c>
      <c r="C597" t="s">
        <v>160</v>
      </c>
      <c r="D597" t="s">
        <v>161</v>
      </c>
      <c r="E597" t="s">
        <v>56</v>
      </c>
      <c r="F597" t="s">
        <v>36</v>
      </c>
      <c r="G597" s="5">
        <v>0</v>
      </c>
      <c r="H597" s="2">
        <v>50.615400000000001</v>
      </c>
      <c r="I597" s="5">
        <v>1</v>
      </c>
      <c r="J597" s="3">
        <v>0</v>
      </c>
      <c r="K597" s="4">
        <v>240</v>
      </c>
      <c r="L597" s="4">
        <v>240</v>
      </c>
      <c r="M597" s="1">
        <v>0</v>
      </c>
      <c r="N597" s="4">
        <v>0</v>
      </c>
      <c r="O597" s="4">
        <v>240</v>
      </c>
      <c r="P597" s="1">
        <v>8</v>
      </c>
    </row>
    <row r="598" spans="1:16" x14ac:dyDescent="0.35">
      <c r="A598" t="s">
        <v>158</v>
      </c>
      <c r="B598" t="s">
        <v>159</v>
      </c>
      <c r="C598" t="s">
        <v>160</v>
      </c>
      <c r="D598" t="s">
        <v>161</v>
      </c>
      <c r="E598" t="s">
        <v>92</v>
      </c>
      <c r="F598" t="s">
        <v>24</v>
      </c>
      <c r="G598" s="5">
        <v>0</v>
      </c>
      <c r="H598" s="2">
        <v>50.615400000000001</v>
      </c>
      <c r="I598" s="5">
        <v>1</v>
      </c>
      <c r="J598" s="3">
        <v>0.25</v>
      </c>
      <c r="K598" s="4">
        <v>236.25</v>
      </c>
      <c r="L598" s="4">
        <v>236.25</v>
      </c>
      <c r="M598" s="1">
        <v>0</v>
      </c>
      <c r="N598" s="4">
        <v>0</v>
      </c>
      <c r="O598" s="4">
        <v>236.25</v>
      </c>
      <c r="P598" s="1">
        <v>8</v>
      </c>
    </row>
    <row r="599" spans="1:16" x14ac:dyDescent="0.35">
      <c r="A599" t="s">
        <v>158</v>
      </c>
      <c r="B599" t="s">
        <v>159</v>
      </c>
      <c r="C599" t="s">
        <v>160</v>
      </c>
      <c r="D599" t="s">
        <v>161</v>
      </c>
      <c r="E599" t="s">
        <v>47</v>
      </c>
      <c r="F599" t="s">
        <v>39</v>
      </c>
      <c r="G599" s="5">
        <v>0</v>
      </c>
      <c r="H599" s="2">
        <v>50.615400000000001</v>
      </c>
      <c r="I599" s="5">
        <v>1</v>
      </c>
      <c r="J599" s="3">
        <v>0.20000000298023199</v>
      </c>
      <c r="K599" s="4">
        <v>227.99999915063299</v>
      </c>
      <c r="L599" s="4">
        <v>227.99999915063299</v>
      </c>
      <c r="M599" s="1">
        <v>0</v>
      </c>
      <c r="N599" s="4">
        <v>0</v>
      </c>
      <c r="O599" s="4">
        <v>227.99999915063299</v>
      </c>
      <c r="P599" s="1">
        <v>4</v>
      </c>
    </row>
    <row r="600" spans="1:16" x14ac:dyDescent="0.35">
      <c r="A600" t="s">
        <v>158</v>
      </c>
      <c r="B600" t="s">
        <v>159</v>
      </c>
      <c r="C600" t="s">
        <v>160</v>
      </c>
      <c r="D600" t="s">
        <v>161</v>
      </c>
      <c r="E600" t="s">
        <v>40</v>
      </c>
      <c r="F600" t="s">
        <v>24</v>
      </c>
      <c r="G600" s="5">
        <v>0</v>
      </c>
      <c r="H600" s="2">
        <v>50.615400000000001</v>
      </c>
      <c r="I600" s="5">
        <v>1</v>
      </c>
      <c r="J600" s="3">
        <v>0.10000000149011599</v>
      </c>
      <c r="K600" s="4">
        <v>174.14999971166199</v>
      </c>
      <c r="L600" s="4">
        <v>174.14999971166199</v>
      </c>
      <c r="M600" s="1">
        <v>0</v>
      </c>
      <c r="N600" s="4">
        <v>0</v>
      </c>
      <c r="O600" s="4">
        <v>174.14999971166199</v>
      </c>
      <c r="P600" s="1">
        <v>10</v>
      </c>
    </row>
    <row r="601" spans="1:16" x14ac:dyDescent="0.35">
      <c r="A601" t="s">
        <v>158</v>
      </c>
      <c r="B601" t="s">
        <v>159</v>
      </c>
      <c r="C601" t="s">
        <v>160</v>
      </c>
      <c r="D601" t="s">
        <v>161</v>
      </c>
      <c r="E601" t="s">
        <v>44</v>
      </c>
      <c r="F601" t="s">
        <v>36</v>
      </c>
      <c r="G601" s="5">
        <v>0</v>
      </c>
      <c r="H601" s="2">
        <v>50.615400000000001</v>
      </c>
      <c r="I601" s="5">
        <v>1</v>
      </c>
      <c r="J601" s="3">
        <v>0</v>
      </c>
      <c r="K601" s="4">
        <v>77</v>
      </c>
      <c r="L601" s="4">
        <v>77</v>
      </c>
      <c r="M601" s="1">
        <v>0</v>
      </c>
      <c r="N601" s="4">
        <v>0</v>
      </c>
      <c r="O601" s="4">
        <v>77</v>
      </c>
      <c r="P601" s="1">
        <v>4</v>
      </c>
    </row>
    <row r="602" spans="1:16" x14ac:dyDescent="0.35">
      <c r="A602" t="s">
        <v>158</v>
      </c>
      <c r="B602" t="s">
        <v>159</v>
      </c>
      <c r="C602" t="s">
        <v>160</v>
      </c>
      <c r="D602" t="s">
        <v>161</v>
      </c>
      <c r="E602" t="s">
        <v>122</v>
      </c>
      <c r="F602" t="s">
        <v>27</v>
      </c>
      <c r="G602" s="5">
        <v>0</v>
      </c>
      <c r="H602" s="2">
        <v>50.615400000000001</v>
      </c>
      <c r="I602" s="5">
        <v>1</v>
      </c>
      <c r="J602" s="3">
        <v>0.15000000596046401</v>
      </c>
      <c r="K602" s="4">
        <v>71.399999499320899</v>
      </c>
      <c r="L602" s="4">
        <v>71.399999499320899</v>
      </c>
      <c r="M602" s="1">
        <v>0</v>
      </c>
      <c r="N602" s="4">
        <v>0</v>
      </c>
      <c r="O602" s="4">
        <v>71.399999499320899</v>
      </c>
      <c r="P602" s="1">
        <v>9</v>
      </c>
    </row>
    <row r="603" spans="1:16" x14ac:dyDescent="0.35">
      <c r="A603" t="s">
        <v>162</v>
      </c>
      <c r="B603" t="s">
        <v>163</v>
      </c>
      <c r="C603" t="s">
        <v>164</v>
      </c>
      <c r="D603" t="s">
        <v>104</v>
      </c>
      <c r="E603" t="s">
        <v>85</v>
      </c>
      <c r="F603" t="s">
        <v>34</v>
      </c>
      <c r="G603" s="5">
        <v>0</v>
      </c>
      <c r="H603" s="2">
        <v>53.461500000000001</v>
      </c>
      <c r="I603" s="5">
        <v>1</v>
      </c>
      <c r="J603" s="3">
        <v>0</v>
      </c>
      <c r="K603" s="4">
        <v>7905</v>
      </c>
      <c r="L603" s="4">
        <v>7905</v>
      </c>
      <c r="M603" s="1">
        <v>0</v>
      </c>
      <c r="N603" s="4">
        <v>0</v>
      </c>
      <c r="O603" s="4">
        <v>7905</v>
      </c>
      <c r="P603" s="1">
        <v>7</v>
      </c>
    </row>
    <row r="604" spans="1:16" x14ac:dyDescent="0.35">
      <c r="A604" t="s">
        <v>162</v>
      </c>
      <c r="B604" t="s">
        <v>163</v>
      </c>
      <c r="C604" t="s">
        <v>164</v>
      </c>
      <c r="D604" t="s">
        <v>104</v>
      </c>
      <c r="E604" t="s">
        <v>23</v>
      </c>
      <c r="F604" t="s">
        <v>24</v>
      </c>
      <c r="G604" s="5">
        <v>415</v>
      </c>
      <c r="H604" s="2">
        <v>53.461500000000001</v>
      </c>
      <c r="I604" s="5">
        <v>3</v>
      </c>
      <c r="J604" s="3">
        <v>0</v>
      </c>
      <c r="K604" s="4">
        <v>4279</v>
      </c>
      <c r="L604" s="4">
        <v>1426.3333333333301</v>
      </c>
      <c r="M604" s="1">
        <v>7.1999999999999998E-3</v>
      </c>
      <c r="N604" s="4">
        <v>10.310843373493899</v>
      </c>
      <c r="O604" s="4">
        <v>1426.3333333333301</v>
      </c>
      <c r="P604" s="1">
        <v>7.3333000000000004</v>
      </c>
    </row>
    <row r="605" spans="1:16" x14ac:dyDescent="0.35">
      <c r="A605" t="s">
        <v>162</v>
      </c>
      <c r="B605" t="s">
        <v>163</v>
      </c>
      <c r="C605" t="s">
        <v>164</v>
      </c>
      <c r="D605" t="s">
        <v>104</v>
      </c>
      <c r="E605" t="s">
        <v>20</v>
      </c>
      <c r="F605" t="s">
        <v>21</v>
      </c>
      <c r="G605" s="5">
        <v>0</v>
      </c>
      <c r="H605" s="2">
        <v>53.461500000000001</v>
      </c>
      <c r="I605" s="5">
        <v>1</v>
      </c>
      <c r="J605" s="3">
        <v>0</v>
      </c>
      <c r="K605" s="4">
        <v>2970.96</v>
      </c>
      <c r="L605" s="4">
        <v>2970.96</v>
      </c>
      <c r="M605" s="1">
        <v>0</v>
      </c>
      <c r="N605" s="4">
        <v>0</v>
      </c>
      <c r="O605" s="4">
        <v>2970.96</v>
      </c>
      <c r="P605" s="1">
        <v>2</v>
      </c>
    </row>
    <row r="606" spans="1:16" x14ac:dyDescent="0.35">
      <c r="A606" t="s">
        <v>162</v>
      </c>
      <c r="B606" t="s">
        <v>163</v>
      </c>
      <c r="C606" t="s">
        <v>164</v>
      </c>
      <c r="D606" t="s">
        <v>104</v>
      </c>
      <c r="E606" t="s">
        <v>30</v>
      </c>
      <c r="F606" t="s">
        <v>31</v>
      </c>
      <c r="G606" s="5">
        <v>71</v>
      </c>
      <c r="H606" s="2">
        <v>53.461500000000001</v>
      </c>
      <c r="I606" s="5">
        <v>2</v>
      </c>
      <c r="J606" s="3">
        <v>7.5000002980232197E-2</v>
      </c>
      <c r="K606" s="4">
        <v>2033.62499265372</v>
      </c>
      <c r="L606" s="4">
        <v>1016.81249632686</v>
      </c>
      <c r="M606" s="1">
        <v>2.8199999999999999E-2</v>
      </c>
      <c r="N606" s="4">
        <v>28.642605530334102</v>
      </c>
      <c r="O606" s="4">
        <v>1016.81249632686</v>
      </c>
      <c r="P606" s="1">
        <v>4.5</v>
      </c>
    </row>
    <row r="607" spans="1:16" x14ac:dyDescent="0.35">
      <c r="A607" t="s">
        <v>162</v>
      </c>
      <c r="B607" t="s">
        <v>163</v>
      </c>
      <c r="C607" t="s">
        <v>164</v>
      </c>
      <c r="D607" t="s">
        <v>104</v>
      </c>
      <c r="E607" t="s">
        <v>41</v>
      </c>
      <c r="F607" t="s">
        <v>31</v>
      </c>
      <c r="G607" s="5">
        <v>17</v>
      </c>
      <c r="H607" s="2">
        <v>53.461500000000001</v>
      </c>
      <c r="I607" s="5">
        <v>2</v>
      </c>
      <c r="J607" s="3">
        <v>0.15000000596046401</v>
      </c>
      <c r="K607" s="4">
        <v>1539.63898920357</v>
      </c>
      <c r="L607" s="4">
        <v>769.819494601786</v>
      </c>
      <c r="M607" s="1">
        <v>0.1176</v>
      </c>
      <c r="N607" s="4">
        <v>90.566999364916001</v>
      </c>
      <c r="O607" s="4">
        <v>769.819494601786</v>
      </c>
      <c r="P607" s="1">
        <v>7</v>
      </c>
    </row>
    <row r="608" spans="1:16" x14ac:dyDescent="0.35">
      <c r="A608" t="s">
        <v>162</v>
      </c>
      <c r="B608" t="s">
        <v>163</v>
      </c>
      <c r="C608" t="s">
        <v>164</v>
      </c>
      <c r="D608" t="s">
        <v>104</v>
      </c>
      <c r="E608" t="s">
        <v>28</v>
      </c>
      <c r="F608" t="s">
        <v>24</v>
      </c>
      <c r="G608" s="5">
        <v>0</v>
      </c>
      <c r="H608" s="2">
        <v>53.461500000000001</v>
      </c>
      <c r="I608" s="5">
        <v>1</v>
      </c>
      <c r="J608" s="3">
        <v>0</v>
      </c>
      <c r="K608" s="4">
        <v>1368</v>
      </c>
      <c r="L608" s="4">
        <v>1368</v>
      </c>
      <c r="M608" s="1">
        <v>0</v>
      </c>
      <c r="N608" s="4">
        <v>0</v>
      </c>
      <c r="O608" s="4">
        <v>1368</v>
      </c>
      <c r="P608" s="1">
        <v>2</v>
      </c>
    </row>
    <row r="609" spans="1:16" x14ac:dyDescent="0.35">
      <c r="A609" t="s">
        <v>162</v>
      </c>
      <c r="B609" t="s">
        <v>163</v>
      </c>
      <c r="C609" t="s">
        <v>164</v>
      </c>
      <c r="D609" t="s">
        <v>104</v>
      </c>
      <c r="E609" t="s">
        <v>106</v>
      </c>
      <c r="F609" t="s">
        <v>39</v>
      </c>
      <c r="G609" s="5">
        <v>0</v>
      </c>
      <c r="H609" s="2">
        <v>53.461500000000001</v>
      </c>
      <c r="I609" s="5">
        <v>1</v>
      </c>
      <c r="J609" s="3">
        <v>0</v>
      </c>
      <c r="K609" s="4">
        <v>1200</v>
      </c>
      <c r="L609" s="4">
        <v>1200</v>
      </c>
      <c r="M609" s="1">
        <v>0</v>
      </c>
      <c r="N609" s="4">
        <v>0</v>
      </c>
      <c r="O609" s="4">
        <v>1200</v>
      </c>
      <c r="P609" s="1">
        <v>2</v>
      </c>
    </row>
    <row r="610" spans="1:16" x14ac:dyDescent="0.35">
      <c r="A610" t="s">
        <v>162</v>
      </c>
      <c r="B610" t="s">
        <v>163</v>
      </c>
      <c r="C610" t="s">
        <v>164</v>
      </c>
      <c r="D610" t="s">
        <v>104</v>
      </c>
      <c r="E610" t="s">
        <v>45</v>
      </c>
      <c r="F610" t="s">
        <v>36</v>
      </c>
      <c r="G610" s="5">
        <v>114</v>
      </c>
      <c r="H610" s="2">
        <v>53.461500000000001</v>
      </c>
      <c r="I610" s="5">
        <v>2</v>
      </c>
      <c r="J610" s="3">
        <v>0</v>
      </c>
      <c r="K610" s="4">
        <v>1140</v>
      </c>
      <c r="L610" s="4">
        <v>570</v>
      </c>
      <c r="M610" s="1">
        <v>1.7500000000000002E-2</v>
      </c>
      <c r="N610" s="4">
        <v>10</v>
      </c>
      <c r="O610" s="4">
        <v>570</v>
      </c>
      <c r="P610" s="1">
        <v>2</v>
      </c>
    </row>
    <row r="611" spans="1:16" x14ac:dyDescent="0.35">
      <c r="A611" t="s">
        <v>162</v>
      </c>
      <c r="B611" t="s">
        <v>163</v>
      </c>
      <c r="C611" t="s">
        <v>164</v>
      </c>
      <c r="D611" t="s">
        <v>104</v>
      </c>
      <c r="E611" t="s">
        <v>32</v>
      </c>
      <c r="F611" t="s">
        <v>21</v>
      </c>
      <c r="G611" s="5">
        <v>246</v>
      </c>
      <c r="H611" s="2">
        <v>53.461500000000001</v>
      </c>
      <c r="I611" s="5">
        <v>2</v>
      </c>
      <c r="J611" s="3">
        <v>2.5000000372528999E-2</v>
      </c>
      <c r="K611" s="4">
        <v>1113.5999997854201</v>
      </c>
      <c r="L611" s="4">
        <v>556.79999989271096</v>
      </c>
      <c r="M611" s="1">
        <v>8.0999999999999996E-3</v>
      </c>
      <c r="N611" s="4">
        <v>4.5268292674204202</v>
      </c>
      <c r="O611" s="4">
        <v>556.79999989271096</v>
      </c>
      <c r="P611" s="1">
        <v>6</v>
      </c>
    </row>
    <row r="612" spans="1:16" x14ac:dyDescent="0.35">
      <c r="A612" t="s">
        <v>162</v>
      </c>
      <c r="B612" t="s">
        <v>163</v>
      </c>
      <c r="C612" t="s">
        <v>164</v>
      </c>
      <c r="D612" t="s">
        <v>104</v>
      </c>
      <c r="E612" t="s">
        <v>42</v>
      </c>
      <c r="F612" t="s">
        <v>24</v>
      </c>
      <c r="G612" s="5">
        <v>0</v>
      </c>
      <c r="H612" s="2">
        <v>53.461500000000001</v>
      </c>
      <c r="I612" s="5">
        <v>1</v>
      </c>
      <c r="J612" s="3">
        <v>0</v>
      </c>
      <c r="K612" s="4">
        <v>1112</v>
      </c>
      <c r="L612" s="4">
        <v>1112</v>
      </c>
      <c r="M612" s="1">
        <v>0</v>
      </c>
      <c r="N612" s="4">
        <v>0</v>
      </c>
      <c r="O612" s="4">
        <v>1112</v>
      </c>
      <c r="P612" s="1">
        <v>5</v>
      </c>
    </row>
    <row r="613" spans="1:16" x14ac:dyDescent="0.35">
      <c r="A613" t="s">
        <v>162</v>
      </c>
      <c r="B613" t="s">
        <v>163</v>
      </c>
      <c r="C613" t="s">
        <v>164</v>
      </c>
      <c r="D613" t="s">
        <v>104</v>
      </c>
      <c r="E613" t="s">
        <v>91</v>
      </c>
      <c r="F613" t="s">
        <v>36</v>
      </c>
      <c r="G613" s="5">
        <v>348</v>
      </c>
      <c r="H613" s="2">
        <v>53.461500000000001</v>
      </c>
      <c r="I613" s="5">
        <v>2</v>
      </c>
      <c r="J613" s="3">
        <v>0</v>
      </c>
      <c r="K613" s="4">
        <v>1071.75</v>
      </c>
      <c r="L613" s="4">
        <v>535.875</v>
      </c>
      <c r="M613" s="1">
        <v>5.7000000000000002E-3</v>
      </c>
      <c r="N613" s="4">
        <v>3.0797413793103399</v>
      </c>
      <c r="O613" s="4">
        <v>535.875</v>
      </c>
      <c r="P613" s="1">
        <v>3.5</v>
      </c>
    </row>
    <row r="614" spans="1:16" x14ac:dyDescent="0.35">
      <c r="A614" t="s">
        <v>162</v>
      </c>
      <c r="B614" t="s">
        <v>163</v>
      </c>
      <c r="C614" t="s">
        <v>164</v>
      </c>
      <c r="D614" t="s">
        <v>104</v>
      </c>
      <c r="E614" t="s">
        <v>50</v>
      </c>
      <c r="F614" t="s">
        <v>36</v>
      </c>
      <c r="G614" s="5">
        <v>0</v>
      </c>
      <c r="H614" s="2">
        <v>53.461500000000001</v>
      </c>
      <c r="I614" s="5">
        <v>1</v>
      </c>
      <c r="J614" s="3">
        <v>0.15000000596046401</v>
      </c>
      <c r="K614" s="4">
        <v>938.39999341964699</v>
      </c>
      <c r="L614" s="4">
        <v>938.39999341964699</v>
      </c>
      <c r="M614" s="1">
        <v>0</v>
      </c>
      <c r="N614" s="4">
        <v>0</v>
      </c>
      <c r="O614" s="4">
        <v>938.39999341964699</v>
      </c>
      <c r="P614" s="1">
        <v>7</v>
      </c>
    </row>
    <row r="615" spans="1:16" x14ac:dyDescent="0.35">
      <c r="A615" t="s">
        <v>162</v>
      </c>
      <c r="B615" t="s">
        <v>163</v>
      </c>
      <c r="C615" t="s">
        <v>164</v>
      </c>
      <c r="D615" t="s">
        <v>104</v>
      </c>
      <c r="E615" t="s">
        <v>55</v>
      </c>
      <c r="F615" t="s">
        <v>34</v>
      </c>
      <c r="G615" s="5">
        <v>0</v>
      </c>
      <c r="H615" s="2">
        <v>53.461500000000001</v>
      </c>
      <c r="I615" s="5">
        <v>1</v>
      </c>
      <c r="J615" s="3">
        <v>0</v>
      </c>
      <c r="K615" s="4">
        <v>630</v>
      </c>
      <c r="L615" s="4">
        <v>630</v>
      </c>
      <c r="M615" s="1">
        <v>0</v>
      </c>
      <c r="N615" s="4">
        <v>0</v>
      </c>
      <c r="O615" s="4">
        <v>630</v>
      </c>
      <c r="P615" s="1">
        <v>6</v>
      </c>
    </row>
    <row r="616" spans="1:16" x14ac:dyDescent="0.35">
      <c r="A616" t="s">
        <v>162</v>
      </c>
      <c r="B616" t="s">
        <v>163</v>
      </c>
      <c r="C616" t="s">
        <v>164</v>
      </c>
      <c r="D616" t="s">
        <v>104</v>
      </c>
      <c r="E616" t="s">
        <v>105</v>
      </c>
      <c r="F616" t="s">
        <v>34</v>
      </c>
      <c r="G616" s="5">
        <v>0</v>
      </c>
      <c r="H616" s="2">
        <v>53.461500000000001</v>
      </c>
      <c r="I616" s="5">
        <v>1</v>
      </c>
      <c r="J616" s="3">
        <v>0</v>
      </c>
      <c r="K616" s="4">
        <v>552</v>
      </c>
      <c r="L616" s="4">
        <v>552</v>
      </c>
      <c r="M616" s="1">
        <v>0</v>
      </c>
      <c r="N616" s="4">
        <v>0</v>
      </c>
      <c r="O616" s="4">
        <v>552</v>
      </c>
      <c r="P616" s="1">
        <v>5</v>
      </c>
    </row>
    <row r="617" spans="1:16" x14ac:dyDescent="0.35">
      <c r="A617" t="s">
        <v>162</v>
      </c>
      <c r="B617" t="s">
        <v>163</v>
      </c>
      <c r="C617" t="s">
        <v>164</v>
      </c>
      <c r="D617" t="s">
        <v>104</v>
      </c>
      <c r="E617" t="s">
        <v>98</v>
      </c>
      <c r="F617" t="s">
        <v>39</v>
      </c>
      <c r="G617" s="5">
        <v>0</v>
      </c>
      <c r="H617" s="2">
        <v>53.461500000000001</v>
      </c>
      <c r="I617" s="5">
        <v>1</v>
      </c>
      <c r="J617" s="3">
        <v>0</v>
      </c>
      <c r="K617" s="4">
        <v>490</v>
      </c>
      <c r="L617" s="4">
        <v>490</v>
      </c>
      <c r="M617" s="1">
        <v>0</v>
      </c>
      <c r="N617" s="4">
        <v>0</v>
      </c>
      <c r="O617" s="4">
        <v>490</v>
      </c>
      <c r="P617" s="1">
        <v>7</v>
      </c>
    </row>
    <row r="618" spans="1:16" x14ac:dyDescent="0.35">
      <c r="A618" t="s">
        <v>162</v>
      </c>
      <c r="B618" t="s">
        <v>163</v>
      </c>
      <c r="C618" t="s">
        <v>164</v>
      </c>
      <c r="D618" t="s">
        <v>104</v>
      </c>
      <c r="E618" t="s">
        <v>46</v>
      </c>
      <c r="F618" t="s">
        <v>31</v>
      </c>
      <c r="G618" s="5">
        <v>0</v>
      </c>
      <c r="H618" s="2">
        <v>53.461500000000001</v>
      </c>
      <c r="I618" s="5">
        <v>1</v>
      </c>
      <c r="J618" s="3">
        <v>0</v>
      </c>
      <c r="K618" s="4">
        <v>349</v>
      </c>
      <c r="L618" s="4">
        <v>349</v>
      </c>
      <c r="M618" s="1">
        <v>0</v>
      </c>
      <c r="N618" s="4">
        <v>0</v>
      </c>
      <c r="O618" s="4">
        <v>349</v>
      </c>
      <c r="P618" s="1">
        <v>2</v>
      </c>
    </row>
    <row r="619" spans="1:16" x14ac:dyDescent="0.35">
      <c r="A619" t="s">
        <v>162</v>
      </c>
      <c r="B619" t="s">
        <v>163</v>
      </c>
      <c r="C619" t="s">
        <v>164</v>
      </c>
      <c r="D619" t="s">
        <v>104</v>
      </c>
      <c r="E619" t="s">
        <v>92</v>
      </c>
      <c r="F619" t="s">
        <v>24</v>
      </c>
      <c r="G619" s="5">
        <v>0</v>
      </c>
      <c r="H619" s="2">
        <v>53.461500000000001</v>
      </c>
      <c r="I619" s="5">
        <v>1</v>
      </c>
      <c r="J619" s="3">
        <v>5.0000000745057997E-2</v>
      </c>
      <c r="K619" s="4">
        <v>299.24999976530597</v>
      </c>
      <c r="L619" s="4">
        <v>299.24999976530597</v>
      </c>
      <c r="M619" s="1">
        <v>0</v>
      </c>
      <c r="N619" s="4">
        <v>0</v>
      </c>
      <c r="O619" s="4">
        <v>299.24999976530597</v>
      </c>
      <c r="P619" s="1">
        <v>6</v>
      </c>
    </row>
    <row r="620" spans="1:16" x14ac:dyDescent="0.35">
      <c r="A620" t="s">
        <v>162</v>
      </c>
      <c r="B620" t="s">
        <v>163</v>
      </c>
      <c r="C620" t="s">
        <v>164</v>
      </c>
      <c r="D620" t="s">
        <v>104</v>
      </c>
      <c r="E620" t="s">
        <v>62</v>
      </c>
      <c r="F620" t="s">
        <v>31</v>
      </c>
      <c r="G620" s="5">
        <v>0</v>
      </c>
      <c r="H620" s="2">
        <v>53.461500000000001</v>
      </c>
      <c r="I620" s="5">
        <v>1</v>
      </c>
      <c r="J620" s="3">
        <v>0.15000000596046401</v>
      </c>
      <c r="K620" s="4">
        <v>285.59999799728303</v>
      </c>
      <c r="L620" s="4">
        <v>285.59999799728303</v>
      </c>
      <c r="M620" s="1">
        <v>0</v>
      </c>
      <c r="N620" s="4">
        <v>0</v>
      </c>
      <c r="O620" s="4">
        <v>285.59999799728303</v>
      </c>
      <c r="P620" s="1">
        <v>3</v>
      </c>
    </row>
    <row r="621" spans="1:16" x14ac:dyDescent="0.35">
      <c r="A621" t="s">
        <v>162</v>
      </c>
      <c r="B621" t="s">
        <v>163</v>
      </c>
      <c r="C621" t="s">
        <v>164</v>
      </c>
      <c r="D621" t="s">
        <v>104</v>
      </c>
      <c r="E621" t="s">
        <v>90</v>
      </c>
      <c r="F621" t="s">
        <v>31</v>
      </c>
      <c r="G621" s="5">
        <v>0</v>
      </c>
      <c r="H621" s="2">
        <v>53.461500000000001</v>
      </c>
      <c r="I621" s="5">
        <v>1</v>
      </c>
      <c r="J621" s="3">
        <v>0.15000000596046401</v>
      </c>
      <c r="K621" s="4">
        <v>271.99999809265103</v>
      </c>
      <c r="L621" s="4">
        <v>271.99999809265103</v>
      </c>
      <c r="M621" s="1">
        <v>0</v>
      </c>
      <c r="N621" s="4">
        <v>0</v>
      </c>
      <c r="O621" s="4">
        <v>271.99999809265103</v>
      </c>
      <c r="P621" s="1">
        <v>3</v>
      </c>
    </row>
    <row r="622" spans="1:16" x14ac:dyDescent="0.35">
      <c r="A622" t="s">
        <v>162</v>
      </c>
      <c r="B622" t="s">
        <v>163</v>
      </c>
      <c r="C622" t="s">
        <v>164</v>
      </c>
      <c r="D622" t="s">
        <v>104</v>
      </c>
      <c r="E622" t="s">
        <v>80</v>
      </c>
      <c r="F622" t="s">
        <v>31</v>
      </c>
      <c r="G622" s="5">
        <v>190</v>
      </c>
      <c r="H622" s="2">
        <v>53.461500000000001</v>
      </c>
      <c r="I622" s="5">
        <v>2</v>
      </c>
      <c r="J622" s="3">
        <v>5.0000000745057997E-2</v>
      </c>
      <c r="K622" s="4">
        <v>271.59999962449001</v>
      </c>
      <c r="L622" s="4">
        <v>135.79999981224501</v>
      </c>
      <c r="M622" s="1">
        <v>1.0500000000000001E-2</v>
      </c>
      <c r="N622" s="4">
        <v>1.42947368223416</v>
      </c>
      <c r="O622" s="4">
        <v>135.79999981224501</v>
      </c>
      <c r="P622" s="1">
        <v>12</v>
      </c>
    </row>
    <row r="623" spans="1:16" x14ac:dyDescent="0.35">
      <c r="A623" t="s">
        <v>162</v>
      </c>
      <c r="B623" t="s">
        <v>163</v>
      </c>
      <c r="C623" t="s">
        <v>164</v>
      </c>
      <c r="D623" t="s">
        <v>104</v>
      </c>
      <c r="E623" t="s">
        <v>96</v>
      </c>
      <c r="F623" t="s">
        <v>34</v>
      </c>
      <c r="G623" s="5">
        <v>0</v>
      </c>
      <c r="H623" s="2">
        <v>53.461500000000001</v>
      </c>
      <c r="I623" s="5">
        <v>1</v>
      </c>
      <c r="J623" s="3">
        <v>0.10000000149011599</v>
      </c>
      <c r="K623" s="4">
        <v>188.99999968707499</v>
      </c>
      <c r="L623" s="4">
        <v>188.99999968707499</v>
      </c>
      <c r="M623" s="1">
        <v>0</v>
      </c>
      <c r="N623" s="4">
        <v>0</v>
      </c>
      <c r="O623" s="4">
        <v>188.99999968707499</v>
      </c>
      <c r="P623" s="1">
        <v>17</v>
      </c>
    </row>
    <row r="624" spans="1:16" x14ac:dyDescent="0.35">
      <c r="A624" t="s">
        <v>162</v>
      </c>
      <c r="B624" t="s">
        <v>163</v>
      </c>
      <c r="C624" t="s">
        <v>164</v>
      </c>
      <c r="D624" t="s">
        <v>104</v>
      </c>
      <c r="E624" t="s">
        <v>74</v>
      </c>
      <c r="F624" t="s">
        <v>21</v>
      </c>
      <c r="G624" s="5">
        <v>0</v>
      </c>
      <c r="H624" s="2">
        <v>53.461500000000001</v>
      </c>
      <c r="I624" s="5">
        <v>1</v>
      </c>
      <c r="J624" s="3">
        <v>5.0000000745057997E-2</v>
      </c>
      <c r="K624" s="4">
        <v>169.859999866783</v>
      </c>
      <c r="L624" s="4">
        <v>169.859999866783</v>
      </c>
      <c r="M624" s="1">
        <v>0</v>
      </c>
      <c r="N624" s="4">
        <v>0</v>
      </c>
      <c r="O624" s="4">
        <v>169.859999866783</v>
      </c>
      <c r="P624" s="1">
        <v>6</v>
      </c>
    </row>
    <row r="625" spans="1:16" x14ac:dyDescent="0.35">
      <c r="A625" t="s">
        <v>162</v>
      </c>
      <c r="B625" t="s">
        <v>163</v>
      </c>
      <c r="C625" t="s">
        <v>164</v>
      </c>
      <c r="D625" t="s">
        <v>104</v>
      </c>
      <c r="E625" t="s">
        <v>63</v>
      </c>
      <c r="F625" t="s">
        <v>59</v>
      </c>
      <c r="G625" s="5">
        <v>0</v>
      </c>
      <c r="H625" s="2">
        <v>53.461500000000001</v>
      </c>
      <c r="I625" s="5">
        <v>1</v>
      </c>
      <c r="J625" s="3">
        <v>0</v>
      </c>
      <c r="K625" s="4">
        <v>167.4</v>
      </c>
      <c r="L625" s="4">
        <v>167.4</v>
      </c>
      <c r="M625" s="1">
        <v>0</v>
      </c>
      <c r="N625" s="4">
        <v>0</v>
      </c>
      <c r="O625" s="4">
        <v>167.4</v>
      </c>
      <c r="P625" s="1">
        <v>5</v>
      </c>
    </row>
    <row r="626" spans="1:16" x14ac:dyDescent="0.35">
      <c r="A626" t="s">
        <v>162</v>
      </c>
      <c r="B626" t="s">
        <v>163</v>
      </c>
      <c r="C626" t="s">
        <v>164</v>
      </c>
      <c r="D626" t="s">
        <v>104</v>
      </c>
      <c r="E626" t="s">
        <v>56</v>
      </c>
      <c r="F626" t="s">
        <v>36</v>
      </c>
      <c r="G626" s="5">
        <v>443</v>
      </c>
      <c r="H626" s="2">
        <v>53.461500000000001</v>
      </c>
      <c r="I626" s="5">
        <v>2</v>
      </c>
      <c r="J626" s="3">
        <v>7.5000002980232197E-2</v>
      </c>
      <c r="K626" s="4">
        <v>159.599999284744</v>
      </c>
      <c r="L626" s="4">
        <v>79.7999996423721</v>
      </c>
      <c r="M626" s="1">
        <v>4.4999999999999997E-3</v>
      </c>
      <c r="N626" s="4">
        <v>0.36027087874660102</v>
      </c>
      <c r="O626" s="4">
        <v>79.7999996423721</v>
      </c>
      <c r="P626" s="1">
        <v>7.5</v>
      </c>
    </row>
    <row r="627" spans="1:16" x14ac:dyDescent="0.35">
      <c r="A627" t="s">
        <v>162</v>
      </c>
      <c r="B627" t="s">
        <v>163</v>
      </c>
      <c r="C627" t="s">
        <v>164</v>
      </c>
      <c r="D627" t="s">
        <v>104</v>
      </c>
      <c r="E627" t="s">
        <v>77</v>
      </c>
      <c r="F627" t="s">
        <v>34</v>
      </c>
      <c r="G627" s="5">
        <v>54</v>
      </c>
      <c r="H627" s="2">
        <v>53.461500000000001</v>
      </c>
      <c r="I627" s="5">
        <v>2</v>
      </c>
      <c r="J627" s="3">
        <v>7.5000002980232197E-2</v>
      </c>
      <c r="K627" s="4">
        <v>121.499999463558</v>
      </c>
      <c r="L627" s="4">
        <v>60.749999731779099</v>
      </c>
      <c r="M627" s="1">
        <v>3.6999999999999998E-2</v>
      </c>
      <c r="N627" s="4">
        <v>2.24999999006589</v>
      </c>
      <c r="O627" s="4">
        <v>60.749999731779099</v>
      </c>
      <c r="P627" s="1">
        <v>6</v>
      </c>
    </row>
    <row r="628" spans="1:16" x14ac:dyDescent="0.35">
      <c r="A628" t="s">
        <v>162</v>
      </c>
      <c r="B628" t="s">
        <v>163</v>
      </c>
      <c r="C628" t="s">
        <v>164</v>
      </c>
      <c r="D628" t="s">
        <v>104</v>
      </c>
      <c r="E628" t="s">
        <v>114</v>
      </c>
      <c r="F628" t="s">
        <v>39</v>
      </c>
      <c r="G628" s="5">
        <v>0</v>
      </c>
      <c r="H628" s="2">
        <v>53.461500000000001</v>
      </c>
      <c r="I628" s="5">
        <v>1</v>
      </c>
      <c r="J628" s="3">
        <v>0</v>
      </c>
      <c r="K628" s="4">
        <v>120</v>
      </c>
      <c r="L628" s="4">
        <v>120</v>
      </c>
      <c r="M628" s="1">
        <v>0</v>
      </c>
      <c r="N628" s="4">
        <v>0</v>
      </c>
      <c r="O628" s="4">
        <v>120</v>
      </c>
      <c r="P628" s="1">
        <v>5</v>
      </c>
    </row>
    <row r="629" spans="1:16" x14ac:dyDescent="0.35">
      <c r="A629" t="s">
        <v>162</v>
      </c>
      <c r="B629" t="s">
        <v>163</v>
      </c>
      <c r="C629" t="s">
        <v>164</v>
      </c>
      <c r="D629" t="s">
        <v>104</v>
      </c>
      <c r="E629" t="s">
        <v>67</v>
      </c>
      <c r="F629" t="s">
        <v>39</v>
      </c>
      <c r="G629" s="5">
        <v>0</v>
      </c>
      <c r="H629" s="2">
        <v>53.461500000000001</v>
      </c>
      <c r="I629" s="5">
        <v>1</v>
      </c>
      <c r="J629" s="3">
        <v>0</v>
      </c>
      <c r="K629" s="4">
        <v>62</v>
      </c>
      <c r="L629" s="4">
        <v>62</v>
      </c>
      <c r="M629" s="1">
        <v>0</v>
      </c>
      <c r="N629" s="4">
        <v>0</v>
      </c>
      <c r="O629" s="4">
        <v>62</v>
      </c>
      <c r="P629" s="1">
        <v>7</v>
      </c>
    </row>
    <row r="630" spans="1:16" x14ac:dyDescent="0.35">
      <c r="A630" t="s">
        <v>162</v>
      </c>
      <c r="B630" t="s">
        <v>163</v>
      </c>
      <c r="C630" t="s">
        <v>164</v>
      </c>
      <c r="D630" t="s">
        <v>104</v>
      </c>
      <c r="E630" t="s">
        <v>87</v>
      </c>
      <c r="F630" t="s">
        <v>34</v>
      </c>
      <c r="G630" s="5">
        <v>0</v>
      </c>
      <c r="H630" s="2">
        <v>53.461500000000001</v>
      </c>
      <c r="I630" s="5">
        <v>1</v>
      </c>
      <c r="J630" s="3">
        <v>0</v>
      </c>
      <c r="K630" s="4">
        <v>57.6</v>
      </c>
      <c r="L630" s="4">
        <v>57.6</v>
      </c>
      <c r="M630" s="1">
        <v>0</v>
      </c>
      <c r="N630" s="4">
        <v>0</v>
      </c>
      <c r="O630" s="4">
        <v>57.6</v>
      </c>
      <c r="P630" s="1">
        <v>7</v>
      </c>
    </row>
    <row r="631" spans="1:16" x14ac:dyDescent="0.35">
      <c r="A631" t="s">
        <v>162</v>
      </c>
      <c r="B631" t="s">
        <v>163</v>
      </c>
      <c r="C631" t="s">
        <v>164</v>
      </c>
      <c r="D631" t="s">
        <v>104</v>
      </c>
      <c r="E631" t="s">
        <v>57</v>
      </c>
      <c r="F631" t="s">
        <v>24</v>
      </c>
      <c r="G631" s="5">
        <v>0</v>
      </c>
      <c r="H631" s="2">
        <v>53.461500000000001</v>
      </c>
      <c r="I631" s="5">
        <v>1</v>
      </c>
      <c r="J631" s="3">
        <v>0</v>
      </c>
      <c r="K631" s="4">
        <v>40</v>
      </c>
      <c r="L631" s="4">
        <v>40</v>
      </c>
      <c r="M631" s="1">
        <v>0</v>
      </c>
      <c r="N631" s="4">
        <v>0</v>
      </c>
      <c r="O631" s="4">
        <v>40</v>
      </c>
      <c r="P631" s="1">
        <v>5</v>
      </c>
    </row>
    <row r="632" spans="1:16" x14ac:dyDescent="0.35">
      <c r="A632" t="s">
        <v>165</v>
      </c>
      <c r="B632" t="s">
        <v>166</v>
      </c>
      <c r="C632" t="s">
        <v>167</v>
      </c>
      <c r="D632" t="s">
        <v>148</v>
      </c>
      <c r="E632" t="s">
        <v>85</v>
      </c>
      <c r="F632" t="s">
        <v>34</v>
      </c>
      <c r="G632" s="5">
        <v>0</v>
      </c>
      <c r="H632" s="2">
        <v>31.5</v>
      </c>
      <c r="I632" s="5">
        <v>1</v>
      </c>
      <c r="J632" s="3">
        <v>0.20000000298023199</v>
      </c>
      <c r="K632" s="4">
        <v>8263.3599692165808</v>
      </c>
      <c r="L632" s="4">
        <v>8263.3599692165808</v>
      </c>
      <c r="M632" s="1">
        <v>0</v>
      </c>
      <c r="N632" s="4">
        <v>0</v>
      </c>
      <c r="O632" s="4">
        <v>8263.3599692165808</v>
      </c>
      <c r="P632" s="1">
        <v>4</v>
      </c>
    </row>
    <row r="633" spans="1:16" x14ac:dyDescent="0.35">
      <c r="A633" t="s">
        <v>165</v>
      </c>
      <c r="B633" t="s">
        <v>166</v>
      </c>
      <c r="C633" t="s">
        <v>167</v>
      </c>
      <c r="D633" t="s">
        <v>148</v>
      </c>
      <c r="E633" t="s">
        <v>26</v>
      </c>
      <c r="F633" t="s">
        <v>27</v>
      </c>
      <c r="G633" s="5">
        <v>45</v>
      </c>
      <c r="H633" s="2">
        <v>31.5</v>
      </c>
      <c r="I633" s="5">
        <v>2</v>
      </c>
      <c r="J633" s="3">
        <v>2.5000000372528999E-2</v>
      </c>
      <c r="K633" s="4">
        <v>2925.9999983012599</v>
      </c>
      <c r="L633" s="4">
        <v>1462.9999991506299</v>
      </c>
      <c r="M633" s="1">
        <v>4.4400000000000002E-2</v>
      </c>
      <c r="N633" s="4">
        <v>65.022222184472596</v>
      </c>
      <c r="O633" s="4">
        <v>1462.9999991506299</v>
      </c>
      <c r="P633" s="1">
        <v>4.5</v>
      </c>
    </row>
    <row r="634" spans="1:16" x14ac:dyDescent="0.35">
      <c r="A634" t="s">
        <v>165</v>
      </c>
      <c r="B634" t="s">
        <v>166</v>
      </c>
      <c r="C634" t="s">
        <v>167</v>
      </c>
      <c r="D634" t="s">
        <v>148</v>
      </c>
      <c r="E634" t="s">
        <v>29</v>
      </c>
      <c r="F634" t="s">
        <v>24</v>
      </c>
      <c r="G634" s="5">
        <v>0</v>
      </c>
      <c r="H634" s="2">
        <v>31.5</v>
      </c>
      <c r="I634" s="5">
        <v>1</v>
      </c>
      <c r="J634" s="3">
        <v>5.0000000745057997E-2</v>
      </c>
      <c r="K634" s="4">
        <v>2260.99999822676</v>
      </c>
      <c r="L634" s="4">
        <v>2260.99999822676</v>
      </c>
      <c r="M634" s="1">
        <v>0</v>
      </c>
      <c r="N634" s="4">
        <v>0</v>
      </c>
      <c r="O634" s="4">
        <v>2260.99999822676</v>
      </c>
      <c r="P634" s="1">
        <v>8</v>
      </c>
    </row>
    <row r="635" spans="1:16" x14ac:dyDescent="0.35">
      <c r="A635" t="s">
        <v>165</v>
      </c>
      <c r="B635" t="s">
        <v>166</v>
      </c>
      <c r="C635" t="s">
        <v>167</v>
      </c>
      <c r="D635" t="s">
        <v>148</v>
      </c>
      <c r="E635" t="s">
        <v>22</v>
      </c>
      <c r="F635" t="s">
        <v>21</v>
      </c>
      <c r="G635" s="5">
        <v>0</v>
      </c>
      <c r="H635" s="2">
        <v>31.5</v>
      </c>
      <c r="I635" s="5">
        <v>1</v>
      </c>
      <c r="J635" s="3">
        <v>5.0000000745057997E-2</v>
      </c>
      <c r="K635" s="4">
        <v>2074.79999837279</v>
      </c>
      <c r="L635" s="4">
        <v>2074.79999837279</v>
      </c>
      <c r="M635" s="1">
        <v>0</v>
      </c>
      <c r="N635" s="4">
        <v>0</v>
      </c>
      <c r="O635" s="4">
        <v>2074.79999837279</v>
      </c>
      <c r="P635" s="1">
        <v>7</v>
      </c>
    </row>
    <row r="636" spans="1:16" x14ac:dyDescent="0.35">
      <c r="A636" t="s">
        <v>165</v>
      </c>
      <c r="B636" t="s">
        <v>166</v>
      </c>
      <c r="C636" t="s">
        <v>167</v>
      </c>
      <c r="D636" t="s">
        <v>148</v>
      </c>
      <c r="E636" t="s">
        <v>114</v>
      </c>
      <c r="F636" t="s">
        <v>39</v>
      </c>
      <c r="G636" s="5">
        <v>0</v>
      </c>
      <c r="H636" s="2">
        <v>31.5</v>
      </c>
      <c r="I636" s="5">
        <v>1</v>
      </c>
      <c r="J636" s="3">
        <v>0</v>
      </c>
      <c r="K636" s="4">
        <v>1750</v>
      </c>
      <c r="L636" s="4">
        <v>1750</v>
      </c>
      <c r="M636" s="1">
        <v>0</v>
      </c>
      <c r="N636" s="4">
        <v>0</v>
      </c>
      <c r="O636" s="4">
        <v>1750</v>
      </c>
      <c r="P636" s="1">
        <v>7</v>
      </c>
    </row>
    <row r="637" spans="1:16" x14ac:dyDescent="0.35">
      <c r="A637" t="s">
        <v>165</v>
      </c>
      <c r="B637" t="s">
        <v>166</v>
      </c>
      <c r="C637" t="s">
        <v>167</v>
      </c>
      <c r="D637" t="s">
        <v>148</v>
      </c>
      <c r="E637" t="s">
        <v>97</v>
      </c>
      <c r="F637" t="s">
        <v>36</v>
      </c>
      <c r="G637" s="5">
        <v>0</v>
      </c>
      <c r="H637" s="2">
        <v>31.5</v>
      </c>
      <c r="I637" s="5">
        <v>1</v>
      </c>
      <c r="J637" s="3">
        <v>0.20000000298023199</v>
      </c>
      <c r="K637" s="4">
        <v>1599.9999940395301</v>
      </c>
      <c r="L637" s="4">
        <v>1599.9999940395301</v>
      </c>
      <c r="M637" s="1">
        <v>0</v>
      </c>
      <c r="N637" s="4">
        <v>0</v>
      </c>
      <c r="O637" s="4">
        <v>1599.9999940395301</v>
      </c>
      <c r="P637" s="1">
        <v>4</v>
      </c>
    </row>
    <row r="638" spans="1:16" x14ac:dyDescent="0.35">
      <c r="A638" t="s">
        <v>165</v>
      </c>
      <c r="B638" t="s">
        <v>166</v>
      </c>
      <c r="C638" t="s">
        <v>167</v>
      </c>
      <c r="D638" t="s">
        <v>148</v>
      </c>
      <c r="E638" t="s">
        <v>30</v>
      </c>
      <c r="F638" t="s">
        <v>31</v>
      </c>
      <c r="G638" s="5">
        <v>168</v>
      </c>
      <c r="H638" s="2">
        <v>31.5</v>
      </c>
      <c r="I638" s="5">
        <v>2</v>
      </c>
      <c r="J638" s="3">
        <v>0</v>
      </c>
      <c r="K638" s="4">
        <v>1251.0999999999999</v>
      </c>
      <c r="L638" s="4">
        <v>625.54999999999995</v>
      </c>
      <c r="M638" s="1">
        <v>1.1900000000000001E-2</v>
      </c>
      <c r="N638" s="4">
        <v>7.4470238095238104</v>
      </c>
      <c r="O638" s="4">
        <v>625.54999999999995</v>
      </c>
      <c r="P638" s="1">
        <v>7</v>
      </c>
    </row>
    <row r="639" spans="1:16" x14ac:dyDescent="0.35">
      <c r="A639" t="s">
        <v>165</v>
      </c>
      <c r="B639" t="s">
        <v>166</v>
      </c>
      <c r="C639" t="s">
        <v>167</v>
      </c>
      <c r="D639" t="s">
        <v>148</v>
      </c>
      <c r="E639" t="s">
        <v>23</v>
      </c>
      <c r="F639" t="s">
        <v>24</v>
      </c>
      <c r="G639" s="5">
        <v>0</v>
      </c>
      <c r="H639" s="2">
        <v>31.5</v>
      </c>
      <c r="I639" s="5">
        <v>1</v>
      </c>
      <c r="J639" s="3">
        <v>5.0000000745057997E-2</v>
      </c>
      <c r="K639" s="4">
        <v>1044.99999918043</v>
      </c>
      <c r="L639" s="4">
        <v>1044.99999918043</v>
      </c>
      <c r="M639" s="1">
        <v>0</v>
      </c>
      <c r="N639" s="4">
        <v>0</v>
      </c>
      <c r="O639" s="4">
        <v>1044.99999918043</v>
      </c>
      <c r="P639" s="1">
        <v>8</v>
      </c>
    </row>
    <row r="640" spans="1:16" x14ac:dyDescent="0.35">
      <c r="A640" t="s">
        <v>165</v>
      </c>
      <c r="B640" t="s">
        <v>166</v>
      </c>
      <c r="C640" t="s">
        <v>167</v>
      </c>
      <c r="D640" t="s">
        <v>148</v>
      </c>
      <c r="E640" t="s">
        <v>65</v>
      </c>
      <c r="F640" t="s">
        <v>27</v>
      </c>
      <c r="G640" s="5">
        <v>0</v>
      </c>
      <c r="H640" s="2">
        <v>31.5</v>
      </c>
      <c r="I640" s="5">
        <v>1</v>
      </c>
      <c r="J640" s="3">
        <v>0</v>
      </c>
      <c r="K640" s="4">
        <v>840</v>
      </c>
      <c r="L640" s="4">
        <v>840</v>
      </c>
      <c r="M640" s="1">
        <v>0</v>
      </c>
      <c r="N640" s="4">
        <v>0</v>
      </c>
      <c r="O640" s="4">
        <v>840</v>
      </c>
      <c r="P640" s="1">
        <v>3</v>
      </c>
    </row>
    <row r="641" spans="1:16" x14ac:dyDescent="0.35">
      <c r="A641" t="s">
        <v>165</v>
      </c>
      <c r="B641" t="s">
        <v>166</v>
      </c>
      <c r="C641" t="s">
        <v>167</v>
      </c>
      <c r="D641" t="s">
        <v>148</v>
      </c>
      <c r="E641" t="s">
        <v>107</v>
      </c>
      <c r="F641" t="s">
        <v>39</v>
      </c>
      <c r="G641" s="5">
        <v>0</v>
      </c>
      <c r="H641" s="2">
        <v>31.5</v>
      </c>
      <c r="I641" s="5">
        <v>1</v>
      </c>
      <c r="J641" s="3">
        <v>5.0000000745057997E-2</v>
      </c>
      <c r="K641" s="4">
        <v>740.99999941885403</v>
      </c>
      <c r="L641" s="4">
        <v>740.99999941885403</v>
      </c>
      <c r="M641" s="1">
        <v>0</v>
      </c>
      <c r="N641" s="4">
        <v>0</v>
      </c>
      <c r="O641" s="4">
        <v>740.99999941885403</v>
      </c>
      <c r="P641" s="1">
        <v>7</v>
      </c>
    </row>
    <row r="642" spans="1:16" x14ac:dyDescent="0.35">
      <c r="A642" t="s">
        <v>165</v>
      </c>
      <c r="B642" t="s">
        <v>166</v>
      </c>
      <c r="C642" t="s">
        <v>167</v>
      </c>
      <c r="D642" t="s">
        <v>148</v>
      </c>
      <c r="E642" t="s">
        <v>46</v>
      </c>
      <c r="F642" t="s">
        <v>31</v>
      </c>
      <c r="G642" s="5">
        <v>164</v>
      </c>
      <c r="H642" s="2">
        <v>31.5</v>
      </c>
      <c r="I642" s="5">
        <v>2</v>
      </c>
      <c r="J642" s="3">
        <v>2.5000000372528999E-2</v>
      </c>
      <c r="K642" s="4">
        <v>719.72499960996197</v>
      </c>
      <c r="L642" s="4">
        <v>359.86249980498098</v>
      </c>
      <c r="M642" s="1">
        <v>1.2200000000000001E-2</v>
      </c>
      <c r="N642" s="4">
        <v>4.3885670707924502</v>
      </c>
      <c r="O642" s="4">
        <v>359.86249980498098</v>
      </c>
      <c r="P642" s="1">
        <v>5.5</v>
      </c>
    </row>
    <row r="643" spans="1:16" x14ac:dyDescent="0.35">
      <c r="A643" t="s">
        <v>165</v>
      </c>
      <c r="B643" t="s">
        <v>166</v>
      </c>
      <c r="C643" t="s">
        <v>167</v>
      </c>
      <c r="D643" t="s">
        <v>148</v>
      </c>
      <c r="E643" t="s">
        <v>53</v>
      </c>
      <c r="F643" t="s">
        <v>27</v>
      </c>
      <c r="G643" s="5">
        <v>124</v>
      </c>
      <c r="H643" s="2">
        <v>31.5</v>
      </c>
      <c r="I643" s="5">
        <v>2</v>
      </c>
      <c r="J643" s="3">
        <v>5.0000000745057997E-2</v>
      </c>
      <c r="K643" s="4">
        <v>698.24999910816496</v>
      </c>
      <c r="L643" s="4">
        <v>349.12499955408202</v>
      </c>
      <c r="M643" s="1">
        <v>1.61E-2</v>
      </c>
      <c r="N643" s="4">
        <v>5.6310483799045601</v>
      </c>
      <c r="O643" s="4">
        <v>349.12499955408202</v>
      </c>
      <c r="P643" s="1">
        <v>5</v>
      </c>
    </row>
    <row r="644" spans="1:16" x14ac:dyDescent="0.35">
      <c r="A644" t="s">
        <v>165</v>
      </c>
      <c r="B644" t="s">
        <v>166</v>
      </c>
      <c r="C644" t="s">
        <v>167</v>
      </c>
      <c r="D644" t="s">
        <v>148</v>
      </c>
      <c r="E644" t="s">
        <v>49</v>
      </c>
      <c r="F644" t="s">
        <v>34</v>
      </c>
      <c r="G644" s="5">
        <v>0</v>
      </c>
      <c r="H644" s="2">
        <v>31.5</v>
      </c>
      <c r="I644" s="5">
        <v>1</v>
      </c>
      <c r="J644" s="3">
        <v>0.20000000298023199</v>
      </c>
      <c r="K644" s="4">
        <v>691.199997425079</v>
      </c>
      <c r="L644" s="4">
        <v>691.199997425079</v>
      </c>
      <c r="M644" s="1">
        <v>0</v>
      </c>
      <c r="N644" s="4">
        <v>0</v>
      </c>
      <c r="O644" s="4">
        <v>691.199997425079</v>
      </c>
      <c r="P644" s="1">
        <v>4</v>
      </c>
    </row>
    <row r="645" spans="1:16" x14ac:dyDescent="0.35">
      <c r="A645" t="s">
        <v>165</v>
      </c>
      <c r="B645" t="s">
        <v>166</v>
      </c>
      <c r="C645" t="s">
        <v>167</v>
      </c>
      <c r="D645" t="s">
        <v>148</v>
      </c>
      <c r="E645" t="s">
        <v>35</v>
      </c>
      <c r="F645" t="s">
        <v>36</v>
      </c>
      <c r="G645" s="5">
        <v>0</v>
      </c>
      <c r="H645" s="2">
        <v>31.5</v>
      </c>
      <c r="I645" s="5">
        <v>1</v>
      </c>
      <c r="J645" s="3">
        <v>0</v>
      </c>
      <c r="K645" s="4">
        <v>496</v>
      </c>
      <c r="L645" s="4">
        <v>496</v>
      </c>
      <c r="M645" s="1">
        <v>0</v>
      </c>
      <c r="N645" s="4">
        <v>0</v>
      </c>
      <c r="O645" s="4">
        <v>496</v>
      </c>
      <c r="P645" s="1">
        <v>6</v>
      </c>
    </row>
    <row r="646" spans="1:16" x14ac:dyDescent="0.35">
      <c r="A646" t="s">
        <v>165</v>
      </c>
      <c r="B646" t="s">
        <v>166</v>
      </c>
      <c r="C646" t="s">
        <v>167</v>
      </c>
      <c r="D646" t="s">
        <v>148</v>
      </c>
      <c r="E646" t="s">
        <v>28</v>
      </c>
      <c r="F646" t="s">
        <v>24</v>
      </c>
      <c r="G646" s="5">
        <v>0</v>
      </c>
      <c r="H646" s="2">
        <v>31.5</v>
      </c>
      <c r="I646" s="5">
        <v>1</v>
      </c>
      <c r="J646" s="3">
        <v>0</v>
      </c>
      <c r="K646" s="4">
        <v>456</v>
      </c>
      <c r="L646" s="4">
        <v>456</v>
      </c>
      <c r="M646" s="1">
        <v>0</v>
      </c>
      <c r="N646" s="4">
        <v>0</v>
      </c>
      <c r="O646" s="4">
        <v>456</v>
      </c>
      <c r="P646" s="1">
        <v>3</v>
      </c>
    </row>
    <row r="647" spans="1:16" x14ac:dyDescent="0.35">
      <c r="A647" t="s">
        <v>165</v>
      </c>
      <c r="B647" t="s">
        <v>166</v>
      </c>
      <c r="C647" t="s">
        <v>167</v>
      </c>
      <c r="D647" t="s">
        <v>148</v>
      </c>
      <c r="E647" t="s">
        <v>37</v>
      </c>
      <c r="F647" t="s">
        <v>31</v>
      </c>
      <c r="G647" s="5">
        <v>190</v>
      </c>
      <c r="H647" s="2">
        <v>31.5</v>
      </c>
      <c r="I647" s="5">
        <v>2</v>
      </c>
      <c r="J647" s="3">
        <v>0.10000000149011599</v>
      </c>
      <c r="K647" s="4">
        <v>427.49999910592999</v>
      </c>
      <c r="L647" s="4">
        <v>213.74999955296499</v>
      </c>
      <c r="M647" s="1">
        <v>1.0500000000000001E-2</v>
      </c>
      <c r="N647" s="4">
        <v>2.2499999952943699</v>
      </c>
      <c r="O647" s="4">
        <v>213.74999955296499</v>
      </c>
      <c r="P647" s="1">
        <v>5.5</v>
      </c>
    </row>
    <row r="648" spans="1:16" x14ac:dyDescent="0.35">
      <c r="A648" t="s">
        <v>165</v>
      </c>
      <c r="B648" t="s">
        <v>166</v>
      </c>
      <c r="C648" t="s">
        <v>167</v>
      </c>
      <c r="D648" t="s">
        <v>148</v>
      </c>
      <c r="E648" t="s">
        <v>90</v>
      </c>
      <c r="F648" t="s">
        <v>31</v>
      </c>
      <c r="G648" s="5">
        <v>0</v>
      </c>
      <c r="H648" s="2">
        <v>31.5</v>
      </c>
      <c r="I648" s="5">
        <v>1</v>
      </c>
      <c r="J648" s="3">
        <v>0</v>
      </c>
      <c r="K648" s="4">
        <v>420</v>
      </c>
      <c r="L648" s="4">
        <v>420</v>
      </c>
      <c r="M648" s="1">
        <v>0</v>
      </c>
      <c r="N648" s="4">
        <v>0</v>
      </c>
      <c r="O648" s="4">
        <v>420</v>
      </c>
      <c r="P648" s="1">
        <v>3</v>
      </c>
    </row>
    <row r="649" spans="1:16" x14ac:dyDescent="0.35">
      <c r="A649" t="s">
        <v>165</v>
      </c>
      <c r="B649" t="s">
        <v>166</v>
      </c>
      <c r="C649" t="s">
        <v>167</v>
      </c>
      <c r="D649" t="s">
        <v>148</v>
      </c>
      <c r="E649" t="s">
        <v>57</v>
      </c>
      <c r="F649" t="s">
        <v>24</v>
      </c>
      <c r="G649" s="5">
        <v>0</v>
      </c>
      <c r="H649" s="2">
        <v>31.5</v>
      </c>
      <c r="I649" s="5">
        <v>1</v>
      </c>
      <c r="J649" s="3">
        <v>5.0000000745057997E-2</v>
      </c>
      <c r="K649" s="4">
        <v>398.99999968707499</v>
      </c>
      <c r="L649" s="4">
        <v>398.99999968707499</v>
      </c>
      <c r="M649" s="1">
        <v>0</v>
      </c>
      <c r="N649" s="4">
        <v>0</v>
      </c>
      <c r="O649" s="4">
        <v>398.99999968707499</v>
      </c>
      <c r="P649" s="1">
        <v>4</v>
      </c>
    </row>
    <row r="650" spans="1:16" x14ac:dyDescent="0.35">
      <c r="A650" t="s">
        <v>165</v>
      </c>
      <c r="B650" t="s">
        <v>166</v>
      </c>
      <c r="C650" t="s">
        <v>167</v>
      </c>
      <c r="D650" t="s">
        <v>148</v>
      </c>
      <c r="E650" t="s">
        <v>43</v>
      </c>
      <c r="F650" t="s">
        <v>34</v>
      </c>
      <c r="G650" s="5">
        <v>0</v>
      </c>
      <c r="H650" s="2">
        <v>31.5</v>
      </c>
      <c r="I650" s="5">
        <v>1</v>
      </c>
      <c r="J650" s="3">
        <v>0</v>
      </c>
      <c r="K650" s="4">
        <v>360</v>
      </c>
      <c r="L650" s="4">
        <v>360</v>
      </c>
      <c r="M650" s="1">
        <v>0</v>
      </c>
      <c r="N650" s="4">
        <v>0</v>
      </c>
      <c r="O650" s="4">
        <v>360</v>
      </c>
      <c r="P650" s="1">
        <v>7</v>
      </c>
    </row>
    <row r="651" spans="1:16" x14ac:dyDescent="0.35">
      <c r="A651" t="s">
        <v>165</v>
      </c>
      <c r="B651" t="s">
        <v>166</v>
      </c>
      <c r="C651" t="s">
        <v>167</v>
      </c>
      <c r="D651" t="s">
        <v>148</v>
      </c>
      <c r="E651" t="s">
        <v>40</v>
      </c>
      <c r="F651" t="s">
        <v>24</v>
      </c>
      <c r="G651" s="5">
        <v>0</v>
      </c>
      <c r="H651" s="2">
        <v>31.5</v>
      </c>
      <c r="I651" s="5">
        <v>1</v>
      </c>
      <c r="J651" s="3">
        <v>5.0000000745057997E-2</v>
      </c>
      <c r="K651" s="4">
        <v>306.37499975971798</v>
      </c>
      <c r="L651" s="4">
        <v>306.37499975971798</v>
      </c>
      <c r="M651" s="1">
        <v>0</v>
      </c>
      <c r="N651" s="4">
        <v>0</v>
      </c>
      <c r="O651" s="4">
        <v>306.37499975971798</v>
      </c>
      <c r="P651" s="1">
        <v>8</v>
      </c>
    </row>
    <row r="652" spans="1:16" x14ac:dyDescent="0.35">
      <c r="A652" t="s">
        <v>165</v>
      </c>
      <c r="B652" t="s">
        <v>166</v>
      </c>
      <c r="C652" t="s">
        <v>167</v>
      </c>
      <c r="D652" t="s">
        <v>148</v>
      </c>
      <c r="E652" t="s">
        <v>92</v>
      </c>
      <c r="F652" t="s">
        <v>24</v>
      </c>
      <c r="G652" s="5">
        <v>0</v>
      </c>
      <c r="H652" s="2">
        <v>31.5</v>
      </c>
      <c r="I652" s="5">
        <v>1</v>
      </c>
      <c r="J652" s="3">
        <v>5.0000000745057997E-2</v>
      </c>
      <c r="K652" s="4">
        <v>299.24999976530597</v>
      </c>
      <c r="L652" s="4">
        <v>299.24999976530597</v>
      </c>
      <c r="M652" s="1">
        <v>0</v>
      </c>
      <c r="N652" s="4">
        <v>0</v>
      </c>
      <c r="O652" s="4">
        <v>299.24999976530597</v>
      </c>
      <c r="P652" s="1">
        <v>2</v>
      </c>
    </row>
    <row r="653" spans="1:16" x14ac:dyDescent="0.35">
      <c r="A653" t="s">
        <v>165</v>
      </c>
      <c r="B653" t="s">
        <v>166</v>
      </c>
      <c r="C653" t="s">
        <v>167</v>
      </c>
      <c r="D653" t="s">
        <v>148</v>
      </c>
      <c r="E653" t="s">
        <v>94</v>
      </c>
      <c r="F653" t="s">
        <v>59</v>
      </c>
      <c r="G653" s="5">
        <v>0</v>
      </c>
      <c r="H653" s="2">
        <v>31.5</v>
      </c>
      <c r="I653" s="5">
        <v>1</v>
      </c>
      <c r="J653" s="3">
        <v>0</v>
      </c>
      <c r="K653" s="4">
        <v>240</v>
      </c>
      <c r="L653" s="4">
        <v>240</v>
      </c>
      <c r="M653" s="1">
        <v>0</v>
      </c>
      <c r="N653" s="4">
        <v>0</v>
      </c>
      <c r="O653" s="4">
        <v>240</v>
      </c>
      <c r="P653" s="1">
        <v>3</v>
      </c>
    </row>
    <row r="654" spans="1:16" x14ac:dyDescent="0.35">
      <c r="A654" t="s">
        <v>165</v>
      </c>
      <c r="B654" t="s">
        <v>166</v>
      </c>
      <c r="C654" t="s">
        <v>167</v>
      </c>
      <c r="D654" t="s">
        <v>148</v>
      </c>
      <c r="E654" t="s">
        <v>109</v>
      </c>
      <c r="F654" t="s">
        <v>39</v>
      </c>
      <c r="G654" s="5">
        <v>0</v>
      </c>
      <c r="H654" s="2">
        <v>31.5</v>
      </c>
      <c r="I654" s="5">
        <v>1</v>
      </c>
      <c r="J654" s="3">
        <v>0</v>
      </c>
      <c r="K654" s="4">
        <v>176</v>
      </c>
      <c r="L654" s="4">
        <v>176</v>
      </c>
      <c r="M654" s="1">
        <v>0</v>
      </c>
      <c r="N654" s="4">
        <v>0</v>
      </c>
      <c r="O654" s="4">
        <v>176</v>
      </c>
      <c r="P654" s="1">
        <v>7</v>
      </c>
    </row>
    <row r="655" spans="1:16" x14ac:dyDescent="0.35">
      <c r="A655" t="s">
        <v>165</v>
      </c>
      <c r="B655" t="s">
        <v>166</v>
      </c>
      <c r="C655" t="s">
        <v>167</v>
      </c>
      <c r="D655" t="s">
        <v>148</v>
      </c>
      <c r="E655" t="s">
        <v>47</v>
      </c>
      <c r="F655" t="s">
        <v>39</v>
      </c>
      <c r="G655" s="5">
        <v>0</v>
      </c>
      <c r="H655" s="2">
        <v>31.5</v>
      </c>
      <c r="I655" s="5">
        <v>1</v>
      </c>
      <c r="J655" s="3">
        <v>0</v>
      </c>
      <c r="K655" s="4">
        <v>142.5</v>
      </c>
      <c r="L655" s="4">
        <v>142.5</v>
      </c>
      <c r="M655" s="1">
        <v>0</v>
      </c>
      <c r="N655" s="4">
        <v>0</v>
      </c>
      <c r="O655" s="4">
        <v>142.5</v>
      </c>
      <c r="P655" s="1">
        <v>6</v>
      </c>
    </row>
    <row r="656" spans="1:16" x14ac:dyDescent="0.35">
      <c r="A656" t="s">
        <v>165</v>
      </c>
      <c r="B656" t="s">
        <v>166</v>
      </c>
      <c r="C656" t="s">
        <v>167</v>
      </c>
      <c r="D656" t="s">
        <v>148</v>
      </c>
      <c r="E656" t="s">
        <v>77</v>
      </c>
      <c r="F656" t="s">
        <v>34</v>
      </c>
      <c r="G656" s="5">
        <v>0</v>
      </c>
      <c r="H656" s="2">
        <v>31.5</v>
      </c>
      <c r="I656" s="5">
        <v>1</v>
      </c>
      <c r="J656" s="3">
        <v>0.10000000149011599</v>
      </c>
      <c r="K656" s="4">
        <v>101.249999832361</v>
      </c>
      <c r="L656" s="4">
        <v>101.249999832361</v>
      </c>
      <c r="M656" s="1">
        <v>0</v>
      </c>
      <c r="N656" s="4">
        <v>0</v>
      </c>
      <c r="O656" s="4">
        <v>101.249999832361</v>
      </c>
      <c r="P656" s="1">
        <v>7</v>
      </c>
    </row>
    <row r="657" spans="1:16" x14ac:dyDescent="0.35">
      <c r="A657" t="s">
        <v>165</v>
      </c>
      <c r="B657" t="s">
        <v>166</v>
      </c>
      <c r="C657" t="s">
        <v>167</v>
      </c>
      <c r="D657" t="s">
        <v>148</v>
      </c>
      <c r="E657" t="s">
        <v>72</v>
      </c>
      <c r="F657" t="s">
        <v>31</v>
      </c>
      <c r="G657" s="5">
        <v>0</v>
      </c>
      <c r="H657" s="2">
        <v>31.5</v>
      </c>
      <c r="I657" s="5">
        <v>1</v>
      </c>
      <c r="J657" s="3">
        <v>0.20000000298023199</v>
      </c>
      <c r="K657" s="4">
        <v>97.279999637603694</v>
      </c>
      <c r="L657" s="4">
        <v>97.279999637603694</v>
      </c>
      <c r="M657" s="1">
        <v>0</v>
      </c>
      <c r="N657" s="4">
        <v>0</v>
      </c>
      <c r="O657" s="4">
        <v>97.279999637603694</v>
      </c>
      <c r="P657" s="1">
        <v>4</v>
      </c>
    </row>
    <row r="658" spans="1:16" x14ac:dyDescent="0.35">
      <c r="A658" t="s">
        <v>165</v>
      </c>
      <c r="B658" t="s">
        <v>166</v>
      </c>
      <c r="C658" t="s">
        <v>167</v>
      </c>
      <c r="D658" t="s">
        <v>148</v>
      </c>
      <c r="E658" t="s">
        <v>68</v>
      </c>
      <c r="F658" t="s">
        <v>27</v>
      </c>
      <c r="G658" s="5">
        <v>0</v>
      </c>
      <c r="H658" s="2">
        <v>31.5</v>
      </c>
      <c r="I658" s="5">
        <v>1</v>
      </c>
      <c r="J658" s="3">
        <v>0.20000000298023199</v>
      </c>
      <c r="K658" s="4">
        <v>89.599999666213904</v>
      </c>
      <c r="L658" s="4">
        <v>89.599999666213904</v>
      </c>
      <c r="M658" s="1">
        <v>0</v>
      </c>
      <c r="N658" s="4">
        <v>0</v>
      </c>
      <c r="O658" s="4">
        <v>89.599999666213904</v>
      </c>
      <c r="P658" s="1">
        <v>4</v>
      </c>
    </row>
    <row r="659" spans="1:16" x14ac:dyDescent="0.35">
      <c r="A659" t="s">
        <v>168</v>
      </c>
      <c r="B659" t="s">
        <v>169</v>
      </c>
      <c r="C659" t="s">
        <v>170</v>
      </c>
      <c r="D659" t="s">
        <v>171</v>
      </c>
      <c r="E659" t="s">
        <v>86</v>
      </c>
      <c r="F659" t="s">
        <v>31</v>
      </c>
      <c r="G659" s="5">
        <v>0</v>
      </c>
      <c r="H659" s="2">
        <v>42.583300000000001</v>
      </c>
      <c r="I659" s="5">
        <v>1</v>
      </c>
      <c r="J659" s="3">
        <v>5.0000000745057997E-2</v>
      </c>
      <c r="K659" s="4">
        <v>3847.4999969825099</v>
      </c>
      <c r="L659" s="4">
        <v>3847.4999969825099</v>
      </c>
      <c r="M659" s="1">
        <v>0</v>
      </c>
      <c r="N659" s="4">
        <v>0</v>
      </c>
      <c r="O659" s="4">
        <v>3847.4999969825099</v>
      </c>
      <c r="P659" s="1">
        <v>9</v>
      </c>
    </row>
    <row r="660" spans="1:16" x14ac:dyDescent="0.35">
      <c r="A660" t="s">
        <v>168</v>
      </c>
      <c r="B660" t="s">
        <v>169</v>
      </c>
      <c r="C660" t="s">
        <v>170</v>
      </c>
      <c r="D660" t="s">
        <v>171</v>
      </c>
      <c r="E660" t="s">
        <v>57</v>
      </c>
      <c r="F660" t="s">
        <v>24</v>
      </c>
      <c r="G660" s="5">
        <v>123</v>
      </c>
      <c r="H660" s="2">
        <v>42.583300000000001</v>
      </c>
      <c r="I660" s="5">
        <v>3</v>
      </c>
      <c r="J660" s="3">
        <v>1.66666669150193E-2</v>
      </c>
      <c r="K660" s="4">
        <v>1406.2499995343301</v>
      </c>
      <c r="L660" s="4">
        <v>468.74999984477898</v>
      </c>
      <c r="M660" s="1">
        <v>2.4400000000000002E-2</v>
      </c>
      <c r="N660" s="4">
        <v>11.432926825482401</v>
      </c>
      <c r="O660" s="4">
        <v>468.74999984477898</v>
      </c>
      <c r="P660" s="1">
        <v>6.3333000000000004</v>
      </c>
    </row>
    <row r="661" spans="1:16" x14ac:dyDescent="0.35">
      <c r="A661" t="s">
        <v>168</v>
      </c>
      <c r="B661" t="s">
        <v>169</v>
      </c>
      <c r="C661" t="s">
        <v>170</v>
      </c>
      <c r="D661" t="s">
        <v>171</v>
      </c>
      <c r="E661" t="s">
        <v>76</v>
      </c>
      <c r="F661" t="s">
        <v>27</v>
      </c>
      <c r="G661" s="5">
        <v>335</v>
      </c>
      <c r="H661" s="2">
        <v>42.583300000000001</v>
      </c>
      <c r="I661" s="5">
        <v>2</v>
      </c>
      <c r="J661" s="3">
        <v>0</v>
      </c>
      <c r="K661" s="4">
        <v>1170</v>
      </c>
      <c r="L661" s="4">
        <v>585</v>
      </c>
      <c r="M661" s="1">
        <v>6.0000000000000001E-3</v>
      </c>
      <c r="N661" s="4">
        <v>3.4925373134328299</v>
      </c>
      <c r="O661" s="4">
        <v>585</v>
      </c>
      <c r="P661" s="1">
        <v>6</v>
      </c>
    </row>
    <row r="662" spans="1:16" x14ac:dyDescent="0.35">
      <c r="A662" t="s">
        <v>168</v>
      </c>
      <c r="B662" t="s">
        <v>169</v>
      </c>
      <c r="C662" t="s">
        <v>170</v>
      </c>
      <c r="D662" t="s">
        <v>171</v>
      </c>
      <c r="E662" t="s">
        <v>66</v>
      </c>
      <c r="F662" t="s">
        <v>59</v>
      </c>
      <c r="G662" s="5">
        <v>0</v>
      </c>
      <c r="H662" s="2">
        <v>42.583300000000001</v>
      </c>
      <c r="I662" s="5">
        <v>1</v>
      </c>
      <c r="J662" s="3">
        <v>0</v>
      </c>
      <c r="K662" s="4">
        <v>1060</v>
      </c>
      <c r="L662" s="4">
        <v>1060</v>
      </c>
      <c r="M662" s="1">
        <v>0</v>
      </c>
      <c r="N662" s="4">
        <v>0</v>
      </c>
      <c r="O662" s="4">
        <v>1060</v>
      </c>
      <c r="P662" s="1">
        <v>6</v>
      </c>
    </row>
    <row r="663" spans="1:16" x14ac:dyDescent="0.35">
      <c r="A663" t="s">
        <v>168</v>
      </c>
      <c r="B663" t="s">
        <v>169</v>
      </c>
      <c r="C663" t="s">
        <v>170</v>
      </c>
      <c r="D663" t="s">
        <v>171</v>
      </c>
      <c r="E663" t="s">
        <v>96</v>
      </c>
      <c r="F663" t="s">
        <v>34</v>
      </c>
      <c r="G663" s="5">
        <v>237</v>
      </c>
      <c r="H663" s="2">
        <v>42.583300000000001</v>
      </c>
      <c r="I663" s="5">
        <v>2</v>
      </c>
      <c r="J663" s="3">
        <v>0.12500000372528999</v>
      </c>
      <c r="K663" s="4">
        <v>626.99999704956997</v>
      </c>
      <c r="L663" s="4">
        <v>313.49999852478498</v>
      </c>
      <c r="M663" s="1">
        <v>8.3999999999999995E-3</v>
      </c>
      <c r="N663" s="4">
        <v>2.6455696078040898</v>
      </c>
      <c r="O663" s="4">
        <v>313.49999852478498</v>
      </c>
      <c r="P663" s="1">
        <v>6</v>
      </c>
    </row>
    <row r="664" spans="1:16" x14ac:dyDescent="0.35">
      <c r="A664" t="s">
        <v>168</v>
      </c>
      <c r="B664" t="s">
        <v>169</v>
      </c>
      <c r="C664" t="s">
        <v>170</v>
      </c>
      <c r="D664" t="s">
        <v>171</v>
      </c>
      <c r="E664" t="s">
        <v>26</v>
      </c>
      <c r="F664" t="s">
        <v>27</v>
      </c>
      <c r="G664" s="5">
        <v>0</v>
      </c>
      <c r="H664" s="2">
        <v>42.583300000000001</v>
      </c>
      <c r="I664" s="5">
        <v>1</v>
      </c>
      <c r="J664" s="3">
        <v>0</v>
      </c>
      <c r="K664" s="4">
        <v>608</v>
      </c>
      <c r="L664" s="4">
        <v>608</v>
      </c>
      <c r="M664" s="1">
        <v>0</v>
      </c>
      <c r="N664" s="4">
        <v>0</v>
      </c>
      <c r="O664" s="4">
        <v>608</v>
      </c>
      <c r="P664" s="1">
        <v>2</v>
      </c>
    </row>
    <row r="665" spans="1:16" x14ac:dyDescent="0.35">
      <c r="A665" t="s">
        <v>168</v>
      </c>
      <c r="B665" t="s">
        <v>169</v>
      </c>
      <c r="C665" t="s">
        <v>170</v>
      </c>
      <c r="D665" t="s">
        <v>171</v>
      </c>
      <c r="E665" t="s">
        <v>25</v>
      </c>
      <c r="F665" t="s">
        <v>21</v>
      </c>
      <c r="G665" s="5">
        <v>0</v>
      </c>
      <c r="H665" s="2">
        <v>42.583300000000001</v>
      </c>
      <c r="I665" s="5">
        <v>1</v>
      </c>
      <c r="J665" s="3">
        <v>0</v>
      </c>
      <c r="K665" s="4">
        <v>590.4</v>
      </c>
      <c r="L665" s="4">
        <v>590.4</v>
      </c>
      <c r="M665" s="1">
        <v>0</v>
      </c>
      <c r="N665" s="4">
        <v>0</v>
      </c>
      <c r="O665" s="4">
        <v>590.4</v>
      </c>
      <c r="P665" s="1">
        <v>6</v>
      </c>
    </row>
    <row r="666" spans="1:16" x14ac:dyDescent="0.35">
      <c r="A666" t="s">
        <v>168</v>
      </c>
      <c r="B666" t="s">
        <v>169</v>
      </c>
      <c r="C666" t="s">
        <v>170</v>
      </c>
      <c r="D666" t="s">
        <v>171</v>
      </c>
      <c r="E666" t="s">
        <v>99</v>
      </c>
      <c r="F666" t="s">
        <v>31</v>
      </c>
      <c r="G666" s="5">
        <v>442</v>
      </c>
      <c r="H666" s="2">
        <v>42.583300000000001</v>
      </c>
      <c r="I666" s="5">
        <v>2</v>
      </c>
      <c r="J666" s="3">
        <v>0</v>
      </c>
      <c r="K666" s="4">
        <v>585</v>
      </c>
      <c r="L666" s="4">
        <v>292.5</v>
      </c>
      <c r="M666" s="1">
        <v>4.4999999999999997E-3</v>
      </c>
      <c r="N666" s="4">
        <v>1.3235294117647001</v>
      </c>
      <c r="O666" s="4">
        <v>292.5</v>
      </c>
      <c r="P666" s="1">
        <v>4</v>
      </c>
    </row>
    <row r="667" spans="1:16" x14ac:dyDescent="0.35">
      <c r="A667" t="s">
        <v>168</v>
      </c>
      <c r="B667" t="s">
        <v>169</v>
      </c>
      <c r="C667" t="s">
        <v>170</v>
      </c>
      <c r="D667" t="s">
        <v>171</v>
      </c>
      <c r="E667" t="s">
        <v>29</v>
      </c>
      <c r="F667" t="s">
        <v>24</v>
      </c>
      <c r="G667" s="5">
        <v>0</v>
      </c>
      <c r="H667" s="2">
        <v>42.583300000000001</v>
      </c>
      <c r="I667" s="5">
        <v>1</v>
      </c>
      <c r="J667" s="3">
        <v>0</v>
      </c>
      <c r="K667" s="4">
        <v>510</v>
      </c>
      <c r="L667" s="4">
        <v>510</v>
      </c>
      <c r="M667" s="1">
        <v>0</v>
      </c>
      <c r="N667" s="4">
        <v>0</v>
      </c>
      <c r="O667" s="4">
        <v>510</v>
      </c>
      <c r="P667" s="1">
        <v>7</v>
      </c>
    </row>
    <row r="668" spans="1:16" x14ac:dyDescent="0.35">
      <c r="A668" t="s">
        <v>168</v>
      </c>
      <c r="B668" t="s">
        <v>169</v>
      </c>
      <c r="C668" t="s">
        <v>170</v>
      </c>
      <c r="D668" t="s">
        <v>171</v>
      </c>
      <c r="E668" t="s">
        <v>32</v>
      </c>
      <c r="F668" t="s">
        <v>21</v>
      </c>
      <c r="G668" s="5">
        <v>0</v>
      </c>
      <c r="H668" s="2">
        <v>42.583300000000001</v>
      </c>
      <c r="I668" s="5">
        <v>1</v>
      </c>
      <c r="J668" s="3">
        <v>0</v>
      </c>
      <c r="K668" s="4">
        <v>504</v>
      </c>
      <c r="L668" s="4">
        <v>504</v>
      </c>
      <c r="M668" s="1">
        <v>0</v>
      </c>
      <c r="N668" s="4">
        <v>0</v>
      </c>
      <c r="O668" s="4">
        <v>504</v>
      </c>
      <c r="P668" s="1">
        <v>7</v>
      </c>
    </row>
    <row r="669" spans="1:16" x14ac:dyDescent="0.35">
      <c r="A669" t="s">
        <v>168</v>
      </c>
      <c r="B669" t="s">
        <v>169</v>
      </c>
      <c r="C669" t="s">
        <v>170</v>
      </c>
      <c r="D669" t="s">
        <v>171</v>
      </c>
      <c r="E669" t="s">
        <v>64</v>
      </c>
      <c r="F669" t="s">
        <v>36</v>
      </c>
      <c r="G669" s="5">
        <v>0</v>
      </c>
      <c r="H669" s="2">
        <v>42.583300000000001</v>
      </c>
      <c r="I669" s="5">
        <v>1</v>
      </c>
      <c r="J669" s="3">
        <v>5.0000000745057997E-2</v>
      </c>
      <c r="K669" s="4">
        <v>319.19999974965998</v>
      </c>
      <c r="L669" s="4">
        <v>319.19999974965998</v>
      </c>
      <c r="M669" s="1">
        <v>0</v>
      </c>
      <c r="N669" s="4">
        <v>0</v>
      </c>
      <c r="O669" s="4">
        <v>319.19999974965998</v>
      </c>
      <c r="P669" s="1">
        <v>4</v>
      </c>
    </row>
    <row r="670" spans="1:16" x14ac:dyDescent="0.35">
      <c r="A670" t="s">
        <v>168</v>
      </c>
      <c r="B670" t="s">
        <v>169</v>
      </c>
      <c r="C670" t="s">
        <v>170</v>
      </c>
      <c r="D670" t="s">
        <v>171</v>
      </c>
      <c r="E670" t="s">
        <v>45</v>
      </c>
      <c r="F670" t="s">
        <v>36</v>
      </c>
      <c r="G670" s="5">
        <v>0</v>
      </c>
      <c r="H670" s="2">
        <v>42.583300000000001</v>
      </c>
      <c r="I670" s="5">
        <v>1</v>
      </c>
      <c r="J670" s="3">
        <v>0</v>
      </c>
      <c r="K670" s="4">
        <v>304</v>
      </c>
      <c r="L670" s="4">
        <v>304</v>
      </c>
      <c r="M670" s="1">
        <v>0</v>
      </c>
      <c r="N670" s="4">
        <v>0</v>
      </c>
      <c r="O670" s="4">
        <v>304</v>
      </c>
      <c r="P670" s="1">
        <v>3</v>
      </c>
    </row>
    <row r="671" spans="1:16" x14ac:dyDescent="0.35">
      <c r="A671" t="s">
        <v>168</v>
      </c>
      <c r="B671" t="s">
        <v>169</v>
      </c>
      <c r="C671" t="s">
        <v>170</v>
      </c>
      <c r="D671" t="s">
        <v>171</v>
      </c>
      <c r="E671" t="s">
        <v>122</v>
      </c>
      <c r="F671" t="s">
        <v>27</v>
      </c>
      <c r="G671" s="5">
        <v>203</v>
      </c>
      <c r="H671" s="2">
        <v>42.583300000000001</v>
      </c>
      <c r="I671" s="5">
        <v>2</v>
      </c>
      <c r="J671" s="3">
        <v>0</v>
      </c>
      <c r="K671" s="4">
        <v>266</v>
      </c>
      <c r="L671" s="4">
        <v>133</v>
      </c>
      <c r="M671" s="1">
        <v>9.9000000000000008E-3</v>
      </c>
      <c r="N671" s="4">
        <v>1.3103448275862</v>
      </c>
      <c r="O671" s="4">
        <v>133</v>
      </c>
      <c r="P671" s="1">
        <v>10.5</v>
      </c>
    </row>
    <row r="672" spans="1:16" x14ac:dyDescent="0.35">
      <c r="A672" t="s">
        <v>168</v>
      </c>
      <c r="B672" t="s">
        <v>169</v>
      </c>
      <c r="C672" t="s">
        <v>170</v>
      </c>
      <c r="D672" t="s">
        <v>171</v>
      </c>
      <c r="E672" t="s">
        <v>40</v>
      </c>
      <c r="F672" t="s">
        <v>24</v>
      </c>
      <c r="G672" s="5">
        <v>0</v>
      </c>
      <c r="H672" s="2">
        <v>42.583300000000001</v>
      </c>
      <c r="I672" s="5">
        <v>1</v>
      </c>
      <c r="J672" s="3">
        <v>0</v>
      </c>
      <c r="K672" s="4">
        <v>258</v>
      </c>
      <c r="L672" s="4">
        <v>258</v>
      </c>
      <c r="M672" s="1">
        <v>0</v>
      </c>
      <c r="N672" s="4">
        <v>0</v>
      </c>
      <c r="O672" s="4">
        <v>258</v>
      </c>
      <c r="P672" s="1">
        <v>7</v>
      </c>
    </row>
    <row r="673" spans="1:16" x14ac:dyDescent="0.35">
      <c r="A673" t="s">
        <v>168</v>
      </c>
      <c r="B673" t="s">
        <v>169</v>
      </c>
      <c r="C673" t="s">
        <v>170</v>
      </c>
      <c r="D673" t="s">
        <v>171</v>
      </c>
      <c r="E673" t="s">
        <v>72</v>
      </c>
      <c r="F673" t="s">
        <v>31</v>
      </c>
      <c r="G673" s="5">
        <v>0</v>
      </c>
      <c r="H673" s="2">
        <v>42.583300000000001</v>
      </c>
      <c r="I673" s="5">
        <v>1</v>
      </c>
      <c r="J673" s="3">
        <v>0</v>
      </c>
      <c r="K673" s="4">
        <v>237.5</v>
      </c>
      <c r="L673" s="4">
        <v>237.5</v>
      </c>
      <c r="M673" s="1">
        <v>0</v>
      </c>
      <c r="N673" s="4">
        <v>0</v>
      </c>
      <c r="O673" s="4">
        <v>237.5</v>
      </c>
      <c r="P673" s="1">
        <v>6</v>
      </c>
    </row>
    <row r="674" spans="1:16" x14ac:dyDescent="0.35">
      <c r="A674" t="s">
        <v>168</v>
      </c>
      <c r="B674" t="s">
        <v>169</v>
      </c>
      <c r="C674" t="s">
        <v>170</v>
      </c>
      <c r="D674" t="s">
        <v>171</v>
      </c>
      <c r="E674" t="s">
        <v>33</v>
      </c>
      <c r="F674" t="s">
        <v>34</v>
      </c>
      <c r="G674" s="5">
        <v>0</v>
      </c>
      <c r="H674" s="2">
        <v>42.583300000000001</v>
      </c>
      <c r="I674" s="5">
        <v>1</v>
      </c>
      <c r="J674" s="3">
        <v>0.20000000298023199</v>
      </c>
      <c r="K674" s="4">
        <v>227.99999915063299</v>
      </c>
      <c r="L674" s="4">
        <v>227.99999915063299</v>
      </c>
      <c r="M674" s="1">
        <v>0</v>
      </c>
      <c r="N674" s="4">
        <v>0</v>
      </c>
      <c r="O674" s="4">
        <v>227.99999915063299</v>
      </c>
      <c r="P674" s="1">
        <v>4</v>
      </c>
    </row>
    <row r="675" spans="1:16" x14ac:dyDescent="0.35">
      <c r="A675" t="s">
        <v>168</v>
      </c>
      <c r="B675" t="s">
        <v>169</v>
      </c>
      <c r="C675" t="s">
        <v>170</v>
      </c>
      <c r="D675" t="s">
        <v>171</v>
      </c>
      <c r="E675" t="s">
        <v>137</v>
      </c>
      <c r="F675" t="s">
        <v>34</v>
      </c>
      <c r="G675" s="5">
        <v>0</v>
      </c>
      <c r="H675" s="2">
        <v>42.583300000000001</v>
      </c>
      <c r="I675" s="5">
        <v>1</v>
      </c>
      <c r="J675" s="3">
        <v>0</v>
      </c>
      <c r="K675" s="4">
        <v>210</v>
      </c>
      <c r="L675" s="4">
        <v>210</v>
      </c>
      <c r="M675" s="1">
        <v>0</v>
      </c>
      <c r="N675" s="4">
        <v>0</v>
      </c>
      <c r="O675" s="4">
        <v>210</v>
      </c>
      <c r="P675" s="1">
        <v>7</v>
      </c>
    </row>
    <row r="676" spans="1:16" x14ac:dyDescent="0.35">
      <c r="A676" t="s">
        <v>168</v>
      </c>
      <c r="B676" t="s">
        <v>169</v>
      </c>
      <c r="C676" t="s">
        <v>170</v>
      </c>
      <c r="D676" t="s">
        <v>171</v>
      </c>
      <c r="E676" t="s">
        <v>95</v>
      </c>
      <c r="F676" t="s">
        <v>31</v>
      </c>
      <c r="G676" s="5">
        <v>0</v>
      </c>
      <c r="H676" s="2">
        <v>42.583300000000001</v>
      </c>
      <c r="I676" s="5">
        <v>1</v>
      </c>
      <c r="J676" s="3">
        <v>0.10000000149011599</v>
      </c>
      <c r="K676" s="4">
        <v>137.69999977201201</v>
      </c>
      <c r="L676" s="4">
        <v>137.69999977201201</v>
      </c>
      <c r="M676" s="1">
        <v>0</v>
      </c>
      <c r="N676" s="4">
        <v>0</v>
      </c>
      <c r="O676" s="4">
        <v>137.69999977201201</v>
      </c>
      <c r="P676" s="1">
        <v>5</v>
      </c>
    </row>
    <row r="677" spans="1:16" x14ac:dyDescent="0.35">
      <c r="A677" t="s">
        <v>168</v>
      </c>
      <c r="B677" t="s">
        <v>169</v>
      </c>
      <c r="C677" t="s">
        <v>170</v>
      </c>
      <c r="D677" t="s">
        <v>171</v>
      </c>
      <c r="E677" t="s">
        <v>44</v>
      </c>
      <c r="F677" t="s">
        <v>36</v>
      </c>
      <c r="G677" s="5">
        <v>0</v>
      </c>
      <c r="H677" s="2">
        <v>42.583300000000001</v>
      </c>
      <c r="I677" s="5">
        <v>1</v>
      </c>
      <c r="J677" s="3">
        <v>0</v>
      </c>
      <c r="K677" s="4">
        <v>135.1</v>
      </c>
      <c r="L677" s="4">
        <v>135.1</v>
      </c>
      <c r="M677" s="1">
        <v>0</v>
      </c>
      <c r="N677" s="4">
        <v>0</v>
      </c>
      <c r="O677" s="4">
        <v>135.1</v>
      </c>
      <c r="P677" s="1">
        <v>15</v>
      </c>
    </row>
    <row r="678" spans="1:16" x14ac:dyDescent="0.35">
      <c r="A678" t="s">
        <v>168</v>
      </c>
      <c r="B678" t="s">
        <v>169</v>
      </c>
      <c r="C678" t="s">
        <v>170</v>
      </c>
      <c r="D678" t="s">
        <v>171</v>
      </c>
      <c r="E678" t="s">
        <v>56</v>
      </c>
      <c r="F678" t="s">
        <v>36</v>
      </c>
      <c r="G678" s="5">
        <v>0</v>
      </c>
      <c r="H678" s="2">
        <v>42.583300000000001</v>
      </c>
      <c r="I678" s="5">
        <v>1</v>
      </c>
      <c r="J678" s="3">
        <v>0</v>
      </c>
      <c r="K678" s="4">
        <v>96</v>
      </c>
      <c r="L678" s="4">
        <v>96</v>
      </c>
      <c r="M678" s="1">
        <v>0</v>
      </c>
      <c r="N678" s="4">
        <v>0</v>
      </c>
      <c r="O678" s="4">
        <v>96</v>
      </c>
      <c r="P678" s="1">
        <v>2</v>
      </c>
    </row>
    <row r="679" spans="1:16" x14ac:dyDescent="0.35">
      <c r="A679" t="s">
        <v>168</v>
      </c>
      <c r="B679" t="s">
        <v>169</v>
      </c>
      <c r="C679" t="s">
        <v>170</v>
      </c>
      <c r="D679" t="s">
        <v>171</v>
      </c>
      <c r="E679" t="s">
        <v>77</v>
      </c>
      <c r="F679" t="s">
        <v>34</v>
      </c>
      <c r="G679" s="5">
        <v>0</v>
      </c>
      <c r="H679" s="2">
        <v>42.583300000000001</v>
      </c>
      <c r="I679" s="5">
        <v>1</v>
      </c>
      <c r="J679" s="3">
        <v>0</v>
      </c>
      <c r="K679" s="4">
        <v>90</v>
      </c>
      <c r="L679" s="4">
        <v>90</v>
      </c>
      <c r="M679" s="1">
        <v>0</v>
      </c>
      <c r="N679" s="4">
        <v>0</v>
      </c>
      <c r="O679" s="4">
        <v>90</v>
      </c>
      <c r="P679" s="1">
        <v>5</v>
      </c>
    </row>
    <row r="680" spans="1:16" x14ac:dyDescent="0.35">
      <c r="A680" t="s">
        <v>168</v>
      </c>
      <c r="B680" t="s">
        <v>169</v>
      </c>
      <c r="C680" t="s">
        <v>170</v>
      </c>
      <c r="D680" t="s">
        <v>171</v>
      </c>
      <c r="E680" t="s">
        <v>65</v>
      </c>
      <c r="F680" t="s">
        <v>27</v>
      </c>
      <c r="G680" s="5">
        <v>0</v>
      </c>
      <c r="H680" s="2">
        <v>42.583300000000001</v>
      </c>
      <c r="I680" s="5">
        <v>1</v>
      </c>
      <c r="J680" s="3">
        <v>0</v>
      </c>
      <c r="K680" s="4">
        <v>84</v>
      </c>
      <c r="L680" s="4">
        <v>84</v>
      </c>
      <c r="M680" s="1">
        <v>0</v>
      </c>
      <c r="N680" s="4">
        <v>0</v>
      </c>
      <c r="O680" s="4">
        <v>84</v>
      </c>
      <c r="P680" s="1">
        <v>7</v>
      </c>
    </row>
    <row r="681" spans="1:16" x14ac:dyDescent="0.35">
      <c r="A681" t="s">
        <v>168</v>
      </c>
      <c r="B681" t="s">
        <v>169</v>
      </c>
      <c r="C681" t="s">
        <v>170</v>
      </c>
      <c r="D681" t="s">
        <v>171</v>
      </c>
      <c r="E681" t="s">
        <v>49</v>
      </c>
      <c r="F681" t="s">
        <v>34</v>
      </c>
      <c r="G681" s="5">
        <v>0</v>
      </c>
      <c r="H681" s="2">
        <v>42.583300000000001</v>
      </c>
      <c r="I681" s="5">
        <v>1</v>
      </c>
      <c r="J681" s="3">
        <v>0</v>
      </c>
      <c r="K681" s="4">
        <v>72</v>
      </c>
      <c r="L681" s="4">
        <v>72</v>
      </c>
      <c r="M681" s="1">
        <v>0</v>
      </c>
      <c r="N681" s="4">
        <v>0</v>
      </c>
      <c r="O681" s="4">
        <v>72</v>
      </c>
      <c r="P681" s="1">
        <v>7</v>
      </c>
    </row>
    <row r="682" spans="1:16" x14ac:dyDescent="0.35">
      <c r="A682" t="s">
        <v>168</v>
      </c>
      <c r="B682" t="s">
        <v>169</v>
      </c>
      <c r="C682" t="s">
        <v>170</v>
      </c>
      <c r="D682" t="s">
        <v>171</v>
      </c>
      <c r="E682" t="s">
        <v>73</v>
      </c>
      <c r="F682" t="s">
        <v>36</v>
      </c>
      <c r="G682" s="5">
        <v>0</v>
      </c>
      <c r="H682" s="2">
        <v>42.583300000000001</v>
      </c>
      <c r="I682" s="5">
        <v>1</v>
      </c>
      <c r="J682" s="3">
        <v>0</v>
      </c>
      <c r="K682" s="4">
        <v>45</v>
      </c>
      <c r="L682" s="4">
        <v>45</v>
      </c>
      <c r="M682" s="1">
        <v>0</v>
      </c>
      <c r="N682" s="4">
        <v>0</v>
      </c>
      <c r="O682" s="4">
        <v>45</v>
      </c>
      <c r="P682" s="1">
        <v>6</v>
      </c>
    </row>
    <row r="683" spans="1:16" x14ac:dyDescent="0.35">
      <c r="A683" t="s">
        <v>172</v>
      </c>
      <c r="B683" t="s">
        <v>173</v>
      </c>
      <c r="C683" t="s">
        <v>174</v>
      </c>
      <c r="D683" t="s">
        <v>161</v>
      </c>
      <c r="E683" t="s">
        <v>85</v>
      </c>
      <c r="F683" t="s">
        <v>34</v>
      </c>
      <c r="G683" s="5">
        <v>0</v>
      </c>
      <c r="H683" s="2">
        <v>43</v>
      </c>
      <c r="I683" s="5">
        <v>1</v>
      </c>
      <c r="J683" s="3">
        <v>0.25</v>
      </c>
      <c r="K683" s="4">
        <v>6324</v>
      </c>
      <c r="L683" s="4">
        <v>6324</v>
      </c>
      <c r="M683" s="1">
        <v>0</v>
      </c>
      <c r="N683" s="4">
        <v>0</v>
      </c>
      <c r="O683" s="4">
        <v>6324</v>
      </c>
      <c r="P683" s="1">
        <v>5</v>
      </c>
    </row>
    <row r="684" spans="1:16" x14ac:dyDescent="0.35">
      <c r="A684" t="s">
        <v>172</v>
      </c>
      <c r="B684" t="s">
        <v>173</v>
      </c>
      <c r="C684" t="s">
        <v>174</v>
      </c>
      <c r="D684" t="s">
        <v>161</v>
      </c>
      <c r="E684" t="s">
        <v>26</v>
      </c>
      <c r="F684" t="s">
        <v>27</v>
      </c>
      <c r="G684" s="5">
        <v>0</v>
      </c>
      <c r="H684" s="2">
        <v>43</v>
      </c>
      <c r="I684" s="5">
        <v>1</v>
      </c>
      <c r="J684" s="3">
        <v>5.0000000745057997E-2</v>
      </c>
      <c r="K684" s="4">
        <v>2165.9999983012599</v>
      </c>
      <c r="L684" s="4">
        <v>2165.9999983012599</v>
      </c>
      <c r="M684" s="1">
        <v>0</v>
      </c>
      <c r="N684" s="4">
        <v>0</v>
      </c>
      <c r="O684" s="4">
        <v>2165.9999983012599</v>
      </c>
      <c r="P684" s="1">
        <v>7</v>
      </c>
    </row>
    <row r="685" spans="1:16" x14ac:dyDescent="0.35">
      <c r="A685" t="s">
        <v>172</v>
      </c>
      <c r="B685" t="s">
        <v>173</v>
      </c>
      <c r="C685" t="s">
        <v>174</v>
      </c>
      <c r="D685" t="s">
        <v>161</v>
      </c>
      <c r="E685" t="s">
        <v>29</v>
      </c>
      <c r="F685" t="s">
        <v>24</v>
      </c>
      <c r="G685" s="5">
        <v>335</v>
      </c>
      <c r="H685" s="2">
        <v>43</v>
      </c>
      <c r="I685" s="5">
        <v>2</v>
      </c>
      <c r="J685" s="3">
        <v>0.125</v>
      </c>
      <c r="K685" s="4">
        <v>1938</v>
      </c>
      <c r="L685" s="4">
        <v>969</v>
      </c>
      <c r="M685" s="1">
        <v>6.0000000000000001E-3</v>
      </c>
      <c r="N685" s="4">
        <v>5.7850746268656703</v>
      </c>
      <c r="O685" s="4">
        <v>969</v>
      </c>
      <c r="P685" s="1">
        <v>6</v>
      </c>
    </row>
    <row r="686" spans="1:16" x14ac:dyDescent="0.35">
      <c r="A686" t="s">
        <v>172</v>
      </c>
      <c r="B686" t="s">
        <v>173</v>
      </c>
      <c r="C686" t="s">
        <v>174</v>
      </c>
      <c r="D686" t="s">
        <v>161</v>
      </c>
      <c r="E686" t="s">
        <v>70</v>
      </c>
      <c r="F686" t="s">
        <v>59</v>
      </c>
      <c r="G686" s="5">
        <v>482</v>
      </c>
      <c r="H686" s="2">
        <v>43</v>
      </c>
      <c r="I686" s="5">
        <v>2</v>
      </c>
      <c r="J686" s="3">
        <v>0.12500000372528999</v>
      </c>
      <c r="K686" s="4">
        <v>1685.99999554753</v>
      </c>
      <c r="L686" s="4">
        <v>842.99999777376604</v>
      </c>
      <c r="M686" s="1">
        <v>4.1000000000000003E-3</v>
      </c>
      <c r="N686" s="4">
        <v>3.4979253019658301</v>
      </c>
      <c r="O686" s="4">
        <v>842.99999777376604</v>
      </c>
      <c r="P686" s="1">
        <v>6</v>
      </c>
    </row>
    <row r="687" spans="1:16" x14ac:dyDescent="0.35">
      <c r="A687" t="s">
        <v>172</v>
      </c>
      <c r="B687" t="s">
        <v>173</v>
      </c>
      <c r="C687" t="s">
        <v>174</v>
      </c>
      <c r="D687" t="s">
        <v>161</v>
      </c>
      <c r="E687" t="s">
        <v>105</v>
      </c>
      <c r="F687" t="s">
        <v>34</v>
      </c>
      <c r="G687" s="5">
        <v>0</v>
      </c>
      <c r="H687" s="2">
        <v>43</v>
      </c>
      <c r="I687" s="5">
        <v>1</v>
      </c>
      <c r="J687" s="3">
        <v>0.15000000596046401</v>
      </c>
      <c r="K687" s="4">
        <v>1407.5999901294699</v>
      </c>
      <c r="L687" s="4">
        <v>1407.5999901294699</v>
      </c>
      <c r="M687" s="1">
        <v>0</v>
      </c>
      <c r="N687" s="4">
        <v>0</v>
      </c>
      <c r="O687" s="4">
        <v>1407.5999901294699</v>
      </c>
      <c r="P687" s="1">
        <v>0</v>
      </c>
    </row>
    <row r="688" spans="1:16" x14ac:dyDescent="0.35">
      <c r="A688" t="s">
        <v>172</v>
      </c>
      <c r="B688" t="s">
        <v>173</v>
      </c>
      <c r="C688" t="s">
        <v>174</v>
      </c>
      <c r="D688" t="s">
        <v>161</v>
      </c>
      <c r="E688" t="s">
        <v>41</v>
      </c>
      <c r="F688" t="s">
        <v>31</v>
      </c>
      <c r="G688" s="5">
        <v>315</v>
      </c>
      <c r="H688" s="2">
        <v>43</v>
      </c>
      <c r="I688" s="5">
        <v>2</v>
      </c>
      <c r="J688" s="3">
        <v>0</v>
      </c>
      <c r="K688" s="4">
        <v>1371.6</v>
      </c>
      <c r="L688" s="4">
        <v>685.8</v>
      </c>
      <c r="M688" s="1">
        <v>6.3E-3</v>
      </c>
      <c r="N688" s="4">
        <v>4.3542857142857097</v>
      </c>
      <c r="O688" s="4">
        <v>685.8</v>
      </c>
      <c r="P688" s="1">
        <v>10.5</v>
      </c>
    </row>
    <row r="689" spans="1:16" x14ac:dyDescent="0.35">
      <c r="A689" t="s">
        <v>172</v>
      </c>
      <c r="B689" t="s">
        <v>173</v>
      </c>
      <c r="C689" t="s">
        <v>174</v>
      </c>
      <c r="D689" t="s">
        <v>161</v>
      </c>
      <c r="E689" t="s">
        <v>55</v>
      </c>
      <c r="F689" t="s">
        <v>34</v>
      </c>
      <c r="G689" s="5">
        <v>0</v>
      </c>
      <c r="H689" s="2">
        <v>43</v>
      </c>
      <c r="I689" s="5">
        <v>1</v>
      </c>
      <c r="J689" s="3">
        <v>0</v>
      </c>
      <c r="K689" s="4">
        <v>1080</v>
      </c>
      <c r="L689" s="4">
        <v>1080</v>
      </c>
      <c r="M689" s="1">
        <v>0</v>
      </c>
      <c r="N689" s="4">
        <v>0</v>
      </c>
      <c r="O689" s="4">
        <v>1080</v>
      </c>
      <c r="P689" s="1">
        <v>11</v>
      </c>
    </row>
    <row r="690" spans="1:16" x14ac:dyDescent="0.35">
      <c r="A690" t="s">
        <v>172</v>
      </c>
      <c r="B690" t="s">
        <v>173</v>
      </c>
      <c r="C690" t="s">
        <v>174</v>
      </c>
      <c r="D690" t="s">
        <v>161</v>
      </c>
      <c r="E690" t="s">
        <v>106</v>
      </c>
      <c r="F690" t="s">
        <v>39</v>
      </c>
      <c r="G690" s="5">
        <v>0</v>
      </c>
      <c r="H690" s="2">
        <v>43</v>
      </c>
      <c r="I690" s="5">
        <v>1</v>
      </c>
      <c r="J690" s="3">
        <v>0.20000000298023199</v>
      </c>
      <c r="K690" s="4">
        <v>959.99999642372097</v>
      </c>
      <c r="L690" s="4">
        <v>959.99999642372097</v>
      </c>
      <c r="M690" s="1">
        <v>0</v>
      </c>
      <c r="N690" s="4">
        <v>0</v>
      </c>
      <c r="O690" s="4">
        <v>959.99999642372097</v>
      </c>
      <c r="P690" s="1">
        <v>4</v>
      </c>
    </row>
    <row r="691" spans="1:16" x14ac:dyDescent="0.35">
      <c r="A691" t="s">
        <v>172</v>
      </c>
      <c r="B691" t="s">
        <v>173</v>
      </c>
      <c r="C691" t="s">
        <v>174</v>
      </c>
      <c r="D691" t="s">
        <v>161</v>
      </c>
      <c r="E691" t="s">
        <v>42</v>
      </c>
      <c r="F691" t="s">
        <v>24</v>
      </c>
      <c r="G691" s="5">
        <v>0</v>
      </c>
      <c r="H691" s="2">
        <v>43</v>
      </c>
      <c r="I691" s="5">
        <v>1</v>
      </c>
      <c r="J691" s="3">
        <v>0.25</v>
      </c>
      <c r="K691" s="4">
        <v>875.69999999999902</v>
      </c>
      <c r="L691" s="4">
        <v>875.69999999999902</v>
      </c>
      <c r="M691" s="1">
        <v>0</v>
      </c>
      <c r="N691" s="4">
        <v>0</v>
      </c>
      <c r="O691" s="4">
        <v>875.69999999999902</v>
      </c>
      <c r="P691" s="1">
        <v>5</v>
      </c>
    </row>
    <row r="692" spans="1:16" x14ac:dyDescent="0.35">
      <c r="A692" t="s">
        <v>172</v>
      </c>
      <c r="B692" t="s">
        <v>173</v>
      </c>
      <c r="C692" t="s">
        <v>174</v>
      </c>
      <c r="D692" t="s">
        <v>161</v>
      </c>
      <c r="E692" t="s">
        <v>62</v>
      </c>
      <c r="F692" t="s">
        <v>31</v>
      </c>
      <c r="G692" s="5">
        <v>0</v>
      </c>
      <c r="H692" s="2">
        <v>43</v>
      </c>
      <c r="I692" s="5">
        <v>1</v>
      </c>
      <c r="J692" s="3">
        <v>0.10000000149011599</v>
      </c>
      <c r="K692" s="4">
        <v>755.999998748302</v>
      </c>
      <c r="L692" s="4">
        <v>755.999998748302</v>
      </c>
      <c r="M692" s="1">
        <v>0</v>
      </c>
      <c r="N692" s="4">
        <v>0</v>
      </c>
      <c r="O692" s="4">
        <v>755.999998748302</v>
      </c>
      <c r="P692" s="1">
        <v>19</v>
      </c>
    </row>
    <row r="693" spans="1:16" x14ac:dyDescent="0.35">
      <c r="A693" t="s">
        <v>172</v>
      </c>
      <c r="B693" t="s">
        <v>173</v>
      </c>
      <c r="C693" t="s">
        <v>174</v>
      </c>
      <c r="D693" t="s">
        <v>161</v>
      </c>
      <c r="E693" t="s">
        <v>91</v>
      </c>
      <c r="F693" t="s">
        <v>36</v>
      </c>
      <c r="G693" s="5">
        <v>45</v>
      </c>
      <c r="H693" s="2">
        <v>43</v>
      </c>
      <c r="I693" s="5">
        <v>2</v>
      </c>
      <c r="J693" s="3">
        <v>0.10000000149011599</v>
      </c>
      <c r="K693" s="4">
        <v>699.02999884262601</v>
      </c>
      <c r="L693" s="4">
        <v>349.51499942131301</v>
      </c>
      <c r="M693" s="1">
        <v>4.4400000000000002E-2</v>
      </c>
      <c r="N693" s="4">
        <v>15.5339999742805</v>
      </c>
      <c r="O693" s="4">
        <v>349.51499942131301</v>
      </c>
      <c r="P693" s="1">
        <v>5.5</v>
      </c>
    </row>
    <row r="694" spans="1:16" x14ac:dyDescent="0.35">
      <c r="A694" t="s">
        <v>172</v>
      </c>
      <c r="B694" t="s">
        <v>173</v>
      </c>
      <c r="C694" t="s">
        <v>174</v>
      </c>
      <c r="D694" t="s">
        <v>161</v>
      </c>
      <c r="E694" t="s">
        <v>109</v>
      </c>
      <c r="F694" t="s">
        <v>39</v>
      </c>
      <c r="G694" s="5">
        <v>135</v>
      </c>
      <c r="H694" s="2">
        <v>43</v>
      </c>
      <c r="I694" s="5">
        <v>2</v>
      </c>
      <c r="J694" s="3">
        <v>0.125</v>
      </c>
      <c r="K694" s="4">
        <v>627</v>
      </c>
      <c r="L694" s="4">
        <v>313.5</v>
      </c>
      <c r="M694" s="1">
        <v>1.4800000000000001E-2</v>
      </c>
      <c r="N694" s="4">
        <v>4.6444444444444404</v>
      </c>
      <c r="O694" s="4">
        <v>313.5</v>
      </c>
      <c r="P694" s="1">
        <v>15</v>
      </c>
    </row>
    <row r="695" spans="1:16" x14ac:dyDescent="0.35">
      <c r="A695" t="s">
        <v>172</v>
      </c>
      <c r="B695" t="s">
        <v>173</v>
      </c>
      <c r="C695" t="s">
        <v>174</v>
      </c>
      <c r="D695" t="s">
        <v>161</v>
      </c>
      <c r="E695" t="s">
        <v>86</v>
      </c>
      <c r="F695" t="s">
        <v>31</v>
      </c>
      <c r="G695" s="5">
        <v>0</v>
      </c>
      <c r="H695" s="2">
        <v>43</v>
      </c>
      <c r="I695" s="5">
        <v>1</v>
      </c>
      <c r="J695" s="3">
        <v>0.25</v>
      </c>
      <c r="K695" s="4">
        <v>583.20000000000005</v>
      </c>
      <c r="L695" s="4">
        <v>583.20000000000005</v>
      </c>
      <c r="M695" s="1">
        <v>0</v>
      </c>
      <c r="N695" s="4">
        <v>0</v>
      </c>
      <c r="O695" s="4">
        <v>583.20000000000005</v>
      </c>
      <c r="P695" s="1">
        <v>5</v>
      </c>
    </row>
    <row r="696" spans="1:16" x14ac:dyDescent="0.35">
      <c r="A696" t="s">
        <v>172</v>
      </c>
      <c r="B696" t="s">
        <v>173</v>
      </c>
      <c r="C696" t="s">
        <v>174</v>
      </c>
      <c r="D696" t="s">
        <v>161</v>
      </c>
      <c r="E696" t="s">
        <v>96</v>
      </c>
      <c r="F696" t="s">
        <v>34</v>
      </c>
      <c r="G696" s="5">
        <v>0</v>
      </c>
      <c r="H696" s="2">
        <v>43</v>
      </c>
      <c r="I696" s="5">
        <v>1</v>
      </c>
      <c r="J696" s="3">
        <v>5.0000000745057997E-2</v>
      </c>
      <c r="K696" s="4">
        <v>569.99999955296505</v>
      </c>
      <c r="L696" s="4">
        <v>569.99999955296505</v>
      </c>
      <c r="M696" s="1">
        <v>0</v>
      </c>
      <c r="N696" s="4">
        <v>0</v>
      </c>
      <c r="O696" s="4">
        <v>569.99999955296505</v>
      </c>
      <c r="P696" s="1">
        <v>5</v>
      </c>
    </row>
    <row r="697" spans="1:16" x14ac:dyDescent="0.35">
      <c r="A697" t="s">
        <v>172</v>
      </c>
      <c r="B697" t="s">
        <v>173</v>
      </c>
      <c r="C697" t="s">
        <v>174</v>
      </c>
      <c r="D697" t="s">
        <v>161</v>
      </c>
      <c r="E697" t="s">
        <v>50</v>
      </c>
      <c r="F697" t="s">
        <v>36</v>
      </c>
      <c r="G697" s="5">
        <v>301</v>
      </c>
      <c r="H697" s="2">
        <v>43</v>
      </c>
      <c r="I697" s="5">
        <v>3</v>
      </c>
      <c r="J697" s="3">
        <v>5.0000000745057997E-2</v>
      </c>
      <c r="K697" s="4">
        <v>556.37999962717299</v>
      </c>
      <c r="L697" s="4">
        <v>185.45999987572401</v>
      </c>
      <c r="M697" s="1">
        <v>0.01</v>
      </c>
      <c r="N697" s="4">
        <v>1.8484385369673499</v>
      </c>
      <c r="O697" s="4">
        <v>185.45999987572401</v>
      </c>
      <c r="P697" s="1">
        <v>6</v>
      </c>
    </row>
    <row r="698" spans="1:16" x14ac:dyDescent="0.35">
      <c r="A698" t="s">
        <v>172</v>
      </c>
      <c r="B698" t="s">
        <v>173</v>
      </c>
      <c r="C698" t="s">
        <v>174</v>
      </c>
      <c r="D698" t="s">
        <v>161</v>
      </c>
      <c r="E698" t="s">
        <v>49</v>
      </c>
      <c r="F698" t="s">
        <v>34</v>
      </c>
      <c r="G698" s="5">
        <v>0</v>
      </c>
      <c r="H698" s="2">
        <v>43</v>
      </c>
      <c r="I698" s="5">
        <v>1</v>
      </c>
      <c r="J698" s="3">
        <v>0</v>
      </c>
      <c r="K698" s="4">
        <v>540</v>
      </c>
      <c r="L698" s="4">
        <v>540</v>
      </c>
      <c r="M698" s="1">
        <v>0</v>
      </c>
      <c r="N698" s="4">
        <v>0</v>
      </c>
      <c r="O698" s="4">
        <v>540</v>
      </c>
      <c r="P698" s="1">
        <v>19</v>
      </c>
    </row>
    <row r="699" spans="1:16" x14ac:dyDescent="0.35">
      <c r="A699" t="s">
        <v>172</v>
      </c>
      <c r="B699" t="s">
        <v>173</v>
      </c>
      <c r="C699" t="s">
        <v>174</v>
      </c>
      <c r="D699" t="s">
        <v>161</v>
      </c>
      <c r="E699" t="s">
        <v>40</v>
      </c>
      <c r="F699" t="s">
        <v>24</v>
      </c>
      <c r="G699" s="5">
        <v>0</v>
      </c>
      <c r="H699" s="2">
        <v>43</v>
      </c>
      <c r="I699" s="5">
        <v>1</v>
      </c>
      <c r="J699" s="3">
        <v>0</v>
      </c>
      <c r="K699" s="4">
        <v>537.5</v>
      </c>
      <c r="L699" s="4">
        <v>537.5</v>
      </c>
      <c r="M699" s="1">
        <v>0</v>
      </c>
      <c r="N699" s="4">
        <v>0</v>
      </c>
      <c r="O699" s="4">
        <v>537.5</v>
      </c>
      <c r="P699" s="1">
        <v>3</v>
      </c>
    </row>
    <row r="700" spans="1:16" x14ac:dyDescent="0.35">
      <c r="A700" t="s">
        <v>172</v>
      </c>
      <c r="B700" t="s">
        <v>173</v>
      </c>
      <c r="C700" t="s">
        <v>174</v>
      </c>
      <c r="D700" t="s">
        <v>161</v>
      </c>
      <c r="E700" t="s">
        <v>99</v>
      </c>
      <c r="F700" t="s">
        <v>31</v>
      </c>
      <c r="G700" s="5">
        <v>0</v>
      </c>
      <c r="H700" s="2">
        <v>43</v>
      </c>
      <c r="I700" s="5">
        <v>1</v>
      </c>
      <c r="J700" s="3">
        <v>5.0000000745057997E-2</v>
      </c>
      <c r="K700" s="4">
        <v>385.93749969731999</v>
      </c>
      <c r="L700" s="4">
        <v>385.93749969731999</v>
      </c>
      <c r="M700" s="1">
        <v>0</v>
      </c>
      <c r="N700" s="4">
        <v>0</v>
      </c>
      <c r="O700" s="4">
        <v>385.93749969731999</v>
      </c>
      <c r="P700" s="1">
        <v>7</v>
      </c>
    </row>
    <row r="701" spans="1:16" x14ac:dyDescent="0.35">
      <c r="A701" t="s">
        <v>172</v>
      </c>
      <c r="B701" t="s">
        <v>173</v>
      </c>
      <c r="C701" t="s">
        <v>174</v>
      </c>
      <c r="D701" t="s">
        <v>161</v>
      </c>
      <c r="E701" t="s">
        <v>107</v>
      </c>
      <c r="F701" t="s">
        <v>39</v>
      </c>
      <c r="G701" s="5">
        <v>0</v>
      </c>
      <c r="H701" s="2">
        <v>43</v>
      </c>
      <c r="I701" s="5">
        <v>1</v>
      </c>
      <c r="J701" s="3">
        <v>0.15000000596046401</v>
      </c>
      <c r="K701" s="4">
        <v>309.39999783039002</v>
      </c>
      <c r="L701" s="4">
        <v>309.39999783039002</v>
      </c>
      <c r="M701" s="1">
        <v>0</v>
      </c>
      <c r="N701" s="4">
        <v>0</v>
      </c>
      <c r="O701" s="4">
        <v>309.39999783039002</v>
      </c>
      <c r="P701" s="1">
        <v>0</v>
      </c>
    </row>
    <row r="702" spans="1:16" x14ac:dyDescent="0.35">
      <c r="A702" t="s">
        <v>172</v>
      </c>
      <c r="B702" t="s">
        <v>173</v>
      </c>
      <c r="C702" t="s">
        <v>174</v>
      </c>
      <c r="D702" t="s">
        <v>161</v>
      </c>
      <c r="E702" t="s">
        <v>95</v>
      </c>
      <c r="F702" t="s">
        <v>31</v>
      </c>
      <c r="G702" s="5">
        <v>0</v>
      </c>
      <c r="H702" s="2">
        <v>43</v>
      </c>
      <c r="I702" s="5">
        <v>1</v>
      </c>
      <c r="J702" s="3">
        <v>0</v>
      </c>
      <c r="K702" s="4">
        <v>306</v>
      </c>
      <c r="L702" s="4">
        <v>306</v>
      </c>
      <c r="M702" s="1">
        <v>0</v>
      </c>
      <c r="N702" s="4">
        <v>0</v>
      </c>
      <c r="O702" s="4">
        <v>306</v>
      </c>
      <c r="P702" s="1">
        <v>24</v>
      </c>
    </row>
    <row r="703" spans="1:16" x14ac:dyDescent="0.35">
      <c r="A703" t="s">
        <v>172</v>
      </c>
      <c r="B703" t="s">
        <v>173</v>
      </c>
      <c r="C703" t="s">
        <v>174</v>
      </c>
      <c r="D703" t="s">
        <v>161</v>
      </c>
      <c r="E703" t="s">
        <v>32</v>
      </c>
      <c r="F703" t="s">
        <v>21</v>
      </c>
      <c r="G703" s="5">
        <v>0</v>
      </c>
      <c r="H703" s="2">
        <v>43</v>
      </c>
      <c r="I703" s="5">
        <v>1</v>
      </c>
      <c r="J703" s="3">
        <v>0</v>
      </c>
      <c r="K703" s="4">
        <v>288</v>
      </c>
      <c r="L703" s="4">
        <v>288</v>
      </c>
      <c r="M703" s="1">
        <v>0</v>
      </c>
      <c r="N703" s="4">
        <v>0</v>
      </c>
      <c r="O703" s="4">
        <v>288</v>
      </c>
      <c r="P703" s="1">
        <v>7</v>
      </c>
    </row>
    <row r="704" spans="1:16" x14ac:dyDescent="0.35">
      <c r="A704" t="s">
        <v>172</v>
      </c>
      <c r="B704" t="s">
        <v>173</v>
      </c>
      <c r="C704" t="s">
        <v>174</v>
      </c>
      <c r="D704" t="s">
        <v>161</v>
      </c>
      <c r="E704" t="s">
        <v>54</v>
      </c>
      <c r="F704" t="s">
        <v>34</v>
      </c>
      <c r="G704" s="5">
        <v>0</v>
      </c>
      <c r="H704" s="2">
        <v>43</v>
      </c>
      <c r="I704" s="5">
        <v>1</v>
      </c>
      <c r="J704" s="3">
        <v>0.20000000298023199</v>
      </c>
      <c r="K704" s="4">
        <v>260.39999902993401</v>
      </c>
      <c r="L704" s="4">
        <v>260.39999902993401</v>
      </c>
      <c r="M704" s="1">
        <v>0</v>
      </c>
      <c r="N704" s="4">
        <v>0</v>
      </c>
      <c r="O704" s="4">
        <v>260.39999902993401</v>
      </c>
      <c r="P704" s="1">
        <v>4</v>
      </c>
    </row>
    <row r="705" spans="1:16" x14ac:dyDescent="0.35">
      <c r="A705" t="s">
        <v>172</v>
      </c>
      <c r="B705" t="s">
        <v>173</v>
      </c>
      <c r="C705" t="s">
        <v>174</v>
      </c>
      <c r="D705" t="s">
        <v>161</v>
      </c>
      <c r="E705" t="s">
        <v>57</v>
      </c>
      <c r="F705" t="s">
        <v>24</v>
      </c>
      <c r="G705" s="5">
        <v>0</v>
      </c>
      <c r="H705" s="2">
        <v>43</v>
      </c>
      <c r="I705" s="5">
        <v>1</v>
      </c>
      <c r="J705" s="3">
        <v>5.0000000745057997E-2</v>
      </c>
      <c r="K705" s="4">
        <v>237.499999813735</v>
      </c>
      <c r="L705" s="4">
        <v>237.499999813735</v>
      </c>
      <c r="M705" s="1">
        <v>0</v>
      </c>
      <c r="N705" s="4">
        <v>0</v>
      </c>
      <c r="O705" s="4">
        <v>237.499999813735</v>
      </c>
      <c r="P705" s="1">
        <v>5</v>
      </c>
    </row>
    <row r="706" spans="1:16" x14ac:dyDescent="0.35">
      <c r="A706" t="s">
        <v>172</v>
      </c>
      <c r="B706" t="s">
        <v>173</v>
      </c>
      <c r="C706" t="s">
        <v>174</v>
      </c>
      <c r="D706" t="s">
        <v>161</v>
      </c>
      <c r="E706" t="s">
        <v>90</v>
      </c>
      <c r="F706" t="s">
        <v>31</v>
      </c>
      <c r="G706" s="5">
        <v>0</v>
      </c>
      <c r="H706" s="2">
        <v>43</v>
      </c>
      <c r="I706" s="5">
        <v>1</v>
      </c>
      <c r="J706" s="3">
        <v>0.10000000149011599</v>
      </c>
      <c r="K706" s="4">
        <v>215.99999964237199</v>
      </c>
      <c r="L706" s="4">
        <v>215.99999964237199</v>
      </c>
      <c r="M706" s="1">
        <v>0</v>
      </c>
      <c r="N706" s="4">
        <v>0</v>
      </c>
      <c r="O706" s="4">
        <v>215.99999964237199</v>
      </c>
      <c r="P706" s="1">
        <v>6</v>
      </c>
    </row>
    <row r="707" spans="1:16" x14ac:dyDescent="0.35">
      <c r="A707" t="s">
        <v>172</v>
      </c>
      <c r="B707" t="s">
        <v>173</v>
      </c>
      <c r="C707" t="s">
        <v>174</v>
      </c>
      <c r="D707" t="s">
        <v>161</v>
      </c>
      <c r="E707" t="s">
        <v>92</v>
      </c>
      <c r="F707" t="s">
        <v>24</v>
      </c>
      <c r="G707" s="5">
        <v>0</v>
      </c>
      <c r="H707" s="2">
        <v>43</v>
      </c>
      <c r="I707" s="5">
        <v>1</v>
      </c>
      <c r="J707" s="3">
        <v>0</v>
      </c>
      <c r="K707" s="4">
        <v>210</v>
      </c>
      <c r="L707" s="4">
        <v>210</v>
      </c>
      <c r="M707" s="1">
        <v>0</v>
      </c>
      <c r="N707" s="4">
        <v>0</v>
      </c>
      <c r="O707" s="4">
        <v>210</v>
      </c>
      <c r="P707" s="1">
        <v>7</v>
      </c>
    </row>
    <row r="708" spans="1:16" x14ac:dyDescent="0.35">
      <c r="A708" t="s">
        <v>172</v>
      </c>
      <c r="B708" t="s">
        <v>173</v>
      </c>
      <c r="C708" t="s">
        <v>174</v>
      </c>
      <c r="D708" t="s">
        <v>161</v>
      </c>
      <c r="E708" t="s">
        <v>79</v>
      </c>
      <c r="F708" t="s">
        <v>36</v>
      </c>
      <c r="G708" s="5">
        <v>0</v>
      </c>
      <c r="H708" s="2">
        <v>43</v>
      </c>
      <c r="I708" s="5">
        <v>1</v>
      </c>
      <c r="J708" s="3">
        <v>0</v>
      </c>
      <c r="K708" s="4">
        <v>198.75</v>
      </c>
      <c r="L708" s="4">
        <v>198.75</v>
      </c>
      <c r="M708" s="1">
        <v>0</v>
      </c>
      <c r="N708" s="4">
        <v>0</v>
      </c>
      <c r="O708" s="4">
        <v>198.75</v>
      </c>
      <c r="P708" s="1">
        <v>6</v>
      </c>
    </row>
    <row r="709" spans="1:16" x14ac:dyDescent="0.35">
      <c r="A709" t="s">
        <v>172</v>
      </c>
      <c r="B709" t="s">
        <v>173</v>
      </c>
      <c r="C709" t="s">
        <v>174</v>
      </c>
      <c r="D709" t="s">
        <v>161</v>
      </c>
      <c r="E709" t="s">
        <v>77</v>
      </c>
      <c r="F709" t="s">
        <v>34</v>
      </c>
      <c r="G709" s="5">
        <v>0</v>
      </c>
      <c r="H709" s="2">
        <v>43</v>
      </c>
      <c r="I709" s="5">
        <v>1</v>
      </c>
      <c r="J709" s="3">
        <v>0</v>
      </c>
      <c r="K709" s="4">
        <v>157.5</v>
      </c>
      <c r="L709" s="4">
        <v>157.5</v>
      </c>
      <c r="M709" s="1">
        <v>0</v>
      </c>
      <c r="N709" s="4">
        <v>0</v>
      </c>
      <c r="O709" s="4">
        <v>157.5</v>
      </c>
      <c r="P709" s="1">
        <v>24</v>
      </c>
    </row>
    <row r="710" spans="1:16" x14ac:dyDescent="0.35">
      <c r="A710" t="s">
        <v>172</v>
      </c>
      <c r="B710" t="s">
        <v>173</v>
      </c>
      <c r="C710" t="s">
        <v>174</v>
      </c>
      <c r="D710" t="s">
        <v>161</v>
      </c>
      <c r="E710" t="s">
        <v>43</v>
      </c>
      <c r="F710" t="s">
        <v>34</v>
      </c>
      <c r="G710" s="5">
        <v>0</v>
      </c>
      <c r="H710" s="2">
        <v>43</v>
      </c>
      <c r="I710" s="5">
        <v>1</v>
      </c>
      <c r="J710" s="3">
        <v>0</v>
      </c>
      <c r="K710" s="4">
        <v>144</v>
      </c>
      <c r="L710" s="4">
        <v>144</v>
      </c>
      <c r="M710" s="1">
        <v>0</v>
      </c>
      <c r="N710" s="4">
        <v>0</v>
      </c>
      <c r="O710" s="4">
        <v>144</v>
      </c>
      <c r="P710" s="1">
        <v>6</v>
      </c>
    </row>
    <row r="711" spans="1:16" x14ac:dyDescent="0.35">
      <c r="A711" t="s">
        <v>172</v>
      </c>
      <c r="B711" t="s">
        <v>173</v>
      </c>
      <c r="C711" t="s">
        <v>174</v>
      </c>
      <c r="D711" t="s">
        <v>161</v>
      </c>
      <c r="E711" t="s">
        <v>74</v>
      </c>
      <c r="F711" t="s">
        <v>21</v>
      </c>
      <c r="G711" s="5">
        <v>0</v>
      </c>
      <c r="H711" s="2">
        <v>43</v>
      </c>
      <c r="I711" s="5">
        <v>1</v>
      </c>
      <c r="J711" s="3">
        <v>0.25</v>
      </c>
      <c r="K711" s="4">
        <v>106.19999999999899</v>
      </c>
      <c r="L711" s="4">
        <v>106.19999999999899</v>
      </c>
      <c r="M711" s="1">
        <v>0</v>
      </c>
      <c r="N711" s="4">
        <v>0</v>
      </c>
      <c r="O711" s="4">
        <v>106.19999999999899</v>
      </c>
      <c r="P711" s="1">
        <v>2</v>
      </c>
    </row>
    <row r="712" spans="1:16" x14ac:dyDescent="0.35">
      <c r="A712" t="s">
        <v>172</v>
      </c>
      <c r="B712" t="s">
        <v>173</v>
      </c>
      <c r="C712" t="s">
        <v>174</v>
      </c>
      <c r="D712" t="s">
        <v>161</v>
      </c>
      <c r="E712" t="s">
        <v>78</v>
      </c>
      <c r="F712" t="s">
        <v>24</v>
      </c>
      <c r="G712" s="5">
        <v>0</v>
      </c>
      <c r="H712" s="2">
        <v>43</v>
      </c>
      <c r="I712" s="5">
        <v>1</v>
      </c>
      <c r="J712" s="3">
        <v>0.25</v>
      </c>
      <c r="K712" s="4">
        <v>75</v>
      </c>
      <c r="L712" s="4">
        <v>75</v>
      </c>
      <c r="M712" s="1">
        <v>0</v>
      </c>
      <c r="N712" s="4">
        <v>0</v>
      </c>
      <c r="O712" s="4">
        <v>75</v>
      </c>
      <c r="P712" s="1">
        <v>6</v>
      </c>
    </row>
    <row r="713" spans="1:16" x14ac:dyDescent="0.35">
      <c r="A713" t="s">
        <v>172</v>
      </c>
      <c r="B713" t="s">
        <v>173</v>
      </c>
      <c r="C713" t="s">
        <v>174</v>
      </c>
      <c r="D713" t="s">
        <v>161</v>
      </c>
      <c r="E713" t="s">
        <v>45</v>
      </c>
      <c r="F713" t="s">
        <v>36</v>
      </c>
      <c r="G713" s="5">
        <v>0</v>
      </c>
      <c r="H713" s="2">
        <v>43</v>
      </c>
      <c r="I713" s="5">
        <v>1</v>
      </c>
      <c r="J713" s="3">
        <v>0.10000000149011599</v>
      </c>
      <c r="K713" s="4">
        <v>68.399999886751104</v>
      </c>
      <c r="L713" s="4">
        <v>68.399999886751104</v>
      </c>
      <c r="M713" s="1">
        <v>0</v>
      </c>
      <c r="N713" s="4">
        <v>0</v>
      </c>
      <c r="O713" s="4">
        <v>68.399999886751104</v>
      </c>
      <c r="P713" s="1">
        <v>6</v>
      </c>
    </row>
    <row r="714" spans="1:16" x14ac:dyDescent="0.35">
      <c r="A714" t="s">
        <v>172</v>
      </c>
      <c r="B714" t="s">
        <v>173</v>
      </c>
      <c r="C714" t="s">
        <v>174</v>
      </c>
      <c r="D714" t="s">
        <v>161</v>
      </c>
      <c r="E714" t="s">
        <v>122</v>
      </c>
      <c r="F714" t="s">
        <v>27</v>
      </c>
      <c r="G714" s="5">
        <v>0</v>
      </c>
      <c r="H714" s="2">
        <v>43</v>
      </c>
      <c r="I714" s="5">
        <v>1</v>
      </c>
      <c r="J714" s="3">
        <v>5.0000000745057997E-2</v>
      </c>
      <c r="K714" s="4">
        <v>39.899999968707498</v>
      </c>
      <c r="L714" s="4">
        <v>39.899999968707498</v>
      </c>
      <c r="M714" s="1">
        <v>0</v>
      </c>
      <c r="N714" s="4">
        <v>0</v>
      </c>
      <c r="O714" s="4">
        <v>39.899999968707498</v>
      </c>
      <c r="P714" s="1">
        <v>11</v>
      </c>
    </row>
    <row r="715" spans="1:16" x14ac:dyDescent="0.35">
      <c r="A715" t="s">
        <v>172</v>
      </c>
      <c r="B715" t="s">
        <v>173</v>
      </c>
      <c r="C715" t="s">
        <v>174</v>
      </c>
      <c r="D715" t="s">
        <v>161</v>
      </c>
      <c r="E715" t="s">
        <v>71</v>
      </c>
      <c r="F715" t="s">
        <v>31</v>
      </c>
      <c r="G715" s="5">
        <v>0</v>
      </c>
      <c r="H715" s="2">
        <v>43</v>
      </c>
      <c r="I715" s="5">
        <v>1</v>
      </c>
      <c r="J715" s="3">
        <v>0</v>
      </c>
      <c r="K715" s="4">
        <v>36.5</v>
      </c>
      <c r="L715" s="4">
        <v>36.5</v>
      </c>
      <c r="M715" s="1">
        <v>0</v>
      </c>
      <c r="N715" s="4">
        <v>0</v>
      </c>
      <c r="O715" s="4">
        <v>36.5</v>
      </c>
      <c r="P715" s="1">
        <v>2</v>
      </c>
    </row>
    <row r="716" spans="1:16" x14ac:dyDescent="0.35">
      <c r="A716" t="s">
        <v>175</v>
      </c>
      <c r="B716" t="s">
        <v>176</v>
      </c>
      <c r="C716" t="s">
        <v>177</v>
      </c>
      <c r="D716" t="s">
        <v>126</v>
      </c>
      <c r="E716" t="s">
        <v>42</v>
      </c>
      <c r="F716" t="s">
        <v>24</v>
      </c>
      <c r="G716" s="5">
        <v>0</v>
      </c>
      <c r="H716" s="2">
        <v>44.2727</v>
      </c>
      <c r="I716" s="5">
        <v>1</v>
      </c>
      <c r="J716" s="3">
        <v>0</v>
      </c>
      <c r="K716" s="4">
        <v>2088</v>
      </c>
      <c r="L716" s="4">
        <v>2088</v>
      </c>
      <c r="M716" s="1">
        <v>0</v>
      </c>
      <c r="N716" s="4">
        <v>0</v>
      </c>
      <c r="O716" s="4">
        <v>2088</v>
      </c>
      <c r="P716" s="1">
        <v>12</v>
      </c>
    </row>
    <row r="717" spans="1:16" x14ac:dyDescent="0.35">
      <c r="A717" t="s">
        <v>175</v>
      </c>
      <c r="B717" t="s">
        <v>176</v>
      </c>
      <c r="C717" t="s">
        <v>177</v>
      </c>
      <c r="D717" t="s">
        <v>126</v>
      </c>
      <c r="E717" t="s">
        <v>62</v>
      </c>
      <c r="F717" t="s">
        <v>31</v>
      </c>
      <c r="G717" s="5">
        <v>0</v>
      </c>
      <c r="H717" s="2">
        <v>44.2727</v>
      </c>
      <c r="I717" s="5">
        <v>1</v>
      </c>
      <c r="J717" s="3">
        <v>0</v>
      </c>
      <c r="K717" s="4">
        <v>1200</v>
      </c>
      <c r="L717" s="4">
        <v>1200</v>
      </c>
      <c r="M717" s="1">
        <v>0</v>
      </c>
      <c r="N717" s="4">
        <v>0</v>
      </c>
      <c r="O717" s="4">
        <v>1200</v>
      </c>
      <c r="P717" s="1">
        <v>0</v>
      </c>
    </row>
    <row r="718" spans="1:16" x14ac:dyDescent="0.35">
      <c r="A718" t="s">
        <v>175</v>
      </c>
      <c r="B718" t="s">
        <v>176</v>
      </c>
      <c r="C718" t="s">
        <v>177</v>
      </c>
      <c r="D718" t="s">
        <v>126</v>
      </c>
      <c r="E718" t="s">
        <v>97</v>
      </c>
      <c r="F718" t="s">
        <v>36</v>
      </c>
      <c r="G718" s="5">
        <v>0</v>
      </c>
      <c r="H718" s="2">
        <v>44.2727</v>
      </c>
      <c r="I718" s="5">
        <v>1</v>
      </c>
      <c r="J718" s="3">
        <v>0.25</v>
      </c>
      <c r="K718" s="4">
        <v>1171.875</v>
      </c>
      <c r="L718" s="4">
        <v>1171.875</v>
      </c>
      <c r="M718" s="1">
        <v>0</v>
      </c>
      <c r="N718" s="4">
        <v>0</v>
      </c>
      <c r="O718" s="4">
        <v>1171.875</v>
      </c>
      <c r="P718" s="1">
        <v>4</v>
      </c>
    </row>
    <row r="719" spans="1:16" x14ac:dyDescent="0.35">
      <c r="A719" t="s">
        <v>175</v>
      </c>
      <c r="B719" t="s">
        <v>176</v>
      </c>
      <c r="C719" t="s">
        <v>177</v>
      </c>
      <c r="D719" t="s">
        <v>126</v>
      </c>
      <c r="E719" t="s">
        <v>96</v>
      </c>
      <c r="F719" t="s">
        <v>34</v>
      </c>
      <c r="G719" s="5">
        <v>197</v>
      </c>
      <c r="H719" s="2">
        <v>44.2727</v>
      </c>
      <c r="I719" s="5">
        <v>2</v>
      </c>
      <c r="J719" s="3">
        <v>0.175000000745058</v>
      </c>
      <c r="K719" s="4">
        <v>985.49999892711605</v>
      </c>
      <c r="L719" s="4">
        <v>492.74999946355803</v>
      </c>
      <c r="M719" s="1">
        <v>1.0200000000000001E-2</v>
      </c>
      <c r="N719" s="4">
        <v>5.0025380656198797</v>
      </c>
      <c r="O719" s="4">
        <v>492.74999946355803</v>
      </c>
      <c r="P719" s="1">
        <v>6</v>
      </c>
    </row>
    <row r="720" spans="1:16" x14ac:dyDescent="0.35">
      <c r="A720" t="s">
        <v>175</v>
      </c>
      <c r="B720" t="s">
        <v>176</v>
      </c>
      <c r="C720" t="s">
        <v>177</v>
      </c>
      <c r="D720" t="s">
        <v>126</v>
      </c>
      <c r="E720" t="s">
        <v>43</v>
      </c>
      <c r="F720" t="s">
        <v>34</v>
      </c>
      <c r="G720" s="5">
        <v>76</v>
      </c>
      <c r="H720" s="2">
        <v>44.2727</v>
      </c>
      <c r="I720" s="5">
        <v>2</v>
      </c>
      <c r="J720" s="3">
        <v>0.125</v>
      </c>
      <c r="K720" s="4">
        <v>954</v>
      </c>
      <c r="L720" s="4">
        <v>477</v>
      </c>
      <c r="M720" s="1">
        <v>2.63E-2</v>
      </c>
      <c r="N720" s="4">
        <v>12.552631578947301</v>
      </c>
      <c r="O720" s="4">
        <v>477</v>
      </c>
      <c r="P720" s="1">
        <v>7</v>
      </c>
    </row>
    <row r="721" spans="1:16" x14ac:dyDescent="0.35">
      <c r="A721" t="s">
        <v>175</v>
      </c>
      <c r="B721" t="s">
        <v>176</v>
      </c>
      <c r="C721" t="s">
        <v>177</v>
      </c>
      <c r="D721" t="s">
        <v>126</v>
      </c>
      <c r="E721" t="s">
        <v>50</v>
      </c>
      <c r="F721" t="s">
        <v>36</v>
      </c>
      <c r="G721" s="5">
        <v>59</v>
      </c>
      <c r="H721" s="2">
        <v>44.2727</v>
      </c>
      <c r="I721" s="5">
        <v>2</v>
      </c>
      <c r="J721" s="3">
        <v>0</v>
      </c>
      <c r="K721" s="4">
        <v>920</v>
      </c>
      <c r="L721" s="4">
        <v>460</v>
      </c>
      <c r="M721" s="1">
        <v>3.39E-2</v>
      </c>
      <c r="N721" s="4">
        <v>15.593220338983</v>
      </c>
      <c r="O721" s="4">
        <v>460</v>
      </c>
      <c r="P721" s="1">
        <v>4</v>
      </c>
    </row>
    <row r="722" spans="1:16" x14ac:dyDescent="0.35">
      <c r="A722" t="s">
        <v>175</v>
      </c>
      <c r="B722" t="s">
        <v>176</v>
      </c>
      <c r="C722" t="s">
        <v>177</v>
      </c>
      <c r="D722" t="s">
        <v>126</v>
      </c>
      <c r="E722" t="s">
        <v>70</v>
      </c>
      <c r="F722" t="s">
        <v>59</v>
      </c>
      <c r="G722" s="5">
        <v>0</v>
      </c>
      <c r="H722" s="2">
        <v>44.2727</v>
      </c>
      <c r="I722" s="5">
        <v>1</v>
      </c>
      <c r="J722" s="3">
        <v>0</v>
      </c>
      <c r="K722" s="4">
        <v>912</v>
      </c>
      <c r="L722" s="4">
        <v>912</v>
      </c>
      <c r="M722" s="1">
        <v>0</v>
      </c>
      <c r="N722" s="4">
        <v>0</v>
      </c>
      <c r="O722" s="4">
        <v>912</v>
      </c>
      <c r="P722" s="1">
        <v>0</v>
      </c>
    </row>
    <row r="723" spans="1:16" x14ac:dyDescent="0.35">
      <c r="A723" t="s">
        <v>175</v>
      </c>
      <c r="B723" t="s">
        <v>176</v>
      </c>
      <c r="C723" t="s">
        <v>177</v>
      </c>
      <c r="D723" t="s">
        <v>126</v>
      </c>
      <c r="E723" t="s">
        <v>46</v>
      </c>
      <c r="F723" t="s">
        <v>31</v>
      </c>
      <c r="G723" s="5">
        <v>15</v>
      </c>
      <c r="H723" s="2">
        <v>44.2727</v>
      </c>
      <c r="I723" s="5">
        <v>2</v>
      </c>
      <c r="J723" s="3">
        <v>7.5000002980232197E-2</v>
      </c>
      <c r="K723" s="4">
        <v>834.10999708771703</v>
      </c>
      <c r="L723" s="4">
        <v>417.05499854385801</v>
      </c>
      <c r="M723" s="1">
        <v>0.1333</v>
      </c>
      <c r="N723" s="4">
        <v>55.607333139181101</v>
      </c>
      <c r="O723" s="4">
        <v>417.05499854385801</v>
      </c>
      <c r="P723" s="1">
        <v>2.5</v>
      </c>
    </row>
    <row r="724" spans="1:16" x14ac:dyDescent="0.35">
      <c r="A724" t="s">
        <v>175</v>
      </c>
      <c r="B724" t="s">
        <v>176</v>
      </c>
      <c r="C724" t="s">
        <v>177</v>
      </c>
      <c r="D724" t="s">
        <v>126</v>
      </c>
      <c r="E724" t="s">
        <v>45</v>
      </c>
      <c r="F724" t="s">
        <v>36</v>
      </c>
      <c r="G724" s="5">
        <v>0</v>
      </c>
      <c r="H724" s="2">
        <v>44.2727</v>
      </c>
      <c r="I724" s="5">
        <v>1</v>
      </c>
      <c r="J724" s="3">
        <v>0.25</v>
      </c>
      <c r="K724" s="4">
        <v>712.5</v>
      </c>
      <c r="L724" s="4">
        <v>712.5</v>
      </c>
      <c r="M724" s="1">
        <v>0</v>
      </c>
      <c r="N724" s="4">
        <v>0</v>
      </c>
      <c r="O724" s="4">
        <v>712.5</v>
      </c>
      <c r="P724" s="1">
        <v>4</v>
      </c>
    </row>
    <row r="725" spans="1:16" x14ac:dyDescent="0.35">
      <c r="A725" t="s">
        <v>175</v>
      </c>
      <c r="B725" t="s">
        <v>176</v>
      </c>
      <c r="C725" t="s">
        <v>177</v>
      </c>
      <c r="D725" t="s">
        <v>126</v>
      </c>
      <c r="E725" t="s">
        <v>29</v>
      </c>
      <c r="F725" t="s">
        <v>24</v>
      </c>
      <c r="G725" s="5">
        <v>0</v>
      </c>
      <c r="H725" s="2">
        <v>44.2727</v>
      </c>
      <c r="I725" s="5">
        <v>1</v>
      </c>
      <c r="J725" s="3">
        <v>0.15000000596046401</v>
      </c>
      <c r="K725" s="4">
        <v>693.59999513626099</v>
      </c>
      <c r="L725" s="4">
        <v>693.59999513626099</v>
      </c>
      <c r="M725" s="1">
        <v>0</v>
      </c>
      <c r="N725" s="4">
        <v>0</v>
      </c>
      <c r="O725" s="4">
        <v>693.59999513626099</v>
      </c>
      <c r="P725" s="1">
        <v>3</v>
      </c>
    </row>
    <row r="726" spans="1:16" x14ac:dyDescent="0.35">
      <c r="A726" t="s">
        <v>175</v>
      </c>
      <c r="B726" t="s">
        <v>176</v>
      </c>
      <c r="C726" t="s">
        <v>177</v>
      </c>
      <c r="D726" t="s">
        <v>126</v>
      </c>
      <c r="E726" t="s">
        <v>99</v>
      </c>
      <c r="F726" t="s">
        <v>31</v>
      </c>
      <c r="G726" s="5">
        <v>0</v>
      </c>
      <c r="H726" s="2">
        <v>44.2727</v>
      </c>
      <c r="I726" s="5">
        <v>1</v>
      </c>
      <c r="J726" s="3">
        <v>0</v>
      </c>
      <c r="K726" s="4">
        <v>650</v>
      </c>
      <c r="L726" s="4">
        <v>650</v>
      </c>
      <c r="M726" s="1">
        <v>0</v>
      </c>
      <c r="N726" s="4">
        <v>0</v>
      </c>
      <c r="O726" s="4">
        <v>650</v>
      </c>
      <c r="P726" s="1">
        <v>10</v>
      </c>
    </row>
    <row r="727" spans="1:16" x14ac:dyDescent="0.35">
      <c r="A727" t="s">
        <v>175</v>
      </c>
      <c r="B727" t="s">
        <v>176</v>
      </c>
      <c r="C727" t="s">
        <v>177</v>
      </c>
      <c r="D727" t="s">
        <v>126</v>
      </c>
      <c r="E727" t="s">
        <v>49</v>
      </c>
      <c r="F727" t="s">
        <v>34</v>
      </c>
      <c r="G727" s="5">
        <v>195</v>
      </c>
      <c r="H727" s="2">
        <v>44.2727</v>
      </c>
      <c r="I727" s="5">
        <v>2</v>
      </c>
      <c r="J727" s="3">
        <v>0.125</v>
      </c>
      <c r="K727" s="4">
        <v>553.5</v>
      </c>
      <c r="L727" s="4">
        <v>276.75</v>
      </c>
      <c r="M727" s="1">
        <v>1.03E-2</v>
      </c>
      <c r="N727" s="4">
        <v>2.8384615384615302</v>
      </c>
      <c r="O727" s="4">
        <v>276.75</v>
      </c>
      <c r="P727" s="1">
        <v>6</v>
      </c>
    </row>
    <row r="728" spans="1:16" x14ac:dyDescent="0.35">
      <c r="A728" t="s">
        <v>175</v>
      </c>
      <c r="B728" t="s">
        <v>176</v>
      </c>
      <c r="C728" t="s">
        <v>177</v>
      </c>
      <c r="D728" t="s">
        <v>126</v>
      </c>
      <c r="E728" t="s">
        <v>76</v>
      </c>
      <c r="F728" t="s">
        <v>27</v>
      </c>
      <c r="G728" s="5">
        <v>0</v>
      </c>
      <c r="H728" s="2">
        <v>44.2727</v>
      </c>
      <c r="I728" s="5">
        <v>1</v>
      </c>
      <c r="J728" s="3">
        <v>0</v>
      </c>
      <c r="K728" s="4">
        <v>546</v>
      </c>
      <c r="L728" s="4">
        <v>546</v>
      </c>
      <c r="M728" s="1">
        <v>0</v>
      </c>
      <c r="N728" s="4">
        <v>0</v>
      </c>
      <c r="O728" s="4">
        <v>546</v>
      </c>
      <c r="P728" s="1">
        <v>0</v>
      </c>
    </row>
    <row r="729" spans="1:16" x14ac:dyDescent="0.35">
      <c r="A729" t="s">
        <v>175</v>
      </c>
      <c r="B729" t="s">
        <v>176</v>
      </c>
      <c r="C729" t="s">
        <v>177</v>
      </c>
      <c r="D729" t="s">
        <v>126</v>
      </c>
      <c r="E729" t="s">
        <v>98</v>
      </c>
      <c r="F729" t="s">
        <v>39</v>
      </c>
      <c r="G729" s="5">
        <v>78</v>
      </c>
      <c r="H729" s="2">
        <v>44.2727</v>
      </c>
      <c r="I729" s="5">
        <v>2</v>
      </c>
      <c r="J729" s="3">
        <v>5.0000000745057997E-2</v>
      </c>
      <c r="K729" s="4">
        <v>543.99999976158097</v>
      </c>
      <c r="L729" s="4">
        <v>271.99999988079003</v>
      </c>
      <c r="M729" s="1">
        <v>2.5600000000000001E-2</v>
      </c>
      <c r="N729" s="4">
        <v>6.97435897130232</v>
      </c>
      <c r="O729" s="4">
        <v>271.99999988079003</v>
      </c>
      <c r="P729" s="1">
        <v>11</v>
      </c>
    </row>
    <row r="730" spans="1:16" x14ac:dyDescent="0.35">
      <c r="A730" t="s">
        <v>175</v>
      </c>
      <c r="B730" t="s">
        <v>176</v>
      </c>
      <c r="C730" t="s">
        <v>177</v>
      </c>
      <c r="D730" t="s">
        <v>126</v>
      </c>
      <c r="E730" t="s">
        <v>32</v>
      </c>
      <c r="F730" t="s">
        <v>21</v>
      </c>
      <c r="G730" s="5">
        <v>0</v>
      </c>
      <c r="H730" s="2">
        <v>44.2727</v>
      </c>
      <c r="I730" s="5">
        <v>1</v>
      </c>
      <c r="J730" s="3">
        <v>0.10000000149011599</v>
      </c>
      <c r="K730" s="4">
        <v>518.399999141693</v>
      </c>
      <c r="L730" s="4">
        <v>518.399999141693</v>
      </c>
      <c r="M730" s="1">
        <v>0</v>
      </c>
      <c r="N730" s="4">
        <v>0</v>
      </c>
      <c r="O730" s="4">
        <v>518.399999141693</v>
      </c>
      <c r="P730" s="1">
        <v>6</v>
      </c>
    </row>
    <row r="731" spans="1:16" x14ac:dyDescent="0.35">
      <c r="A731" t="s">
        <v>175</v>
      </c>
      <c r="B731" t="s">
        <v>176</v>
      </c>
      <c r="C731" t="s">
        <v>177</v>
      </c>
      <c r="D731" t="s">
        <v>126</v>
      </c>
      <c r="E731" t="s">
        <v>60</v>
      </c>
      <c r="F731" t="s">
        <v>36</v>
      </c>
      <c r="G731" s="5">
        <v>209</v>
      </c>
      <c r="H731" s="2">
        <v>44.2727</v>
      </c>
      <c r="I731" s="5">
        <v>2</v>
      </c>
      <c r="J731" s="3">
        <v>0</v>
      </c>
      <c r="K731" s="4">
        <v>475</v>
      </c>
      <c r="L731" s="4">
        <v>237.5</v>
      </c>
      <c r="M731" s="1">
        <v>9.5999999999999992E-3</v>
      </c>
      <c r="N731" s="4">
        <v>2.2727272727272698</v>
      </c>
      <c r="O731" s="4">
        <v>237.5</v>
      </c>
      <c r="P731" s="1">
        <v>7.5</v>
      </c>
    </row>
    <row r="732" spans="1:16" x14ac:dyDescent="0.35">
      <c r="A732" t="s">
        <v>175</v>
      </c>
      <c r="B732" t="s">
        <v>176</v>
      </c>
      <c r="C732" t="s">
        <v>177</v>
      </c>
      <c r="D732" t="s">
        <v>126</v>
      </c>
      <c r="E732" t="s">
        <v>88</v>
      </c>
      <c r="F732" t="s">
        <v>39</v>
      </c>
      <c r="G732" s="5">
        <v>0</v>
      </c>
      <c r="H732" s="2">
        <v>44.2727</v>
      </c>
      <c r="I732" s="5">
        <v>1</v>
      </c>
      <c r="J732" s="3">
        <v>0</v>
      </c>
      <c r="K732" s="4">
        <v>442.05</v>
      </c>
      <c r="L732" s="4">
        <v>442.05</v>
      </c>
      <c r="M732" s="1">
        <v>0</v>
      </c>
      <c r="N732" s="4">
        <v>0</v>
      </c>
      <c r="O732" s="4">
        <v>442.05</v>
      </c>
      <c r="P732" s="1">
        <v>12</v>
      </c>
    </row>
    <row r="733" spans="1:16" x14ac:dyDescent="0.35">
      <c r="A733" t="s">
        <v>175</v>
      </c>
      <c r="B733" t="s">
        <v>176</v>
      </c>
      <c r="C733" t="s">
        <v>177</v>
      </c>
      <c r="D733" t="s">
        <v>126</v>
      </c>
      <c r="E733" t="s">
        <v>80</v>
      </c>
      <c r="F733" t="s">
        <v>31</v>
      </c>
      <c r="G733" s="5">
        <v>42</v>
      </c>
      <c r="H733" s="2">
        <v>44.2727</v>
      </c>
      <c r="I733" s="5">
        <v>2</v>
      </c>
      <c r="J733" s="3">
        <v>0.10000000149011599</v>
      </c>
      <c r="K733" s="4">
        <v>403.19999974965998</v>
      </c>
      <c r="L733" s="4">
        <v>201.59999987482999</v>
      </c>
      <c r="M733" s="1">
        <v>4.7600000000000003E-2</v>
      </c>
      <c r="N733" s="4">
        <v>9.5999999940395302</v>
      </c>
      <c r="O733" s="4">
        <v>201.59999987482999</v>
      </c>
      <c r="P733" s="1">
        <v>15</v>
      </c>
    </row>
    <row r="734" spans="1:16" x14ac:dyDescent="0.35">
      <c r="A734" t="s">
        <v>175</v>
      </c>
      <c r="B734" t="s">
        <v>176</v>
      </c>
      <c r="C734" t="s">
        <v>177</v>
      </c>
      <c r="D734" t="s">
        <v>126</v>
      </c>
      <c r="E734" t="s">
        <v>90</v>
      </c>
      <c r="F734" t="s">
        <v>31</v>
      </c>
      <c r="G734" s="5">
        <v>0</v>
      </c>
      <c r="H734" s="2">
        <v>44.2727</v>
      </c>
      <c r="I734" s="5">
        <v>1</v>
      </c>
      <c r="J734" s="3">
        <v>0</v>
      </c>
      <c r="K734" s="4">
        <v>300</v>
      </c>
      <c r="L734" s="4">
        <v>300</v>
      </c>
      <c r="M734" s="1">
        <v>0</v>
      </c>
      <c r="N734" s="4">
        <v>0</v>
      </c>
      <c r="O734" s="4">
        <v>300</v>
      </c>
      <c r="P734" s="1">
        <v>10</v>
      </c>
    </row>
    <row r="735" spans="1:16" x14ac:dyDescent="0.35">
      <c r="A735" t="s">
        <v>175</v>
      </c>
      <c r="B735" t="s">
        <v>176</v>
      </c>
      <c r="C735" t="s">
        <v>177</v>
      </c>
      <c r="D735" t="s">
        <v>126</v>
      </c>
      <c r="E735" t="s">
        <v>79</v>
      </c>
      <c r="F735" t="s">
        <v>36</v>
      </c>
      <c r="G735" s="5">
        <v>0</v>
      </c>
      <c r="H735" s="2">
        <v>44.2727</v>
      </c>
      <c r="I735" s="5">
        <v>1</v>
      </c>
      <c r="J735" s="3">
        <v>0.25</v>
      </c>
      <c r="K735" s="4">
        <v>298.125</v>
      </c>
      <c r="L735" s="4">
        <v>298.125</v>
      </c>
      <c r="M735" s="1">
        <v>0</v>
      </c>
      <c r="N735" s="4">
        <v>0</v>
      </c>
      <c r="O735" s="4">
        <v>298.125</v>
      </c>
      <c r="P735" s="1">
        <v>6</v>
      </c>
    </row>
    <row r="736" spans="1:16" x14ac:dyDescent="0.35">
      <c r="A736" t="s">
        <v>175</v>
      </c>
      <c r="B736" t="s">
        <v>176</v>
      </c>
      <c r="C736" t="s">
        <v>177</v>
      </c>
      <c r="D736" t="s">
        <v>126</v>
      </c>
      <c r="E736" t="s">
        <v>33</v>
      </c>
      <c r="F736" t="s">
        <v>34</v>
      </c>
      <c r="G736" s="5">
        <v>0</v>
      </c>
      <c r="H736" s="2">
        <v>44.2727</v>
      </c>
      <c r="I736" s="5">
        <v>1</v>
      </c>
      <c r="J736" s="3">
        <v>0.10000000149011599</v>
      </c>
      <c r="K736" s="4">
        <v>273.59999954700402</v>
      </c>
      <c r="L736" s="4">
        <v>273.59999954700402</v>
      </c>
      <c r="M736" s="1">
        <v>0</v>
      </c>
      <c r="N736" s="4">
        <v>0</v>
      </c>
      <c r="O736" s="4">
        <v>273.59999954700402</v>
      </c>
      <c r="P736" s="1">
        <v>6</v>
      </c>
    </row>
    <row r="737" spans="1:16" x14ac:dyDescent="0.35">
      <c r="A737" t="s">
        <v>175</v>
      </c>
      <c r="B737" t="s">
        <v>176</v>
      </c>
      <c r="C737" t="s">
        <v>177</v>
      </c>
      <c r="D737" t="s">
        <v>126</v>
      </c>
      <c r="E737" t="s">
        <v>57</v>
      </c>
      <c r="F737" t="s">
        <v>24</v>
      </c>
      <c r="G737" s="5">
        <v>0</v>
      </c>
      <c r="H737" s="2">
        <v>44.2727</v>
      </c>
      <c r="I737" s="5">
        <v>1</v>
      </c>
      <c r="J737" s="3">
        <v>0.15000000596046401</v>
      </c>
      <c r="K737" s="4">
        <v>265.624998137354</v>
      </c>
      <c r="L737" s="4">
        <v>265.624998137354</v>
      </c>
      <c r="M737" s="1">
        <v>0</v>
      </c>
      <c r="N737" s="4">
        <v>0</v>
      </c>
      <c r="O737" s="4">
        <v>265.624998137354</v>
      </c>
      <c r="P737" s="1">
        <v>3</v>
      </c>
    </row>
    <row r="738" spans="1:16" x14ac:dyDescent="0.35">
      <c r="A738" t="s">
        <v>175</v>
      </c>
      <c r="B738" t="s">
        <v>176</v>
      </c>
      <c r="C738" t="s">
        <v>177</v>
      </c>
      <c r="D738" t="s">
        <v>126</v>
      </c>
      <c r="E738" t="s">
        <v>44</v>
      </c>
      <c r="F738" t="s">
        <v>36</v>
      </c>
      <c r="G738" s="5">
        <v>0</v>
      </c>
      <c r="H738" s="2">
        <v>44.2727</v>
      </c>
      <c r="I738" s="5">
        <v>1</v>
      </c>
      <c r="J738" s="3">
        <v>0.10000000149011599</v>
      </c>
      <c r="K738" s="4">
        <v>243.17999959737</v>
      </c>
      <c r="L738" s="4">
        <v>243.17999959737</v>
      </c>
      <c r="M738" s="1">
        <v>0</v>
      </c>
      <c r="N738" s="4">
        <v>0</v>
      </c>
      <c r="O738" s="4">
        <v>243.17999959737</v>
      </c>
      <c r="P738" s="1">
        <v>5</v>
      </c>
    </row>
    <row r="739" spans="1:16" x14ac:dyDescent="0.35">
      <c r="A739" t="s">
        <v>175</v>
      </c>
      <c r="B739" t="s">
        <v>176</v>
      </c>
      <c r="C739" t="s">
        <v>177</v>
      </c>
      <c r="D739" t="s">
        <v>126</v>
      </c>
      <c r="E739" t="s">
        <v>71</v>
      </c>
      <c r="F739" t="s">
        <v>31</v>
      </c>
      <c r="G739" s="5">
        <v>86</v>
      </c>
      <c r="H739" s="2">
        <v>44.2727</v>
      </c>
      <c r="I739" s="5">
        <v>2</v>
      </c>
      <c r="J739" s="3">
        <v>0.125</v>
      </c>
      <c r="K739" s="4">
        <v>186.3</v>
      </c>
      <c r="L739" s="4">
        <v>93.15</v>
      </c>
      <c r="M739" s="1">
        <v>2.3300000000000001E-2</v>
      </c>
      <c r="N739" s="4">
        <v>2.1662790697674401</v>
      </c>
      <c r="O739" s="4">
        <v>93.15</v>
      </c>
      <c r="P739" s="1">
        <v>6</v>
      </c>
    </row>
    <row r="740" spans="1:16" x14ac:dyDescent="0.35">
      <c r="A740" t="s">
        <v>175</v>
      </c>
      <c r="B740" t="s">
        <v>176</v>
      </c>
      <c r="C740" t="s">
        <v>177</v>
      </c>
      <c r="D740" t="s">
        <v>126</v>
      </c>
      <c r="E740" t="s">
        <v>75</v>
      </c>
      <c r="F740" t="s">
        <v>27</v>
      </c>
      <c r="G740" s="5">
        <v>0</v>
      </c>
      <c r="H740" s="2">
        <v>44.2727</v>
      </c>
      <c r="I740" s="5">
        <v>1</v>
      </c>
      <c r="J740" s="3">
        <v>0</v>
      </c>
      <c r="K740" s="4">
        <v>162</v>
      </c>
      <c r="L740" s="4">
        <v>162</v>
      </c>
      <c r="M740" s="1">
        <v>0</v>
      </c>
      <c r="N740" s="4">
        <v>0</v>
      </c>
      <c r="O740" s="4">
        <v>162</v>
      </c>
      <c r="P740" s="1">
        <v>6</v>
      </c>
    </row>
    <row r="741" spans="1:16" x14ac:dyDescent="0.35">
      <c r="A741" t="s">
        <v>175</v>
      </c>
      <c r="B741" t="s">
        <v>176</v>
      </c>
      <c r="C741" t="s">
        <v>177</v>
      </c>
      <c r="D741" t="s">
        <v>126</v>
      </c>
      <c r="E741" t="s">
        <v>87</v>
      </c>
      <c r="F741" t="s">
        <v>34</v>
      </c>
      <c r="G741" s="5">
        <v>0</v>
      </c>
      <c r="H741" s="2">
        <v>44.2727</v>
      </c>
      <c r="I741" s="5">
        <v>1</v>
      </c>
      <c r="J741" s="3">
        <v>0.20000000298023199</v>
      </c>
      <c r="K741" s="4">
        <v>143.999999463558</v>
      </c>
      <c r="L741" s="4">
        <v>143.999999463558</v>
      </c>
      <c r="M741" s="1">
        <v>0</v>
      </c>
      <c r="N741" s="4">
        <v>0</v>
      </c>
      <c r="O741" s="4">
        <v>143.999999463558</v>
      </c>
      <c r="P741" s="1">
        <v>28</v>
      </c>
    </row>
    <row r="742" spans="1:16" x14ac:dyDescent="0.35">
      <c r="A742" t="s">
        <v>178</v>
      </c>
      <c r="B742" t="s">
        <v>179</v>
      </c>
      <c r="C742" t="s">
        <v>180</v>
      </c>
      <c r="D742" t="s">
        <v>181</v>
      </c>
      <c r="E742" t="s">
        <v>42</v>
      </c>
      <c r="F742" t="s">
        <v>24</v>
      </c>
      <c r="G742" s="5">
        <v>0</v>
      </c>
      <c r="H742" s="2">
        <v>55.909100000000002</v>
      </c>
      <c r="I742" s="5">
        <v>1</v>
      </c>
      <c r="J742" s="3">
        <v>0.10000000149011599</v>
      </c>
      <c r="K742" s="4">
        <v>1252.7999979257499</v>
      </c>
      <c r="L742" s="4">
        <v>1252.7999979257499</v>
      </c>
      <c r="M742" s="1">
        <v>0</v>
      </c>
      <c r="N742" s="4">
        <v>0</v>
      </c>
      <c r="O742" s="4">
        <v>1252.7999979257499</v>
      </c>
      <c r="P742" s="1">
        <v>10</v>
      </c>
    </row>
    <row r="743" spans="1:16" x14ac:dyDescent="0.35">
      <c r="A743" t="s">
        <v>178</v>
      </c>
      <c r="B743" t="s">
        <v>179</v>
      </c>
      <c r="C743" t="s">
        <v>180</v>
      </c>
      <c r="D743" t="s">
        <v>181</v>
      </c>
      <c r="E743" t="s">
        <v>58</v>
      </c>
      <c r="F743" t="s">
        <v>59</v>
      </c>
      <c r="G743" s="5">
        <v>42</v>
      </c>
      <c r="H743" s="2">
        <v>55.909100000000002</v>
      </c>
      <c r="I743" s="5">
        <v>2</v>
      </c>
      <c r="J743" s="3">
        <v>2.5000000372528999E-2</v>
      </c>
      <c r="K743" s="4">
        <v>1169.9999995529599</v>
      </c>
      <c r="L743" s="4">
        <v>584.99999977648201</v>
      </c>
      <c r="M743" s="1">
        <v>4.7600000000000003E-2</v>
      </c>
      <c r="N743" s="4">
        <v>27.857142846499102</v>
      </c>
      <c r="O743" s="4">
        <v>584.99999977648201</v>
      </c>
      <c r="P743" s="1">
        <v>10</v>
      </c>
    </row>
    <row r="744" spans="1:16" x14ac:dyDescent="0.35">
      <c r="A744" t="s">
        <v>178</v>
      </c>
      <c r="B744" t="s">
        <v>179</v>
      </c>
      <c r="C744" t="s">
        <v>180</v>
      </c>
      <c r="D744" t="s">
        <v>181</v>
      </c>
      <c r="E744" t="s">
        <v>22</v>
      </c>
      <c r="F744" t="s">
        <v>21</v>
      </c>
      <c r="G744" s="5">
        <v>0</v>
      </c>
      <c r="H744" s="2">
        <v>55.909100000000002</v>
      </c>
      <c r="I744" s="5">
        <v>1</v>
      </c>
      <c r="J744" s="3">
        <v>5.0000000745057997E-2</v>
      </c>
      <c r="K744" s="4">
        <v>740.99999941885403</v>
      </c>
      <c r="L744" s="4">
        <v>740.99999941885403</v>
      </c>
      <c r="M744" s="1">
        <v>0</v>
      </c>
      <c r="N744" s="4">
        <v>0</v>
      </c>
      <c r="O744" s="4">
        <v>740.99999941885403</v>
      </c>
      <c r="P744" s="1">
        <v>32</v>
      </c>
    </row>
    <row r="745" spans="1:16" x14ac:dyDescent="0.35">
      <c r="A745" t="s">
        <v>178</v>
      </c>
      <c r="B745" t="s">
        <v>179</v>
      </c>
      <c r="C745" t="s">
        <v>180</v>
      </c>
      <c r="D745" t="s">
        <v>181</v>
      </c>
      <c r="E745" t="s">
        <v>62</v>
      </c>
      <c r="F745" t="s">
        <v>31</v>
      </c>
      <c r="G745" s="5">
        <v>0</v>
      </c>
      <c r="H745" s="2">
        <v>55.909100000000002</v>
      </c>
      <c r="I745" s="5">
        <v>1</v>
      </c>
      <c r="J745" s="3">
        <v>0</v>
      </c>
      <c r="K745" s="4">
        <v>560</v>
      </c>
      <c r="L745" s="4">
        <v>560</v>
      </c>
      <c r="M745" s="1">
        <v>0</v>
      </c>
      <c r="N745" s="4">
        <v>0</v>
      </c>
      <c r="O745" s="4">
        <v>560</v>
      </c>
      <c r="P745" s="1">
        <v>7</v>
      </c>
    </row>
    <row r="746" spans="1:16" x14ac:dyDescent="0.35">
      <c r="A746" t="s">
        <v>178</v>
      </c>
      <c r="B746" t="s">
        <v>179</v>
      </c>
      <c r="C746" t="s">
        <v>180</v>
      </c>
      <c r="D746" t="s">
        <v>181</v>
      </c>
      <c r="E746" t="s">
        <v>23</v>
      </c>
      <c r="F746" t="s">
        <v>24</v>
      </c>
      <c r="G746" s="5">
        <v>0</v>
      </c>
      <c r="H746" s="2">
        <v>55.909100000000002</v>
      </c>
      <c r="I746" s="5">
        <v>1</v>
      </c>
      <c r="J746" s="3">
        <v>5.0000000745057997E-2</v>
      </c>
      <c r="K746" s="4">
        <v>522.49999959021795</v>
      </c>
      <c r="L746" s="4">
        <v>522.49999959021795</v>
      </c>
      <c r="M746" s="1">
        <v>0</v>
      </c>
      <c r="N746" s="4">
        <v>0</v>
      </c>
      <c r="O746" s="4">
        <v>522.49999959021795</v>
      </c>
      <c r="P746" s="1">
        <v>32</v>
      </c>
    </row>
    <row r="747" spans="1:16" x14ac:dyDescent="0.35">
      <c r="A747" t="s">
        <v>178</v>
      </c>
      <c r="B747" t="s">
        <v>179</v>
      </c>
      <c r="C747" t="s">
        <v>180</v>
      </c>
      <c r="D747" t="s">
        <v>181</v>
      </c>
      <c r="E747" t="s">
        <v>30</v>
      </c>
      <c r="F747" t="s">
        <v>31</v>
      </c>
      <c r="G747" s="5">
        <v>0</v>
      </c>
      <c r="H747" s="2">
        <v>55.909100000000002</v>
      </c>
      <c r="I747" s="5">
        <v>1</v>
      </c>
      <c r="J747" s="3">
        <v>0.10000000149011599</v>
      </c>
      <c r="K747" s="4">
        <v>443.69999926537201</v>
      </c>
      <c r="L747" s="4">
        <v>443.69999926537201</v>
      </c>
      <c r="M747" s="1">
        <v>0</v>
      </c>
      <c r="N747" s="4">
        <v>0</v>
      </c>
      <c r="O747" s="4">
        <v>443.69999926537201</v>
      </c>
      <c r="P747" s="1">
        <v>3</v>
      </c>
    </row>
    <row r="748" spans="1:16" x14ac:dyDescent="0.35">
      <c r="A748" t="s">
        <v>178</v>
      </c>
      <c r="B748" t="s">
        <v>179</v>
      </c>
      <c r="C748" t="s">
        <v>180</v>
      </c>
      <c r="D748" t="s">
        <v>181</v>
      </c>
      <c r="E748" t="s">
        <v>70</v>
      </c>
      <c r="F748" t="s">
        <v>59</v>
      </c>
      <c r="G748" s="5">
        <v>0</v>
      </c>
      <c r="H748" s="2">
        <v>55.909100000000002</v>
      </c>
      <c r="I748" s="5">
        <v>1</v>
      </c>
      <c r="J748" s="3">
        <v>0</v>
      </c>
      <c r="K748" s="4">
        <v>436.8</v>
      </c>
      <c r="L748" s="4">
        <v>436.8</v>
      </c>
      <c r="M748" s="1">
        <v>0</v>
      </c>
      <c r="N748" s="4">
        <v>0</v>
      </c>
      <c r="O748" s="4">
        <v>436.8</v>
      </c>
      <c r="P748" s="1">
        <v>2</v>
      </c>
    </row>
    <row r="749" spans="1:16" x14ac:dyDescent="0.35">
      <c r="A749" t="s">
        <v>178</v>
      </c>
      <c r="B749" t="s">
        <v>179</v>
      </c>
      <c r="C749" t="s">
        <v>180</v>
      </c>
      <c r="D749" t="s">
        <v>181</v>
      </c>
      <c r="E749" t="s">
        <v>26</v>
      </c>
      <c r="F749" t="s">
        <v>27</v>
      </c>
      <c r="G749" s="5">
        <v>0</v>
      </c>
      <c r="H749" s="2">
        <v>55.909100000000002</v>
      </c>
      <c r="I749" s="5">
        <v>1</v>
      </c>
      <c r="J749" s="3">
        <v>5.0000000745057997E-2</v>
      </c>
      <c r="K749" s="4">
        <v>360.99999971687703</v>
      </c>
      <c r="L749" s="4">
        <v>360.99999971687703</v>
      </c>
      <c r="M749" s="1">
        <v>0</v>
      </c>
      <c r="N749" s="4">
        <v>0</v>
      </c>
      <c r="O749" s="4">
        <v>360.99999971687703</v>
      </c>
      <c r="P749" s="1">
        <v>32</v>
      </c>
    </row>
    <row r="750" spans="1:16" x14ac:dyDescent="0.35">
      <c r="A750" t="s">
        <v>178</v>
      </c>
      <c r="B750" t="s">
        <v>179</v>
      </c>
      <c r="C750" t="s">
        <v>180</v>
      </c>
      <c r="D750" t="s">
        <v>181</v>
      </c>
      <c r="E750" t="s">
        <v>25</v>
      </c>
      <c r="F750" t="s">
        <v>21</v>
      </c>
      <c r="G750" s="5">
        <v>0</v>
      </c>
      <c r="H750" s="2">
        <v>55.909100000000002</v>
      </c>
      <c r="I750" s="5">
        <v>1</v>
      </c>
      <c r="J750" s="3">
        <v>0.20000000298023199</v>
      </c>
      <c r="K750" s="4">
        <v>262.39999902248297</v>
      </c>
      <c r="L750" s="4">
        <v>262.39999902248297</v>
      </c>
      <c r="M750" s="1">
        <v>0</v>
      </c>
      <c r="N750" s="4">
        <v>0</v>
      </c>
      <c r="O750" s="4">
        <v>262.39999902248297</v>
      </c>
      <c r="P750" s="1">
        <v>0</v>
      </c>
    </row>
    <row r="751" spans="1:16" x14ac:dyDescent="0.35">
      <c r="A751" t="s">
        <v>178</v>
      </c>
      <c r="B751" t="s">
        <v>179</v>
      </c>
      <c r="C751" t="s">
        <v>180</v>
      </c>
      <c r="D751" t="s">
        <v>181</v>
      </c>
      <c r="E751" t="s">
        <v>107</v>
      </c>
      <c r="F751" t="s">
        <v>39</v>
      </c>
      <c r="G751" s="5">
        <v>0</v>
      </c>
      <c r="H751" s="2">
        <v>55.909100000000002</v>
      </c>
      <c r="I751" s="5">
        <v>1</v>
      </c>
      <c r="J751" s="3">
        <v>0</v>
      </c>
      <c r="K751" s="4">
        <v>260</v>
      </c>
      <c r="L751" s="4">
        <v>260</v>
      </c>
      <c r="M751" s="1">
        <v>0</v>
      </c>
      <c r="N751" s="4">
        <v>0</v>
      </c>
      <c r="O751" s="4">
        <v>260</v>
      </c>
      <c r="P751" s="1">
        <v>10</v>
      </c>
    </row>
    <row r="752" spans="1:16" x14ac:dyDescent="0.35">
      <c r="A752" t="s">
        <v>178</v>
      </c>
      <c r="B752" t="s">
        <v>179</v>
      </c>
      <c r="C752" t="s">
        <v>180</v>
      </c>
      <c r="D752" t="s">
        <v>181</v>
      </c>
      <c r="E752" t="s">
        <v>64</v>
      </c>
      <c r="F752" t="s">
        <v>36</v>
      </c>
      <c r="G752" s="5">
        <v>0</v>
      </c>
      <c r="H752" s="2">
        <v>55.909100000000002</v>
      </c>
      <c r="I752" s="5">
        <v>1</v>
      </c>
      <c r="J752" s="3">
        <v>0</v>
      </c>
      <c r="K752" s="4">
        <v>192</v>
      </c>
      <c r="L752" s="4">
        <v>192</v>
      </c>
      <c r="M752" s="1">
        <v>0</v>
      </c>
      <c r="N752" s="4">
        <v>0</v>
      </c>
      <c r="O752" s="4">
        <v>192</v>
      </c>
      <c r="P752" s="1">
        <v>7</v>
      </c>
    </row>
    <row r="753" spans="1:16" x14ac:dyDescent="0.35">
      <c r="A753" t="s">
        <v>178</v>
      </c>
      <c r="B753" t="s">
        <v>179</v>
      </c>
      <c r="C753" t="s">
        <v>180</v>
      </c>
      <c r="D753" t="s">
        <v>181</v>
      </c>
      <c r="E753" t="s">
        <v>57</v>
      </c>
      <c r="F753" t="s">
        <v>24</v>
      </c>
      <c r="G753" s="5">
        <v>0</v>
      </c>
      <c r="H753" s="2">
        <v>55.909100000000002</v>
      </c>
      <c r="I753" s="5">
        <v>1</v>
      </c>
      <c r="J753" s="3">
        <v>0.10000000149011599</v>
      </c>
      <c r="K753" s="4">
        <v>179.99999970197601</v>
      </c>
      <c r="L753" s="4">
        <v>179.99999970197601</v>
      </c>
      <c r="M753" s="1">
        <v>0</v>
      </c>
      <c r="N753" s="4">
        <v>0</v>
      </c>
      <c r="O753" s="4">
        <v>179.99999970197601</v>
      </c>
      <c r="P753" s="1">
        <v>10</v>
      </c>
    </row>
    <row r="754" spans="1:16" x14ac:dyDescent="0.35">
      <c r="A754" t="s">
        <v>178</v>
      </c>
      <c r="B754" t="s">
        <v>179</v>
      </c>
      <c r="C754" t="s">
        <v>180</v>
      </c>
      <c r="D754" t="s">
        <v>181</v>
      </c>
      <c r="E754" t="s">
        <v>44</v>
      </c>
      <c r="F754" t="s">
        <v>36</v>
      </c>
      <c r="G754" s="5">
        <v>0</v>
      </c>
      <c r="H754" s="2">
        <v>55.909100000000002</v>
      </c>
      <c r="I754" s="5">
        <v>1</v>
      </c>
      <c r="J754" s="3">
        <v>0.20000000298023199</v>
      </c>
      <c r="K754" s="4">
        <v>154.39999942481501</v>
      </c>
      <c r="L754" s="4">
        <v>154.39999942481501</v>
      </c>
      <c r="M754" s="1">
        <v>0</v>
      </c>
      <c r="N754" s="4">
        <v>0</v>
      </c>
      <c r="O754" s="4">
        <v>154.39999942481501</v>
      </c>
      <c r="P754" s="1">
        <v>8</v>
      </c>
    </row>
    <row r="755" spans="1:16" x14ac:dyDescent="0.35">
      <c r="A755" t="s">
        <v>178</v>
      </c>
      <c r="B755" t="s">
        <v>179</v>
      </c>
      <c r="C755" t="s">
        <v>180</v>
      </c>
      <c r="D755" t="s">
        <v>181</v>
      </c>
      <c r="E755" t="s">
        <v>96</v>
      </c>
      <c r="F755" t="s">
        <v>34</v>
      </c>
      <c r="G755" s="5">
        <v>0</v>
      </c>
      <c r="H755" s="2">
        <v>55.909100000000002</v>
      </c>
      <c r="I755" s="5">
        <v>1</v>
      </c>
      <c r="J755" s="3">
        <v>0.20000000298023199</v>
      </c>
      <c r="K755" s="4">
        <v>143.999999463558</v>
      </c>
      <c r="L755" s="4">
        <v>143.999999463558</v>
      </c>
      <c r="M755" s="1">
        <v>0</v>
      </c>
      <c r="N755" s="4">
        <v>0</v>
      </c>
      <c r="O755" s="4">
        <v>143.999999463558</v>
      </c>
      <c r="P755" s="1">
        <v>0</v>
      </c>
    </row>
    <row r="756" spans="1:16" x14ac:dyDescent="0.35">
      <c r="A756" t="s">
        <v>178</v>
      </c>
      <c r="B756" t="s">
        <v>179</v>
      </c>
      <c r="C756" t="s">
        <v>180</v>
      </c>
      <c r="D756" t="s">
        <v>181</v>
      </c>
      <c r="E756" t="s">
        <v>122</v>
      </c>
      <c r="F756" t="s">
        <v>27</v>
      </c>
      <c r="G756" s="5">
        <v>239</v>
      </c>
      <c r="H756" s="2">
        <v>55.909100000000002</v>
      </c>
      <c r="I756" s="5">
        <v>2</v>
      </c>
      <c r="J756" s="3">
        <v>0.100000003352761</v>
      </c>
      <c r="K756" s="4">
        <v>116.89999976009101</v>
      </c>
      <c r="L756" s="4">
        <v>58.449999880045603</v>
      </c>
      <c r="M756" s="1">
        <v>8.3999999999999995E-3</v>
      </c>
      <c r="N756" s="4">
        <v>0.48912133790833101</v>
      </c>
      <c r="O756" s="4">
        <v>58.449999880045603</v>
      </c>
      <c r="P756" s="1">
        <v>7.5</v>
      </c>
    </row>
    <row r="757" spans="1:16" x14ac:dyDescent="0.35">
      <c r="A757" t="s">
        <v>178</v>
      </c>
      <c r="B757" t="s">
        <v>179</v>
      </c>
      <c r="C757" t="s">
        <v>180</v>
      </c>
      <c r="D757" t="s">
        <v>181</v>
      </c>
      <c r="E757" t="s">
        <v>92</v>
      </c>
      <c r="F757" t="s">
        <v>24</v>
      </c>
      <c r="G757" s="5">
        <v>0</v>
      </c>
      <c r="H757" s="2">
        <v>55.909100000000002</v>
      </c>
      <c r="I757" s="5">
        <v>1</v>
      </c>
      <c r="J757" s="3">
        <v>0.20000000298023199</v>
      </c>
      <c r="K757" s="4">
        <v>80.639999699592593</v>
      </c>
      <c r="L757" s="4">
        <v>80.639999699592593</v>
      </c>
      <c r="M757" s="1">
        <v>0</v>
      </c>
      <c r="N757" s="4">
        <v>0</v>
      </c>
      <c r="O757" s="4">
        <v>80.639999699592593</v>
      </c>
      <c r="P757" s="1">
        <v>2</v>
      </c>
    </row>
    <row r="758" spans="1:16" x14ac:dyDescent="0.35">
      <c r="A758" t="s">
        <v>178</v>
      </c>
      <c r="B758" t="s">
        <v>179</v>
      </c>
      <c r="C758" t="s">
        <v>180</v>
      </c>
      <c r="D758" t="s">
        <v>181</v>
      </c>
      <c r="E758" t="s">
        <v>74</v>
      </c>
      <c r="F758" t="s">
        <v>21</v>
      </c>
      <c r="G758" s="5">
        <v>0</v>
      </c>
      <c r="H758" s="2">
        <v>55.909100000000002</v>
      </c>
      <c r="I758" s="5">
        <v>1</v>
      </c>
      <c r="J758" s="3">
        <v>0.10000000149011599</v>
      </c>
      <c r="K758" s="4">
        <v>53.099999912083099</v>
      </c>
      <c r="L758" s="4">
        <v>53.099999912083099</v>
      </c>
      <c r="M758" s="1">
        <v>0</v>
      </c>
      <c r="N758" s="4">
        <v>0</v>
      </c>
      <c r="O758" s="4">
        <v>53.099999912083099</v>
      </c>
      <c r="P758" s="1">
        <v>11</v>
      </c>
    </row>
    <row r="759" spans="1:16" x14ac:dyDescent="0.35">
      <c r="A759" t="s">
        <v>178</v>
      </c>
      <c r="B759" t="s">
        <v>179</v>
      </c>
      <c r="C759" t="s">
        <v>180</v>
      </c>
      <c r="D759" t="s">
        <v>181</v>
      </c>
      <c r="E759" t="s">
        <v>77</v>
      </c>
      <c r="F759" t="s">
        <v>34</v>
      </c>
      <c r="G759" s="5">
        <v>0</v>
      </c>
      <c r="H759" s="2">
        <v>55.909100000000002</v>
      </c>
      <c r="I759" s="5">
        <v>1</v>
      </c>
      <c r="J759" s="3">
        <v>0</v>
      </c>
      <c r="K759" s="4">
        <v>45</v>
      </c>
      <c r="L759" s="4">
        <v>45</v>
      </c>
      <c r="M759" s="1">
        <v>0</v>
      </c>
      <c r="N759" s="4">
        <v>0</v>
      </c>
      <c r="O759" s="4">
        <v>45</v>
      </c>
      <c r="P759" s="1">
        <v>12</v>
      </c>
    </row>
    <row r="760" spans="1:16" x14ac:dyDescent="0.35">
      <c r="A760" t="s">
        <v>178</v>
      </c>
      <c r="B760" t="s">
        <v>179</v>
      </c>
      <c r="C760" t="s">
        <v>180</v>
      </c>
      <c r="D760" t="s">
        <v>181</v>
      </c>
      <c r="E760" t="s">
        <v>78</v>
      </c>
      <c r="F760" t="s">
        <v>24</v>
      </c>
      <c r="G760" s="5">
        <v>0</v>
      </c>
      <c r="H760" s="2">
        <v>55.909100000000002</v>
      </c>
      <c r="I760" s="5">
        <v>1</v>
      </c>
      <c r="J760" s="3">
        <v>0.10000000149011599</v>
      </c>
      <c r="K760" s="4">
        <v>44.999999925494102</v>
      </c>
      <c r="L760" s="4">
        <v>44.999999925494102</v>
      </c>
      <c r="M760" s="1">
        <v>0</v>
      </c>
      <c r="N760" s="4">
        <v>0</v>
      </c>
      <c r="O760" s="4">
        <v>44.999999925494102</v>
      </c>
      <c r="P760" s="1">
        <v>3</v>
      </c>
    </row>
    <row r="761" spans="1:16" x14ac:dyDescent="0.35">
      <c r="A761" t="s">
        <v>178</v>
      </c>
      <c r="B761" t="s">
        <v>179</v>
      </c>
      <c r="C761" t="s">
        <v>180</v>
      </c>
      <c r="D761" t="s">
        <v>181</v>
      </c>
      <c r="E761" t="s">
        <v>37</v>
      </c>
      <c r="F761" t="s">
        <v>31</v>
      </c>
      <c r="G761" s="5">
        <v>0</v>
      </c>
      <c r="H761" s="2">
        <v>55.909100000000002</v>
      </c>
      <c r="I761" s="5">
        <v>1</v>
      </c>
      <c r="J761" s="3">
        <v>0.10000000149011599</v>
      </c>
      <c r="K761" s="4">
        <v>26.999999955296499</v>
      </c>
      <c r="L761" s="4">
        <v>26.999999955296499</v>
      </c>
      <c r="M761" s="1">
        <v>0</v>
      </c>
      <c r="N761" s="4">
        <v>0</v>
      </c>
      <c r="O761" s="4">
        <v>26.999999955296499</v>
      </c>
      <c r="P761" s="1">
        <v>11</v>
      </c>
    </row>
    <row r="762" spans="1:16" x14ac:dyDescent="0.35">
      <c r="A762" t="s">
        <v>182</v>
      </c>
      <c r="B762" t="s">
        <v>183</v>
      </c>
      <c r="C762" t="s">
        <v>184</v>
      </c>
      <c r="D762" t="s">
        <v>185</v>
      </c>
      <c r="E762" t="s">
        <v>23</v>
      </c>
      <c r="F762" t="s">
        <v>24</v>
      </c>
      <c r="G762" s="5">
        <v>0</v>
      </c>
      <c r="H762" s="2">
        <v>59.181800000000003</v>
      </c>
      <c r="I762" s="5">
        <v>1</v>
      </c>
      <c r="J762" s="3">
        <v>0</v>
      </c>
      <c r="K762" s="4">
        <v>2750</v>
      </c>
      <c r="L762" s="4">
        <v>2750</v>
      </c>
      <c r="M762" s="1">
        <v>0</v>
      </c>
      <c r="N762" s="4">
        <v>0</v>
      </c>
      <c r="O762" s="4">
        <v>2750</v>
      </c>
      <c r="P762" s="1">
        <v>9</v>
      </c>
    </row>
    <row r="763" spans="1:16" x14ac:dyDescent="0.35">
      <c r="A763" t="s">
        <v>182</v>
      </c>
      <c r="B763" t="s">
        <v>183</v>
      </c>
      <c r="C763" t="s">
        <v>184</v>
      </c>
      <c r="D763" t="s">
        <v>185</v>
      </c>
      <c r="E763" t="s">
        <v>86</v>
      </c>
      <c r="F763" t="s">
        <v>31</v>
      </c>
      <c r="G763" s="5">
        <v>0</v>
      </c>
      <c r="H763" s="2">
        <v>59.181800000000003</v>
      </c>
      <c r="I763" s="5">
        <v>1</v>
      </c>
      <c r="J763" s="3">
        <v>5.0000000745057997E-2</v>
      </c>
      <c r="K763" s="4">
        <v>2462.3999980688</v>
      </c>
      <c r="L763" s="4">
        <v>2462.3999980688</v>
      </c>
      <c r="M763" s="1">
        <v>0</v>
      </c>
      <c r="N763" s="4">
        <v>0</v>
      </c>
      <c r="O763" s="4">
        <v>2462.3999980688</v>
      </c>
      <c r="P763" s="1">
        <v>2</v>
      </c>
    </row>
    <row r="764" spans="1:16" x14ac:dyDescent="0.35">
      <c r="A764" t="s">
        <v>182</v>
      </c>
      <c r="B764" t="s">
        <v>183</v>
      </c>
      <c r="C764" t="s">
        <v>184</v>
      </c>
      <c r="D764" t="s">
        <v>185</v>
      </c>
      <c r="E764" t="s">
        <v>70</v>
      </c>
      <c r="F764" t="s">
        <v>59</v>
      </c>
      <c r="G764" s="5">
        <v>169</v>
      </c>
      <c r="H764" s="2">
        <v>59.181800000000003</v>
      </c>
      <c r="I764" s="5">
        <v>2</v>
      </c>
      <c r="J764" s="3">
        <v>0</v>
      </c>
      <c r="K764" s="4">
        <v>2111.1999999999998</v>
      </c>
      <c r="L764" s="4">
        <v>1055.5999999999999</v>
      </c>
      <c r="M764" s="1">
        <v>1.18E-2</v>
      </c>
      <c r="N764" s="4">
        <v>12.4923076923076</v>
      </c>
      <c r="O764" s="4">
        <v>1055.5999999999999</v>
      </c>
      <c r="P764" s="1">
        <v>17.5</v>
      </c>
    </row>
    <row r="765" spans="1:16" x14ac:dyDescent="0.35">
      <c r="A765" t="s">
        <v>182</v>
      </c>
      <c r="B765" t="s">
        <v>183</v>
      </c>
      <c r="C765" t="s">
        <v>184</v>
      </c>
      <c r="D765" t="s">
        <v>185</v>
      </c>
      <c r="E765" t="s">
        <v>26</v>
      </c>
      <c r="F765" t="s">
        <v>27</v>
      </c>
      <c r="G765" s="5">
        <v>328</v>
      </c>
      <c r="H765" s="2">
        <v>59.181800000000003</v>
      </c>
      <c r="I765" s="5">
        <v>2</v>
      </c>
      <c r="J765" s="3">
        <v>0</v>
      </c>
      <c r="K765" s="4">
        <v>1596</v>
      </c>
      <c r="L765" s="4">
        <v>798</v>
      </c>
      <c r="M765" s="1">
        <v>6.1000000000000004E-3</v>
      </c>
      <c r="N765" s="4">
        <v>4.8658536585365804</v>
      </c>
      <c r="O765" s="4">
        <v>798</v>
      </c>
      <c r="P765" s="1">
        <v>7.5</v>
      </c>
    </row>
    <row r="766" spans="1:16" x14ac:dyDescent="0.35">
      <c r="A766" t="s">
        <v>182</v>
      </c>
      <c r="B766" t="s">
        <v>183</v>
      </c>
      <c r="C766" t="s">
        <v>184</v>
      </c>
      <c r="D766" t="s">
        <v>185</v>
      </c>
      <c r="E766" t="s">
        <v>40</v>
      </c>
      <c r="F766" t="s">
        <v>24</v>
      </c>
      <c r="G766" s="5">
        <v>419</v>
      </c>
      <c r="H766" s="2">
        <v>59.181800000000003</v>
      </c>
      <c r="I766" s="5">
        <v>2</v>
      </c>
      <c r="J766" s="3">
        <v>0</v>
      </c>
      <c r="K766" s="4">
        <v>1505</v>
      </c>
      <c r="L766" s="4">
        <v>752.5</v>
      </c>
      <c r="M766" s="1">
        <v>4.7999999999999996E-3</v>
      </c>
      <c r="N766" s="4">
        <v>3.5918854415274399</v>
      </c>
      <c r="O766" s="4">
        <v>752.5</v>
      </c>
      <c r="P766" s="1">
        <v>7.5</v>
      </c>
    </row>
    <row r="767" spans="1:16" x14ac:dyDescent="0.35">
      <c r="A767" t="s">
        <v>182</v>
      </c>
      <c r="B767" t="s">
        <v>183</v>
      </c>
      <c r="C767" t="s">
        <v>184</v>
      </c>
      <c r="D767" t="s">
        <v>185</v>
      </c>
      <c r="E767" t="s">
        <v>22</v>
      </c>
      <c r="F767" t="s">
        <v>21</v>
      </c>
      <c r="G767" s="5">
        <v>0</v>
      </c>
      <c r="H767" s="2">
        <v>59.181800000000003</v>
      </c>
      <c r="I767" s="5">
        <v>1</v>
      </c>
      <c r="J767" s="3">
        <v>0</v>
      </c>
      <c r="K767" s="4">
        <v>1248</v>
      </c>
      <c r="L767" s="4">
        <v>1248</v>
      </c>
      <c r="M767" s="1">
        <v>0</v>
      </c>
      <c r="N767" s="4">
        <v>0</v>
      </c>
      <c r="O767" s="4">
        <v>1248</v>
      </c>
      <c r="P767" s="1">
        <v>29</v>
      </c>
    </row>
    <row r="768" spans="1:16" x14ac:dyDescent="0.35">
      <c r="A768" t="s">
        <v>182</v>
      </c>
      <c r="B768" t="s">
        <v>183</v>
      </c>
      <c r="C768" t="s">
        <v>184</v>
      </c>
      <c r="D768" t="s">
        <v>185</v>
      </c>
      <c r="E768" t="s">
        <v>105</v>
      </c>
      <c r="F768" t="s">
        <v>34</v>
      </c>
      <c r="G768" s="5">
        <v>169</v>
      </c>
      <c r="H768" s="2">
        <v>59.181800000000003</v>
      </c>
      <c r="I768" s="5">
        <v>2</v>
      </c>
      <c r="J768" s="3">
        <v>0</v>
      </c>
      <c r="K768" s="4">
        <v>1177.5999999999999</v>
      </c>
      <c r="L768" s="4">
        <v>588.79999999999995</v>
      </c>
      <c r="M768" s="1">
        <v>1.18E-2</v>
      </c>
      <c r="N768" s="4">
        <v>6.9680473372781</v>
      </c>
      <c r="O768" s="4">
        <v>588.79999999999995</v>
      </c>
      <c r="P768" s="1">
        <v>17.5</v>
      </c>
    </row>
    <row r="769" spans="1:16" x14ac:dyDescent="0.35">
      <c r="A769" t="s">
        <v>182</v>
      </c>
      <c r="B769" t="s">
        <v>183</v>
      </c>
      <c r="C769" t="s">
        <v>184</v>
      </c>
      <c r="D769" t="s">
        <v>185</v>
      </c>
      <c r="E769" t="s">
        <v>89</v>
      </c>
      <c r="F769" t="s">
        <v>31</v>
      </c>
      <c r="G769" s="5">
        <v>0</v>
      </c>
      <c r="H769" s="2">
        <v>59.181800000000003</v>
      </c>
      <c r="I769" s="5">
        <v>1</v>
      </c>
      <c r="J769" s="3">
        <v>0</v>
      </c>
      <c r="K769" s="4">
        <v>1097.5</v>
      </c>
      <c r="L769" s="4">
        <v>1097.5</v>
      </c>
      <c r="M769" s="1">
        <v>0</v>
      </c>
      <c r="N769" s="4">
        <v>0</v>
      </c>
      <c r="O769" s="4">
        <v>1097.5</v>
      </c>
      <c r="P769" s="1">
        <v>12</v>
      </c>
    </row>
    <row r="770" spans="1:16" x14ac:dyDescent="0.35">
      <c r="A770" t="s">
        <v>182</v>
      </c>
      <c r="B770" t="s">
        <v>183</v>
      </c>
      <c r="C770" t="s">
        <v>184</v>
      </c>
      <c r="D770" t="s">
        <v>185</v>
      </c>
      <c r="E770" t="s">
        <v>29</v>
      </c>
      <c r="F770" t="s">
        <v>24</v>
      </c>
      <c r="G770" s="5">
        <v>0</v>
      </c>
      <c r="H770" s="2">
        <v>59.181800000000003</v>
      </c>
      <c r="I770" s="5">
        <v>1</v>
      </c>
      <c r="J770" s="3">
        <v>0</v>
      </c>
      <c r="K770" s="4">
        <v>1088</v>
      </c>
      <c r="L770" s="4">
        <v>1088</v>
      </c>
      <c r="M770" s="1">
        <v>0</v>
      </c>
      <c r="N770" s="4">
        <v>0</v>
      </c>
      <c r="O770" s="4">
        <v>1088</v>
      </c>
      <c r="P770" s="1">
        <v>2</v>
      </c>
    </row>
    <row r="771" spans="1:16" x14ac:dyDescent="0.35">
      <c r="A771" t="s">
        <v>182</v>
      </c>
      <c r="B771" t="s">
        <v>183</v>
      </c>
      <c r="C771" t="s">
        <v>184</v>
      </c>
      <c r="D771" t="s">
        <v>185</v>
      </c>
      <c r="E771" t="s">
        <v>49</v>
      </c>
      <c r="F771" t="s">
        <v>34</v>
      </c>
      <c r="G771" s="5">
        <v>0</v>
      </c>
      <c r="H771" s="2">
        <v>59.181800000000003</v>
      </c>
      <c r="I771" s="5">
        <v>1</v>
      </c>
      <c r="J771" s="3">
        <v>0</v>
      </c>
      <c r="K771" s="4">
        <v>1080</v>
      </c>
      <c r="L771" s="4">
        <v>1080</v>
      </c>
      <c r="M771" s="1">
        <v>0</v>
      </c>
      <c r="N771" s="4">
        <v>0</v>
      </c>
      <c r="O771" s="4">
        <v>1080</v>
      </c>
      <c r="P771" s="1">
        <v>4</v>
      </c>
    </row>
    <row r="772" spans="1:16" x14ac:dyDescent="0.35">
      <c r="A772" t="s">
        <v>182</v>
      </c>
      <c r="B772" t="s">
        <v>183</v>
      </c>
      <c r="C772" t="s">
        <v>184</v>
      </c>
      <c r="D772" t="s">
        <v>185</v>
      </c>
      <c r="E772" t="s">
        <v>68</v>
      </c>
      <c r="F772" t="s">
        <v>27</v>
      </c>
      <c r="G772" s="5">
        <v>412</v>
      </c>
      <c r="H772" s="2">
        <v>59.181800000000003</v>
      </c>
      <c r="I772" s="5">
        <v>3</v>
      </c>
      <c r="J772" s="3">
        <v>0</v>
      </c>
      <c r="K772" s="4">
        <v>1008</v>
      </c>
      <c r="L772" s="4">
        <v>336</v>
      </c>
      <c r="M772" s="1">
        <v>7.3000000000000001E-3</v>
      </c>
      <c r="N772" s="4">
        <v>2.44660194174757</v>
      </c>
      <c r="O772" s="4">
        <v>336</v>
      </c>
      <c r="P772" s="1">
        <v>5.3333000000000004</v>
      </c>
    </row>
    <row r="773" spans="1:16" x14ac:dyDescent="0.35">
      <c r="A773" t="s">
        <v>182</v>
      </c>
      <c r="B773" t="s">
        <v>183</v>
      </c>
      <c r="C773" t="s">
        <v>184</v>
      </c>
      <c r="D773" t="s">
        <v>185</v>
      </c>
      <c r="E773" t="s">
        <v>96</v>
      </c>
      <c r="F773" t="s">
        <v>34</v>
      </c>
      <c r="G773" s="5">
        <v>21</v>
      </c>
      <c r="H773" s="2">
        <v>59.181800000000003</v>
      </c>
      <c r="I773" s="5">
        <v>2</v>
      </c>
      <c r="J773" s="3">
        <v>0</v>
      </c>
      <c r="K773" s="4">
        <v>900</v>
      </c>
      <c r="L773" s="4">
        <v>450</v>
      </c>
      <c r="M773" s="1">
        <v>9.5200000000000007E-2</v>
      </c>
      <c r="N773" s="4">
        <v>42.857142857142797</v>
      </c>
      <c r="O773" s="4">
        <v>450</v>
      </c>
      <c r="P773" s="1">
        <v>3.5</v>
      </c>
    </row>
    <row r="774" spans="1:16" x14ac:dyDescent="0.35">
      <c r="A774" t="s">
        <v>182</v>
      </c>
      <c r="B774" t="s">
        <v>183</v>
      </c>
      <c r="C774" t="s">
        <v>184</v>
      </c>
      <c r="D774" t="s">
        <v>185</v>
      </c>
      <c r="E774" t="s">
        <v>41</v>
      </c>
      <c r="F774" t="s">
        <v>31</v>
      </c>
      <c r="G774" s="5">
        <v>0</v>
      </c>
      <c r="H774" s="2">
        <v>59.181800000000003</v>
      </c>
      <c r="I774" s="5">
        <v>1</v>
      </c>
      <c r="J774" s="3">
        <v>0</v>
      </c>
      <c r="K774" s="4">
        <v>747</v>
      </c>
      <c r="L774" s="4">
        <v>747</v>
      </c>
      <c r="M774" s="1">
        <v>0</v>
      </c>
      <c r="N774" s="4">
        <v>0</v>
      </c>
      <c r="O774" s="4">
        <v>747</v>
      </c>
      <c r="P774" s="1">
        <v>6</v>
      </c>
    </row>
    <row r="775" spans="1:16" x14ac:dyDescent="0.35">
      <c r="A775" t="s">
        <v>182</v>
      </c>
      <c r="B775" t="s">
        <v>183</v>
      </c>
      <c r="C775" t="s">
        <v>184</v>
      </c>
      <c r="D775" t="s">
        <v>185</v>
      </c>
      <c r="E775" t="s">
        <v>93</v>
      </c>
      <c r="F775" t="s">
        <v>39</v>
      </c>
      <c r="G775" s="5">
        <v>0</v>
      </c>
      <c r="H775" s="2">
        <v>59.181800000000003</v>
      </c>
      <c r="I775" s="5">
        <v>1</v>
      </c>
      <c r="J775" s="3">
        <v>0.15000000596046401</v>
      </c>
      <c r="K775" s="4">
        <v>693.59999513626099</v>
      </c>
      <c r="L775" s="4">
        <v>693.59999513626099</v>
      </c>
      <c r="M775" s="1">
        <v>0</v>
      </c>
      <c r="N775" s="4">
        <v>0</v>
      </c>
      <c r="O775" s="4">
        <v>693.59999513626099</v>
      </c>
      <c r="P775" s="1">
        <v>21</v>
      </c>
    </row>
    <row r="776" spans="1:16" x14ac:dyDescent="0.35">
      <c r="A776" t="s">
        <v>182</v>
      </c>
      <c r="B776" t="s">
        <v>183</v>
      </c>
      <c r="C776" t="s">
        <v>184</v>
      </c>
      <c r="D776" t="s">
        <v>185</v>
      </c>
      <c r="E776" t="s">
        <v>107</v>
      </c>
      <c r="F776" t="s">
        <v>39</v>
      </c>
      <c r="G776" s="5">
        <v>23</v>
      </c>
      <c r="H776" s="2">
        <v>59.181800000000003</v>
      </c>
      <c r="I776" s="5">
        <v>2</v>
      </c>
      <c r="J776" s="3">
        <v>0</v>
      </c>
      <c r="K776" s="4">
        <v>520</v>
      </c>
      <c r="L776" s="4">
        <v>260</v>
      </c>
      <c r="M776" s="1">
        <v>8.6999999999999994E-2</v>
      </c>
      <c r="N776" s="4">
        <v>22.6086956521739</v>
      </c>
      <c r="O776" s="4">
        <v>260</v>
      </c>
      <c r="P776" s="1">
        <v>7.5</v>
      </c>
    </row>
    <row r="777" spans="1:16" x14ac:dyDescent="0.35">
      <c r="A777" t="s">
        <v>182</v>
      </c>
      <c r="B777" t="s">
        <v>183</v>
      </c>
      <c r="C777" t="s">
        <v>184</v>
      </c>
      <c r="D777" t="s">
        <v>185</v>
      </c>
      <c r="E777" t="s">
        <v>55</v>
      </c>
      <c r="F777" t="s">
        <v>34</v>
      </c>
      <c r="G777" s="5">
        <v>0</v>
      </c>
      <c r="H777" s="2">
        <v>59.181800000000003</v>
      </c>
      <c r="I777" s="5">
        <v>1</v>
      </c>
      <c r="J777" s="3">
        <v>0.15000000596046401</v>
      </c>
      <c r="K777" s="4">
        <v>514.07999639511104</v>
      </c>
      <c r="L777" s="4">
        <v>514.07999639511104</v>
      </c>
      <c r="M777" s="1">
        <v>0</v>
      </c>
      <c r="N777" s="4">
        <v>0</v>
      </c>
      <c r="O777" s="4">
        <v>514.07999639511104</v>
      </c>
      <c r="P777" s="1">
        <v>21</v>
      </c>
    </row>
    <row r="778" spans="1:16" x14ac:dyDescent="0.35">
      <c r="A778" t="s">
        <v>182</v>
      </c>
      <c r="B778" t="s">
        <v>183</v>
      </c>
      <c r="C778" t="s">
        <v>184</v>
      </c>
      <c r="D778" t="s">
        <v>185</v>
      </c>
      <c r="E778" t="s">
        <v>35</v>
      </c>
      <c r="F778" t="s">
        <v>36</v>
      </c>
      <c r="G778" s="5">
        <v>0</v>
      </c>
      <c r="H778" s="2">
        <v>59.181800000000003</v>
      </c>
      <c r="I778" s="5">
        <v>1</v>
      </c>
      <c r="J778" s="3">
        <v>0</v>
      </c>
      <c r="K778" s="4">
        <v>496</v>
      </c>
      <c r="L778" s="4">
        <v>496</v>
      </c>
      <c r="M778" s="1">
        <v>0</v>
      </c>
      <c r="N778" s="4">
        <v>0</v>
      </c>
      <c r="O778" s="4">
        <v>496</v>
      </c>
      <c r="P778" s="1">
        <v>9</v>
      </c>
    </row>
    <row r="779" spans="1:16" x14ac:dyDescent="0.35">
      <c r="A779" t="s">
        <v>182</v>
      </c>
      <c r="B779" t="s">
        <v>183</v>
      </c>
      <c r="C779" t="s">
        <v>184</v>
      </c>
      <c r="D779" t="s">
        <v>185</v>
      </c>
      <c r="E779" t="s">
        <v>32</v>
      </c>
      <c r="F779" t="s">
        <v>21</v>
      </c>
      <c r="G779" s="5">
        <v>0</v>
      </c>
      <c r="H779" s="2">
        <v>59.181800000000003</v>
      </c>
      <c r="I779" s="5">
        <v>1</v>
      </c>
      <c r="J779" s="3">
        <v>0.20000000298023199</v>
      </c>
      <c r="K779" s="4">
        <v>479.99999821185997</v>
      </c>
      <c r="L779" s="4">
        <v>479.99999821185997</v>
      </c>
      <c r="M779" s="1">
        <v>0</v>
      </c>
      <c r="N779" s="4">
        <v>0</v>
      </c>
      <c r="O779" s="4">
        <v>479.99999821185997</v>
      </c>
      <c r="P779" s="1">
        <v>12</v>
      </c>
    </row>
    <row r="780" spans="1:16" x14ac:dyDescent="0.35">
      <c r="A780" t="s">
        <v>182</v>
      </c>
      <c r="B780" t="s">
        <v>183</v>
      </c>
      <c r="C780" t="s">
        <v>184</v>
      </c>
      <c r="D780" t="s">
        <v>185</v>
      </c>
      <c r="E780" t="s">
        <v>109</v>
      </c>
      <c r="F780" t="s">
        <v>39</v>
      </c>
      <c r="G780" s="5">
        <v>0</v>
      </c>
      <c r="H780" s="2">
        <v>59.181800000000003</v>
      </c>
      <c r="I780" s="5">
        <v>1</v>
      </c>
      <c r="J780" s="3">
        <v>0</v>
      </c>
      <c r="K780" s="4">
        <v>462</v>
      </c>
      <c r="L780" s="4">
        <v>462</v>
      </c>
      <c r="M780" s="1">
        <v>0</v>
      </c>
      <c r="N780" s="4">
        <v>0</v>
      </c>
      <c r="O780" s="4">
        <v>462</v>
      </c>
      <c r="P780" s="1">
        <v>1</v>
      </c>
    </row>
    <row r="781" spans="1:16" x14ac:dyDescent="0.35">
      <c r="A781" t="s">
        <v>182</v>
      </c>
      <c r="B781" t="s">
        <v>183</v>
      </c>
      <c r="C781" t="s">
        <v>184</v>
      </c>
      <c r="D781" t="s">
        <v>185</v>
      </c>
      <c r="E781" t="s">
        <v>33</v>
      </c>
      <c r="F781" t="s">
        <v>34</v>
      </c>
      <c r="G781" s="5">
        <v>0</v>
      </c>
      <c r="H781" s="2">
        <v>59.181800000000003</v>
      </c>
      <c r="I781" s="5">
        <v>1</v>
      </c>
      <c r="J781" s="3">
        <v>0</v>
      </c>
      <c r="K781" s="4">
        <v>380</v>
      </c>
      <c r="L781" s="4">
        <v>380</v>
      </c>
      <c r="M781" s="1">
        <v>0</v>
      </c>
      <c r="N781" s="4">
        <v>0</v>
      </c>
      <c r="O781" s="4">
        <v>380</v>
      </c>
      <c r="P781" s="1">
        <v>6</v>
      </c>
    </row>
    <row r="782" spans="1:16" x14ac:dyDescent="0.35">
      <c r="A782" t="s">
        <v>182</v>
      </c>
      <c r="B782" t="s">
        <v>183</v>
      </c>
      <c r="C782" t="s">
        <v>184</v>
      </c>
      <c r="D782" t="s">
        <v>185</v>
      </c>
      <c r="E782" t="s">
        <v>90</v>
      </c>
      <c r="F782" t="s">
        <v>31</v>
      </c>
      <c r="G782" s="5">
        <v>0</v>
      </c>
      <c r="H782" s="2">
        <v>59.181800000000003</v>
      </c>
      <c r="I782" s="5">
        <v>1</v>
      </c>
      <c r="J782" s="3">
        <v>0</v>
      </c>
      <c r="K782" s="4">
        <v>360</v>
      </c>
      <c r="L782" s="4">
        <v>360</v>
      </c>
      <c r="M782" s="1">
        <v>0</v>
      </c>
      <c r="N782" s="4">
        <v>0</v>
      </c>
      <c r="O782" s="4">
        <v>360</v>
      </c>
      <c r="P782" s="1">
        <v>12</v>
      </c>
    </row>
    <row r="783" spans="1:16" x14ac:dyDescent="0.35">
      <c r="A783" t="s">
        <v>182</v>
      </c>
      <c r="B783" t="s">
        <v>183</v>
      </c>
      <c r="C783" t="s">
        <v>184</v>
      </c>
      <c r="D783" t="s">
        <v>185</v>
      </c>
      <c r="E783" t="s">
        <v>79</v>
      </c>
      <c r="F783" t="s">
        <v>36</v>
      </c>
      <c r="G783" s="5">
        <v>0</v>
      </c>
      <c r="H783" s="2">
        <v>59.181800000000003</v>
      </c>
      <c r="I783" s="5">
        <v>1</v>
      </c>
      <c r="J783" s="3">
        <v>0.20000000298023199</v>
      </c>
      <c r="K783" s="4">
        <v>317.999998815357</v>
      </c>
      <c r="L783" s="4">
        <v>317.999998815357</v>
      </c>
      <c r="M783" s="1">
        <v>0</v>
      </c>
      <c r="N783" s="4">
        <v>0</v>
      </c>
      <c r="O783" s="4">
        <v>317.999998815357</v>
      </c>
      <c r="P783" s="1">
        <v>12</v>
      </c>
    </row>
    <row r="784" spans="1:16" x14ac:dyDescent="0.35">
      <c r="A784" t="s">
        <v>182</v>
      </c>
      <c r="B784" t="s">
        <v>183</v>
      </c>
      <c r="C784" t="s">
        <v>184</v>
      </c>
      <c r="D784" t="s">
        <v>185</v>
      </c>
      <c r="E784" t="s">
        <v>57</v>
      </c>
      <c r="F784" t="s">
        <v>24</v>
      </c>
      <c r="G784" s="5">
        <v>0</v>
      </c>
      <c r="H784" s="2">
        <v>59.181800000000003</v>
      </c>
      <c r="I784" s="5">
        <v>1</v>
      </c>
      <c r="J784" s="3">
        <v>0.15000000596046401</v>
      </c>
      <c r="K784" s="4">
        <v>297.49999791383698</v>
      </c>
      <c r="L784" s="4">
        <v>297.49999791383698</v>
      </c>
      <c r="M784" s="1">
        <v>0</v>
      </c>
      <c r="N784" s="4">
        <v>0</v>
      </c>
      <c r="O784" s="4">
        <v>297.49999791383698</v>
      </c>
      <c r="P784" s="1">
        <v>21</v>
      </c>
    </row>
    <row r="785" spans="1:16" x14ac:dyDescent="0.35">
      <c r="A785" t="s">
        <v>182</v>
      </c>
      <c r="B785" t="s">
        <v>183</v>
      </c>
      <c r="C785" t="s">
        <v>184</v>
      </c>
      <c r="D785" t="s">
        <v>185</v>
      </c>
      <c r="E785" t="s">
        <v>94</v>
      </c>
      <c r="F785" t="s">
        <v>59</v>
      </c>
      <c r="G785" s="5">
        <v>0</v>
      </c>
      <c r="H785" s="2">
        <v>59.181800000000003</v>
      </c>
      <c r="I785" s="5">
        <v>1</v>
      </c>
      <c r="J785" s="3">
        <v>0</v>
      </c>
      <c r="K785" s="4">
        <v>200</v>
      </c>
      <c r="L785" s="4">
        <v>200</v>
      </c>
      <c r="M785" s="1">
        <v>0</v>
      </c>
      <c r="N785" s="4">
        <v>0</v>
      </c>
      <c r="O785" s="4">
        <v>200</v>
      </c>
      <c r="P785" s="1">
        <v>1</v>
      </c>
    </row>
    <row r="786" spans="1:16" x14ac:dyDescent="0.35">
      <c r="A786" t="s">
        <v>182</v>
      </c>
      <c r="B786" t="s">
        <v>183</v>
      </c>
      <c r="C786" t="s">
        <v>184</v>
      </c>
      <c r="D786" t="s">
        <v>185</v>
      </c>
      <c r="E786" t="s">
        <v>43</v>
      </c>
      <c r="F786" t="s">
        <v>34</v>
      </c>
      <c r="G786" s="5">
        <v>0</v>
      </c>
      <c r="H786" s="2">
        <v>59.181800000000003</v>
      </c>
      <c r="I786" s="5">
        <v>1</v>
      </c>
      <c r="J786" s="3">
        <v>0</v>
      </c>
      <c r="K786" s="4">
        <v>180</v>
      </c>
      <c r="L786" s="4">
        <v>180</v>
      </c>
      <c r="M786" s="1">
        <v>0</v>
      </c>
      <c r="N786" s="4">
        <v>0</v>
      </c>
      <c r="O786" s="4">
        <v>180</v>
      </c>
      <c r="P786" s="1">
        <v>4</v>
      </c>
    </row>
    <row r="787" spans="1:16" x14ac:dyDescent="0.35">
      <c r="A787" t="s">
        <v>182</v>
      </c>
      <c r="B787" t="s">
        <v>183</v>
      </c>
      <c r="C787" t="s">
        <v>184</v>
      </c>
      <c r="D787" t="s">
        <v>185</v>
      </c>
      <c r="E787" t="s">
        <v>71</v>
      </c>
      <c r="F787" t="s">
        <v>31</v>
      </c>
      <c r="G787" s="5">
        <v>0</v>
      </c>
      <c r="H787" s="2">
        <v>59.181800000000003</v>
      </c>
      <c r="I787" s="5">
        <v>1</v>
      </c>
      <c r="J787" s="3">
        <v>0</v>
      </c>
      <c r="K787" s="4">
        <v>153.30000000000001</v>
      </c>
      <c r="L787" s="4">
        <v>153.30000000000001</v>
      </c>
      <c r="M787" s="1">
        <v>0</v>
      </c>
      <c r="N787" s="4">
        <v>0</v>
      </c>
      <c r="O787" s="4">
        <v>153.30000000000001</v>
      </c>
      <c r="P787" s="1">
        <v>2</v>
      </c>
    </row>
    <row r="788" spans="1:16" x14ac:dyDescent="0.35">
      <c r="A788" t="s">
        <v>182</v>
      </c>
      <c r="B788" t="s">
        <v>183</v>
      </c>
      <c r="C788" t="s">
        <v>184</v>
      </c>
      <c r="D788" t="s">
        <v>185</v>
      </c>
      <c r="E788" t="s">
        <v>74</v>
      </c>
      <c r="F788" t="s">
        <v>21</v>
      </c>
      <c r="G788" s="5">
        <v>0</v>
      </c>
      <c r="H788" s="2">
        <v>59.181800000000003</v>
      </c>
      <c r="I788" s="5">
        <v>1</v>
      </c>
      <c r="J788" s="3">
        <v>0</v>
      </c>
      <c r="K788" s="4">
        <v>74.5</v>
      </c>
      <c r="L788" s="4">
        <v>74.5</v>
      </c>
      <c r="M788" s="1">
        <v>0</v>
      </c>
      <c r="N788" s="4">
        <v>0</v>
      </c>
      <c r="O788" s="4">
        <v>74.5</v>
      </c>
      <c r="P788" s="1">
        <v>4</v>
      </c>
    </row>
    <row r="789" spans="1:16" x14ac:dyDescent="0.35">
      <c r="A789" t="s">
        <v>182</v>
      </c>
      <c r="B789" t="s">
        <v>183</v>
      </c>
      <c r="C789" t="s">
        <v>184</v>
      </c>
      <c r="D789" t="s">
        <v>185</v>
      </c>
      <c r="E789" t="s">
        <v>50</v>
      </c>
      <c r="F789" t="s">
        <v>36</v>
      </c>
      <c r="G789" s="5">
        <v>0</v>
      </c>
      <c r="H789" s="2">
        <v>59.181800000000003</v>
      </c>
      <c r="I789" s="5">
        <v>1</v>
      </c>
      <c r="J789" s="3">
        <v>0.20000000298023199</v>
      </c>
      <c r="K789" s="4">
        <v>73.599999725818606</v>
      </c>
      <c r="L789" s="4">
        <v>73.599999725818606</v>
      </c>
      <c r="M789" s="1">
        <v>0</v>
      </c>
      <c r="N789" s="4">
        <v>0</v>
      </c>
      <c r="O789" s="4">
        <v>73.599999725818606</v>
      </c>
      <c r="P789" s="1">
        <v>9</v>
      </c>
    </row>
    <row r="790" spans="1:16" x14ac:dyDescent="0.35">
      <c r="A790" t="s">
        <v>182</v>
      </c>
      <c r="B790" t="s">
        <v>183</v>
      </c>
      <c r="C790" t="s">
        <v>184</v>
      </c>
      <c r="D790" t="s">
        <v>185</v>
      </c>
      <c r="E790" t="s">
        <v>77</v>
      </c>
      <c r="F790" t="s">
        <v>34</v>
      </c>
      <c r="G790" s="5">
        <v>0</v>
      </c>
      <c r="H790" s="2">
        <v>59.181800000000003</v>
      </c>
      <c r="I790" s="5">
        <v>1</v>
      </c>
      <c r="J790" s="3">
        <v>0</v>
      </c>
      <c r="K790" s="4">
        <v>54</v>
      </c>
      <c r="L790" s="4">
        <v>54</v>
      </c>
      <c r="M790" s="1">
        <v>0</v>
      </c>
      <c r="N790" s="4">
        <v>0</v>
      </c>
      <c r="O790" s="4">
        <v>54</v>
      </c>
      <c r="P790" s="1">
        <v>6</v>
      </c>
    </row>
    <row r="791" spans="1:16" x14ac:dyDescent="0.35">
      <c r="A791" t="s">
        <v>182</v>
      </c>
      <c r="B791" t="s">
        <v>183</v>
      </c>
      <c r="C791" t="s">
        <v>184</v>
      </c>
      <c r="D791" t="s">
        <v>185</v>
      </c>
      <c r="E791" t="s">
        <v>78</v>
      </c>
      <c r="F791" t="s">
        <v>24</v>
      </c>
      <c r="G791" s="5">
        <v>0</v>
      </c>
      <c r="H791" s="2">
        <v>59.181800000000003</v>
      </c>
      <c r="I791" s="5">
        <v>1</v>
      </c>
      <c r="J791" s="3">
        <v>5.0000000745057997E-2</v>
      </c>
      <c r="K791" s="4">
        <v>47.499999962747097</v>
      </c>
      <c r="L791" s="4">
        <v>47.499999962747097</v>
      </c>
      <c r="M791" s="1">
        <v>0</v>
      </c>
      <c r="N791" s="4">
        <v>0</v>
      </c>
      <c r="O791" s="4">
        <v>47.499999962747097</v>
      </c>
      <c r="P791" s="1">
        <v>2</v>
      </c>
    </row>
    <row r="792" spans="1:16" x14ac:dyDescent="0.35">
      <c r="A792" t="s">
        <v>182</v>
      </c>
      <c r="B792" t="s">
        <v>183</v>
      </c>
      <c r="C792" t="s">
        <v>184</v>
      </c>
      <c r="D792" t="s">
        <v>185</v>
      </c>
      <c r="E792" t="s">
        <v>122</v>
      </c>
      <c r="F792" t="s">
        <v>27</v>
      </c>
      <c r="G792" s="5">
        <v>0</v>
      </c>
      <c r="H792" s="2">
        <v>59.181800000000003</v>
      </c>
      <c r="I792" s="5">
        <v>1</v>
      </c>
      <c r="J792" s="3">
        <v>0</v>
      </c>
      <c r="K792" s="4">
        <v>14</v>
      </c>
      <c r="L792" s="4">
        <v>14</v>
      </c>
      <c r="M792" s="1">
        <v>0</v>
      </c>
      <c r="N792" s="4">
        <v>0</v>
      </c>
      <c r="O792" s="4">
        <v>14</v>
      </c>
      <c r="P792" s="1">
        <v>9</v>
      </c>
    </row>
    <row r="793" spans="1:16" x14ac:dyDescent="0.35">
      <c r="A793" t="s">
        <v>186</v>
      </c>
      <c r="B793" t="s">
        <v>187</v>
      </c>
      <c r="C793" t="s">
        <v>188</v>
      </c>
      <c r="D793" t="s">
        <v>19</v>
      </c>
      <c r="E793" t="s">
        <v>85</v>
      </c>
      <c r="F793" t="s">
        <v>34</v>
      </c>
      <c r="G793" s="5">
        <v>159</v>
      </c>
      <c r="H793" s="2">
        <v>38.6</v>
      </c>
      <c r="I793" s="5">
        <v>2</v>
      </c>
      <c r="J793" s="3">
        <v>5.0000000745057997E-2</v>
      </c>
      <c r="K793" s="4">
        <v>11264.624991165399</v>
      </c>
      <c r="L793" s="4">
        <v>5632.3124955827298</v>
      </c>
      <c r="M793" s="1">
        <v>1.26E-2</v>
      </c>
      <c r="N793" s="4">
        <v>70.846698057644403</v>
      </c>
      <c r="O793" s="4">
        <v>5632.3124955827298</v>
      </c>
      <c r="P793" s="1">
        <v>17</v>
      </c>
    </row>
    <row r="794" spans="1:16" x14ac:dyDescent="0.35">
      <c r="A794" t="s">
        <v>186</v>
      </c>
      <c r="B794" t="s">
        <v>187</v>
      </c>
      <c r="C794" t="s">
        <v>188</v>
      </c>
      <c r="D794" t="s">
        <v>19</v>
      </c>
      <c r="E794" t="s">
        <v>23</v>
      </c>
      <c r="F794" t="s">
        <v>24</v>
      </c>
      <c r="G794" s="5">
        <v>0</v>
      </c>
      <c r="H794" s="2">
        <v>38.6</v>
      </c>
      <c r="I794" s="5">
        <v>1</v>
      </c>
      <c r="J794" s="3">
        <v>0.15000000596046401</v>
      </c>
      <c r="K794" s="4">
        <v>1402.49999016523</v>
      </c>
      <c r="L794" s="4">
        <v>1402.49999016523</v>
      </c>
      <c r="M794" s="1">
        <v>0</v>
      </c>
      <c r="N794" s="4">
        <v>0</v>
      </c>
      <c r="O794" s="4">
        <v>1402.49999016523</v>
      </c>
      <c r="P794" s="1">
        <v>4</v>
      </c>
    </row>
    <row r="795" spans="1:16" x14ac:dyDescent="0.35">
      <c r="A795" t="s">
        <v>186</v>
      </c>
      <c r="B795" t="s">
        <v>187</v>
      </c>
      <c r="C795" t="s">
        <v>188</v>
      </c>
      <c r="D795" t="s">
        <v>19</v>
      </c>
      <c r="E795" t="s">
        <v>30</v>
      </c>
      <c r="F795" t="s">
        <v>31</v>
      </c>
      <c r="G795" s="5">
        <v>0</v>
      </c>
      <c r="H795" s="2">
        <v>38.6</v>
      </c>
      <c r="I795" s="5">
        <v>1</v>
      </c>
      <c r="J795" s="3">
        <v>5.0000000745057997E-2</v>
      </c>
      <c r="K795" s="4">
        <v>936.69999926537196</v>
      </c>
      <c r="L795" s="4">
        <v>936.69999926537196</v>
      </c>
      <c r="M795" s="1">
        <v>0</v>
      </c>
      <c r="N795" s="4">
        <v>0</v>
      </c>
      <c r="O795" s="4">
        <v>936.69999926537196</v>
      </c>
      <c r="P795" s="1">
        <v>29</v>
      </c>
    </row>
    <row r="796" spans="1:16" x14ac:dyDescent="0.35">
      <c r="A796" t="s">
        <v>186</v>
      </c>
      <c r="B796" t="s">
        <v>187</v>
      </c>
      <c r="C796" t="s">
        <v>188</v>
      </c>
      <c r="D796" t="s">
        <v>19</v>
      </c>
      <c r="E796" t="s">
        <v>53</v>
      </c>
      <c r="F796" t="s">
        <v>27</v>
      </c>
      <c r="G796" s="5">
        <v>0</v>
      </c>
      <c r="H796" s="2">
        <v>38.6</v>
      </c>
      <c r="I796" s="5">
        <v>1</v>
      </c>
      <c r="J796" s="3">
        <v>0</v>
      </c>
      <c r="K796" s="4">
        <v>931</v>
      </c>
      <c r="L796" s="4">
        <v>931</v>
      </c>
      <c r="M796" s="1">
        <v>0</v>
      </c>
      <c r="N796" s="4">
        <v>0</v>
      </c>
      <c r="O796" s="4">
        <v>931</v>
      </c>
      <c r="P796" s="1">
        <v>5</v>
      </c>
    </row>
    <row r="797" spans="1:16" x14ac:dyDescent="0.35">
      <c r="A797" t="s">
        <v>186</v>
      </c>
      <c r="B797" t="s">
        <v>187</v>
      </c>
      <c r="C797" t="s">
        <v>188</v>
      </c>
      <c r="D797" t="s">
        <v>19</v>
      </c>
      <c r="E797" t="s">
        <v>26</v>
      </c>
      <c r="F797" t="s">
        <v>27</v>
      </c>
      <c r="G797" s="5">
        <v>0</v>
      </c>
      <c r="H797" s="2">
        <v>38.6</v>
      </c>
      <c r="I797" s="5">
        <v>1</v>
      </c>
      <c r="J797" s="3">
        <v>0</v>
      </c>
      <c r="K797" s="4">
        <v>532</v>
      </c>
      <c r="L797" s="4">
        <v>532</v>
      </c>
      <c r="M797" s="1">
        <v>0</v>
      </c>
      <c r="N797" s="4">
        <v>0</v>
      </c>
      <c r="O797" s="4">
        <v>532</v>
      </c>
      <c r="P797" s="1">
        <v>5</v>
      </c>
    </row>
    <row r="798" spans="1:16" x14ac:dyDescent="0.35">
      <c r="A798" t="s">
        <v>186</v>
      </c>
      <c r="B798" t="s">
        <v>187</v>
      </c>
      <c r="C798" t="s">
        <v>188</v>
      </c>
      <c r="D798" t="s">
        <v>19</v>
      </c>
      <c r="E798" t="s">
        <v>29</v>
      </c>
      <c r="F798" t="s">
        <v>24</v>
      </c>
      <c r="G798" s="5">
        <v>0</v>
      </c>
      <c r="H798" s="2">
        <v>38.6</v>
      </c>
      <c r="I798" s="5">
        <v>1</v>
      </c>
      <c r="J798" s="3">
        <v>0</v>
      </c>
      <c r="K798" s="4">
        <v>510</v>
      </c>
      <c r="L798" s="4">
        <v>510</v>
      </c>
      <c r="M798" s="1">
        <v>0</v>
      </c>
      <c r="N798" s="4">
        <v>0</v>
      </c>
      <c r="O798" s="4">
        <v>510</v>
      </c>
      <c r="P798" s="1">
        <v>0</v>
      </c>
    </row>
    <row r="799" spans="1:16" x14ac:dyDescent="0.35">
      <c r="A799" t="s">
        <v>186</v>
      </c>
      <c r="B799" t="s">
        <v>187</v>
      </c>
      <c r="C799" t="s">
        <v>188</v>
      </c>
      <c r="D799" t="s">
        <v>19</v>
      </c>
      <c r="E799" t="s">
        <v>52</v>
      </c>
      <c r="F799" t="s">
        <v>39</v>
      </c>
      <c r="G799" s="5">
        <v>0</v>
      </c>
      <c r="H799" s="2">
        <v>38.6</v>
      </c>
      <c r="I799" s="5">
        <v>1</v>
      </c>
      <c r="J799" s="3">
        <v>0.10000000149011599</v>
      </c>
      <c r="K799" s="4">
        <v>490.13999918848202</v>
      </c>
      <c r="L799" s="4">
        <v>490.13999918848202</v>
      </c>
      <c r="M799" s="1">
        <v>0</v>
      </c>
      <c r="N799" s="4">
        <v>0</v>
      </c>
      <c r="O799" s="4">
        <v>490.13999918848202</v>
      </c>
      <c r="P799" s="1">
        <v>6</v>
      </c>
    </row>
    <row r="800" spans="1:16" x14ac:dyDescent="0.35">
      <c r="A800" t="s">
        <v>186</v>
      </c>
      <c r="B800" t="s">
        <v>187</v>
      </c>
      <c r="C800" t="s">
        <v>188</v>
      </c>
      <c r="D800" t="s">
        <v>19</v>
      </c>
      <c r="E800" t="s">
        <v>45</v>
      </c>
      <c r="F800" t="s">
        <v>36</v>
      </c>
      <c r="G800" s="5">
        <v>0</v>
      </c>
      <c r="H800" s="2">
        <v>38.6</v>
      </c>
      <c r="I800" s="5">
        <v>1</v>
      </c>
      <c r="J800" s="3">
        <v>0.20000000298023199</v>
      </c>
      <c r="K800" s="4">
        <v>455.999998301267</v>
      </c>
      <c r="L800" s="4">
        <v>455.999998301267</v>
      </c>
      <c r="M800" s="1">
        <v>0</v>
      </c>
      <c r="N800" s="4">
        <v>0</v>
      </c>
      <c r="O800" s="4">
        <v>455.999998301267</v>
      </c>
      <c r="P800" s="1">
        <v>9</v>
      </c>
    </row>
    <row r="801" spans="1:16" x14ac:dyDescent="0.35">
      <c r="A801" t="s">
        <v>186</v>
      </c>
      <c r="B801" t="s">
        <v>187</v>
      </c>
      <c r="C801" t="s">
        <v>188</v>
      </c>
      <c r="D801" t="s">
        <v>19</v>
      </c>
      <c r="E801" t="s">
        <v>42</v>
      </c>
      <c r="F801" t="s">
        <v>24</v>
      </c>
      <c r="G801" s="5">
        <v>0</v>
      </c>
      <c r="H801" s="2">
        <v>38.6</v>
      </c>
      <c r="I801" s="5">
        <v>1</v>
      </c>
      <c r="J801" s="3">
        <v>0</v>
      </c>
      <c r="K801" s="4">
        <v>313.2</v>
      </c>
      <c r="L801" s="4">
        <v>313.2</v>
      </c>
      <c r="M801" s="1">
        <v>0</v>
      </c>
      <c r="N801" s="4">
        <v>0</v>
      </c>
      <c r="O801" s="4">
        <v>313.2</v>
      </c>
      <c r="P801" s="1">
        <v>3</v>
      </c>
    </row>
    <row r="802" spans="1:16" x14ac:dyDescent="0.35">
      <c r="A802" t="s">
        <v>186</v>
      </c>
      <c r="B802" t="s">
        <v>187</v>
      </c>
      <c r="C802" t="s">
        <v>188</v>
      </c>
      <c r="D802" t="s">
        <v>19</v>
      </c>
      <c r="E802" t="s">
        <v>90</v>
      </c>
      <c r="F802" t="s">
        <v>31</v>
      </c>
      <c r="G802" s="5">
        <v>209</v>
      </c>
      <c r="H802" s="2">
        <v>38.6</v>
      </c>
      <c r="I802" s="5">
        <v>2</v>
      </c>
      <c r="J802" s="3">
        <v>5.0000000745057997E-2</v>
      </c>
      <c r="K802" s="4">
        <v>307.99999982118601</v>
      </c>
      <c r="L802" s="4">
        <v>153.999999910593</v>
      </c>
      <c r="M802" s="1">
        <v>9.5999999999999992E-3</v>
      </c>
      <c r="N802" s="4">
        <v>1.4736842096707401</v>
      </c>
      <c r="O802" s="4">
        <v>153.999999910593</v>
      </c>
      <c r="P802" s="1">
        <v>5</v>
      </c>
    </row>
    <row r="803" spans="1:16" x14ac:dyDescent="0.35">
      <c r="A803" t="s">
        <v>186</v>
      </c>
      <c r="B803" t="s">
        <v>187</v>
      </c>
      <c r="C803" t="s">
        <v>188</v>
      </c>
      <c r="D803" t="s">
        <v>19</v>
      </c>
      <c r="E803" t="s">
        <v>40</v>
      </c>
      <c r="F803" t="s">
        <v>24</v>
      </c>
      <c r="G803" s="5">
        <v>0</v>
      </c>
      <c r="H803" s="2">
        <v>38.6</v>
      </c>
      <c r="I803" s="5">
        <v>1</v>
      </c>
      <c r="J803" s="3">
        <v>5.0000000745057997E-2</v>
      </c>
      <c r="K803" s="4">
        <v>306.37499975971798</v>
      </c>
      <c r="L803" s="4">
        <v>306.37499975971798</v>
      </c>
      <c r="M803" s="1">
        <v>0</v>
      </c>
      <c r="N803" s="4">
        <v>0</v>
      </c>
      <c r="O803" s="4">
        <v>306.37499975971798</v>
      </c>
      <c r="P803" s="1">
        <v>5</v>
      </c>
    </row>
    <row r="804" spans="1:16" x14ac:dyDescent="0.35">
      <c r="A804" t="s">
        <v>186</v>
      </c>
      <c r="B804" t="s">
        <v>187</v>
      </c>
      <c r="C804" t="s">
        <v>188</v>
      </c>
      <c r="D804" t="s">
        <v>19</v>
      </c>
      <c r="E804" t="s">
        <v>71</v>
      </c>
      <c r="F804" t="s">
        <v>31</v>
      </c>
      <c r="G804" s="5">
        <v>0</v>
      </c>
      <c r="H804" s="2">
        <v>38.6</v>
      </c>
      <c r="I804" s="5">
        <v>1</v>
      </c>
      <c r="J804" s="3">
        <v>0.10000000149011599</v>
      </c>
      <c r="K804" s="4">
        <v>248.39999958872701</v>
      </c>
      <c r="L804" s="4">
        <v>248.39999958872701</v>
      </c>
      <c r="M804" s="1">
        <v>0</v>
      </c>
      <c r="N804" s="4">
        <v>0</v>
      </c>
      <c r="O804" s="4">
        <v>248.39999958872701</v>
      </c>
      <c r="P804" s="1">
        <v>5</v>
      </c>
    </row>
    <row r="805" spans="1:16" x14ac:dyDescent="0.35">
      <c r="A805" t="s">
        <v>186</v>
      </c>
      <c r="B805" t="s">
        <v>187</v>
      </c>
      <c r="C805" t="s">
        <v>188</v>
      </c>
      <c r="D805" t="s">
        <v>19</v>
      </c>
      <c r="E805" t="s">
        <v>96</v>
      </c>
      <c r="F805" t="s">
        <v>34</v>
      </c>
      <c r="G805" s="5">
        <v>0</v>
      </c>
      <c r="H805" s="2">
        <v>38.6</v>
      </c>
      <c r="I805" s="5">
        <v>1</v>
      </c>
      <c r="J805" s="3">
        <v>5.0000000745057997E-2</v>
      </c>
      <c r="K805" s="4">
        <v>213.749999832361</v>
      </c>
      <c r="L805" s="4">
        <v>213.749999832361</v>
      </c>
      <c r="M805" s="1">
        <v>0</v>
      </c>
      <c r="N805" s="4">
        <v>0</v>
      </c>
      <c r="O805" s="4">
        <v>213.749999832361</v>
      </c>
      <c r="P805" s="1">
        <v>5</v>
      </c>
    </row>
    <row r="806" spans="1:16" x14ac:dyDescent="0.35">
      <c r="A806" t="s">
        <v>186</v>
      </c>
      <c r="B806" t="s">
        <v>187</v>
      </c>
      <c r="C806" t="s">
        <v>188</v>
      </c>
      <c r="D806" t="s">
        <v>19</v>
      </c>
      <c r="E806" t="s">
        <v>20</v>
      </c>
      <c r="F806" t="s">
        <v>21</v>
      </c>
      <c r="G806" s="5">
        <v>0</v>
      </c>
      <c r="H806" s="2">
        <v>38.6</v>
      </c>
      <c r="I806" s="5">
        <v>1</v>
      </c>
      <c r="J806" s="3">
        <v>0.25</v>
      </c>
      <c r="K806" s="4">
        <v>185.685</v>
      </c>
      <c r="L806" s="4">
        <v>185.685</v>
      </c>
      <c r="M806" s="1">
        <v>0</v>
      </c>
      <c r="N806" s="4">
        <v>0</v>
      </c>
      <c r="O806" s="4">
        <v>185.685</v>
      </c>
      <c r="P806" s="1">
        <v>8</v>
      </c>
    </row>
    <row r="807" spans="1:16" x14ac:dyDescent="0.35">
      <c r="A807" t="s">
        <v>186</v>
      </c>
      <c r="B807" t="s">
        <v>187</v>
      </c>
      <c r="C807" t="s">
        <v>188</v>
      </c>
      <c r="D807" t="s">
        <v>19</v>
      </c>
      <c r="E807" t="s">
        <v>43</v>
      </c>
      <c r="F807" t="s">
        <v>34</v>
      </c>
      <c r="G807" s="5">
        <v>0</v>
      </c>
      <c r="H807" s="2">
        <v>38.6</v>
      </c>
      <c r="I807" s="5">
        <v>1</v>
      </c>
      <c r="J807" s="3">
        <v>0</v>
      </c>
      <c r="K807" s="4">
        <v>144</v>
      </c>
      <c r="L807" s="4">
        <v>144</v>
      </c>
      <c r="M807" s="1">
        <v>0</v>
      </c>
      <c r="N807" s="4">
        <v>0</v>
      </c>
      <c r="O807" s="4">
        <v>144</v>
      </c>
      <c r="P807" s="1">
        <v>8</v>
      </c>
    </row>
    <row r="808" spans="1:16" x14ac:dyDescent="0.35">
      <c r="A808" t="s">
        <v>186</v>
      </c>
      <c r="B808" t="s">
        <v>187</v>
      </c>
      <c r="C808" t="s">
        <v>188</v>
      </c>
      <c r="D808" t="s">
        <v>19</v>
      </c>
      <c r="E808" t="s">
        <v>49</v>
      </c>
      <c r="F808" t="s">
        <v>34</v>
      </c>
      <c r="G808" s="5">
        <v>0</v>
      </c>
      <c r="H808" s="2">
        <v>38.6</v>
      </c>
      <c r="I808" s="5">
        <v>1</v>
      </c>
      <c r="J808" s="3">
        <v>0</v>
      </c>
      <c r="K808" s="4">
        <v>72</v>
      </c>
      <c r="L808" s="4">
        <v>72</v>
      </c>
      <c r="M808" s="1">
        <v>0</v>
      </c>
      <c r="N808" s="4">
        <v>0</v>
      </c>
      <c r="O808" s="4">
        <v>72</v>
      </c>
      <c r="P808" s="1">
        <v>10</v>
      </c>
    </row>
    <row r="809" spans="1:16" x14ac:dyDescent="0.35">
      <c r="A809" t="s">
        <v>186</v>
      </c>
      <c r="B809" t="s">
        <v>187</v>
      </c>
      <c r="C809" t="s">
        <v>188</v>
      </c>
      <c r="D809" t="s">
        <v>19</v>
      </c>
      <c r="E809" t="s">
        <v>92</v>
      </c>
      <c r="F809" t="s">
        <v>24</v>
      </c>
      <c r="G809" s="5">
        <v>0</v>
      </c>
      <c r="H809" s="2">
        <v>38.6</v>
      </c>
      <c r="I809" s="5">
        <v>1</v>
      </c>
      <c r="J809" s="3">
        <v>0</v>
      </c>
      <c r="K809" s="4">
        <v>63</v>
      </c>
      <c r="L809" s="4">
        <v>63</v>
      </c>
      <c r="M809" s="1">
        <v>0</v>
      </c>
      <c r="N809" s="4">
        <v>0</v>
      </c>
      <c r="O809" s="4">
        <v>63</v>
      </c>
      <c r="P809" s="1">
        <v>3</v>
      </c>
    </row>
    <row r="810" spans="1:16" x14ac:dyDescent="0.35">
      <c r="A810" t="s">
        <v>186</v>
      </c>
      <c r="B810" t="s">
        <v>187</v>
      </c>
      <c r="C810" t="s">
        <v>188</v>
      </c>
      <c r="D810" t="s">
        <v>19</v>
      </c>
      <c r="E810" t="s">
        <v>63</v>
      </c>
      <c r="F810" t="s">
        <v>59</v>
      </c>
      <c r="G810" s="5">
        <v>0</v>
      </c>
      <c r="H810" s="2">
        <v>38.6</v>
      </c>
      <c r="I810" s="5">
        <v>1</v>
      </c>
      <c r="J810" s="3">
        <v>0.10000000149011599</v>
      </c>
      <c r="K810" s="4">
        <v>62.774999896064401</v>
      </c>
      <c r="L810" s="4">
        <v>62.774999896064401</v>
      </c>
      <c r="M810" s="1">
        <v>0</v>
      </c>
      <c r="N810" s="4">
        <v>0</v>
      </c>
      <c r="O810" s="4">
        <v>62.774999896064401</v>
      </c>
      <c r="P810" s="1">
        <v>6</v>
      </c>
    </row>
    <row r="811" spans="1:16" x14ac:dyDescent="0.35">
      <c r="A811" t="s">
        <v>186</v>
      </c>
      <c r="B811" t="s">
        <v>187</v>
      </c>
      <c r="C811" t="s">
        <v>188</v>
      </c>
      <c r="D811" t="s">
        <v>19</v>
      </c>
      <c r="E811" t="s">
        <v>72</v>
      </c>
      <c r="F811" t="s">
        <v>31</v>
      </c>
      <c r="G811" s="5">
        <v>0</v>
      </c>
      <c r="H811" s="2">
        <v>38.6</v>
      </c>
      <c r="I811" s="5">
        <v>1</v>
      </c>
      <c r="J811" s="3">
        <v>0.10000000149011599</v>
      </c>
      <c r="K811" s="4">
        <v>51.299999915063303</v>
      </c>
      <c r="L811" s="4">
        <v>51.299999915063303</v>
      </c>
      <c r="M811" s="1">
        <v>0</v>
      </c>
      <c r="N811" s="4">
        <v>0</v>
      </c>
      <c r="O811" s="4">
        <v>51.299999915063303</v>
      </c>
      <c r="P811" s="1">
        <v>6</v>
      </c>
    </row>
    <row r="812" spans="1:16" x14ac:dyDescent="0.35">
      <c r="A812" t="s">
        <v>186</v>
      </c>
      <c r="B812" t="s">
        <v>187</v>
      </c>
      <c r="C812" t="s">
        <v>188</v>
      </c>
      <c r="D812" t="s">
        <v>19</v>
      </c>
      <c r="E812" t="s">
        <v>78</v>
      </c>
      <c r="F812" t="s">
        <v>24</v>
      </c>
      <c r="G812" s="5">
        <v>0</v>
      </c>
      <c r="H812" s="2">
        <v>38.6</v>
      </c>
      <c r="I812" s="5">
        <v>1</v>
      </c>
      <c r="J812" s="3">
        <v>0.20000000298023199</v>
      </c>
      <c r="K812" s="4">
        <v>15.9999999403953</v>
      </c>
      <c r="L812" s="4">
        <v>15.9999999403953</v>
      </c>
      <c r="M812" s="1">
        <v>0</v>
      </c>
      <c r="N812" s="4">
        <v>0</v>
      </c>
      <c r="O812" s="4">
        <v>15.9999999403953</v>
      </c>
      <c r="P812" s="1">
        <v>3</v>
      </c>
    </row>
    <row r="813" spans="1:16" x14ac:dyDescent="0.35">
      <c r="A813" t="s">
        <v>189</v>
      </c>
      <c r="B813" t="s">
        <v>190</v>
      </c>
      <c r="C813" t="s">
        <v>191</v>
      </c>
      <c r="D813" t="s">
        <v>192</v>
      </c>
      <c r="E813" t="s">
        <v>70</v>
      </c>
      <c r="F813" t="s">
        <v>59</v>
      </c>
      <c r="G813" s="5">
        <v>0</v>
      </c>
      <c r="H813" s="2">
        <v>49</v>
      </c>
      <c r="I813" s="5">
        <v>1</v>
      </c>
      <c r="J813" s="3">
        <v>0.10000000149011599</v>
      </c>
      <c r="K813" s="4">
        <v>2462.39999592304</v>
      </c>
      <c r="L813" s="4">
        <v>2462.39999592304</v>
      </c>
      <c r="M813" s="1">
        <v>0</v>
      </c>
      <c r="N813" s="4">
        <v>0</v>
      </c>
      <c r="O813" s="4">
        <v>2462.39999592304</v>
      </c>
      <c r="P813" s="1">
        <v>6</v>
      </c>
    </row>
    <row r="814" spans="1:16" x14ac:dyDescent="0.35">
      <c r="A814" t="s">
        <v>189</v>
      </c>
      <c r="B814" t="s">
        <v>190</v>
      </c>
      <c r="C814" t="s">
        <v>191</v>
      </c>
      <c r="D814" t="s">
        <v>192</v>
      </c>
      <c r="E814" t="s">
        <v>38</v>
      </c>
      <c r="F814" t="s">
        <v>39</v>
      </c>
      <c r="G814" s="5">
        <v>0</v>
      </c>
      <c r="H814" s="2">
        <v>49</v>
      </c>
      <c r="I814" s="5">
        <v>1</v>
      </c>
      <c r="J814" s="3">
        <v>0</v>
      </c>
      <c r="K814" s="4">
        <v>1756</v>
      </c>
      <c r="L814" s="4">
        <v>1756</v>
      </c>
      <c r="M814" s="1">
        <v>0</v>
      </c>
      <c r="N814" s="4">
        <v>0</v>
      </c>
      <c r="O814" s="4">
        <v>1756</v>
      </c>
      <c r="P814" s="1">
        <v>6</v>
      </c>
    </row>
    <row r="815" spans="1:16" x14ac:dyDescent="0.35">
      <c r="A815" t="s">
        <v>189</v>
      </c>
      <c r="B815" t="s">
        <v>190</v>
      </c>
      <c r="C815" t="s">
        <v>191</v>
      </c>
      <c r="D815" t="s">
        <v>192</v>
      </c>
      <c r="E815" t="s">
        <v>20</v>
      </c>
      <c r="F815" t="s">
        <v>21</v>
      </c>
      <c r="G815" s="5">
        <v>0</v>
      </c>
      <c r="H815" s="2">
        <v>49</v>
      </c>
      <c r="I815" s="5">
        <v>1</v>
      </c>
      <c r="J815" s="3">
        <v>0.10000000149011599</v>
      </c>
      <c r="K815" s="4">
        <v>1603.7999973446099</v>
      </c>
      <c r="L815" s="4">
        <v>1603.7999973446099</v>
      </c>
      <c r="M815" s="1">
        <v>0</v>
      </c>
      <c r="N815" s="4">
        <v>0</v>
      </c>
      <c r="O815" s="4">
        <v>1603.7999973446099</v>
      </c>
      <c r="P815" s="1">
        <v>9</v>
      </c>
    </row>
    <row r="816" spans="1:16" x14ac:dyDescent="0.35">
      <c r="A816" t="s">
        <v>189</v>
      </c>
      <c r="B816" t="s">
        <v>190</v>
      </c>
      <c r="C816" t="s">
        <v>191</v>
      </c>
      <c r="D816" t="s">
        <v>192</v>
      </c>
      <c r="E816" t="s">
        <v>35</v>
      </c>
      <c r="F816" t="s">
        <v>36</v>
      </c>
      <c r="G816" s="5">
        <v>162</v>
      </c>
      <c r="H816" s="2">
        <v>49</v>
      </c>
      <c r="I816" s="5">
        <v>2</v>
      </c>
      <c r="J816" s="3">
        <v>5.0000000745057997E-2</v>
      </c>
      <c r="K816" s="4">
        <v>1277.19999916851</v>
      </c>
      <c r="L816" s="4">
        <v>638.59999958425703</v>
      </c>
      <c r="M816" s="1">
        <v>1.23E-2</v>
      </c>
      <c r="N816" s="4">
        <v>7.8839506121513203</v>
      </c>
      <c r="O816" s="4">
        <v>638.59999958425703</v>
      </c>
      <c r="P816" s="1">
        <v>6.5</v>
      </c>
    </row>
    <row r="817" spans="1:16" x14ac:dyDescent="0.35">
      <c r="A817" t="s">
        <v>189</v>
      </c>
      <c r="B817" t="s">
        <v>190</v>
      </c>
      <c r="C817" t="s">
        <v>191</v>
      </c>
      <c r="D817" t="s">
        <v>192</v>
      </c>
      <c r="E817" t="s">
        <v>50</v>
      </c>
      <c r="F817" t="s">
        <v>36</v>
      </c>
      <c r="G817" s="5">
        <v>257</v>
      </c>
      <c r="H817" s="2">
        <v>49</v>
      </c>
      <c r="I817" s="5">
        <v>2</v>
      </c>
      <c r="J817" s="3">
        <v>0.10000000149011599</v>
      </c>
      <c r="K817" s="4">
        <v>1029.99999725818</v>
      </c>
      <c r="L817" s="4">
        <v>514.99999862909306</v>
      </c>
      <c r="M817" s="1">
        <v>7.7999999999999996E-3</v>
      </c>
      <c r="N817" s="4">
        <v>4.0077820904987798</v>
      </c>
      <c r="O817" s="4">
        <v>514.99999862909306</v>
      </c>
      <c r="P817" s="1">
        <v>8</v>
      </c>
    </row>
    <row r="818" spans="1:16" x14ac:dyDescent="0.35">
      <c r="A818" t="s">
        <v>189</v>
      </c>
      <c r="B818" t="s">
        <v>190</v>
      </c>
      <c r="C818" t="s">
        <v>191</v>
      </c>
      <c r="D818" t="s">
        <v>192</v>
      </c>
      <c r="E818" t="s">
        <v>23</v>
      </c>
      <c r="F818" t="s">
        <v>24</v>
      </c>
      <c r="G818" s="5">
        <v>0</v>
      </c>
      <c r="H818" s="2">
        <v>49</v>
      </c>
      <c r="I818" s="5">
        <v>1</v>
      </c>
      <c r="J818" s="3">
        <v>5.0000000745057997E-2</v>
      </c>
      <c r="K818" s="4">
        <v>940.49999926239195</v>
      </c>
      <c r="L818" s="4">
        <v>940.49999926239195</v>
      </c>
      <c r="M818" s="1">
        <v>0</v>
      </c>
      <c r="N818" s="4">
        <v>0</v>
      </c>
      <c r="O818" s="4">
        <v>940.49999926239195</v>
      </c>
      <c r="P818" s="1">
        <v>7</v>
      </c>
    </row>
    <row r="819" spans="1:16" x14ac:dyDescent="0.35">
      <c r="A819" t="s">
        <v>189</v>
      </c>
      <c r="B819" t="s">
        <v>190</v>
      </c>
      <c r="C819" t="s">
        <v>191</v>
      </c>
      <c r="D819" t="s">
        <v>192</v>
      </c>
      <c r="E819" t="s">
        <v>107</v>
      </c>
      <c r="F819" t="s">
        <v>39</v>
      </c>
      <c r="G819" s="5">
        <v>469</v>
      </c>
      <c r="H819" s="2">
        <v>49</v>
      </c>
      <c r="I819" s="5">
        <v>4</v>
      </c>
      <c r="J819" s="3">
        <v>6.25E-2</v>
      </c>
      <c r="K819" s="4">
        <v>787.15</v>
      </c>
      <c r="L819" s="4">
        <v>196.78749999999999</v>
      </c>
      <c r="M819" s="1">
        <v>8.5000000000000006E-3</v>
      </c>
      <c r="N819" s="4">
        <v>1.67835820895522</v>
      </c>
      <c r="O819" s="4">
        <v>196.78749999999999</v>
      </c>
      <c r="P819" s="1">
        <v>6</v>
      </c>
    </row>
    <row r="820" spans="1:16" x14ac:dyDescent="0.35">
      <c r="A820" t="s">
        <v>189</v>
      </c>
      <c r="B820" t="s">
        <v>190</v>
      </c>
      <c r="C820" t="s">
        <v>191</v>
      </c>
      <c r="D820" t="s">
        <v>192</v>
      </c>
      <c r="E820" t="s">
        <v>30</v>
      </c>
      <c r="F820" t="s">
        <v>31</v>
      </c>
      <c r="G820" s="5">
        <v>0</v>
      </c>
      <c r="H820" s="2">
        <v>49</v>
      </c>
      <c r="I820" s="5">
        <v>1</v>
      </c>
      <c r="J820" s="3">
        <v>0</v>
      </c>
      <c r="K820" s="4">
        <v>739.5</v>
      </c>
      <c r="L820" s="4">
        <v>739.5</v>
      </c>
      <c r="M820" s="1">
        <v>0</v>
      </c>
      <c r="N820" s="4">
        <v>0</v>
      </c>
      <c r="O820" s="4">
        <v>739.5</v>
      </c>
      <c r="P820" s="1">
        <v>4</v>
      </c>
    </row>
    <row r="821" spans="1:16" x14ac:dyDescent="0.35">
      <c r="A821" t="s">
        <v>189</v>
      </c>
      <c r="B821" t="s">
        <v>190</v>
      </c>
      <c r="C821" t="s">
        <v>191</v>
      </c>
      <c r="D821" t="s">
        <v>192</v>
      </c>
      <c r="E821" t="s">
        <v>37</v>
      </c>
      <c r="F821" t="s">
        <v>31</v>
      </c>
      <c r="G821" s="5">
        <v>0</v>
      </c>
      <c r="H821" s="2">
        <v>49</v>
      </c>
      <c r="I821" s="5">
        <v>1</v>
      </c>
      <c r="J821" s="3">
        <v>0</v>
      </c>
      <c r="K821" s="4">
        <v>600</v>
      </c>
      <c r="L821" s="4">
        <v>600</v>
      </c>
      <c r="M821" s="1">
        <v>0</v>
      </c>
      <c r="N821" s="4">
        <v>0</v>
      </c>
      <c r="O821" s="4">
        <v>600</v>
      </c>
      <c r="P821" s="1">
        <v>8</v>
      </c>
    </row>
    <row r="822" spans="1:16" x14ac:dyDescent="0.35">
      <c r="A822" t="s">
        <v>189</v>
      </c>
      <c r="B822" t="s">
        <v>190</v>
      </c>
      <c r="C822" t="s">
        <v>191</v>
      </c>
      <c r="D822" t="s">
        <v>192</v>
      </c>
      <c r="E822" t="s">
        <v>69</v>
      </c>
      <c r="F822" t="s">
        <v>34</v>
      </c>
      <c r="G822" s="5">
        <v>307</v>
      </c>
      <c r="H822" s="2">
        <v>49</v>
      </c>
      <c r="I822" s="5">
        <v>2</v>
      </c>
      <c r="J822" s="3">
        <v>0</v>
      </c>
      <c r="K822" s="4">
        <v>599.20000000000005</v>
      </c>
      <c r="L822" s="4">
        <v>299.60000000000002</v>
      </c>
      <c r="M822" s="1">
        <v>6.4999999999999997E-3</v>
      </c>
      <c r="N822" s="4">
        <v>1.9517915309446201</v>
      </c>
      <c r="O822" s="4">
        <v>299.60000000000002</v>
      </c>
      <c r="P822" s="1">
        <v>5</v>
      </c>
    </row>
    <row r="823" spans="1:16" x14ac:dyDescent="0.35">
      <c r="A823" t="s">
        <v>189</v>
      </c>
      <c r="B823" t="s">
        <v>190</v>
      </c>
      <c r="C823" t="s">
        <v>191</v>
      </c>
      <c r="D823" t="s">
        <v>192</v>
      </c>
      <c r="E823" t="s">
        <v>47</v>
      </c>
      <c r="F823" t="s">
        <v>39</v>
      </c>
      <c r="G823" s="5">
        <v>0</v>
      </c>
      <c r="H823" s="2">
        <v>49</v>
      </c>
      <c r="I823" s="5">
        <v>1</v>
      </c>
      <c r="J823" s="3">
        <v>0</v>
      </c>
      <c r="K823" s="4">
        <v>570</v>
      </c>
      <c r="L823" s="4">
        <v>570</v>
      </c>
      <c r="M823" s="1">
        <v>0</v>
      </c>
      <c r="N823" s="4">
        <v>0</v>
      </c>
      <c r="O823" s="4">
        <v>570</v>
      </c>
      <c r="P823" s="1">
        <v>4</v>
      </c>
    </row>
    <row r="824" spans="1:16" x14ac:dyDescent="0.35">
      <c r="A824" t="s">
        <v>189</v>
      </c>
      <c r="B824" t="s">
        <v>190</v>
      </c>
      <c r="C824" t="s">
        <v>191</v>
      </c>
      <c r="D824" t="s">
        <v>192</v>
      </c>
      <c r="E824" t="s">
        <v>40</v>
      </c>
      <c r="F824" t="s">
        <v>24</v>
      </c>
      <c r="G824" s="5">
        <v>0</v>
      </c>
      <c r="H824" s="2">
        <v>49</v>
      </c>
      <c r="I824" s="5">
        <v>1</v>
      </c>
      <c r="J824" s="3">
        <v>0</v>
      </c>
      <c r="K824" s="4">
        <v>516</v>
      </c>
      <c r="L824" s="4">
        <v>516</v>
      </c>
      <c r="M824" s="1">
        <v>0</v>
      </c>
      <c r="N824" s="4">
        <v>0</v>
      </c>
      <c r="O824" s="4">
        <v>516</v>
      </c>
      <c r="P824" s="1">
        <v>8</v>
      </c>
    </row>
    <row r="825" spans="1:16" x14ac:dyDescent="0.35">
      <c r="A825" t="s">
        <v>189</v>
      </c>
      <c r="B825" t="s">
        <v>190</v>
      </c>
      <c r="C825" t="s">
        <v>191</v>
      </c>
      <c r="D825" t="s">
        <v>192</v>
      </c>
      <c r="E825" t="s">
        <v>55</v>
      </c>
      <c r="F825" t="s">
        <v>34</v>
      </c>
      <c r="G825" s="5">
        <v>0</v>
      </c>
      <c r="H825" s="2">
        <v>49</v>
      </c>
      <c r="I825" s="5">
        <v>1</v>
      </c>
      <c r="J825" s="3">
        <v>0</v>
      </c>
      <c r="K825" s="4">
        <v>504</v>
      </c>
      <c r="L825" s="4">
        <v>504</v>
      </c>
      <c r="M825" s="1">
        <v>0</v>
      </c>
      <c r="N825" s="4">
        <v>0</v>
      </c>
      <c r="O825" s="4">
        <v>504</v>
      </c>
      <c r="P825" s="1">
        <v>8</v>
      </c>
    </row>
    <row r="826" spans="1:16" x14ac:dyDescent="0.35">
      <c r="A826" t="s">
        <v>189</v>
      </c>
      <c r="B826" t="s">
        <v>190</v>
      </c>
      <c r="C826" t="s">
        <v>191</v>
      </c>
      <c r="D826" t="s">
        <v>192</v>
      </c>
      <c r="E826" t="s">
        <v>74</v>
      </c>
      <c r="F826" t="s">
        <v>21</v>
      </c>
      <c r="G826" s="5">
        <v>221</v>
      </c>
      <c r="H826" s="2">
        <v>49</v>
      </c>
      <c r="I826" s="5">
        <v>2</v>
      </c>
      <c r="J826" s="3">
        <v>0</v>
      </c>
      <c r="K826" s="4">
        <v>478.7</v>
      </c>
      <c r="L826" s="4">
        <v>239.35</v>
      </c>
      <c r="M826" s="1">
        <v>8.9999999999999993E-3</v>
      </c>
      <c r="N826" s="4">
        <v>2.1660633484162801</v>
      </c>
      <c r="O826" s="4">
        <v>239.35</v>
      </c>
      <c r="P826" s="1">
        <v>6.5</v>
      </c>
    </row>
    <row r="827" spans="1:16" x14ac:dyDescent="0.35">
      <c r="A827" t="s">
        <v>189</v>
      </c>
      <c r="B827" t="s">
        <v>190</v>
      </c>
      <c r="C827" t="s">
        <v>191</v>
      </c>
      <c r="D827" t="s">
        <v>192</v>
      </c>
      <c r="E827" t="s">
        <v>99</v>
      </c>
      <c r="F827" t="s">
        <v>31</v>
      </c>
      <c r="G827" s="5">
        <v>0</v>
      </c>
      <c r="H827" s="2">
        <v>49</v>
      </c>
      <c r="I827" s="5">
        <v>1</v>
      </c>
      <c r="J827" s="3">
        <v>0</v>
      </c>
      <c r="K827" s="4">
        <v>325</v>
      </c>
      <c r="L827" s="4">
        <v>325</v>
      </c>
      <c r="M827" s="1">
        <v>0</v>
      </c>
      <c r="N827" s="4">
        <v>0</v>
      </c>
      <c r="O827" s="4">
        <v>325</v>
      </c>
      <c r="P827" s="1">
        <v>9</v>
      </c>
    </row>
    <row r="828" spans="1:16" x14ac:dyDescent="0.35">
      <c r="A828" t="s">
        <v>189</v>
      </c>
      <c r="B828" t="s">
        <v>190</v>
      </c>
      <c r="C828" t="s">
        <v>191</v>
      </c>
      <c r="D828" t="s">
        <v>192</v>
      </c>
      <c r="E828" t="s">
        <v>58</v>
      </c>
      <c r="F828" t="s">
        <v>59</v>
      </c>
      <c r="G828" s="5">
        <v>0</v>
      </c>
      <c r="H828" s="2">
        <v>49</v>
      </c>
      <c r="I828" s="5">
        <v>1</v>
      </c>
      <c r="J828" s="3">
        <v>0</v>
      </c>
      <c r="K828" s="4">
        <v>300</v>
      </c>
      <c r="L828" s="4">
        <v>300</v>
      </c>
      <c r="M828" s="1">
        <v>0</v>
      </c>
      <c r="N828" s="4">
        <v>0</v>
      </c>
      <c r="O828" s="4">
        <v>300</v>
      </c>
      <c r="P828" s="1">
        <v>9</v>
      </c>
    </row>
    <row r="829" spans="1:16" x14ac:dyDescent="0.35">
      <c r="A829" t="s">
        <v>189</v>
      </c>
      <c r="B829" t="s">
        <v>190</v>
      </c>
      <c r="C829" t="s">
        <v>191</v>
      </c>
      <c r="D829" t="s">
        <v>192</v>
      </c>
      <c r="E829" t="s">
        <v>44</v>
      </c>
      <c r="F829" t="s">
        <v>36</v>
      </c>
      <c r="G829" s="5">
        <v>0</v>
      </c>
      <c r="H829" s="2">
        <v>49</v>
      </c>
      <c r="I829" s="5">
        <v>1</v>
      </c>
      <c r="J829" s="3">
        <v>5.0000000745057997E-2</v>
      </c>
      <c r="K829" s="4">
        <v>275.02499978430501</v>
      </c>
      <c r="L829" s="4">
        <v>275.02499978430501</v>
      </c>
      <c r="M829" s="1">
        <v>0</v>
      </c>
      <c r="N829" s="4">
        <v>0</v>
      </c>
      <c r="O829" s="4">
        <v>275.02499978430501</v>
      </c>
      <c r="P829" s="1">
        <v>4</v>
      </c>
    </row>
    <row r="830" spans="1:16" x14ac:dyDescent="0.35">
      <c r="A830" t="s">
        <v>189</v>
      </c>
      <c r="B830" t="s">
        <v>190</v>
      </c>
      <c r="C830" t="s">
        <v>191</v>
      </c>
      <c r="D830" t="s">
        <v>192</v>
      </c>
      <c r="E830" t="s">
        <v>88</v>
      </c>
      <c r="F830" t="s">
        <v>39</v>
      </c>
      <c r="G830" s="5">
        <v>0</v>
      </c>
      <c r="H830" s="2">
        <v>49</v>
      </c>
      <c r="I830" s="5">
        <v>1</v>
      </c>
      <c r="J830" s="3">
        <v>0</v>
      </c>
      <c r="K830" s="4">
        <v>252</v>
      </c>
      <c r="L830" s="4">
        <v>252</v>
      </c>
      <c r="M830" s="1">
        <v>0</v>
      </c>
      <c r="N830" s="4">
        <v>0</v>
      </c>
      <c r="O830" s="4">
        <v>252</v>
      </c>
      <c r="P830" s="1">
        <v>4</v>
      </c>
    </row>
    <row r="831" spans="1:16" x14ac:dyDescent="0.35">
      <c r="A831" t="s">
        <v>189</v>
      </c>
      <c r="B831" t="s">
        <v>190</v>
      </c>
      <c r="C831" t="s">
        <v>191</v>
      </c>
      <c r="D831" t="s">
        <v>192</v>
      </c>
      <c r="E831" t="s">
        <v>60</v>
      </c>
      <c r="F831" t="s">
        <v>36</v>
      </c>
      <c r="G831" s="5">
        <v>0</v>
      </c>
      <c r="H831" s="2">
        <v>49</v>
      </c>
      <c r="I831" s="5">
        <v>1</v>
      </c>
      <c r="J831" s="3">
        <v>0.10000000149011599</v>
      </c>
      <c r="K831" s="4">
        <v>205.19999966025301</v>
      </c>
      <c r="L831" s="4">
        <v>205.19999966025301</v>
      </c>
      <c r="M831" s="1">
        <v>0</v>
      </c>
      <c r="N831" s="4">
        <v>0</v>
      </c>
      <c r="O831" s="4">
        <v>205.19999966025301</v>
      </c>
      <c r="P831" s="1">
        <v>9</v>
      </c>
    </row>
    <row r="832" spans="1:16" x14ac:dyDescent="0.35">
      <c r="A832" t="s">
        <v>189</v>
      </c>
      <c r="B832" t="s">
        <v>190</v>
      </c>
      <c r="C832" t="s">
        <v>191</v>
      </c>
      <c r="D832" t="s">
        <v>192</v>
      </c>
      <c r="E832" t="s">
        <v>77</v>
      </c>
      <c r="F832" t="s">
        <v>34</v>
      </c>
      <c r="G832" s="5">
        <v>372</v>
      </c>
      <c r="H832" s="2">
        <v>49</v>
      </c>
      <c r="I832" s="5">
        <v>2</v>
      </c>
      <c r="J832" s="3">
        <v>0</v>
      </c>
      <c r="K832" s="4">
        <v>202.5</v>
      </c>
      <c r="L832" s="4">
        <v>101.25</v>
      </c>
      <c r="M832" s="1">
        <v>5.4000000000000003E-3</v>
      </c>
      <c r="N832" s="4">
        <v>0.54435483870967705</v>
      </c>
      <c r="O832" s="4">
        <v>101.25</v>
      </c>
      <c r="P832" s="1">
        <v>8</v>
      </c>
    </row>
    <row r="833" spans="1:16" x14ac:dyDescent="0.35">
      <c r="A833" t="s">
        <v>189</v>
      </c>
      <c r="B833" t="s">
        <v>190</v>
      </c>
      <c r="C833" t="s">
        <v>191</v>
      </c>
      <c r="D833" t="s">
        <v>192</v>
      </c>
      <c r="E833" t="s">
        <v>49</v>
      </c>
      <c r="F833" t="s">
        <v>34</v>
      </c>
      <c r="G833" s="5">
        <v>0</v>
      </c>
      <c r="H833" s="2">
        <v>49</v>
      </c>
      <c r="I833" s="5">
        <v>1</v>
      </c>
      <c r="J833" s="3">
        <v>0</v>
      </c>
      <c r="K833" s="4">
        <v>180</v>
      </c>
      <c r="L833" s="4">
        <v>180</v>
      </c>
      <c r="M833" s="1">
        <v>0</v>
      </c>
      <c r="N833" s="4">
        <v>0</v>
      </c>
      <c r="O833" s="4">
        <v>180</v>
      </c>
      <c r="P833" s="1">
        <v>6</v>
      </c>
    </row>
    <row r="834" spans="1:16" x14ac:dyDescent="0.35">
      <c r="A834" t="s">
        <v>189</v>
      </c>
      <c r="B834" t="s">
        <v>190</v>
      </c>
      <c r="C834" t="s">
        <v>191</v>
      </c>
      <c r="D834" t="s">
        <v>192</v>
      </c>
      <c r="E834" t="s">
        <v>98</v>
      </c>
      <c r="F834" t="s">
        <v>39</v>
      </c>
      <c r="G834" s="5">
        <v>0</v>
      </c>
      <c r="H834" s="2">
        <v>49</v>
      </c>
      <c r="I834" s="5">
        <v>1</v>
      </c>
      <c r="J834" s="3">
        <v>0</v>
      </c>
      <c r="K834" s="4">
        <v>140</v>
      </c>
      <c r="L834" s="4">
        <v>140</v>
      </c>
      <c r="M834" s="1">
        <v>0</v>
      </c>
      <c r="N834" s="4">
        <v>0</v>
      </c>
      <c r="O834" s="4">
        <v>140</v>
      </c>
      <c r="P834" s="1">
        <v>9</v>
      </c>
    </row>
    <row r="835" spans="1:16" x14ac:dyDescent="0.35">
      <c r="A835" t="s">
        <v>189</v>
      </c>
      <c r="B835" t="s">
        <v>190</v>
      </c>
      <c r="C835" t="s">
        <v>191</v>
      </c>
      <c r="D835" t="s">
        <v>192</v>
      </c>
      <c r="E835" t="s">
        <v>122</v>
      </c>
      <c r="F835" t="s">
        <v>27</v>
      </c>
      <c r="G835" s="5">
        <v>0</v>
      </c>
      <c r="H835" s="2">
        <v>49</v>
      </c>
      <c r="I835" s="5">
        <v>1</v>
      </c>
      <c r="J835" s="3">
        <v>5.0000000745057997E-2</v>
      </c>
      <c r="K835" s="4">
        <v>99.749999921768904</v>
      </c>
      <c r="L835" s="4">
        <v>99.749999921768904</v>
      </c>
      <c r="M835" s="1">
        <v>0</v>
      </c>
      <c r="N835" s="4">
        <v>0</v>
      </c>
      <c r="O835" s="4">
        <v>99.749999921768904</v>
      </c>
      <c r="P835" s="1">
        <v>4</v>
      </c>
    </row>
    <row r="836" spans="1:16" x14ac:dyDescent="0.35">
      <c r="A836" t="s">
        <v>193</v>
      </c>
      <c r="B836" t="s">
        <v>194</v>
      </c>
      <c r="C836" t="s">
        <v>195</v>
      </c>
      <c r="D836" t="s">
        <v>133</v>
      </c>
      <c r="E836" t="s">
        <v>20</v>
      </c>
      <c r="F836" t="s">
        <v>21</v>
      </c>
      <c r="G836" s="5">
        <v>0</v>
      </c>
      <c r="H836" s="2">
        <v>53.6</v>
      </c>
      <c r="I836" s="5">
        <v>1</v>
      </c>
      <c r="J836" s="3">
        <v>0</v>
      </c>
      <c r="K836" s="4">
        <v>3465</v>
      </c>
      <c r="L836" s="4">
        <v>3465</v>
      </c>
      <c r="M836" s="1">
        <v>0</v>
      </c>
      <c r="N836" s="4">
        <v>0</v>
      </c>
      <c r="O836" s="4">
        <v>3465</v>
      </c>
      <c r="P836" s="1">
        <v>10</v>
      </c>
    </row>
    <row r="837" spans="1:16" x14ac:dyDescent="0.35">
      <c r="A837" t="s">
        <v>193</v>
      </c>
      <c r="B837" t="s">
        <v>194</v>
      </c>
      <c r="C837" t="s">
        <v>195</v>
      </c>
      <c r="D837" t="s">
        <v>133</v>
      </c>
      <c r="E837" t="s">
        <v>85</v>
      </c>
      <c r="F837" t="s">
        <v>34</v>
      </c>
      <c r="G837" s="5">
        <v>0</v>
      </c>
      <c r="H837" s="2">
        <v>53.6</v>
      </c>
      <c r="I837" s="5">
        <v>1</v>
      </c>
      <c r="J837" s="3">
        <v>0</v>
      </c>
      <c r="K837" s="4">
        <v>2108</v>
      </c>
      <c r="L837" s="4">
        <v>2108</v>
      </c>
      <c r="M837" s="1">
        <v>0</v>
      </c>
      <c r="N837" s="4">
        <v>0</v>
      </c>
      <c r="O837" s="4">
        <v>2108</v>
      </c>
      <c r="P837" s="1">
        <v>10</v>
      </c>
    </row>
    <row r="838" spans="1:16" x14ac:dyDescent="0.35">
      <c r="A838" t="s">
        <v>193</v>
      </c>
      <c r="B838" t="s">
        <v>194</v>
      </c>
      <c r="C838" t="s">
        <v>195</v>
      </c>
      <c r="D838" t="s">
        <v>133</v>
      </c>
      <c r="E838" t="s">
        <v>30</v>
      </c>
      <c r="F838" t="s">
        <v>31</v>
      </c>
      <c r="G838" s="5">
        <v>0</v>
      </c>
      <c r="H838" s="2">
        <v>53.6</v>
      </c>
      <c r="I838" s="5">
        <v>1</v>
      </c>
      <c r="J838" s="3">
        <v>0</v>
      </c>
      <c r="K838" s="4">
        <v>1379</v>
      </c>
      <c r="L838" s="4">
        <v>1379</v>
      </c>
      <c r="M838" s="1">
        <v>0</v>
      </c>
      <c r="N838" s="4">
        <v>0</v>
      </c>
      <c r="O838" s="4">
        <v>1379</v>
      </c>
      <c r="P838" s="1">
        <v>9</v>
      </c>
    </row>
    <row r="839" spans="1:16" x14ac:dyDescent="0.35">
      <c r="A839" t="s">
        <v>193</v>
      </c>
      <c r="B839" t="s">
        <v>194</v>
      </c>
      <c r="C839" t="s">
        <v>195</v>
      </c>
      <c r="D839" t="s">
        <v>133</v>
      </c>
      <c r="E839" t="s">
        <v>26</v>
      </c>
      <c r="F839" t="s">
        <v>27</v>
      </c>
      <c r="G839" s="5">
        <v>0</v>
      </c>
      <c r="H839" s="2">
        <v>53.6</v>
      </c>
      <c r="I839" s="5">
        <v>1</v>
      </c>
      <c r="J839" s="3">
        <v>0.10000000149011599</v>
      </c>
      <c r="K839" s="4">
        <v>1094.3999981880099</v>
      </c>
      <c r="L839" s="4">
        <v>1094.3999981880099</v>
      </c>
      <c r="M839" s="1">
        <v>0</v>
      </c>
      <c r="N839" s="4">
        <v>0</v>
      </c>
      <c r="O839" s="4">
        <v>1094.3999981880099</v>
      </c>
      <c r="P839" s="1">
        <v>6</v>
      </c>
    </row>
    <row r="840" spans="1:16" x14ac:dyDescent="0.35">
      <c r="A840" t="s">
        <v>193</v>
      </c>
      <c r="B840" t="s">
        <v>194</v>
      </c>
      <c r="C840" t="s">
        <v>195</v>
      </c>
      <c r="D840" t="s">
        <v>133</v>
      </c>
      <c r="E840" t="s">
        <v>70</v>
      </c>
      <c r="F840" t="s">
        <v>59</v>
      </c>
      <c r="G840" s="5">
        <v>0</v>
      </c>
      <c r="H840" s="2">
        <v>53.6</v>
      </c>
      <c r="I840" s="5">
        <v>1</v>
      </c>
      <c r="J840" s="3">
        <v>0</v>
      </c>
      <c r="K840" s="4">
        <v>1092</v>
      </c>
      <c r="L840" s="4">
        <v>1092</v>
      </c>
      <c r="M840" s="1">
        <v>0</v>
      </c>
      <c r="N840" s="4">
        <v>0</v>
      </c>
      <c r="O840" s="4">
        <v>1092</v>
      </c>
      <c r="P840" s="1">
        <v>10</v>
      </c>
    </row>
    <row r="841" spans="1:16" x14ac:dyDescent="0.35">
      <c r="A841" t="s">
        <v>193</v>
      </c>
      <c r="B841" t="s">
        <v>194</v>
      </c>
      <c r="C841" t="s">
        <v>195</v>
      </c>
      <c r="D841" t="s">
        <v>133</v>
      </c>
      <c r="E841" t="s">
        <v>57</v>
      </c>
      <c r="F841" t="s">
        <v>24</v>
      </c>
      <c r="G841" s="5">
        <v>196</v>
      </c>
      <c r="H841" s="2">
        <v>53.6</v>
      </c>
      <c r="I841" s="5">
        <v>2</v>
      </c>
      <c r="J841" s="3">
        <v>2.5000000372528999E-2</v>
      </c>
      <c r="K841" s="4">
        <v>1031.2499995343301</v>
      </c>
      <c r="L841" s="4">
        <v>515.62499976716902</v>
      </c>
      <c r="M841" s="1">
        <v>1.0200000000000001E-2</v>
      </c>
      <c r="N841" s="4">
        <v>5.2614795894609099</v>
      </c>
      <c r="O841" s="4">
        <v>515.62499976716902</v>
      </c>
      <c r="P841" s="1">
        <v>14.5</v>
      </c>
    </row>
    <row r="842" spans="1:16" x14ac:dyDescent="0.35">
      <c r="A842" t="s">
        <v>193</v>
      </c>
      <c r="B842" t="s">
        <v>194</v>
      </c>
      <c r="C842" t="s">
        <v>195</v>
      </c>
      <c r="D842" t="s">
        <v>133</v>
      </c>
      <c r="E842" t="s">
        <v>97</v>
      </c>
      <c r="F842" t="s">
        <v>36</v>
      </c>
      <c r="G842" s="5">
        <v>0</v>
      </c>
      <c r="H842" s="2">
        <v>53.6</v>
      </c>
      <c r="I842" s="5">
        <v>1</v>
      </c>
      <c r="J842" s="3">
        <v>0.15000000596046401</v>
      </c>
      <c r="K842" s="4">
        <v>956.24999329447701</v>
      </c>
      <c r="L842" s="4">
        <v>956.24999329447701</v>
      </c>
      <c r="M842" s="1">
        <v>0</v>
      </c>
      <c r="N842" s="4">
        <v>0</v>
      </c>
      <c r="O842" s="4">
        <v>956.24999329447701</v>
      </c>
      <c r="P842" s="1">
        <v>6</v>
      </c>
    </row>
    <row r="843" spans="1:16" x14ac:dyDescent="0.35">
      <c r="A843" t="s">
        <v>193</v>
      </c>
      <c r="B843" t="s">
        <v>194</v>
      </c>
      <c r="C843" t="s">
        <v>195</v>
      </c>
      <c r="D843" t="s">
        <v>133</v>
      </c>
      <c r="E843" t="s">
        <v>22</v>
      </c>
      <c r="F843" t="s">
        <v>21</v>
      </c>
      <c r="G843" s="5">
        <v>0</v>
      </c>
      <c r="H843" s="2">
        <v>53.6</v>
      </c>
      <c r="I843" s="5">
        <v>1</v>
      </c>
      <c r="J843" s="3">
        <v>0</v>
      </c>
      <c r="K843" s="4">
        <v>936</v>
      </c>
      <c r="L843" s="4">
        <v>936</v>
      </c>
      <c r="M843" s="1">
        <v>0</v>
      </c>
      <c r="N843" s="4">
        <v>0</v>
      </c>
      <c r="O843" s="4">
        <v>936</v>
      </c>
      <c r="P843" s="1">
        <v>18</v>
      </c>
    </row>
    <row r="844" spans="1:16" x14ac:dyDescent="0.35">
      <c r="A844" t="s">
        <v>193</v>
      </c>
      <c r="B844" t="s">
        <v>194</v>
      </c>
      <c r="C844" t="s">
        <v>195</v>
      </c>
      <c r="D844" t="s">
        <v>133</v>
      </c>
      <c r="E844" t="s">
        <v>87</v>
      </c>
      <c r="F844" t="s">
        <v>34</v>
      </c>
      <c r="G844" s="5">
        <v>0</v>
      </c>
      <c r="H844" s="2">
        <v>53.6</v>
      </c>
      <c r="I844" s="5">
        <v>1</v>
      </c>
      <c r="J844" s="3">
        <v>0</v>
      </c>
      <c r="K844" s="4">
        <v>864</v>
      </c>
      <c r="L844" s="4">
        <v>864</v>
      </c>
      <c r="M844" s="1">
        <v>0</v>
      </c>
      <c r="N844" s="4">
        <v>0</v>
      </c>
      <c r="O844" s="4">
        <v>864</v>
      </c>
      <c r="P844" s="1">
        <v>6</v>
      </c>
    </row>
    <row r="845" spans="1:16" x14ac:dyDescent="0.35">
      <c r="A845" t="s">
        <v>193</v>
      </c>
      <c r="B845" t="s">
        <v>194</v>
      </c>
      <c r="C845" t="s">
        <v>195</v>
      </c>
      <c r="D845" t="s">
        <v>133</v>
      </c>
      <c r="E845" t="s">
        <v>53</v>
      </c>
      <c r="F845" t="s">
        <v>27</v>
      </c>
      <c r="G845" s="5">
        <v>0</v>
      </c>
      <c r="H845" s="2">
        <v>53.6</v>
      </c>
      <c r="I845" s="5">
        <v>1</v>
      </c>
      <c r="J845" s="3">
        <v>0.10000000149011599</v>
      </c>
      <c r="K845" s="4">
        <v>718.199998810887</v>
      </c>
      <c r="L845" s="4">
        <v>718.199998810887</v>
      </c>
      <c r="M845" s="1">
        <v>0</v>
      </c>
      <c r="N845" s="4">
        <v>0</v>
      </c>
      <c r="O845" s="4">
        <v>718.199998810887</v>
      </c>
      <c r="P845" s="1">
        <v>6</v>
      </c>
    </row>
    <row r="846" spans="1:16" x14ac:dyDescent="0.35">
      <c r="A846" t="s">
        <v>193</v>
      </c>
      <c r="B846" t="s">
        <v>194</v>
      </c>
      <c r="C846" t="s">
        <v>195</v>
      </c>
      <c r="D846" t="s">
        <v>133</v>
      </c>
      <c r="E846" t="s">
        <v>23</v>
      </c>
      <c r="F846" t="s">
        <v>24</v>
      </c>
      <c r="G846" s="5">
        <v>0</v>
      </c>
      <c r="H846" s="2">
        <v>53.6</v>
      </c>
      <c r="I846" s="5">
        <v>1</v>
      </c>
      <c r="J846" s="3">
        <v>0</v>
      </c>
      <c r="K846" s="4">
        <v>660</v>
      </c>
      <c r="L846" s="4">
        <v>660</v>
      </c>
      <c r="M846" s="1">
        <v>0</v>
      </c>
      <c r="N846" s="4">
        <v>0</v>
      </c>
      <c r="O846" s="4">
        <v>660</v>
      </c>
      <c r="P846" s="1">
        <v>7</v>
      </c>
    </row>
    <row r="847" spans="1:16" x14ac:dyDescent="0.35">
      <c r="A847" t="s">
        <v>193</v>
      </c>
      <c r="B847" t="s">
        <v>194</v>
      </c>
      <c r="C847" t="s">
        <v>195</v>
      </c>
      <c r="D847" t="s">
        <v>133</v>
      </c>
      <c r="E847" t="s">
        <v>92</v>
      </c>
      <c r="F847" t="s">
        <v>24</v>
      </c>
      <c r="G847" s="5">
        <v>0</v>
      </c>
      <c r="H847" s="2">
        <v>53.6</v>
      </c>
      <c r="I847" s="5">
        <v>1</v>
      </c>
      <c r="J847" s="3">
        <v>0.15000000596046401</v>
      </c>
      <c r="K847" s="4">
        <v>624.74999561905804</v>
      </c>
      <c r="L847" s="4">
        <v>624.74999561905804</v>
      </c>
      <c r="M847" s="1">
        <v>0</v>
      </c>
      <c r="N847" s="4">
        <v>0</v>
      </c>
      <c r="O847" s="4">
        <v>624.74999561905804</v>
      </c>
      <c r="P847" s="1">
        <v>6</v>
      </c>
    </row>
    <row r="848" spans="1:16" x14ac:dyDescent="0.35">
      <c r="A848" t="s">
        <v>193</v>
      </c>
      <c r="B848" t="s">
        <v>194</v>
      </c>
      <c r="C848" t="s">
        <v>195</v>
      </c>
      <c r="D848" t="s">
        <v>133</v>
      </c>
      <c r="E848" t="s">
        <v>62</v>
      </c>
      <c r="F848" t="s">
        <v>31</v>
      </c>
      <c r="G848" s="5">
        <v>0</v>
      </c>
      <c r="H848" s="2">
        <v>53.6</v>
      </c>
      <c r="I848" s="5">
        <v>1</v>
      </c>
      <c r="J848" s="3">
        <v>0</v>
      </c>
      <c r="K848" s="4">
        <v>560</v>
      </c>
      <c r="L848" s="4">
        <v>560</v>
      </c>
      <c r="M848" s="1">
        <v>0</v>
      </c>
      <c r="N848" s="4">
        <v>0</v>
      </c>
      <c r="O848" s="4">
        <v>560</v>
      </c>
      <c r="P848" s="1">
        <v>10</v>
      </c>
    </row>
    <row r="849" spans="1:16" x14ac:dyDescent="0.35">
      <c r="A849" t="s">
        <v>193</v>
      </c>
      <c r="B849" t="s">
        <v>194</v>
      </c>
      <c r="C849" t="s">
        <v>195</v>
      </c>
      <c r="D849" t="s">
        <v>133</v>
      </c>
      <c r="E849" t="s">
        <v>42</v>
      </c>
      <c r="F849" t="s">
        <v>24</v>
      </c>
      <c r="G849" s="5">
        <v>0</v>
      </c>
      <c r="H849" s="2">
        <v>53.6</v>
      </c>
      <c r="I849" s="5">
        <v>1</v>
      </c>
      <c r="J849" s="3">
        <v>0</v>
      </c>
      <c r="K849" s="4">
        <v>556</v>
      </c>
      <c r="L849" s="4">
        <v>556</v>
      </c>
      <c r="M849" s="1">
        <v>0</v>
      </c>
      <c r="N849" s="4">
        <v>0</v>
      </c>
      <c r="O849" s="4">
        <v>556</v>
      </c>
      <c r="P849" s="1">
        <v>6</v>
      </c>
    </row>
    <row r="850" spans="1:16" x14ac:dyDescent="0.35">
      <c r="A850" t="s">
        <v>193</v>
      </c>
      <c r="B850" t="s">
        <v>194</v>
      </c>
      <c r="C850" t="s">
        <v>195</v>
      </c>
      <c r="D850" t="s">
        <v>133</v>
      </c>
      <c r="E850" t="s">
        <v>43</v>
      </c>
      <c r="F850" t="s">
        <v>34</v>
      </c>
      <c r="G850" s="5">
        <v>0</v>
      </c>
      <c r="H850" s="2">
        <v>53.6</v>
      </c>
      <c r="I850" s="5">
        <v>1</v>
      </c>
      <c r="J850" s="3">
        <v>0</v>
      </c>
      <c r="K850" s="4">
        <v>450</v>
      </c>
      <c r="L850" s="4">
        <v>450</v>
      </c>
      <c r="M850" s="1">
        <v>0</v>
      </c>
      <c r="N850" s="4">
        <v>0</v>
      </c>
      <c r="O850" s="4">
        <v>450</v>
      </c>
      <c r="P850" s="1">
        <v>8</v>
      </c>
    </row>
    <row r="851" spans="1:16" x14ac:dyDescent="0.35">
      <c r="A851" t="s">
        <v>193</v>
      </c>
      <c r="B851" t="s">
        <v>194</v>
      </c>
      <c r="C851" t="s">
        <v>195</v>
      </c>
      <c r="D851" t="s">
        <v>133</v>
      </c>
      <c r="E851" t="s">
        <v>32</v>
      </c>
      <c r="F851" t="s">
        <v>21</v>
      </c>
      <c r="G851" s="5">
        <v>0</v>
      </c>
      <c r="H851" s="2">
        <v>53.6</v>
      </c>
      <c r="I851" s="5">
        <v>1</v>
      </c>
      <c r="J851" s="3">
        <v>5.0000000745057997E-2</v>
      </c>
      <c r="K851" s="4">
        <v>410.39999967813401</v>
      </c>
      <c r="L851" s="4">
        <v>410.39999967813401</v>
      </c>
      <c r="M851" s="1">
        <v>0</v>
      </c>
      <c r="N851" s="4">
        <v>0</v>
      </c>
      <c r="O851" s="4">
        <v>410.39999967813401</v>
      </c>
      <c r="P851" s="1">
        <v>8</v>
      </c>
    </row>
    <row r="852" spans="1:16" x14ac:dyDescent="0.35">
      <c r="A852" t="s">
        <v>193</v>
      </c>
      <c r="B852" t="s">
        <v>194</v>
      </c>
      <c r="C852" t="s">
        <v>195</v>
      </c>
      <c r="D852" t="s">
        <v>133</v>
      </c>
      <c r="E852" t="s">
        <v>35</v>
      </c>
      <c r="F852" t="s">
        <v>36</v>
      </c>
      <c r="G852" s="5">
        <v>0</v>
      </c>
      <c r="H852" s="2">
        <v>53.6</v>
      </c>
      <c r="I852" s="5">
        <v>1</v>
      </c>
      <c r="J852" s="3">
        <v>0</v>
      </c>
      <c r="K852" s="4">
        <v>347.2</v>
      </c>
      <c r="L852" s="4">
        <v>347.2</v>
      </c>
      <c r="M852" s="1">
        <v>0</v>
      </c>
      <c r="N852" s="4">
        <v>0</v>
      </c>
      <c r="O852" s="4">
        <v>347.2</v>
      </c>
      <c r="P852" s="1">
        <v>9</v>
      </c>
    </row>
    <row r="853" spans="1:16" x14ac:dyDescent="0.35">
      <c r="A853" t="s">
        <v>193</v>
      </c>
      <c r="B853" t="s">
        <v>194</v>
      </c>
      <c r="C853" t="s">
        <v>195</v>
      </c>
      <c r="D853" t="s">
        <v>133</v>
      </c>
      <c r="E853" t="s">
        <v>76</v>
      </c>
      <c r="F853" t="s">
        <v>27</v>
      </c>
      <c r="G853" s="5">
        <v>0</v>
      </c>
      <c r="H853" s="2">
        <v>53.6</v>
      </c>
      <c r="I853" s="5">
        <v>1</v>
      </c>
      <c r="J853" s="3">
        <v>0</v>
      </c>
      <c r="K853" s="4">
        <v>292.5</v>
      </c>
      <c r="L853" s="4">
        <v>292.5</v>
      </c>
      <c r="M853" s="1">
        <v>0</v>
      </c>
      <c r="N853" s="4">
        <v>0</v>
      </c>
      <c r="O853" s="4">
        <v>292.5</v>
      </c>
      <c r="P853" s="1">
        <v>25</v>
      </c>
    </row>
    <row r="854" spans="1:16" x14ac:dyDescent="0.35">
      <c r="A854" t="s">
        <v>193</v>
      </c>
      <c r="B854" t="s">
        <v>194</v>
      </c>
      <c r="C854" t="s">
        <v>195</v>
      </c>
      <c r="D854" t="s">
        <v>133</v>
      </c>
      <c r="E854" t="s">
        <v>96</v>
      </c>
      <c r="F854" t="s">
        <v>34</v>
      </c>
      <c r="G854" s="5">
        <v>0</v>
      </c>
      <c r="H854" s="2">
        <v>53.6</v>
      </c>
      <c r="I854" s="5">
        <v>1</v>
      </c>
      <c r="J854" s="3">
        <v>0</v>
      </c>
      <c r="K854" s="4">
        <v>240</v>
      </c>
      <c r="L854" s="4">
        <v>240</v>
      </c>
      <c r="M854" s="1">
        <v>0</v>
      </c>
      <c r="N854" s="4">
        <v>0</v>
      </c>
      <c r="O854" s="4">
        <v>240</v>
      </c>
      <c r="P854" s="1">
        <v>18</v>
      </c>
    </row>
    <row r="855" spans="1:16" x14ac:dyDescent="0.35">
      <c r="A855" t="s">
        <v>193</v>
      </c>
      <c r="B855" t="s">
        <v>194</v>
      </c>
      <c r="C855" t="s">
        <v>195</v>
      </c>
      <c r="D855" t="s">
        <v>133</v>
      </c>
      <c r="E855" t="s">
        <v>55</v>
      </c>
      <c r="F855" t="s">
        <v>34</v>
      </c>
      <c r="G855" s="5">
        <v>0</v>
      </c>
      <c r="H855" s="2">
        <v>53.6</v>
      </c>
      <c r="I855" s="5">
        <v>1</v>
      </c>
      <c r="J855" s="3">
        <v>0</v>
      </c>
      <c r="K855" s="4">
        <v>180</v>
      </c>
      <c r="L855" s="4">
        <v>180</v>
      </c>
      <c r="M855" s="1">
        <v>0</v>
      </c>
      <c r="N855" s="4">
        <v>0</v>
      </c>
      <c r="O855" s="4">
        <v>180</v>
      </c>
      <c r="P855" s="1">
        <v>6</v>
      </c>
    </row>
    <row r="856" spans="1:16" x14ac:dyDescent="0.35">
      <c r="A856" t="s">
        <v>193</v>
      </c>
      <c r="B856" t="s">
        <v>194</v>
      </c>
      <c r="C856" t="s">
        <v>195</v>
      </c>
      <c r="D856" t="s">
        <v>133</v>
      </c>
      <c r="E856" t="s">
        <v>74</v>
      </c>
      <c r="F856" t="s">
        <v>21</v>
      </c>
      <c r="G856" s="5">
        <v>0</v>
      </c>
      <c r="H856" s="2">
        <v>53.6</v>
      </c>
      <c r="I856" s="5">
        <v>1</v>
      </c>
      <c r="J856" s="3">
        <v>0</v>
      </c>
      <c r="K856" s="4">
        <v>165.2</v>
      </c>
      <c r="L856" s="4">
        <v>165.2</v>
      </c>
      <c r="M856" s="1">
        <v>0</v>
      </c>
      <c r="N856" s="4">
        <v>0</v>
      </c>
      <c r="O856" s="4">
        <v>165.2</v>
      </c>
      <c r="P856" s="1">
        <v>10</v>
      </c>
    </row>
    <row r="857" spans="1:16" x14ac:dyDescent="0.35">
      <c r="A857" t="s">
        <v>193</v>
      </c>
      <c r="B857" t="s">
        <v>194</v>
      </c>
      <c r="C857" t="s">
        <v>195</v>
      </c>
      <c r="D857" t="s">
        <v>133</v>
      </c>
      <c r="E857" t="s">
        <v>54</v>
      </c>
      <c r="F857" t="s">
        <v>34</v>
      </c>
      <c r="G857" s="5">
        <v>0</v>
      </c>
      <c r="H857" s="2">
        <v>53.6</v>
      </c>
      <c r="I857" s="5">
        <v>1</v>
      </c>
      <c r="J857" s="3">
        <v>0.10000000149011599</v>
      </c>
      <c r="K857" s="4">
        <v>133.91999977827001</v>
      </c>
      <c r="L857" s="4">
        <v>133.91999977827001</v>
      </c>
      <c r="M857" s="1">
        <v>0</v>
      </c>
      <c r="N857" s="4">
        <v>0</v>
      </c>
      <c r="O857" s="4">
        <v>133.91999977827001</v>
      </c>
      <c r="P857" s="1">
        <v>6</v>
      </c>
    </row>
    <row r="858" spans="1:16" x14ac:dyDescent="0.35">
      <c r="A858" t="s">
        <v>193</v>
      </c>
      <c r="B858" t="s">
        <v>194</v>
      </c>
      <c r="C858" t="s">
        <v>195</v>
      </c>
      <c r="D858" t="s">
        <v>133</v>
      </c>
      <c r="E858" t="s">
        <v>122</v>
      </c>
      <c r="F858" t="s">
        <v>27</v>
      </c>
      <c r="G858" s="5">
        <v>0</v>
      </c>
      <c r="H858" s="2">
        <v>53.6</v>
      </c>
      <c r="I858" s="5">
        <v>1</v>
      </c>
      <c r="J858" s="3">
        <v>0</v>
      </c>
      <c r="K858" s="4">
        <v>112</v>
      </c>
      <c r="L858" s="4">
        <v>112</v>
      </c>
      <c r="M858" s="1">
        <v>0</v>
      </c>
      <c r="N858" s="4">
        <v>0</v>
      </c>
      <c r="O858" s="4">
        <v>112</v>
      </c>
      <c r="P858" s="1">
        <v>9</v>
      </c>
    </row>
    <row r="859" spans="1:16" x14ac:dyDescent="0.35">
      <c r="A859" t="s">
        <v>193</v>
      </c>
      <c r="B859" t="s">
        <v>194</v>
      </c>
      <c r="C859" t="s">
        <v>195</v>
      </c>
      <c r="D859" t="s">
        <v>133</v>
      </c>
      <c r="E859" t="s">
        <v>44</v>
      </c>
      <c r="F859" t="s">
        <v>36</v>
      </c>
      <c r="G859" s="5">
        <v>0</v>
      </c>
      <c r="H859" s="2">
        <v>53.6</v>
      </c>
      <c r="I859" s="5">
        <v>1</v>
      </c>
      <c r="J859" s="3">
        <v>5.0000000745057997E-2</v>
      </c>
      <c r="K859" s="4">
        <v>110.009999913722</v>
      </c>
      <c r="L859" s="4">
        <v>110.009999913722</v>
      </c>
      <c r="M859" s="1">
        <v>0</v>
      </c>
      <c r="N859" s="4">
        <v>0</v>
      </c>
      <c r="O859" s="4">
        <v>110.009999913722</v>
      </c>
      <c r="P859" s="1">
        <v>8</v>
      </c>
    </row>
    <row r="860" spans="1:16" x14ac:dyDescent="0.35">
      <c r="A860" t="s">
        <v>193</v>
      </c>
      <c r="B860" t="s">
        <v>194</v>
      </c>
      <c r="C860" t="s">
        <v>195</v>
      </c>
      <c r="D860" t="s">
        <v>133</v>
      </c>
      <c r="E860" t="s">
        <v>64</v>
      </c>
      <c r="F860" t="s">
        <v>36</v>
      </c>
      <c r="G860" s="5">
        <v>0</v>
      </c>
      <c r="H860" s="2">
        <v>53.6</v>
      </c>
      <c r="I860" s="5">
        <v>1</v>
      </c>
      <c r="J860" s="3">
        <v>0</v>
      </c>
      <c r="K860" s="4">
        <v>48</v>
      </c>
      <c r="L860" s="4">
        <v>48</v>
      </c>
      <c r="M860" s="1">
        <v>0</v>
      </c>
      <c r="N860" s="4">
        <v>0</v>
      </c>
      <c r="O860" s="4">
        <v>48</v>
      </c>
      <c r="P860" s="1">
        <v>6</v>
      </c>
    </row>
    <row r="861" spans="1:16" x14ac:dyDescent="0.35">
      <c r="A861" t="s">
        <v>196</v>
      </c>
      <c r="B861" t="s">
        <v>197</v>
      </c>
      <c r="C861" t="s">
        <v>160</v>
      </c>
      <c r="D861" t="s">
        <v>161</v>
      </c>
      <c r="E861" t="s">
        <v>29</v>
      </c>
      <c r="F861" t="s">
        <v>24</v>
      </c>
      <c r="G861" s="5">
        <v>405</v>
      </c>
      <c r="H861" s="2">
        <v>61.5</v>
      </c>
      <c r="I861" s="5">
        <v>2</v>
      </c>
      <c r="J861" s="3">
        <v>0</v>
      </c>
      <c r="K861" s="4">
        <v>2278</v>
      </c>
      <c r="L861" s="4">
        <v>1139</v>
      </c>
      <c r="M861" s="1">
        <v>4.8999999999999998E-3</v>
      </c>
      <c r="N861" s="4">
        <v>5.6246913580246902</v>
      </c>
      <c r="O861" s="4">
        <v>1139</v>
      </c>
      <c r="P861" s="1">
        <v>5</v>
      </c>
    </row>
    <row r="862" spans="1:16" x14ac:dyDescent="0.35">
      <c r="A862" t="s">
        <v>196</v>
      </c>
      <c r="B862" t="s">
        <v>197</v>
      </c>
      <c r="C862" t="s">
        <v>160</v>
      </c>
      <c r="D862" t="s">
        <v>161</v>
      </c>
      <c r="E862" t="s">
        <v>23</v>
      </c>
      <c r="F862" t="s">
        <v>24</v>
      </c>
      <c r="G862" s="5">
        <v>0</v>
      </c>
      <c r="H862" s="2">
        <v>61.5</v>
      </c>
      <c r="I862" s="5">
        <v>1</v>
      </c>
      <c r="J862" s="3">
        <v>5.0000000745057997E-2</v>
      </c>
      <c r="K862" s="4">
        <v>2194.49999827891</v>
      </c>
      <c r="L862" s="4">
        <v>2194.49999827891</v>
      </c>
      <c r="M862" s="1">
        <v>0</v>
      </c>
      <c r="N862" s="4">
        <v>0</v>
      </c>
      <c r="O862" s="4">
        <v>2194.49999827891</v>
      </c>
      <c r="P862" s="1">
        <v>7</v>
      </c>
    </row>
    <row r="863" spans="1:16" x14ac:dyDescent="0.35">
      <c r="A863" t="s">
        <v>196</v>
      </c>
      <c r="B863" t="s">
        <v>197</v>
      </c>
      <c r="C863" t="s">
        <v>160</v>
      </c>
      <c r="D863" t="s">
        <v>161</v>
      </c>
      <c r="E863" t="s">
        <v>97</v>
      </c>
      <c r="F863" t="s">
        <v>36</v>
      </c>
      <c r="G863" s="5">
        <v>0</v>
      </c>
      <c r="H863" s="2">
        <v>61.5</v>
      </c>
      <c r="I863" s="5">
        <v>1</v>
      </c>
      <c r="J863" s="3">
        <v>0</v>
      </c>
      <c r="K863" s="4">
        <v>1562.5</v>
      </c>
      <c r="L863" s="4">
        <v>1562.5</v>
      </c>
      <c r="M863" s="1">
        <v>0</v>
      </c>
      <c r="N863" s="4">
        <v>0</v>
      </c>
      <c r="O863" s="4">
        <v>1562.5</v>
      </c>
      <c r="P863" s="1">
        <v>10</v>
      </c>
    </row>
    <row r="864" spans="1:16" x14ac:dyDescent="0.35">
      <c r="A864" t="s">
        <v>196</v>
      </c>
      <c r="B864" t="s">
        <v>197</v>
      </c>
      <c r="C864" t="s">
        <v>160</v>
      </c>
      <c r="D864" t="s">
        <v>161</v>
      </c>
      <c r="E864" t="s">
        <v>46</v>
      </c>
      <c r="F864" t="s">
        <v>31</v>
      </c>
      <c r="G864" s="5">
        <v>536</v>
      </c>
      <c r="H864" s="2">
        <v>61.5</v>
      </c>
      <c r="I864" s="5">
        <v>2</v>
      </c>
      <c r="J864" s="3">
        <v>0.20000000298023199</v>
      </c>
      <c r="K864" s="4">
        <v>865.22499668598095</v>
      </c>
      <c r="L864" s="4">
        <v>432.61249834299002</v>
      </c>
      <c r="M864" s="1">
        <v>3.7000000000000002E-3</v>
      </c>
      <c r="N864" s="4">
        <v>1.61422574008578</v>
      </c>
      <c r="O864" s="4">
        <v>432.61249834299002</v>
      </c>
      <c r="P864" s="1">
        <v>8</v>
      </c>
    </row>
    <row r="865" spans="1:16" x14ac:dyDescent="0.35">
      <c r="A865" t="s">
        <v>196</v>
      </c>
      <c r="B865" t="s">
        <v>197</v>
      </c>
      <c r="C865" t="s">
        <v>160</v>
      </c>
      <c r="D865" t="s">
        <v>161</v>
      </c>
      <c r="E865" t="s">
        <v>33</v>
      </c>
      <c r="F865" t="s">
        <v>34</v>
      </c>
      <c r="G865" s="5">
        <v>173</v>
      </c>
      <c r="H865" s="2">
        <v>61.5</v>
      </c>
      <c r="I865" s="5">
        <v>3</v>
      </c>
      <c r="J865" s="3">
        <v>8.3333334575096701E-2</v>
      </c>
      <c r="K865" s="4">
        <v>652.64999924972597</v>
      </c>
      <c r="L865" s="4">
        <v>217.54999974990801</v>
      </c>
      <c r="M865" s="1">
        <v>1.7299999999999999E-2</v>
      </c>
      <c r="N865" s="4">
        <v>3.77254334826431</v>
      </c>
      <c r="O865" s="4">
        <v>217.54999974990801</v>
      </c>
      <c r="P865" s="1">
        <v>5.3333000000000004</v>
      </c>
    </row>
    <row r="866" spans="1:16" x14ac:dyDescent="0.35">
      <c r="A866" t="s">
        <v>196</v>
      </c>
      <c r="B866" t="s">
        <v>197</v>
      </c>
      <c r="C866" t="s">
        <v>160</v>
      </c>
      <c r="D866" t="s">
        <v>161</v>
      </c>
      <c r="E866" t="s">
        <v>88</v>
      </c>
      <c r="F866" t="s">
        <v>39</v>
      </c>
      <c r="G866" s="5">
        <v>0</v>
      </c>
      <c r="H866" s="2">
        <v>61.5</v>
      </c>
      <c r="I866" s="5">
        <v>1</v>
      </c>
      <c r="J866" s="3">
        <v>0</v>
      </c>
      <c r="K866" s="4">
        <v>588</v>
      </c>
      <c r="L866" s="4">
        <v>588</v>
      </c>
      <c r="M866" s="1">
        <v>0</v>
      </c>
      <c r="N866" s="4">
        <v>0</v>
      </c>
      <c r="O866" s="4">
        <v>588</v>
      </c>
      <c r="P866" s="1">
        <v>21</v>
      </c>
    </row>
    <row r="867" spans="1:16" x14ac:dyDescent="0.35">
      <c r="A867" t="s">
        <v>196</v>
      </c>
      <c r="B867" t="s">
        <v>197</v>
      </c>
      <c r="C867" t="s">
        <v>160</v>
      </c>
      <c r="D867" t="s">
        <v>161</v>
      </c>
      <c r="E867" t="s">
        <v>64</v>
      </c>
      <c r="F867" t="s">
        <v>36</v>
      </c>
      <c r="G867" s="5">
        <v>501</v>
      </c>
      <c r="H867" s="2">
        <v>61.5</v>
      </c>
      <c r="I867" s="5">
        <v>2</v>
      </c>
      <c r="J867" s="3">
        <v>7.5000002980232197E-2</v>
      </c>
      <c r="K867" s="4">
        <v>542.399999141693</v>
      </c>
      <c r="L867" s="4">
        <v>271.19999957084599</v>
      </c>
      <c r="M867" s="1">
        <v>4.0000000000000001E-3</v>
      </c>
      <c r="N867" s="4">
        <v>1.0826347288257301</v>
      </c>
      <c r="O867" s="4">
        <v>271.19999957084599</v>
      </c>
      <c r="P867" s="1">
        <v>5</v>
      </c>
    </row>
    <row r="868" spans="1:16" x14ac:dyDescent="0.35">
      <c r="A868" t="s">
        <v>196</v>
      </c>
      <c r="B868" t="s">
        <v>197</v>
      </c>
      <c r="C868" t="s">
        <v>160</v>
      </c>
      <c r="D868" t="s">
        <v>161</v>
      </c>
      <c r="E868" t="s">
        <v>122</v>
      </c>
      <c r="F868" t="s">
        <v>27</v>
      </c>
      <c r="G868" s="5">
        <v>0</v>
      </c>
      <c r="H868" s="2">
        <v>61.5</v>
      </c>
      <c r="I868" s="5">
        <v>1</v>
      </c>
      <c r="J868" s="3">
        <v>0</v>
      </c>
      <c r="K868" s="4">
        <v>490</v>
      </c>
      <c r="L868" s="4">
        <v>490</v>
      </c>
      <c r="M868" s="1">
        <v>0</v>
      </c>
      <c r="N868" s="4">
        <v>0</v>
      </c>
      <c r="O868" s="4">
        <v>490</v>
      </c>
      <c r="P868" s="1">
        <v>14</v>
      </c>
    </row>
    <row r="869" spans="1:16" x14ac:dyDescent="0.35">
      <c r="A869" t="s">
        <v>196</v>
      </c>
      <c r="B869" t="s">
        <v>197</v>
      </c>
      <c r="C869" t="s">
        <v>160</v>
      </c>
      <c r="D869" t="s">
        <v>161</v>
      </c>
      <c r="E869" t="s">
        <v>45</v>
      </c>
      <c r="F869" t="s">
        <v>36</v>
      </c>
      <c r="G869" s="5">
        <v>0</v>
      </c>
      <c r="H869" s="2">
        <v>61.5</v>
      </c>
      <c r="I869" s="5">
        <v>1</v>
      </c>
      <c r="J869" s="3">
        <v>0</v>
      </c>
      <c r="K869" s="4">
        <v>475</v>
      </c>
      <c r="L869" s="4">
        <v>475</v>
      </c>
      <c r="M869" s="1">
        <v>0</v>
      </c>
      <c r="N869" s="4">
        <v>0</v>
      </c>
      <c r="O869" s="4">
        <v>475</v>
      </c>
      <c r="P869" s="1">
        <v>14</v>
      </c>
    </row>
    <row r="870" spans="1:16" x14ac:dyDescent="0.35">
      <c r="A870" t="s">
        <v>196</v>
      </c>
      <c r="B870" t="s">
        <v>197</v>
      </c>
      <c r="C870" t="s">
        <v>160</v>
      </c>
      <c r="D870" t="s">
        <v>161</v>
      </c>
      <c r="E870" t="s">
        <v>22</v>
      </c>
      <c r="F870" t="s">
        <v>21</v>
      </c>
      <c r="G870" s="5">
        <v>0</v>
      </c>
      <c r="H870" s="2">
        <v>61.5</v>
      </c>
      <c r="I870" s="5">
        <v>1</v>
      </c>
      <c r="J870" s="3">
        <v>0</v>
      </c>
      <c r="K870" s="4">
        <v>468</v>
      </c>
      <c r="L870" s="4">
        <v>468</v>
      </c>
      <c r="M870" s="1">
        <v>0</v>
      </c>
      <c r="N870" s="4">
        <v>0</v>
      </c>
      <c r="O870" s="4">
        <v>468</v>
      </c>
      <c r="P870" s="1">
        <v>0</v>
      </c>
    </row>
    <row r="871" spans="1:16" x14ac:dyDescent="0.35">
      <c r="A871" t="s">
        <v>196</v>
      </c>
      <c r="B871" t="s">
        <v>197</v>
      </c>
      <c r="C871" t="s">
        <v>160</v>
      </c>
      <c r="D871" t="s">
        <v>161</v>
      </c>
      <c r="E871" t="s">
        <v>71</v>
      </c>
      <c r="F871" t="s">
        <v>31</v>
      </c>
      <c r="G871" s="5">
        <v>161</v>
      </c>
      <c r="H871" s="2">
        <v>61.5</v>
      </c>
      <c r="I871" s="5">
        <v>2</v>
      </c>
      <c r="J871" s="3">
        <v>0</v>
      </c>
      <c r="K871" s="4">
        <v>401.5</v>
      </c>
      <c r="L871" s="4">
        <v>200.75</v>
      </c>
      <c r="M871" s="1">
        <v>1.24E-2</v>
      </c>
      <c r="N871" s="4">
        <v>2.4937888198757698</v>
      </c>
      <c r="O871" s="4">
        <v>200.75</v>
      </c>
      <c r="P871" s="1">
        <v>14</v>
      </c>
    </row>
    <row r="872" spans="1:16" x14ac:dyDescent="0.35">
      <c r="A872" t="s">
        <v>196</v>
      </c>
      <c r="B872" t="s">
        <v>197</v>
      </c>
      <c r="C872" t="s">
        <v>160</v>
      </c>
      <c r="D872" t="s">
        <v>161</v>
      </c>
      <c r="E872" t="s">
        <v>62</v>
      </c>
      <c r="F872" t="s">
        <v>31</v>
      </c>
      <c r="G872" s="5">
        <v>0</v>
      </c>
      <c r="H872" s="2">
        <v>61.5</v>
      </c>
      <c r="I872" s="5">
        <v>1</v>
      </c>
      <c r="J872" s="3">
        <v>0</v>
      </c>
      <c r="K872" s="4">
        <v>384</v>
      </c>
      <c r="L872" s="4">
        <v>384</v>
      </c>
      <c r="M872" s="1">
        <v>0</v>
      </c>
      <c r="N872" s="4">
        <v>0</v>
      </c>
      <c r="O872" s="4">
        <v>384</v>
      </c>
      <c r="P872" s="1">
        <v>5</v>
      </c>
    </row>
    <row r="873" spans="1:16" x14ac:dyDescent="0.35">
      <c r="A873" t="s">
        <v>196</v>
      </c>
      <c r="B873" t="s">
        <v>197</v>
      </c>
      <c r="C873" t="s">
        <v>160</v>
      </c>
      <c r="D873" t="s">
        <v>161</v>
      </c>
      <c r="E873" t="s">
        <v>65</v>
      </c>
      <c r="F873" t="s">
        <v>27</v>
      </c>
      <c r="G873" s="5">
        <v>0</v>
      </c>
      <c r="H873" s="2">
        <v>61.5</v>
      </c>
      <c r="I873" s="5">
        <v>1</v>
      </c>
      <c r="J873" s="3">
        <v>0</v>
      </c>
      <c r="K873" s="4">
        <v>315</v>
      </c>
      <c r="L873" s="4">
        <v>315</v>
      </c>
      <c r="M873" s="1">
        <v>0</v>
      </c>
      <c r="N873" s="4">
        <v>0</v>
      </c>
      <c r="O873" s="4">
        <v>315</v>
      </c>
      <c r="P873" s="1">
        <v>12</v>
      </c>
    </row>
    <row r="874" spans="1:16" x14ac:dyDescent="0.35">
      <c r="A874" t="s">
        <v>196</v>
      </c>
      <c r="B874" t="s">
        <v>197</v>
      </c>
      <c r="C874" t="s">
        <v>160</v>
      </c>
      <c r="D874" t="s">
        <v>161</v>
      </c>
      <c r="E874" t="s">
        <v>96</v>
      </c>
      <c r="F874" t="s">
        <v>34</v>
      </c>
      <c r="G874" s="5">
        <v>0</v>
      </c>
      <c r="H874" s="2">
        <v>61.5</v>
      </c>
      <c r="I874" s="5">
        <v>1</v>
      </c>
      <c r="J874" s="3">
        <v>0</v>
      </c>
      <c r="K874" s="4">
        <v>240</v>
      </c>
      <c r="L874" s="4">
        <v>240</v>
      </c>
      <c r="M874" s="1">
        <v>0</v>
      </c>
      <c r="N874" s="4">
        <v>0</v>
      </c>
      <c r="O874" s="4">
        <v>240</v>
      </c>
      <c r="P874" s="1">
        <v>7</v>
      </c>
    </row>
    <row r="875" spans="1:16" x14ac:dyDescent="0.35">
      <c r="A875" t="s">
        <v>196</v>
      </c>
      <c r="B875" t="s">
        <v>197</v>
      </c>
      <c r="C875" t="s">
        <v>160</v>
      </c>
      <c r="D875" t="s">
        <v>161</v>
      </c>
      <c r="E875" t="s">
        <v>69</v>
      </c>
      <c r="F875" t="s">
        <v>34</v>
      </c>
      <c r="G875" s="5">
        <v>0</v>
      </c>
      <c r="H875" s="2">
        <v>61.5</v>
      </c>
      <c r="I875" s="5">
        <v>1</v>
      </c>
      <c r="J875" s="3">
        <v>0</v>
      </c>
      <c r="K875" s="4">
        <v>224</v>
      </c>
      <c r="L875" s="4">
        <v>224</v>
      </c>
      <c r="M875" s="1">
        <v>0</v>
      </c>
      <c r="N875" s="4">
        <v>0</v>
      </c>
      <c r="O875" s="4">
        <v>224</v>
      </c>
      <c r="P875" s="1">
        <v>6</v>
      </c>
    </row>
    <row r="876" spans="1:16" x14ac:dyDescent="0.35">
      <c r="A876" t="s">
        <v>196</v>
      </c>
      <c r="B876" t="s">
        <v>197</v>
      </c>
      <c r="C876" t="s">
        <v>160</v>
      </c>
      <c r="D876" t="s">
        <v>161</v>
      </c>
      <c r="E876" t="s">
        <v>76</v>
      </c>
      <c r="F876" t="s">
        <v>27</v>
      </c>
      <c r="G876" s="5">
        <v>0</v>
      </c>
      <c r="H876" s="2">
        <v>61.5</v>
      </c>
      <c r="I876" s="5">
        <v>1</v>
      </c>
      <c r="J876" s="3">
        <v>5.0000000745057997E-2</v>
      </c>
      <c r="K876" s="4">
        <v>185.249999854713</v>
      </c>
      <c r="L876" s="4">
        <v>185.249999854713</v>
      </c>
      <c r="M876" s="1">
        <v>0</v>
      </c>
      <c r="N876" s="4">
        <v>0</v>
      </c>
      <c r="O876" s="4">
        <v>185.249999854713</v>
      </c>
      <c r="P876" s="1">
        <v>7</v>
      </c>
    </row>
    <row r="877" spans="1:16" x14ac:dyDescent="0.35">
      <c r="A877" t="s">
        <v>196</v>
      </c>
      <c r="B877" t="s">
        <v>197</v>
      </c>
      <c r="C877" t="s">
        <v>160</v>
      </c>
      <c r="D877" t="s">
        <v>161</v>
      </c>
      <c r="E877" t="s">
        <v>56</v>
      </c>
      <c r="F877" t="s">
        <v>36</v>
      </c>
      <c r="G877" s="5">
        <v>0</v>
      </c>
      <c r="H877" s="2">
        <v>61.5</v>
      </c>
      <c r="I877" s="5">
        <v>1</v>
      </c>
      <c r="J877" s="3">
        <v>0</v>
      </c>
      <c r="K877" s="4">
        <v>180</v>
      </c>
      <c r="L877" s="4">
        <v>180</v>
      </c>
      <c r="M877" s="1">
        <v>0</v>
      </c>
      <c r="N877" s="4">
        <v>0</v>
      </c>
      <c r="O877" s="4">
        <v>180</v>
      </c>
      <c r="P877" s="1">
        <v>0</v>
      </c>
    </row>
    <row r="878" spans="1:16" x14ac:dyDescent="0.35">
      <c r="A878" t="s">
        <v>196</v>
      </c>
      <c r="B878" t="s">
        <v>197</v>
      </c>
      <c r="C878" t="s">
        <v>160</v>
      </c>
      <c r="D878" t="s">
        <v>161</v>
      </c>
      <c r="E878" t="s">
        <v>37</v>
      </c>
      <c r="F878" t="s">
        <v>31</v>
      </c>
      <c r="G878" s="5">
        <v>0</v>
      </c>
      <c r="H878" s="2">
        <v>61.5</v>
      </c>
      <c r="I878" s="5">
        <v>1</v>
      </c>
      <c r="J878" s="3">
        <v>0.20000000298023199</v>
      </c>
      <c r="K878" s="4">
        <v>179.99999932944701</v>
      </c>
      <c r="L878" s="4">
        <v>179.99999932944701</v>
      </c>
      <c r="M878" s="1">
        <v>0</v>
      </c>
      <c r="N878" s="4">
        <v>0</v>
      </c>
      <c r="O878" s="4">
        <v>179.99999932944701</v>
      </c>
      <c r="P878" s="1">
        <v>5</v>
      </c>
    </row>
    <row r="879" spans="1:16" x14ac:dyDescent="0.35">
      <c r="A879" t="s">
        <v>196</v>
      </c>
      <c r="B879" t="s">
        <v>197</v>
      </c>
      <c r="C879" t="s">
        <v>160</v>
      </c>
      <c r="D879" t="s">
        <v>161</v>
      </c>
      <c r="E879" t="s">
        <v>80</v>
      </c>
      <c r="F879" t="s">
        <v>31</v>
      </c>
      <c r="G879" s="5">
        <v>0</v>
      </c>
      <c r="H879" s="2">
        <v>61.5</v>
      </c>
      <c r="I879" s="5">
        <v>1</v>
      </c>
      <c r="J879" s="3">
        <v>5.0000000745057997E-2</v>
      </c>
      <c r="K879" s="4">
        <v>132.99999989569099</v>
      </c>
      <c r="L879" s="4">
        <v>132.99999989569099</v>
      </c>
      <c r="M879" s="1">
        <v>0</v>
      </c>
      <c r="N879" s="4">
        <v>0</v>
      </c>
      <c r="O879" s="4">
        <v>132.99999989569099</v>
      </c>
      <c r="P879" s="1">
        <v>7</v>
      </c>
    </row>
    <row r="880" spans="1:16" x14ac:dyDescent="0.35">
      <c r="A880" t="s">
        <v>196</v>
      </c>
      <c r="B880" t="s">
        <v>197</v>
      </c>
      <c r="C880" t="s">
        <v>160</v>
      </c>
      <c r="D880" t="s">
        <v>161</v>
      </c>
      <c r="E880" t="s">
        <v>77</v>
      </c>
      <c r="F880" t="s">
        <v>34</v>
      </c>
      <c r="G880" s="5">
        <v>0</v>
      </c>
      <c r="H880" s="2">
        <v>61.5</v>
      </c>
      <c r="I880" s="5">
        <v>1</v>
      </c>
      <c r="J880" s="3">
        <v>0.15000000596046401</v>
      </c>
      <c r="K880" s="4">
        <v>57.374999597668598</v>
      </c>
      <c r="L880" s="4">
        <v>57.374999597668598</v>
      </c>
      <c r="M880" s="1">
        <v>0</v>
      </c>
      <c r="N880" s="4">
        <v>0</v>
      </c>
      <c r="O880" s="4">
        <v>57.374999597668598</v>
      </c>
      <c r="P880" s="1">
        <v>12</v>
      </c>
    </row>
    <row r="881" spans="1:16" x14ac:dyDescent="0.35">
      <c r="A881" t="s">
        <v>196</v>
      </c>
      <c r="B881" t="s">
        <v>197</v>
      </c>
      <c r="C881" t="s">
        <v>160</v>
      </c>
      <c r="D881" t="s">
        <v>161</v>
      </c>
      <c r="E881" t="s">
        <v>40</v>
      </c>
      <c r="F881" t="s">
        <v>24</v>
      </c>
      <c r="G881" s="5">
        <v>0</v>
      </c>
      <c r="H881" s="2">
        <v>61.5</v>
      </c>
      <c r="I881" s="5">
        <v>1</v>
      </c>
      <c r="J881" s="3">
        <v>0</v>
      </c>
      <c r="K881" s="4">
        <v>34.4</v>
      </c>
      <c r="L881" s="4">
        <v>34.4</v>
      </c>
      <c r="M881" s="1">
        <v>0</v>
      </c>
      <c r="N881" s="4">
        <v>0</v>
      </c>
      <c r="O881" s="4">
        <v>34.4</v>
      </c>
      <c r="P881" s="1">
        <v>21</v>
      </c>
    </row>
    <row r="882" spans="1:16" x14ac:dyDescent="0.35">
      <c r="A882" t="s">
        <v>198</v>
      </c>
      <c r="B882" t="s">
        <v>199</v>
      </c>
      <c r="C882" t="s">
        <v>200</v>
      </c>
      <c r="D882" t="s">
        <v>171</v>
      </c>
      <c r="E882" t="s">
        <v>47</v>
      </c>
      <c r="F882" t="s">
        <v>39</v>
      </c>
      <c r="G882" s="5">
        <v>0</v>
      </c>
      <c r="H882" s="2">
        <v>58.444400000000002</v>
      </c>
      <c r="I882" s="5">
        <v>1</v>
      </c>
      <c r="J882" s="3">
        <v>0</v>
      </c>
      <c r="K882" s="4">
        <v>855</v>
      </c>
      <c r="L882" s="4">
        <v>855</v>
      </c>
      <c r="M882" s="1">
        <v>0</v>
      </c>
      <c r="N882" s="4">
        <v>0</v>
      </c>
      <c r="O882" s="4">
        <v>855</v>
      </c>
      <c r="P882" s="1">
        <v>10</v>
      </c>
    </row>
    <row r="883" spans="1:16" x14ac:dyDescent="0.35">
      <c r="A883" t="s">
        <v>198</v>
      </c>
      <c r="B883" t="s">
        <v>199</v>
      </c>
      <c r="C883" t="s">
        <v>200</v>
      </c>
      <c r="D883" t="s">
        <v>171</v>
      </c>
      <c r="E883" t="s">
        <v>106</v>
      </c>
      <c r="F883" t="s">
        <v>39</v>
      </c>
      <c r="G883" s="5">
        <v>0</v>
      </c>
      <c r="H883" s="2">
        <v>58.444400000000002</v>
      </c>
      <c r="I883" s="5">
        <v>1</v>
      </c>
      <c r="J883" s="3">
        <v>0</v>
      </c>
      <c r="K883" s="4">
        <v>800</v>
      </c>
      <c r="L883" s="4">
        <v>800</v>
      </c>
      <c r="M883" s="1">
        <v>0</v>
      </c>
      <c r="N883" s="4">
        <v>0</v>
      </c>
      <c r="O883" s="4">
        <v>800</v>
      </c>
      <c r="P883" s="1">
        <v>10</v>
      </c>
    </row>
    <row r="884" spans="1:16" x14ac:dyDescent="0.35">
      <c r="A884" t="s">
        <v>198</v>
      </c>
      <c r="B884" t="s">
        <v>199</v>
      </c>
      <c r="C884" t="s">
        <v>200</v>
      </c>
      <c r="D884" t="s">
        <v>171</v>
      </c>
      <c r="E884" t="s">
        <v>29</v>
      </c>
      <c r="F884" t="s">
        <v>24</v>
      </c>
      <c r="G884" s="5">
        <v>0</v>
      </c>
      <c r="H884" s="2">
        <v>58.444400000000002</v>
      </c>
      <c r="I884" s="5">
        <v>1</v>
      </c>
      <c r="J884" s="3">
        <v>0</v>
      </c>
      <c r="K884" s="4">
        <v>714</v>
      </c>
      <c r="L884" s="4">
        <v>714</v>
      </c>
      <c r="M884" s="1">
        <v>0</v>
      </c>
      <c r="N884" s="4">
        <v>0</v>
      </c>
      <c r="O884" s="4">
        <v>714</v>
      </c>
      <c r="P884" s="1">
        <v>10</v>
      </c>
    </row>
    <row r="885" spans="1:16" x14ac:dyDescent="0.35">
      <c r="A885" t="s">
        <v>198</v>
      </c>
      <c r="B885" t="s">
        <v>199</v>
      </c>
      <c r="C885" t="s">
        <v>200</v>
      </c>
      <c r="D885" t="s">
        <v>171</v>
      </c>
      <c r="E885" t="s">
        <v>96</v>
      </c>
      <c r="F885" t="s">
        <v>34</v>
      </c>
      <c r="G885" s="5">
        <v>313</v>
      </c>
      <c r="H885" s="2">
        <v>58.444400000000002</v>
      </c>
      <c r="I885" s="5">
        <v>2</v>
      </c>
      <c r="J885" s="3">
        <v>0</v>
      </c>
      <c r="K885" s="4">
        <v>660</v>
      </c>
      <c r="L885" s="4">
        <v>330</v>
      </c>
      <c r="M885" s="1">
        <v>6.4000000000000003E-3</v>
      </c>
      <c r="N885" s="4">
        <v>2.1086261980830598</v>
      </c>
      <c r="O885" s="4">
        <v>330</v>
      </c>
      <c r="P885" s="1">
        <v>6.5</v>
      </c>
    </row>
    <row r="886" spans="1:16" x14ac:dyDescent="0.35">
      <c r="A886" t="s">
        <v>198</v>
      </c>
      <c r="B886" t="s">
        <v>199</v>
      </c>
      <c r="C886" t="s">
        <v>200</v>
      </c>
      <c r="D886" t="s">
        <v>171</v>
      </c>
      <c r="E886" t="s">
        <v>26</v>
      </c>
      <c r="F886" t="s">
        <v>27</v>
      </c>
      <c r="G886" s="5">
        <v>0</v>
      </c>
      <c r="H886" s="2">
        <v>58.444400000000002</v>
      </c>
      <c r="I886" s="5">
        <v>1</v>
      </c>
      <c r="J886" s="3">
        <v>0</v>
      </c>
      <c r="K886" s="4">
        <v>570</v>
      </c>
      <c r="L886" s="4">
        <v>570</v>
      </c>
      <c r="M886" s="1">
        <v>0</v>
      </c>
      <c r="N886" s="4">
        <v>0</v>
      </c>
      <c r="O886" s="4">
        <v>570</v>
      </c>
      <c r="P886" s="1">
        <v>29</v>
      </c>
    </row>
    <row r="887" spans="1:16" x14ac:dyDescent="0.35">
      <c r="A887" t="s">
        <v>198</v>
      </c>
      <c r="B887" t="s">
        <v>199</v>
      </c>
      <c r="C887" t="s">
        <v>200</v>
      </c>
      <c r="D887" t="s">
        <v>171</v>
      </c>
      <c r="E887" t="s">
        <v>40</v>
      </c>
      <c r="F887" t="s">
        <v>24</v>
      </c>
      <c r="G887" s="5">
        <v>145</v>
      </c>
      <c r="H887" s="2">
        <v>58.444400000000002</v>
      </c>
      <c r="I887" s="5">
        <v>2</v>
      </c>
      <c r="J887" s="3">
        <v>0</v>
      </c>
      <c r="K887" s="4">
        <v>528.9</v>
      </c>
      <c r="L887" s="4">
        <v>264.45</v>
      </c>
      <c r="M887" s="1">
        <v>1.38E-2</v>
      </c>
      <c r="N887" s="4">
        <v>3.6475862068965501</v>
      </c>
      <c r="O887" s="4">
        <v>264.45</v>
      </c>
      <c r="P887" s="1">
        <v>7</v>
      </c>
    </row>
    <row r="888" spans="1:16" x14ac:dyDescent="0.35">
      <c r="A888" t="s">
        <v>198</v>
      </c>
      <c r="B888" t="s">
        <v>199</v>
      </c>
      <c r="C888" t="s">
        <v>200</v>
      </c>
      <c r="D888" t="s">
        <v>171</v>
      </c>
      <c r="E888" t="s">
        <v>42</v>
      </c>
      <c r="F888" t="s">
        <v>24</v>
      </c>
      <c r="G888" s="5">
        <v>0</v>
      </c>
      <c r="H888" s="2">
        <v>58.444400000000002</v>
      </c>
      <c r="I888" s="5">
        <v>1</v>
      </c>
      <c r="J888" s="3">
        <v>0</v>
      </c>
      <c r="K888" s="4">
        <v>348</v>
      </c>
      <c r="L888" s="4">
        <v>348</v>
      </c>
      <c r="M888" s="1">
        <v>0</v>
      </c>
      <c r="N888" s="4">
        <v>0</v>
      </c>
      <c r="O888" s="4">
        <v>348</v>
      </c>
      <c r="P888" s="1">
        <v>10</v>
      </c>
    </row>
    <row r="889" spans="1:16" x14ac:dyDescent="0.35">
      <c r="A889" t="s">
        <v>198</v>
      </c>
      <c r="B889" t="s">
        <v>199</v>
      </c>
      <c r="C889" t="s">
        <v>200</v>
      </c>
      <c r="D889" t="s">
        <v>171</v>
      </c>
      <c r="E889" t="s">
        <v>23</v>
      </c>
      <c r="F889" t="s">
        <v>24</v>
      </c>
      <c r="G889" s="5">
        <v>0</v>
      </c>
      <c r="H889" s="2">
        <v>58.444400000000002</v>
      </c>
      <c r="I889" s="5">
        <v>1</v>
      </c>
      <c r="J889" s="3">
        <v>0</v>
      </c>
      <c r="K889" s="4">
        <v>330</v>
      </c>
      <c r="L889" s="4">
        <v>330</v>
      </c>
      <c r="M889" s="1">
        <v>0</v>
      </c>
      <c r="N889" s="4">
        <v>0</v>
      </c>
      <c r="O889" s="4">
        <v>330</v>
      </c>
      <c r="P889" s="1">
        <v>29</v>
      </c>
    </row>
    <row r="890" spans="1:16" x14ac:dyDescent="0.35">
      <c r="A890" t="s">
        <v>198</v>
      </c>
      <c r="B890" t="s">
        <v>199</v>
      </c>
      <c r="C890" t="s">
        <v>200</v>
      </c>
      <c r="D890" t="s">
        <v>171</v>
      </c>
      <c r="E890" t="s">
        <v>55</v>
      </c>
      <c r="F890" t="s">
        <v>34</v>
      </c>
      <c r="G890" s="5">
        <v>415</v>
      </c>
      <c r="H890" s="2">
        <v>58.444400000000002</v>
      </c>
      <c r="I890" s="5">
        <v>2</v>
      </c>
      <c r="J890" s="3">
        <v>0</v>
      </c>
      <c r="K890" s="4">
        <v>266.39999999999998</v>
      </c>
      <c r="L890" s="4">
        <v>133.19999999999999</v>
      </c>
      <c r="M890" s="1">
        <v>4.7999999999999996E-3</v>
      </c>
      <c r="N890" s="4">
        <v>0.64192771084337297</v>
      </c>
      <c r="O890" s="4">
        <v>133.19999999999999</v>
      </c>
      <c r="P890" s="1">
        <v>16</v>
      </c>
    </row>
    <row r="891" spans="1:16" x14ac:dyDescent="0.35">
      <c r="A891" t="s">
        <v>198</v>
      </c>
      <c r="B891" t="s">
        <v>199</v>
      </c>
      <c r="C891" t="s">
        <v>200</v>
      </c>
      <c r="D891" t="s">
        <v>171</v>
      </c>
      <c r="E891" t="s">
        <v>33</v>
      </c>
      <c r="F891" t="s">
        <v>34</v>
      </c>
      <c r="G891" s="5">
        <v>0</v>
      </c>
      <c r="H891" s="2">
        <v>58.444400000000002</v>
      </c>
      <c r="I891" s="5">
        <v>1</v>
      </c>
      <c r="J891" s="3">
        <v>0</v>
      </c>
      <c r="K891" s="4">
        <v>190</v>
      </c>
      <c r="L891" s="4">
        <v>190</v>
      </c>
      <c r="M891" s="1">
        <v>0</v>
      </c>
      <c r="N891" s="4">
        <v>0</v>
      </c>
      <c r="O891" s="4">
        <v>190</v>
      </c>
      <c r="P891" s="1">
        <v>10</v>
      </c>
    </row>
    <row r="892" spans="1:16" x14ac:dyDescent="0.35">
      <c r="A892" t="s">
        <v>198</v>
      </c>
      <c r="B892" t="s">
        <v>199</v>
      </c>
      <c r="C892" t="s">
        <v>200</v>
      </c>
      <c r="D892" t="s">
        <v>171</v>
      </c>
      <c r="E892" t="s">
        <v>69</v>
      </c>
      <c r="F892" t="s">
        <v>34</v>
      </c>
      <c r="G892" s="5">
        <v>0</v>
      </c>
      <c r="H892" s="2">
        <v>58.444400000000002</v>
      </c>
      <c r="I892" s="5">
        <v>1</v>
      </c>
      <c r="J892" s="3">
        <v>0</v>
      </c>
      <c r="K892" s="4">
        <v>156.80000000000001</v>
      </c>
      <c r="L892" s="4">
        <v>156.80000000000001</v>
      </c>
      <c r="M892" s="1">
        <v>0</v>
      </c>
      <c r="N892" s="4">
        <v>0</v>
      </c>
      <c r="O892" s="4">
        <v>156.80000000000001</v>
      </c>
      <c r="P892" s="1">
        <v>7</v>
      </c>
    </row>
    <row r="893" spans="1:16" x14ac:dyDescent="0.35">
      <c r="A893" t="s">
        <v>198</v>
      </c>
      <c r="B893" t="s">
        <v>199</v>
      </c>
      <c r="C893" t="s">
        <v>200</v>
      </c>
      <c r="D893" t="s">
        <v>171</v>
      </c>
      <c r="E893" t="s">
        <v>44</v>
      </c>
      <c r="F893" t="s">
        <v>36</v>
      </c>
      <c r="G893" s="5">
        <v>0</v>
      </c>
      <c r="H893" s="2">
        <v>58.444400000000002</v>
      </c>
      <c r="I893" s="5">
        <v>1</v>
      </c>
      <c r="J893" s="3">
        <v>0</v>
      </c>
      <c r="K893" s="4">
        <v>154</v>
      </c>
      <c r="L893" s="4">
        <v>154</v>
      </c>
      <c r="M893" s="1">
        <v>0</v>
      </c>
      <c r="N893" s="4">
        <v>0</v>
      </c>
      <c r="O893" s="4">
        <v>154</v>
      </c>
      <c r="P893" s="1">
        <v>3</v>
      </c>
    </row>
    <row r="894" spans="1:16" x14ac:dyDescent="0.35">
      <c r="A894" t="s">
        <v>198</v>
      </c>
      <c r="B894" t="s">
        <v>199</v>
      </c>
      <c r="C894" t="s">
        <v>200</v>
      </c>
      <c r="D894" t="s">
        <v>171</v>
      </c>
      <c r="E894" t="s">
        <v>49</v>
      </c>
      <c r="F894" t="s">
        <v>34</v>
      </c>
      <c r="G894" s="5">
        <v>0</v>
      </c>
      <c r="H894" s="2">
        <v>58.444400000000002</v>
      </c>
      <c r="I894" s="5">
        <v>1</v>
      </c>
      <c r="J894" s="3">
        <v>0</v>
      </c>
      <c r="K894" s="4">
        <v>144</v>
      </c>
      <c r="L894" s="4">
        <v>144</v>
      </c>
      <c r="M894" s="1">
        <v>0</v>
      </c>
      <c r="N894" s="4">
        <v>0</v>
      </c>
      <c r="O894" s="4">
        <v>144</v>
      </c>
      <c r="P894" s="1">
        <v>8</v>
      </c>
    </row>
    <row r="895" spans="1:16" x14ac:dyDescent="0.35">
      <c r="A895" t="s">
        <v>198</v>
      </c>
      <c r="B895" t="s">
        <v>199</v>
      </c>
      <c r="C895" t="s">
        <v>200</v>
      </c>
      <c r="D895" t="s">
        <v>171</v>
      </c>
      <c r="E895" t="s">
        <v>75</v>
      </c>
      <c r="F895" t="s">
        <v>27</v>
      </c>
      <c r="G895" s="5">
        <v>44</v>
      </c>
      <c r="H895" s="2">
        <v>58.444400000000002</v>
      </c>
      <c r="I895" s="5">
        <v>2</v>
      </c>
      <c r="J895" s="3">
        <v>0</v>
      </c>
      <c r="K895" s="4">
        <v>135</v>
      </c>
      <c r="L895" s="4">
        <v>67.5</v>
      </c>
      <c r="M895" s="1">
        <v>4.5499999999999999E-2</v>
      </c>
      <c r="N895" s="4">
        <v>3.0681818181818099</v>
      </c>
      <c r="O895" s="4">
        <v>67.5</v>
      </c>
      <c r="P895" s="1">
        <v>9</v>
      </c>
    </row>
    <row r="896" spans="1:16" x14ac:dyDescent="0.35">
      <c r="A896" t="s">
        <v>198</v>
      </c>
      <c r="B896" t="s">
        <v>199</v>
      </c>
      <c r="C896" t="s">
        <v>200</v>
      </c>
      <c r="D896" t="s">
        <v>171</v>
      </c>
      <c r="E896" t="s">
        <v>30</v>
      </c>
      <c r="F896" t="s">
        <v>31</v>
      </c>
      <c r="G896" s="5">
        <v>0</v>
      </c>
      <c r="H896" s="2">
        <v>58.444400000000002</v>
      </c>
      <c r="I896" s="5">
        <v>1</v>
      </c>
      <c r="J896" s="3">
        <v>0</v>
      </c>
      <c r="K896" s="4">
        <v>98.6</v>
      </c>
      <c r="L896" s="4">
        <v>98.6</v>
      </c>
      <c r="M896" s="1">
        <v>0</v>
      </c>
      <c r="N896" s="4">
        <v>0</v>
      </c>
      <c r="O896" s="4">
        <v>98.6</v>
      </c>
      <c r="P896" s="1">
        <v>10</v>
      </c>
    </row>
    <row r="897" spans="1:16" x14ac:dyDescent="0.35">
      <c r="A897" t="s">
        <v>198</v>
      </c>
      <c r="B897" t="s">
        <v>199</v>
      </c>
      <c r="C897" t="s">
        <v>200</v>
      </c>
      <c r="D897" t="s">
        <v>171</v>
      </c>
      <c r="E897" t="s">
        <v>25</v>
      </c>
      <c r="F897" t="s">
        <v>21</v>
      </c>
      <c r="G897" s="5">
        <v>0</v>
      </c>
      <c r="H897" s="2">
        <v>58.444400000000002</v>
      </c>
      <c r="I897" s="5">
        <v>1</v>
      </c>
      <c r="J897" s="3">
        <v>0</v>
      </c>
      <c r="K897" s="4">
        <v>65.599999999999994</v>
      </c>
      <c r="L897" s="4">
        <v>65.599999999999994</v>
      </c>
      <c r="M897" s="1">
        <v>0</v>
      </c>
      <c r="N897" s="4">
        <v>0</v>
      </c>
      <c r="O897" s="4">
        <v>65.599999999999994</v>
      </c>
      <c r="P897" s="1">
        <v>10</v>
      </c>
    </row>
    <row r="898" spans="1:16" x14ac:dyDescent="0.35">
      <c r="A898" t="s">
        <v>198</v>
      </c>
      <c r="B898" t="s">
        <v>199</v>
      </c>
      <c r="C898" t="s">
        <v>200</v>
      </c>
      <c r="D898" t="s">
        <v>171</v>
      </c>
      <c r="E898" t="s">
        <v>56</v>
      </c>
      <c r="F898" t="s">
        <v>36</v>
      </c>
      <c r="G898" s="5">
        <v>0</v>
      </c>
      <c r="H898" s="2">
        <v>58.444400000000002</v>
      </c>
      <c r="I898" s="5">
        <v>1</v>
      </c>
      <c r="J898" s="3">
        <v>0</v>
      </c>
      <c r="K898" s="4">
        <v>60</v>
      </c>
      <c r="L898" s="4">
        <v>60</v>
      </c>
      <c r="M898" s="1">
        <v>0</v>
      </c>
      <c r="N898" s="4">
        <v>0</v>
      </c>
      <c r="O898" s="4">
        <v>60</v>
      </c>
      <c r="P898" s="1">
        <v>10</v>
      </c>
    </row>
    <row r="899" spans="1:16" x14ac:dyDescent="0.35">
      <c r="A899" t="s">
        <v>198</v>
      </c>
      <c r="B899" t="s">
        <v>199</v>
      </c>
      <c r="C899" t="s">
        <v>200</v>
      </c>
      <c r="D899" t="s">
        <v>171</v>
      </c>
      <c r="E899" t="s">
        <v>71</v>
      </c>
      <c r="F899" t="s">
        <v>31</v>
      </c>
      <c r="G899" s="5">
        <v>0</v>
      </c>
      <c r="H899" s="2">
        <v>58.444400000000002</v>
      </c>
      <c r="I899" s="5">
        <v>1</v>
      </c>
      <c r="J899" s="3">
        <v>0</v>
      </c>
      <c r="K899" s="4">
        <v>46</v>
      </c>
      <c r="L899" s="4">
        <v>46</v>
      </c>
      <c r="M899" s="1">
        <v>0</v>
      </c>
      <c r="N899" s="4">
        <v>0</v>
      </c>
      <c r="O899" s="4">
        <v>46</v>
      </c>
      <c r="P899" s="1">
        <v>6</v>
      </c>
    </row>
    <row r="900" spans="1:16" x14ac:dyDescent="0.35">
      <c r="A900" t="s">
        <v>198</v>
      </c>
      <c r="B900" t="s">
        <v>199</v>
      </c>
      <c r="C900" t="s">
        <v>200</v>
      </c>
      <c r="D900" t="s">
        <v>171</v>
      </c>
      <c r="E900" t="s">
        <v>78</v>
      </c>
      <c r="F900" t="s">
        <v>24</v>
      </c>
      <c r="G900" s="5">
        <v>0</v>
      </c>
      <c r="H900" s="2">
        <v>58.444400000000002</v>
      </c>
      <c r="I900" s="5">
        <v>1</v>
      </c>
      <c r="J900" s="3">
        <v>0</v>
      </c>
      <c r="K900" s="4">
        <v>24</v>
      </c>
      <c r="L900" s="4">
        <v>24</v>
      </c>
      <c r="M900" s="1">
        <v>0</v>
      </c>
      <c r="N900" s="4">
        <v>0</v>
      </c>
      <c r="O900" s="4">
        <v>24</v>
      </c>
      <c r="P900" s="1">
        <v>8</v>
      </c>
    </row>
    <row r="901" spans="1:16" x14ac:dyDescent="0.35">
      <c r="A901" t="s">
        <v>201</v>
      </c>
      <c r="B901" t="s">
        <v>202</v>
      </c>
      <c r="C901" t="s">
        <v>203</v>
      </c>
      <c r="D901" t="s">
        <v>84</v>
      </c>
      <c r="E901" t="s">
        <v>85</v>
      </c>
      <c r="F901" t="s">
        <v>34</v>
      </c>
      <c r="G901" s="5">
        <v>0</v>
      </c>
      <c r="H901" s="2">
        <v>58.8889</v>
      </c>
      <c r="I901" s="5">
        <v>1</v>
      </c>
      <c r="J901" s="3">
        <v>0.20000000298023199</v>
      </c>
      <c r="K901" s="4">
        <v>8431.9999685883504</v>
      </c>
      <c r="L901" s="4">
        <v>8431.9999685883504</v>
      </c>
      <c r="M901" s="1">
        <v>0</v>
      </c>
      <c r="N901" s="4">
        <v>0</v>
      </c>
      <c r="O901" s="4">
        <v>8431.9999685883504</v>
      </c>
      <c r="P901" s="1">
        <v>12</v>
      </c>
    </row>
    <row r="902" spans="1:16" x14ac:dyDescent="0.35">
      <c r="A902" t="s">
        <v>201</v>
      </c>
      <c r="B902" t="s">
        <v>202</v>
      </c>
      <c r="C902" t="s">
        <v>203</v>
      </c>
      <c r="D902" t="s">
        <v>84</v>
      </c>
      <c r="E902" t="s">
        <v>48</v>
      </c>
      <c r="F902" t="s">
        <v>24</v>
      </c>
      <c r="G902" s="5">
        <v>330</v>
      </c>
      <c r="H902" s="2">
        <v>58.8889</v>
      </c>
      <c r="I902" s="5">
        <v>2</v>
      </c>
      <c r="J902" s="3">
        <v>0</v>
      </c>
      <c r="K902" s="4">
        <v>2520</v>
      </c>
      <c r="L902" s="4">
        <v>1260</v>
      </c>
      <c r="M902" s="1">
        <v>6.1000000000000004E-3</v>
      </c>
      <c r="N902" s="4">
        <v>7.6363636363636296</v>
      </c>
      <c r="O902" s="4">
        <v>1260</v>
      </c>
      <c r="P902" s="1">
        <v>7.5</v>
      </c>
    </row>
    <row r="903" spans="1:16" x14ac:dyDescent="0.35">
      <c r="A903" t="s">
        <v>201</v>
      </c>
      <c r="B903" t="s">
        <v>202</v>
      </c>
      <c r="C903" t="s">
        <v>203</v>
      </c>
      <c r="D903" t="s">
        <v>84</v>
      </c>
      <c r="E903" t="s">
        <v>22</v>
      </c>
      <c r="F903" t="s">
        <v>21</v>
      </c>
      <c r="G903" s="5">
        <v>145</v>
      </c>
      <c r="H903" s="2">
        <v>58.8889</v>
      </c>
      <c r="I903" s="5">
        <v>2</v>
      </c>
      <c r="J903" s="3">
        <v>0.10000000149011599</v>
      </c>
      <c r="K903" s="4">
        <v>2495.9999965131201</v>
      </c>
      <c r="L903" s="4">
        <v>1247.99999825656</v>
      </c>
      <c r="M903" s="1">
        <v>1.38E-2</v>
      </c>
      <c r="N903" s="4">
        <v>17.213793079400801</v>
      </c>
      <c r="O903" s="4">
        <v>1247.99999825656</v>
      </c>
      <c r="P903" s="1">
        <v>6</v>
      </c>
    </row>
    <row r="904" spans="1:16" x14ac:dyDescent="0.35">
      <c r="A904" t="s">
        <v>201</v>
      </c>
      <c r="B904" t="s">
        <v>202</v>
      </c>
      <c r="C904" t="s">
        <v>203</v>
      </c>
      <c r="D904" t="s">
        <v>84</v>
      </c>
      <c r="E904" t="s">
        <v>97</v>
      </c>
      <c r="F904" t="s">
        <v>36</v>
      </c>
      <c r="G904" s="5">
        <v>0</v>
      </c>
      <c r="H904" s="2">
        <v>58.8889</v>
      </c>
      <c r="I904" s="5">
        <v>1</v>
      </c>
      <c r="J904" s="3">
        <v>0.20000000298023199</v>
      </c>
      <c r="K904" s="4">
        <v>1749.9999934807399</v>
      </c>
      <c r="L904" s="4">
        <v>1749.9999934807399</v>
      </c>
      <c r="M904" s="1">
        <v>0</v>
      </c>
      <c r="N904" s="4">
        <v>0</v>
      </c>
      <c r="O904" s="4">
        <v>1749.9999934807399</v>
      </c>
      <c r="P904" s="1">
        <v>2</v>
      </c>
    </row>
    <row r="905" spans="1:16" x14ac:dyDescent="0.35">
      <c r="A905" t="s">
        <v>201</v>
      </c>
      <c r="B905" t="s">
        <v>202</v>
      </c>
      <c r="C905" t="s">
        <v>203</v>
      </c>
      <c r="D905" t="s">
        <v>84</v>
      </c>
      <c r="E905" t="s">
        <v>105</v>
      </c>
      <c r="F905" t="s">
        <v>34</v>
      </c>
      <c r="G905" s="5">
        <v>0</v>
      </c>
      <c r="H905" s="2">
        <v>58.8889</v>
      </c>
      <c r="I905" s="5">
        <v>1</v>
      </c>
      <c r="J905" s="3">
        <v>0</v>
      </c>
      <c r="K905" s="4">
        <v>1150</v>
      </c>
      <c r="L905" s="4">
        <v>1150</v>
      </c>
      <c r="M905" s="1">
        <v>0</v>
      </c>
      <c r="N905" s="4">
        <v>0</v>
      </c>
      <c r="O905" s="4">
        <v>1150</v>
      </c>
      <c r="P905" s="1">
        <v>4</v>
      </c>
    </row>
    <row r="906" spans="1:16" x14ac:dyDescent="0.35">
      <c r="A906" t="s">
        <v>201</v>
      </c>
      <c r="B906" t="s">
        <v>202</v>
      </c>
      <c r="C906" t="s">
        <v>203</v>
      </c>
      <c r="D906" t="s">
        <v>84</v>
      </c>
      <c r="E906" t="s">
        <v>55</v>
      </c>
      <c r="F906" t="s">
        <v>34</v>
      </c>
      <c r="G906" s="5">
        <v>0</v>
      </c>
      <c r="H906" s="2">
        <v>58.8889</v>
      </c>
      <c r="I906" s="5">
        <v>1</v>
      </c>
      <c r="J906" s="3">
        <v>0</v>
      </c>
      <c r="K906" s="4">
        <v>900</v>
      </c>
      <c r="L906" s="4">
        <v>900</v>
      </c>
      <c r="M906" s="1">
        <v>0</v>
      </c>
      <c r="N906" s="4">
        <v>0</v>
      </c>
      <c r="O906" s="4">
        <v>900</v>
      </c>
      <c r="P906" s="1">
        <v>4</v>
      </c>
    </row>
    <row r="907" spans="1:16" x14ac:dyDescent="0.35">
      <c r="A907" t="s">
        <v>201</v>
      </c>
      <c r="B907" t="s">
        <v>202</v>
      </c>
      <c r="C907" t="s">
        <v>203</v>
      </c>
      <c r="D907" t="s">
        <v>84</v>
      </c>
      <c r="E907" t="s">
        <v>65</v>
      </c>
      <c r="F907" t="s">
        <v>27</v>
      </c>
      <c r="G907" s="5">
        <v>0</v>
      </c>
      <c r="H907" s="2">
        <v>58.8889</v>
      </c>
      <c r="I907" s="5">
        <v>1</v>
      </c>
      <c r="J907" s="3">
        <v>0</v>
      </c>
      <c r="K907" s="4">
        <v>735</v>
      </c>
      <c r="L907" s="4">
        <v>735</v>
      </c>
      <c r="M907" s="1">
        <v>0</v>
      </c>
      <c r="N907" s="4">
        <v>0</v>
      </c>
      <c r="O907" s="4">
        <v>735</v>
      </c>
      <c r="P907" s="1">
        <v>5</v>
      </c>
    </row>
    <row r="908" spans="1:16" x14ac:dyDescent="0.35">
      <c r="A908" t="s">
        <v>201</v>
      </c>
      <c r="B908" t="s">
        <v>202</v>
      </c>
      <c r="C908" t="s">
        <v>203</v>
      </c>
      <c r="D908" t="s">
        <v>84</v>
      </c>
      <c r="E908" t="s">
        <v>53</v>
      </c>
      <c r="F908" t="s">
        <v>27</v>
      </c>
      <c r="G908" s="5">
        <v>0</v>
      </c>
      <c r="H908" s="2">
        <v>58.8889</v>
      </c>
      <c r="I908" s="5">
        <v>1</v>
      </c>
      <c r="J908" s="3">
        <v>0.20000000298023199</v>
      </c>
      <c r="K908" s="4">
        <v>664.99999752268195</v>
      </c>
      <c r="L908" s="4">
        <v>664.99999752268195</v>
      </c>
      <c r="M908" s="1">
        <v>0</v>
      </c>
      <c r="N908" s="4">
        <v>0</v>
      </c>
      <c r="O908" s="4">
        <v>664.99999752268195</v>
      </c>
      <c r="P908" s="1">
        <v>2</v>
      </c>
    </row>
    <row r="909" spans="1:16" x14ac:dyDescent="0.35">
      <c r="A909" t="s">
        <v>201</v>
      </c>
      <c r="B909" t="s">
        <v>202</v>
      </c>
      <c r="C909" t="s">
        <v>203</v>
      </c>
      <c r="D909" t="s">
        <v>84</v>
      </c>
      <c r="E909" t="s">
        <v>63</v>
      </c>
      <c r="F909" t="s">
        <v>59</v>
      </c>
      <c r="G909" s="5">
        <v>0</v>
      </c>
      <c r="H909" s="2">
        <v>58.8889</v>
      </c>
      <c r="I909" s="5">
        <v>1</v>
      </c>
      <c r="J909" s="3">
        <v>0</v>
      </c>
      <c r="K909" s="4">
        <v>651</v>
      </c>
      <c r="L909" s="4">
        <v>651</v>
      </c>
      <c r="M909" s="1">
        <v>0</v>
      </c>
      <c r="N909" s="4">
        <v>0</v>
      </c>
      <c r="O909" s="4">
        <v>651</v>
      </c>
      <c r="P909" s="1">
        <v>35</v>
      </c>
    </row>
    <row r="910" spans="1:16" x14ac:dyDescent="0.35">
      <c r="A910" t="s">
        <v>201</v>
      </c>
      <c r="B910" t="s">
        <v>202</v>
      </c>
      <c r="C910" t="s">
        <v>203</v>
      </c>
      <c r="D910" t="s">
        <v>84</v>
      </c>
      <c r="E910" t="s">
        <v>100</v>
      </c>
      <c r="F910" t="s">
        <v>24</v>
      </c>
      <c r="G910" s="5">
        <v>0</v>
      </c>
      <c r="H910" s="2">
        <v>58.8889</v>
      </c>
      <c r="I910" s="5">
        <v>1</v>
      </c>
      <c r="J910" s="3">
        <v>0</v>
      </c>
      <c r="K910" s="4">
        <v>640</v>
      </c>
      <c r="L910" s="4">
        <v>640</v>
      </c>
      <c r="M910" s="1">
        <v>0</v>
      </c>
      <c r="N910" s="4">
        <v>0</v>
      </c>
      <c r="O910" s="4">
        <v>640</v>
      </c>
      <c r="P910" s="1">
        <v>2</v>
      </c>
    </row>
    <row r="911" spans="1:16" x14ac:dyDescent="0.35">
      <c r="A911" t="s">
        <v>201</v>
      </c>
      <c r="B911" t="s">
        <v>202</v>
      </c>
      <c r="C911" t="s">
        <v>203</v>
      </c>
      <c r="D911" t="s">
        <v>84</v>
      </c>
      <c r="E911" t="s">
        <v>47</v>
      </c>
      <c r="F911" t="s">
        <v>39</v>
      </c>
      <c r="G911" s="5">
        <v>0</v>
      </c>
      <c r="H911" s="2">
        <v>58.8889</v>
      </c>
      <c r="I911" s="5">
        <v>1</v>
      </c>
      <c r="J911" s="3">
        <v>0</v>
      </c>
      <c r="K911" s="4">
        <v>570</v>
      </c>
      <c r="L911" s="4">
        <v>570</v>
      </c>
      <c r="M911" s="1">
        <v>0</v>
      </c>
      <c r="N911" s="4">
        <v>0</v>
      </c>
      <c r="O911" s="4">
        <v>570</v>
      </c>
      <c r="P911" s="1">
        <v>4</v>
      </c>
    </row>
    <row r="912" spans="1:16" x14ac:dyDescent="0.35">
      <c r="A912" t="s">
        <v>201</v>
      </c>
      <c r="B912" t="s">
        <v>202</v>
      </c>
      <c r="C912" t="s">
        <v>203</v>
      </c>
      <c r="D912" t="s">
        <v>84</v>
      </c>
      <c r="E912" t="s">
        <v>41</v>
      </c>
      <c r="F912" t="s">
        <v>31</v>
      </c>
      <c r="G912" s="5">
        <v>0</v>
      </c>
      <c r="H912" s="2">
        <v>58.8889</v>
      </c>
      <c r="I912" s="5">
        <v>1</v>
      </c>
      <c r="J912" s="3">
        <v>0</v>
      </c>
      <c r="K912" s="4">
        <v>468.45</v>
      </c>
      <c r="L912" s="4">
        <v>468.45</v>
      </c>
      <c r="M912" s="1">
        <v>0</v>
      </c>
      <c r="N912" s="4">
        <v>0</v>
      </c>
      <c r="O912" s="4">
        <v>468.45</v>
      </c>
      <c r="P912" s="1">
        <v>8</v>
      </c>
    </row>
    <row r="913" spans="1:16" x14ac:dyDescent="0.35">
      <c r="A913" t="s">
        <v>201</v>
      </c>
      <c r="B913" t="s">
        <v>202</v>
      </c>
      <c r="C913" t="s">
        <v>203</v>
      </c>
      <c r="D913" t="s">
        <v>84</v>
      </c>
      <c r="E913" t="s">
        <v>38</v>
      </c>
      <c r="F913" t="s">
        <v>39</v>
      </c>
      <c r="G913" s="5">
        <v>0</v>
      </c>
      <c r="H913" s="2">
        <v>58.8889</v>
      </c>
      <c r="I913" s="5">
        <v>1</v>
      </c>
      <c r="J913" s="3">
        <v>0</v>
      </c>
      <c r="K913" s="4">
        <v>395.1</v>
      </c>
      <c r="L913" s="4">
        <v>395.1</v>
      </c>
      <c r="M913" s="1">
        <v>0</v>
      </c>
      <c r="N913" s="4">
        <v>0</v>
      </c>
      <c r="O913" s="4">
        <v>395.1</v>
      </c>
      <c r="P913" s="1">
        <v>7</v>
      </c>
    </row>
    <row r="914" spans="1:16" x14ac:dyDescent="0.35">
      <c r="A914" t="s">
        <v>201</v>
      </c>
      <c r="B914" t="s">
        <v>202</v>
      </c>
      <c r="C914" t="s">
        <v>203</v>
      </c>
      <c r="D914" t="s">
        <v>84</v>
      </c>
      <c r="E914" t="s">
        <v>76</v>
      </c>
      <c r="F914" t="s">
        <v>27</v>
      </c>
      <c r="G914" s="5">
        <v>0</v>
      </c>
      <c r="H914" s="2">
        <v>58.8889</v>
      </c>
      <c r="I914" s="5">
        <v>1</v>
      </c>
      <c r="J914" s="3">
        <v>0</v>
      </c>
      <c r="K914" s="4">
        <v>390</v>
      </c>
      <c r="L914" s="4">
        <v>390</v>
      </c>
      <c r="M914" s="1">
        <v>0</v>
      </c>
      <c r="N914" s="4">
        <v>0</v>
      </c>
      <c r="O914" s="4">
        <v>390</v>
      </c>
      <c r="P914" s="1">
        <v>7</v>
      </c>
    </row>
    <row r="915" spans="1:16" x14ac:dyDescent="0.35">
      <c r="A915" t="s">
        <v>201</v>
      </c>
      <c r="B915" t="s">
        <v>202</v>
      </c>
      <c r="C915" t="s">
        <v>203</v>
      </c>
      <c r="D915" t="s">
        <v>84</v>
      </c>
      <c r="E915" t="s">
        <v>92</v>
      </c>
      <c r="F915" t="s">
        <v>24</v>
      </c>
      <c r="G915" s="5">
        <v>135</v>
      </c>
      <c r="H915" s="2">
        <v>58.8889</v>
      </c>
      <c r="I915" s="5">
        <v>2</v>
      </c>
      <c r="J915" s="3">
        <v>0.22500000149011601</v>
      </c>
      <c r="K915" s="4">
        <v>350.27999939918499</v>
      </c>
      <c r="L915" s="4">
        <v>175.13999969959201</v>
      </c>
      <c r="M915" s="1">
        <v>1.4800000000000001E-2</v>
      </c>
      <c r="N915" s="4">
        <v>2.5946666622161798</v>
      </c>
      <c r="O915" s="4">
        <v>175.13999969959201</v>
      </c>
      <c r="P915" s="1">
        <v>12</v>
      </c>
    </row>
    <row r="916" spans="1:16" x14ac:dyDescent="0.35">
      <c r="A916" t="s">
        <v>201</v>
      </c>
      <c r="B916" t="s">
        <v>202</v>
      </c>
      <c r="C916" t="s">
        <v>203</v>
      </c>
      <c r="D916" t="s">
        <v>84</v>
      </c>
      <c r="E916" t="s">
        <v>44</v>
      </c>
      <c r="F916" t="s">
        <v>36</v>
      </c>
      <c r="G916" s="5">
        <v>0</v>
      </c>
      <c r="H916" s="2">
        <v>58.8889</v>
      </c>
      <c r="I916" s="5">
        <v>1</v>
      </c>
      <c r="J916" s="3">
        <v>0</v>
      </c>
      <c r="K916" s="4">
        <v>337.75</v>
      </c>
      <c r="L916" s="4">
        <v>337.75</v>
      </c>
      <c r="M916" s="1">
        <v>0</v>
      </c>
      <c r="N916" s="4">
        <v>0</v>
      </c>
      <c r="O916" s="4">
        <v>337.75</v>
      </c>
      <c r="P916" s="1">
        <v>7</v>
      </c>
    </row>
    <row r="917" spans="1:16" x14ac:dyDescent="0.35">
      <c r="A917" t="s">
        <v>201</v>
      </c>
      <c r="B917" t="s">
        <v>202</v>
      </c>
      <c r="C917" t="s">
        <v>203</v>
      </c>
      <c r="D917" t="s">
        <v>84</v>
      </c>
      <c r="E917" t="s">
        <v>46</v>
      </c>
      <c r="F917" t="s">
        <v>31</v>
      </c>
      <c r="G917" s="5">
        <v>0</v>
      </c>
      <c r="H917" s="2">
        <v>58.8889</v>
      </c>
      <c r="I917" s="5">
        <v>1</v>
      </c>
      <c r="J917" s="3">
        <v>0</v>
      </c>
      <c r="K917" s="4">
        <v>250.2</v>
      </c>
      <c r="L917" s="4">
        <v>250.2</v>
      </c>
      <c r="M917" s="1">
        <v>0</v>
      </c>
      <c r="N917" s="4">
        <v>0</v>
      </c>
      <c r="O917" s="4">
        <v>250.2</v>
      </c>
      <c r="P917" s="1">
        <v>12</v>
      </c>
    </row>
    <row r="918" spans="1:16" x14ac:dyDescent="0.35">
      <c r="A918" t="s">
        <v>201</v>
      </c>
      <c r="B918" t="s">
        <v>202</v>
      </c>
      <c r="C918" t="s">
        <v>203</v>
      </c>
      <c r="D918" t="s">
        <v>84</v>
      </c>
      <c r="E918" t="s">
        <v>88</v>
      </c>
      <c r="F918" t="s">
        <v>39</v>
      </c>
      <c r="G918" s="5">
        <v>0</v>
      </c>
      <c r="H918" s="2">
        <v>58.8889</v>
      </c>
      <c r="I918" s="5">
        <v>1</v>
      </c>
      <c r="J918" s="3">
        <v>0.20000000298023199</v>
      </c>
      <c r="K918" s="4">
        <v>202.079999247193</v>
      </c>
      <c r="L918" s="4">
        <v>202.079999247193</v>
      </c>
      <c r="M918" s="1">
        <v>0</v>
      </c>
      <c r="N918" s="4">
        <v>0</v>
      </c>
      <c r="O918" s="4">
        <v>202.079999247193</v>
      </c>
      <c r="P918" s="1">
        <v>7</v>
      </c>
    </row>
    <row r="919" spans="1:16" x14ac:dyDescent="0.35">
      <c r="A919" t="s">
        <v>201</v>
      </c>
      <c r="B919" t="s">
        <v>202</v>
      </c>
      <c r="C919" t="s">
        <v>203</v>
      </c>
      <c r="D919" t="s">
        <v>84</v>
      </c>
      <c r="E919" t="s">
        <v>77</v>
      </c>
      <c r="F919" t="s">
        <v>34</v>
      </c>
      <c r="G919" s="5">
        <v>0</v>
      </c>
      <c r="H919" s="2">
        <v>58.8889</v>
      </c>
      <c r="I919" s="5">
        <v>1</v>
      </c>
      <c r="J919" s="3">
        <v>0.20000000298023199</v>
      </c>
      <c r="K919" s="4">
        <v>125.999999530613</v>
      </c>
      <c r="L919" s="4">
        <v>125.999999530613</v>
      </c>
      <c r="M919" s="1">
        <v>0</v>
      </c>
      <c r="N919" s="4">
        <v>0</v>
      </c>
      <c r="O919" s="4">
        <v>125.999999530613</v>
      </c>
      <c r="P919" s="1">
        <v>7</v>
      </c>
    </row>
    <row r="920" spans="1:16" x14ac:dyDescent="0.35">
      <c r="A920" t="s">
        <v>201</v>
      </c>
      <c r="B920" t="s">
        <v>202</v>
      </c>
      <c r="C920" t="s">
        <v>203</v>
      </c>
      <c r="D920" t="s">
        <v>84</v>
      </c>
      <c r="E920" t="s">
        <v>57</v>
      </c>
      <c r="F920" t="s">
        <v>24</v>
      </c>
      <c r="G920" s="5">
        <v>0</v>
      </c>
      <c r="H920" s="2">
        <v>58.8889</v>
      </c>
      <c r="I920" s="5">
        <v>1</v>
      </c>
      <c r="J920" s="3">
        <v>0</v>
      </c>
      <c r="K920" s="4">
        <v>100</v>
      </c>
      <c r="L920" s="4">
        <v>100</v>
      </c>
      <c r="M920" s="1">
        <v>0</v>
      </c>
      <c r="N920" s="4">
        <v>0</v>
      </c>
      <c r="O920" s="4">
        <v>100</v>
      </c>
      <c r="P920" s="1">
        <v>7</v>
      </c>
    </row>
    <row r="921" spans="1:16" x14ac:dyDescent="0.35">
      <c r="A921" t="s">
        <v>204</v>
      </c>
      <c r="B921" t="s">
        <v>205</v>
      </c>
      <c r="C921" t="s">
        <v>206</v>
      </c>
      <c r="D921" t="s">
        <v>133</v>
      </c>
      <c r="E921" t="s">
        <v>30</v>
      </c>
      <c r="F921" t="s">
        <v>31</v>
      </c>
      <c r="G921" s="5">
        <v>0</v>
      </c>
      <c r="H921" s="2">
        <v>62.666699999999999</v>
      </c>
      <c r="I921" s="5">
        <v>1</v>
      </c>
      <c r="J921" s="3">
        <v>0</v>
      </c>
      <c r="K921" s="4">
        <v>1972</v>
      </c>
      <c r="L921" s="4">
        <v>1972</v>
      </c>
      <c r="M921" s="1">
        <v>0</v>
      </c>
      <c r="N921" s="4">
        <v>0</v>
      </c>
      <c r="O921" s="4">
        <v>1972</v>
      </c>
      <c r="P921" s="1">
        <v>4</v>
      </c>
    </row>
    <row r="922" spans="1:16" x14ac:dyDescent="0.35">
      <c r="A922" t="s">
        <v>204</v>
      </c>
      <c r="B922" t="s">
        <v>205</v>
      </c>
      <c r="C922" t="s">
        <v>206</v>
      </c>
      <c r="D922" t="s">
        <v>133</v>
      </c>
      <c r="E922" t="s">
        <v>42</v>
      </c>
      <c r="F922" t="s">
        <v>24</v>
      </c>
      <c r="G922" s="5">
        <v>0</v>
      </c>
      <c r="H922" s="2">
        <v>62.666699999999999</v>
      </c>
      <c r="I922" s="5">
        <v>1</v>
      </c>
      <c r="J922" s="3">
        <v>0</v>
      </c>
      <c r="K922" s="4">
        <v>1112</v>
      </c>
      <c r="L922" s="4">
        <v>1112</v>
      </c>
      <c r="M922" s="1">
        <v>0</v>
      </c>
      <c r="N922" s="4">
        <v>0</v>
      </c>
      <c r="O922" s="4">
        <v>1112</v>
      </c>
      <c r="P922" s="1">
        <v>1</v>
      </c>
    </row>
    <row r="923" spans="1:16" x14ac:dyDescent="0.35">
      <c r="A923" t="s">
        <v>204</v>
      </c>
      <c r="B923" t="s">
        <v>205</v>
      </c>
      <c r="C923" t="s">
        <v>206</v>
      </c>
      <c r="D923" t="s">
        <v>133</v>
      </c>
      <c r="E923" t="s">
        <v>35</v>
      </c>
      <c r="F923" t="s">
        <v>36</v>
      </c>
      <c r="G923" s="5">
        <v>27</v>
      </c>
      <c r="H923" s="2">
        <v>62.666699999999999</v>
      </c>
      <c r="I923" s="5">
        <v>2</v>
      </c>
      <c r="J923" s="3">
        <v>0.12500000186264501</v>
      </c>
      <c r="K923" s="4">
        <v>867.99999815225601</v>
      </c>
      <c r="L923" s="4">
        <v>433.99999907612801</v>
      </c>
      <c r="M923" s="1">
        <v>7.4099999999999999E-2</v>
      </c>
      <c r="N923" s="4">
        <v>32.148148079713103</v>
      </c>
      <c r="O923" s="4">
        <v>433.99999907612801</v>
      </c>
      <c r="P923" s="1">
        <v>14</v>
      </c>
    </row>
    <row r="924" spans="1:16" x14ac:dyDescent="0.35">
      <c r="A924" t="s">
        <v>204</v>
      </c>
      <c r="B924" t="s">
        <v>205</v>
      </c>
      <c r="C924" t="s">
        <v>206</v>
      </c>
      <c r="D924" t="s">
        <v>133</v>
      </c>
      <c r="E924" t="s">
        <v>105</v>
      </c>
      <c r="F924" t="s">
        <v>34</v>
      </c>
      <c r="G924" s="5">
        <v>0</v>
      </c>
      <c r="H924" s="2">
        <v>62.666699999999999</v>
      </c>
      <c r="I924" s="5">
        <v>1</v>
      </c>
      <c r="J924" s="3">
        <v>0.15000000596046401</v>
      </c>
      <c r="K924" s="4">
        <v>781.999994516372</v>
      </c>
      <c r="L924" s="4">
        <v>781.999994516372</v>
      </c>
      <c r="M924" s="1">
        <v>0</v>
      </c>
      <c r="N924" s="4">
        <v>0</v>
      </c>
      <c r="O924" s="4">
        <v>781.999994516372</v>
      </c>
      <c r="P924" s="1">
        <v>9</v>
      </c>
    </row>
    <row r="925" spans="1:16" x14ac:dyDescent="0.35">
      <c r="A925" t="s">
        <v>204</v>
      </c>
      <c r="B925" t="s">
        <v>205</v>
      </c>
      <c r="C925" t="s">
        <v>206</v>
      </c>
      <c r="D925" t="s">
        <v>133</v>
      </c>
      <c r="E925" t="s">
        <v>47</v>
      </c>
      <c r="F925" t="s">
        <v>39</v>
      </c>
      <c r="G925" s="5">
        <v>0</v>
      </c>
      <c r="H925" s="2">
        <v>62.666699999999999</v>
      </c>
      <c r="I925" s="5">
        <v>1</v>
      </c>
      <c r="J925" s="3">
        <v>0.15000000596046401</v>
      </c>
      <c r="K925" s="4">
        <v>726.74999490380196</v>
      </c>
      <c r="L925" s="4">
        <v>726.74999490380196</v>
      </c>
      <c r="M925" s="1">
        <v>0</v>
      </c>
      <c r="N925" s="4">
        <v>0</v>
      </c>
      <c r="O925" s="4">
        <v>726.74999490380196</v>
      </c>
      <c r="P925" s="1">
        <v>9</v>
      </c>
    </row>
    <row r="926" spans="1:16" x14ac:dyDescent="0.35">
      <c r="A926" t="s">
        <v>204</v>
      </c>
      <c r="B926" t="s">
        <v>205</v>
      </c>
      <c r="C926" t="s">
        <v>206</v>
      </c>
      <c r="D926" t="s">
        <v>133</v>
      </c>
      <c r="E926" t="s">
        <v>58</v>
      </c>
      <c r="F926" t="s">
        <v>59</v>
      </c>
      <c r="G926" s="5">
        <v>85</v>
      </c>
      <c r="H926" s="2">
        <v>62.666699999999999</v>
      </c>
      <c r="I926" s="5">
        <v>2</v>
      </c>
      <c r="J926" s="3">
        <v>2.5000000372528999E-2</v>
      </c>
      <c r="K926" s="4">
        <v>664.79999971389702</v>
      </c>
      <c r="L926" s="4">
        <v>332.399999856948</v>
      </c>
      <c r="M926" s="1">
        <v>2.35E-2</v>
      </c>
      <c r="N926" s="4">
        <v>7.8211764672223199</v>
      </c>
      <c r="O926" s="4">
        <v>332.399999856948</v>
      </c>
      <c r="P926" s="1">
        <v>2.5</v>
      </c>
    </row>
    <row r="927" spans="1:16" x14ac:dyDescent="0.35">
      <c r="A927" t="s">
        <v>204</v>
      </c>
      <c r="B927" t="s">
        <v>205</v>
      </c>
      <c r="C927" t="s">
        <v>206</v>
      </c>
      <c r="D927" t="s">
        <v>133</v>
      </c>
      <c r="E927" t="s">
        <v>49</v>
      </c>
      <c r="F927" t="s">
        <v>34</v>
      </c>
      <c r="G927" s="5">
        <v>0</v>
      </c>
      <c r="H927" s="2">
        <v>62.666699999999999</v>
      </c>
      <c r="I927" s="5">
        <v>1</v>
      </c>
      <c r="J927" s="3">
        <v>0</v>
      </c>
      <c r="K927" s="4">
        <v>540</v>
      </c>
      <c r="L927" s="4">
        <v>540</v>
      </c>
      <c r="M927" s="1">
        <v>0</v>
      </c>
      <c r="N927" s="4">
        <v>0</v>
      </c>
      <c r="O927" s="4">
        <v>540</v>
      </c>
      <c r="P927" s="1">
        <v>4</v>
      </c>
    </row>
    <row r="928" spans="1:16" x14ac:dyDescent="0.35">
      <c r="A928" t="s">
        <v>204</v>
      </c>
      <c r="B928" t="s">
        <v>205</v>
      </c>
      <c r="C928" t="s">
        <v>206</v>
      </c>
      <c r="D928" t="s">
        <v>133</v>
      </c>
      <c r="E928" t="s">
        <v>96</v>
      </c>
      <c r="F928" t="s">
        <v>34</v>
      </c>
      <c r="G928" s="5">
        <v>0</v>
      </c>
      <c r="H928" s="2">
        <v>62.666699999999999</v>
      </c>
      <c r="I928" s="5">
        <v>1</v>
      </c>
      <c r="J928" s="3">
        <v>0.15000000596046401</v>
      </c>
      <c r="K928" s="4">
        <v>382.49999731779099</v>
      </c>
      <c r="L928" s="4">
        <v>382.49999731779099</v>
      </c>
      <c r="M928" s="1">
        <v>0</v>
      </c>
      <c r="N928" s="4">
        <v>0</v>
      </c>
      <c r="O928" s="4">
        <v>382.49999731779099</v>
      </c>
      <c r="P928" s="1">
        <v>7</v>
      </c>
    </row>
    <row r="929" spans="1:16" x14ac:dyDescent="0.35">
      <c r="A929" t="s">
        <v>204</v>
      </c>
      <c r="B929" t="s">
        <v>205</v>
      </c>
      <c r="C929" t="s">
        <v>206</v>
      </c>
      <c r="D929" t="s">
        <v>133</v>
      </c>
      <c r="E929" t="s">
        <v>88</v>
      </c>
      <c r="F929" t="s">
        <v>39</v>
      </c>
      <c r="G929" s="5">
        <v>541</v>
      </c>
      <c r="H929" s="2">
        <v>62.666699999999999</v>
      </c>
      <c r="I929" s="5">
        <v>2</v>
      </c>
      <c r="J929" s="3">
        <v>0</v>
      </c>
      <c r="K929" s="4">
        <v>378.1</v>
      </c>
      <c r="L929" s="4">
        <v>189.05</v>
      </c>
      <c r="M929" s="1">
        <v>3.7000000000000002E-3</v>
      </c>
      <c r="N929" s="4">
        <v>0.698890942698706</v>
      </c>
      <c r="O929" s="4">
        <v>189.05</v>
      </c>
      <c r="P929" s="1">
        <v>6</v>
      </c>
    </row>
    <row r="930" spans="1:16" x14ac:dyDescent="0.35">
      <c r="A930" t="s">
        <v>204</v>
      </c>
      <c r="B930" t="s">
        <v>205</v>
      </c>
      <c r="C930" t="s">
        <v>206</v>
      </c>
      <c r="D930" t="s">
        <v>133</v>
      </c>
      <c r="E930" t="s">
        <v>33</v>
      </c>
      <c r="F930" t="s">
        <v>34</v>
      </c>
      <c r="G930" s="5">
        <v>0</v>
      </c>
      <c r="H930" s="2">
        <v>62.666699999999999</v>
      </c>
      <c r="I930" s="5">
        <v>1</v>
      </c>
      <c r="J930" s="3">
        <v>0.25</v>
      </c>
      <c r="K930" s="4">
        <v>285</v>
      </c>
      <c r="L930" s="4">
        <v>285</v>
      </c>
      <c r="M930" s="1">
        <v>0</v>
      </c>
      <c r="N930" s="4">
        <v>0</v>
      </c>
      <c r="O930" s="4">
        <v>285</v>
      </c>
      <c r="P930" s="1">
        <v>5</v>
      </c>
    </row>
    <row r="931" spans="1:16" x14ac:dyDescent="0.35">
      <c r="A931" t="s">
        <v>204</v>
      </c>
      <c r="B931" t="s">
        <v>205</v>
      </c>
      <c r="C931" t="s">
        <v>206</v>
      </c>
      <c r="D931" t="s">
        <v>133</v>
      </c>
      <c r="E931" t="s">
        <v>80</v>
      </c>
      <c r="F931" t="s">
        <v>31</v>
      </c>
      <c r="G931" s="5">
        <v>0</v>
      </c>
      <c r="H931" s="2">
        <v>62.666699999999999</v>
      </c>
      <c r="I931" s="5">
        <v>1</v>
      </c>
      <c r="J931" s="3">
        <v>0.15000000596046401</v>
      </c>
      <c r="K931" s="4">
        <v>237.99999833106901</v>
      </c>
      <c r="L931" s="4">
        <v>237.99999833106901</v>
      </c>
      <c r="M931" s="1">
        <v>0</v>
      </c>
      <c r="N931" s="4">
        <v>0</v>
      </c>
      <c r="O931" s="4">
        <v>237.99999833106901</v>
      </c>
      <c r="P931" s="1">
        <v>7</v>
      </c>
    </row>
    <row r="932" spans="1:16" x14ac:dyDescent="0.35">
      <c r="A932" t="s">
        <v>204</v>
      </c>
      <c r="B932" t="s">
        <v>205</v>
      </c>
      <c r="C932" t="s">
        <v>206</v>
      </c>
      <c r="D932" t="s">
        <v>133</v>
      </c>
      <c r="E932" t="s">
        <v>76</v>
      </c>
      <c r="F932" t="s">
        <v>27</v>
      </c>
      <c r="G932" s="5">
        <v>0</v>
      </c>
      <c r="H932" s="2">
        <v>62.666699999999999</v>
      </c>
      <c r="I932" s="5">
        <v>1</v>
      </c>
      <c r="J932" s="3">
        <v>5.0000000745057997E-2</v>
      </c>
      <c r="K932" s="4">
        <v>222.29999982565599</v>
      </c>
      <c r="L932" s="4">
        <v>222.29999982565599</v>
      </c>
      <c r="M932" s="1">
        <v>0</v>
      </c>
      <c r="N932" s="4">
        <v>0</v>
      </c>
      <c r="O932" s="4">
        <v>222.29999982565599</v>
      </c>
      <c r="P932" s="1">
        <v>7</v>
      </c>
    </row>
    <row r="933" spans="1:16" x14ac:dyDescent="0.35">
      <c r="A933" t="s">
        <v>204</v>
      </c>
      <c r="B933" t="s">
        <v>205</v>
      </c>
      <c r="C933" t="s">
        <v>206</v>
      </c>
      <c r="D933" t="s">
        <v>133</v>
      </c>
      <c r="E933" t="s">
        <v>44</v>
      </c>
      <c r="F933" t="s">
        <v>36</v>
      </c>
      <c r="G933" s="5">
        <v>0</v>
      </c>
      <c r="H933" s="2">
        <v>62.666699999999999</v>
      </c>
      <c r="I933" s="5">
        <v>1</v>
      </c>
      <c r="J933" s="3">
        <v>0</v>
      </c>
      <c r="K933" s="4">
        <v>193</v>
      </c>
      <c r="L933" s="4">
        <v>193</v>
      </c>
      <c r="M933" s="1">
        <v>0</v>
      </c>
      <c r="N933" s="4">
        <v>0</v>
      </c>
      <c r="O933" s="4">
        <v>193</v>
      </c>
      <c r="P933" s="1">
        <v>9</v>
      </c>
    </row>
    <row r="934" spans="1:16" x14ac:dyDescent="0.35">
      <c r="A934" t="s">
        <v>204</v>
      </c>
      <c r="B934" t="s">
        <v>205</v>
      </c>
      <c r="C934" t="s">
        <v>206</v>
      </c>
      <c r="D934" t="s">
        <v>133</v>
      </c>
      <c r="E934" t="s">
        <v>64</v>
      </c>
      <c r="F934" t="s">
        <v>36</v>
      </c>
      <c r="G934" s="5">
        <v>0</v>
      </c>
      <c r="H934" s="2">
        <v>62.666699999999999</v>
      </c>
      <c r="I934" s="5">
        <v>1</v>
      </c>
      <c r="J934" s="3">
        <v>5.0000000745057997E-2</v>
      </c>
      <c r="K934" s="4">
        <v>182.399999856948</v>
      </c>
      <c r="L934" s="4">
        <v>182.399999856948</v>
      </c>
      <c r="M934" s="1">
        <v>0</v>
      </c>
      <c r="N934" s="4">
        <v>0</v>
      </c>
      <c r="O934" s="4">
        <v>182.399999856948</v>
      </c>
      <c r="P934" s="1">
        <v>1</v>
      </c>
    </row>
    <row r="935" spans="1:16" x14ac:dyDescent="0.35">
      <c r="A935" t="s">
        <v>204</v>
      </c>
      <c r="B935" t="s">
        <v>205</v>
      </c>
      <c r="C935" t="s">
        <v>206</v>
      </c>
      <c r="D935" t="s">
        <v>133</v>
      </c>
      <c r="E935" t="s">
        <v>66</v>
      </c>
      <c r="F935" t="s">
        <v>59</v>
      </c>
      <c r="G935" s="5">
        <v>0</v>
      </c>
      <c r="H935" s="2">
        <v>62.666699999999999</v>
      </c>
      <c r="I935" s="5">
        <v>1</v>
      </c>
      <c r="J935" s="3">
        <v>0.25</v>
      </c>
      <c r="K935" s="4">
        <v>159</v>
      </c>
      <c r="L935" s="4">
        <v>159</v>
      </c>
      <c r="M935" s="1">
        <v>0</v>
      </c>
      <c r="N935" s="4">
        <v>0</v>
      </c>
      <c r="O935" s="4">
        <v>159</v>
      </c>
      <c r="P935" s="1">
        <v>5</v>
      </c>
    </row>
    <row r="936" spans="1:16" x14ac:dyDescent="0.35">
      <c r="A936" t="s">
        <v>204</v>
      </c>
      <c r="B936" t="s">
        <v>205</v>
      </c>
      <c r="C936" t="s">
        <v>206</v>
      </c>
      <c r="D936" t="s">
        <v>133</v>
      </c>
      <c r="E936" t="s">
        <v>94</v>
      </c>
      <c r="F936" t="s">
        <v>59</v>
      </c>
      <c r="G936" s="5">
        <v>0</v>
      </c>
      <c r="H936" s="2">
        <v>62.666699999999999</v>
      </c>
      <c r="I936" s="5">
        <v>1</v>
      </c>
      <c r="J936" s="3">
        <v>0.25</v>
      </c>
      <c r="K936" s="4">
        <v>112.5</v>
      </c>
      <c r="L936" s="4">
        <v>112.5</v>
      </c>
      <c r="M936" s="1">
        <v>0</v>
      </c>
      <c r="N936" s="4">
        <v>0</v>
      </c>
      <c r="O936" s="4">
        <v>112.5</v>
      </c>
      <c r="P936" s="1">
        <v>5</v>
      </c>
    </row>
    <row r="937" spans="1:16" x14ac:dyDescent="0.35">
      <c r="A937" t="s">
        <v>204</v>
      </c>
      <c r="B937" t="s">
        <v>205</v>
      </c>
      <c r="C937" t="s">
        <v>206</v>
      </c>
      <c r="D937" t="s">
        <v>133</v>
      </c>
      <c r="E937" t="s">
        <v>37</v>
      </c>
      <c r="F937" t="s">
        <v>31</v>
      </c>
      <c r="G937" s="5">
        <v>0</v>
      </c>
      <c r="H937" s="2">
        <v>62.666699999999999</v>
      </c>
      <c r="I937" s="5">
        <v>1</v>
      </c>
      <c r="J937" s="3">
        <v>0</v>
      </c>
      <c r="K937" s="4">
        <v>100</v>
      </c>
      <c r="L937" s="4">
        <v>100</v>
      </c>
      <c r="M937" s="1">
        <v>0</v>
      </c>
      <c r="N937" s="4">
        <v>0</v>
      </c>
      <c r="O937" s="4">
        <v>100</v>
      </c>
      <c r="P937" s="1">
        <v>7</v>
      </c>
    </row>
    <row r="938" spans="1:16" x14ac:dyDescent="0.35">
      <c r="A938" t="s">
        <v>204</v>
      </c>
      <c r="B938" t="s">
        <v>205</v>
      </c>
      <c r="C938" t="s">
        <v>206</v>
      </c>
      <c r="D938" t="s">
        <v>133</v>
      </c>
      <c r="E938" t="s">
        <v>65</v>
      </c>
      <c r="F938" t="s">
        <v>27</v>
      </c>
      <c r="G938" s="5">
        <v>0</v>
      </c>
      <c r="H938" s="2">
        <v>62.666699999999999</v>
      </c>
      <c r="I938" s="5">
        <v>1</v>
      </c>
      <c r="J938" s="3">
        <v>5.0000000745057997E-2</v>
      </c>
      <c r="K938" s="4">
        <v>95.759999924898096</v>
      </c>
      <c r="L938" s="4">
        <v>95.759999924898096</v>
      </c>
      <c r="M938" s="1">
        <v>0</v>
      </c>
      <c r="N938" s="4">
        <v>0</v>
      </c>
      <c r="O938" s="4">
        <v>95.759999924898096</v>
      </c>
      <c r="P938" s="1">
        <v>7</v>
      </c>
    </row>
    <row r="939" spans="1:16" x14ac:dyDescent="0.35">
      <c r="A939" t="s">
        <v>204</v>
      </c>
      <c r="B939" t="s">
        <v>205</v>
      </c>
      <c r="C939" t="s">
        <v>206</v>
      </c>
      <c r="D939" t="s">
        <v>133</v>
      </c>
      <c r="E939" t="s">
        <v>95</v>
      </c>
      <c r="F939" t="s">
        <v>31</v>
      </c>
      <c r="G939" s="5">
        <v>0</v>
      </c>
      <c r="H939" s="2">
        <v>62.666699999999999</v>
      </c>
      <c r="I939" s="5">
        <v>1</v>
      </c>
      <c r="J939" s="3">
        <v>0.15000000596046401</v>
      </c>
      <c r="K939" s="4">
        <v>86.699999392032595</v>
      </c>
      <c r="L939" s="4">
        <v>86.699999392032595</v>
      </c>
      <c r="M939" s="1">
        <v>0</v>
      </c>
      <c r="N939" s="4">
        <v>0</v>
      </c>
      <c r="O939" s="4">
        <v>86.699999392032595</v>
      </c>
      <c r="P939" s="1">
        <v>9</v>
      </c>
    </row>
    <row r="940" spans="1:16" x14ac:dyDescent="0.35">
      <c r="A940" t="s">
        <v>204</v>
      </c>
      <c r="B940" t="s">
        <v>205</v>
      </c>
      <c r="C940" t="s">
        <v>206</v>
      </c>
      <c r="D940" t="s">
        <v>133</v>
      </c>
      <c r="E940" t="s">
        <v>122</v>
      </c>
      <c r="F940" t="s">
        <v>27</v>
      </c>
      <c r="G940" s="5">
        <v>0</v>
      </c>
      <c r="H940" s="2">
        <v>62.666699999999999</v>
      </c>
      <c r="I940" s="5">
        <v>1</v>
      </c>
      <c r="J940" s="3">
        <v>0</v>
      </c>
      <c r="K940" s="4">
        <v>44.8</v>
      </c>
      <c r="L940" s="4">
        <v>44.8</v>
      </c>
      <c r="M940" s="1">
        <v>0</v>
      </c>
      <c r="N940" s="4">
        <v>0</v>
      </c>
      <c r="O940" s="4">
        <v>44.8</v>
      </c>
      <c r="P940" s="1">
        <v>7</v>
      </c>
    </row>
    <row r="941" spans="1:16" x14ac:dyDescent="0.35">
      <c r="A941" t="s">
        <v>204</v>
      </c>
      <c r="B941" t="s">
        <v>205</v>
      </c>
      <c r="C941" t="s">
        <v>206</v>
      </c>
      <c r="D941" t="s">
        <v>133</v>
      </c>
      <c r="E941" t="s">
        <v>74</v>
      </c>
      <c r="F941" t="s">
        <v>21</v>
      </c>
      <c r="G941" s="5">
        <v>0</v>
      </c>
      <c r="H941" s="2">
        <v>62.666699999999999</v>
      </c>
      <c r="I941" s="5">
        <v>1</v>
      </c>
      <c r="J941" s="3">
        <v>0.20000000298023199</v>
      </c>
      <c r="K941" s="4">
        <v>28.319999894499698</v>
      </c>
      <c r="L941" s="4">
        <v>28.319999894499698</v>
      </c>
      <c r="M941" s="1">
        <v>0</v>
      </c>
      <c r="N941" s="4">
        <v>0</v>
      </c>
      <c r="O941" s="4">
        <v>28.319999894499698</v>
      </c>
      <c r="P941" s="1">
        <v>20</v>
      </c>
    </row>
    <row r="942" spans="1:16" x14ac:dyDescent="0.35">
      <c r="A942" t="s">
        <v>204</v>
      </c>
      <c r="B942" t="s">
        <v>205</v>
      </c>
      <c r="C942" t="s">
        <v>206</v>
      </c>
      <c r="D942" t="s">
        <v>133</v>
      </c>
      <c r="E942" t="s">
        <v>78</v>
      </c>
      <c r="F942" t="s">
        <v>24</v>
      </c>
      <c r="G942" s="5">
        <v>0</v>
      </c>
      <c r="H942" s="2">
        <v>62.666699999999999</v>
      </c>
      <c r="I942" s="5">
        <v>1</v>
      </c>
      <c r="J942" s="3">
        <v>0.15000000596046401</v>
      </c>
      <c r="K942" s="4">
        <v>8.4999999403953499</v>
      </c>
      <c r="L942" s="4">
        <v>8.4999999403953499</v>
      </c>
      <c r="M942" s="1">
        <v>0</v>
      </c>
      <c r="N942" s="4">
        <v>0</v>
      </c>
      <c r="O942" s="4">
        <v>8.4999999403953499</v>
      </c>
      <c r="P942" s="1">
        <v>7</v>
      </c>
    </row>
    <row r="943" spans="1:16" x14ac:dyDescent="0.35">
      <c r="A943" t="s">
        <v>207</v>
      </c>
      <c r="B943" t="s">
        <v>208</v>
      </c>
      <c r="C943" t="s">
        <v>209</v>
      </c>
      <c r="D943" t="s">
        <v>19</v>
      </c>
      <c r="E943" t="s">
        <v>20</v>
      </c>
      <c r="F943" t="s">
        <v>21</v>
      </c>
      <c r="G943" s="5">
        <v>0</v>
      </c>
      <c r="H943" s="2">
        <v>64.888900000000007</v>
      </c>
      <c r="I943" s="5">
        <v>1</v>
      </c>
      <c r="J943" s="3">
        <v>0.10000000149011599</v>
      </c>
      <c r="K943" s="4">
        <v>2227.4999963119599</v>
      </c>
      <c r="L943" s="4">
        <v>2227.4999963119599</v>
      </c>
      <c r="M943" s="1">
        <v>0</v>
      </c>
      <c r="N943" s="4">
        <v>0</v>
      </c>
      <c r="O943" s="4">
        <v>2227.4999963119599</v>
      </c>
      <c r="P943" s="1">
        <v>26</v>
      </c>
    </row>
    <row r="944" spans="1:16" x14ac:dyDescent="0.35">
      <c r="A944" t="s">
        <v>207</v>
      </c>
      <c r="B944" t="s">
        <v>208</v>
      </c>
      <c r="C944" t="s">
        <v>209</v>
      </c>
      <c r="D944" t="s">
        <v>19</v>
      </c>
      <c r="E944" t="s">
        <v>46</v>
      </c>
      <c r="F944" t="s">
        <v>31</v>
      </c>
      <c r="G944" s="5">
        <v>125</v>
      </c>
      <c r="H944" s="2">
        <v>64.888900000000007</v>
      </c>
      <c r="I944" s="5">
        <v>3</v>
      </c>
      <c r="J944" s="3">
        <v>8.3333333333333301E-2</v>
      </c>
      <c r="K944" s="4">
        <v>1875.875</v>
      </c>
      <c r="L944" s="4">
        <v>625.29166666666595</v>
      </c>
      <c r="M944" s="1">
        <v>2.4E-2</v>
      </c>
      <c r="N944" s="4">
        <v>15.007</v>
      </c>
      <c r="O944" s="4">
        <v>625.29166666666595</v>
      </c>
      <c r="P944" s="1">
        <v>5</v>
      </c>
    </row>
    <row r="945" spans="1:16" x14ac:dyDescent="0.35">
      <c r="A945" t="s">
        <v>207</v>
      </c>
      <c r="B945" t="s">
        <v>208</v>
      </c>
      <c r="C945" t="s">
        <v>209</v>
      </c>
      <c r="D945" t="s">
        <v>19</v>
      </c>
      <c r="E945" t="s">
        <v>89</v>
      </c>
      <c r="F945" t="s">
        <v>31</v>
      </c>
      <c r="G945" s="5">
        <v>0</v>
      </c>
      <c r="H945" s="2">
        <v>64.888900000000007</v>
      </c>
      <c r="I945" s="5">
        <v>1</v>
      </c>
      <c r="J945" s="3">
        <v>0</v>
      </c>
      <c r="K945" s="4">
        <v>1755</v>
      </c>
      <c r="L945" s="4">
        <v>1755</v>
      </c>
      <c r="M945" s="1">
        <v>0</v>
      </c>
      <c r="N945" s="4">
        <v>0</v>
      </c>
      <c r="O945" s="4">
        <v>1755</v>
      </c>
      <c r="P945" s="1">
        <v>32</v>
      </c>
    </row>
    <row r="946" spans="1:16" x14ac:dyDescent="0.35">
      <c r="A946" t="s">
        <v>207</v>
      </c>
      <c r="B946" t="s">
        <v>208</v>
      </c>
      <c r="C946" t="s">
        <v>209</v>
      </c>
      <c r="D946" t="s">
        <v>19</v>
      </c>
      <c r="E946" t="s">
        <v>26</v>
      </c>
      <c r="F946" t="s">
        <v>27</v>
      </c>
      <c r="G946" s="5">
        <v>26</v>
      </c>
      <c r="H946" s="2">
        <v>64.888900000000007</v>
      </c>
      <c r="I946" s="5">
        <v>2</v>
      </c>
      <c r="J946" s="3">
        <v>7.5000002980232197E-2</v>
      </c>
      <c r="K946" s="4">
        <v>1557.9999954700399</v>
      </c>
      <c r="L946" s="4">
        <v>778.99999773502304</v>
      </c>
      <c r="M946" s="1">
        <v>7.6899999999999996E-2</v>
      </c>
      <c r="N946" s="4">
        <v>59.923076748847897</v>
      </c>
      <c r="O946" s="4">
        <v>778.99999773502304</v>
      </c>
      <c r="P946" s="1">
        <v>8</v>
      </c>
    </row>
    <row r="947" spans="1:16" x14ac:dyDescent="0.35">
      <c r="A947" t="s">
        <v>207</v>
      </c>
      <c r="B947" t="s">
        <v>208</v>
      </c>
      <c r="C947" t="s">
        <v>209</v>
      </c>
      <c r="D947" t="s">
        <v>19</v>
      </c>
      <c r="E947" t="s">
        <v>97</v>
      </c>
      <c r="F947" t="s">
        <v>36</v>
      </c>
      <c r="G947" s="5">
        <v>0</v>
      </c>
      <c r="H947" s="2">
        <v>64.888900000000007</v>
      </c>
      <c r="I947" s="5">
        <v>1</v>
      </c>
      <c r="J947" s="3">
        <v>0.10000000149011599</v>
      </c>
      <c r="K947" s="4">
        <v>1124.9999981373501</v>
      </c>
      <c r="L947" s="4">
        <v>1124.9999981373501</v>
      </c>
      <c r="M947" s="1">
        <v>0</v>
      </c>
      <c r="N947" s="4">
        <v>0</v>
      </c>
      <c r="O947" s="4">
        <v>1124.9999981373501</v>
      </c>
      <c r="P947" s="1">
        <v>26</v>
      </c>
    </row>
    <row r="948" spans="1:16" x14ac:dyDescent="0.35">
      <c r="A948" t="s">
        <v>207</v>
      </c>
      <c r="B948" t="s">
        <v>208</v>
      </c>
      <c r="C948" t="s">
        <v>209</v>
      </c>
      <c r="D948" t="s">
        <v>19</v>
      </c>
      <c r="E948" t="s">
        <v>105</v>
      </c>
      <c r="F948" t="s">
        <v>34</v>
      </c>
      <c r="G948" s="5">
        <v>0</v>
      </c>
      <c r="H948" s="2">
        <v>64.888900000000007</v>
      </c>
      <c r="I948" s="5">
        <v>1</v>
      </c>
      <c r="J948" s="3">
        <v>0</v>
      </c>
      <c r="K948" s="4">
        <v>1104</v>
      </c>
      <c r="L948" s="4">
        <v>1104</v>
      </c>
      <c r="M948" s="1">
        <v>0</v>
      </c>
      <c r="N948" s="4">
        <v>0</v>
      </c>
      <c r="O948" s="4">
        <v>1104</v>
      </c>
      <c r="P948" s="1">
        <v>5</v>
      </c>
    </row>
    <row r="949" spans="1:16" x14ac:dyDescent="0.35">
      <c r="A949" t="s">
        <v>207</v>
      </c>
      <c r="B949" t="s">
        <v>208</v>
      </c>
      <c r="C949" t="s">
        <v>209</v>
      </c>
      <c r="D949" t="s">
        <v>19</v>
      </c>
      <c r="E949" t="s">
        <v>66</v>
      </c>
      <c r="F949" t="s">
        <v>59</v>
      </c>
      <c r="G949" s="5">
        <v>0</v>
      </c>
      <c r="H949" s="2">
        <v>64.888900000000007</v>
      </c>
      <c r="I949" s="5">
        <v>1</v>
      </c>
      <c r="J949" s="3">
        <v>0</v>
      </c>
      <c r="K949" s="4">
        <v>848</v>
      </c>
      <c r="L949" s="4">
        <v>848</v>
      </c>
      <c r="M949" s="1">
        <v>0</v>
      </c>
      <c r="N949" s="4">
        <v>0</v>
      </c>
      <c r="O949" s="4">
        <v>848</v>
      </c>
      <c r="P949" s="1">
        <v>10</v>
      </c>
    </row>
    <row r="950" spans="1:16" x14ac:dyDescent="0.35">
      <c r="A950" t="s">
        <v>207</v>
      </c>
      <c r="B950" t="s">
        <v>208</v>
      </c>
      <c r="C950" t="s">
        <v>209</v>
      </c>
      <c r="D950" t="s">
        <v>19</v>
      </c>
      <c r="E950" t="s">
        <v>55</v>
      </c>
      <c r="F950" t="s">
        <v>34</v>
      </c>
      <c r="G950" s="5">
        <v>0</v>
      </c>
      <c r="H950" s="2">
        <v>64.888900000000007</v>
      </c>
      <c r="I950" s="5">
        <v>1</v>
      </c>
      <c r="J950" s="3">
        <v>0.15000000596046401</v>
      </c>
      <c r="K950" s="4">
        <v>764.99999463558197</v>
      </c>
      <c r="L950" s="4">
        <v>764.99999463558197</v>
      </c>
      <c r="M950" s="1">
        <v>0</v>
      </c>
      <c r="N950" s="4">
        <v>0</v>
      </c>
      <c r="O950" s="4">
        <v>764.99999463558197</v>
      </c>
      <c r="P950" s="1">
        <v>8</v>
      </c>
    </row>
    <row r="951" spans="1:16" x14ac:dyDescent="0.35">
      <c r="A951" t="s">
        <v>207</v>
      </c>
      <c r="B951" t="s">
        <v>208</v>
      </c>
      <c r="C951" t="s">
        <v>209</v>
      </c>
      <c r="D951" t="s">
        <v>19</v>
      </c>
      <c r="E951" t="s">
        <v>22</v>
      </c>
      <c r="F951" t="s">
        <v>21</v>
      </c>
      <c r="G951" s="5">
        <v>0</v>
      </c>
      <c r="H951" s="2">
        <v>64.888900000000007</v>
      </c>
      <c r="I951" s="5">
        <v>1</v>
      </c>
      <c r="J951" s="3">
        <v>0</v>
      </c>
      <c r="K951" s="4">
        <v>624</v>
      </c>
      <c r="L951" s="4">
        <v>624</v>
      </c>
      <c r="M951" s="1">
        <v>0</v>
      </c>
      <c r="N951" s="4">
        <v>0</v>
      </c>
      <c r="O951" s="4">
        <v>624</v>
      </c>
      <c r="P951" s="1">
        <v>4</v>
      </c>
    </row>
    <row r="952" spans="1:16" x14ac:dyDescent="0.35">
      <c r="A952" t="s">
        <v>207</v>
      </c>
      <c r="B952" t="s">
        <v>208</v>
      </c>
      <c r="C952" t="s">
        <v>209</v>
      </c>
      <c r="D952" t="s">
        <v>19</v>
      </c>
      <c r="E952" t="s">
        <v>23</v>
      </c>
      <c r="F952" t="s">
        <v>24</v>
      </c>
      <c r="G952" s="5">
        <v>0</v>
      </c>
      <c r="H952" s="2">
        <v>64.888900000000007</v>
      </c>
      <c r="I952" s="5">
        <v>1</v>
      </c>
      <c r="J952" s="3">
        <v>0</v>
      </c>
      <c r="K952" s="4">
        <v>440</v>
      </c>
      <c r="L952" s="4">
        <v>440</v>
      </c>
      <c r="M952" s="1">
        <v>0</v>
      </c>
      <c r="N952" s="4">
        <v>0</v>
      </c>
      <c r="O952" s="4">
        <v>440</v>
      </c>
      <c r="P952" s="1">
        <v>5</v>
      </c>
    </row>
    <row r="953" spans="1:16" x14ac:dyDescent="0.35">
      <c r="A953" t="s">
        <v>207</v>
      </c>
      <c r="B953" t="s">
        <v>208</v>
      </c>
      <c r="C953" t="s">
        <v>209</v>
      </c>
      <c r="D953" t="s">
        <v>19</v>
      </c>
      <c r="E953" t="s">
        <v>68</v>
      </c>
      <c r="F953" t="s">
        <v>27</v>
      </c>
      <c r="G953" s="5">
        <v>0</v>
      </c>
      <c r="H953" s="2">
        <v>64.888900000000007</v>
      </c>
      <c r="I953" s="5">
        <v>1</v>
      </c>
      <c r="J953" s="3">
        <v>0.25</v>
      </c>
      <c r="K953" s="4">
        <v>420</v>
      </c>
      <c r="L953" s="4">
        <v>420</v>
      </c>
      <c r="M953" s="1">
        <v>0</v>
      </c>
      <c r="N953" s="4">
        <v>0</v>
      </c>
      <c r="O953" s="4">
        <v>420</v>
      </c>
      <c r="P953" s="1">
        <v>2</v>
      </c>
    </row>
    <row r="954" spans="1:16" x14ac:dyDescent="0.35">
      <c r="A954" t="s">
        <v>207</v>
      </c>
      <c r="B954" t="s">
        <v>208</v>
      </c>
      <c r="C954" t="s">
        <v>209</v>
      </c>
      <c r="D954" t="s">
        <v>19</v>
      </c>
      <c r="E954" t="s">
        <v>79</v>
      </c>
      <c r="F954" t="s">
        <v>36</v>
      </c>
      <c r="G954" s="5">
        <v>0</v>
      </c>
      <c r="H954" s="2">
        <v>64.888900000000007</v>
      </c>
      <c r="I954" s="5">
        <v>1</v>
      </c>
      <c r="J954" s="3">
        <v>0</v>
      </c>
      <c r="K954" s="4">
        <v>397.5</v>
      </c>
      <c r="L954" s="4">
        <v>397.5</v>
      </c>
      <c r="M954" s="1">
        <v>0</v>
      </c>
      <c r="N954" s="4">
        <v>0</v>
      </c>
      <c r="O954" s="4">
        <v>397.5</v>
      </c>
      <c r="P954" s="1">
        <v>7</v>
      </c>
    </row>
    <row r="955" spans="1:16" x14ac:dyDescent="0.35">
      <c r="A955" t="s">
        <v>207</v>
      </c>
      <c r="B955" t="s">
        <v>208</v>
      </c>
      <c r="C955" t="s">
        <v>209</v>
      </c>
      <c r="D955" t="s">
        <v>19</v>
      </c>
      <c r="E955" t="s">
        <v>87</v>
      </c>
      <c r="F955" t="s">
        <v>34</v>
      </c>
      <c r="G955" s="5">
        <v>0</v>
      </c>
      <c r="H955" s="2">
        <v>64.888900000000007</v>
      </c>
      <c r="I955" s="5">
        <v>1</v>
      </c>
      <c r="J955" s="3">
        <v>0.10000000149011599</v>
      </c>
      <c r="K955" s="4">
        <v>388.79999935626898</v>
      </c>
      <c r="L955" s="4">
        <v>388.79999935626898</v>
      </c>
      <c r="M955" s="1">
        <v>0</v>
      </c>
      <c r="N955" s="4">
        <v>0</v>
      </c>
      <c r="O955" s="4">
        <v>388.79999935626898</v>
      </c>
      <c r="P955" s="1">
        <v>26</v>
      </c>
    </row>
    <row r="956" spans="1:16" x14ac:dyDescent="0.35">
      <c r="A956" t="s">
        <v>207</v>
      </c>
      <c r="B956" t="s">
        <v>208</v>
      </c>
      <c r="C956" t="s">
        <v>209</v>
      </c>
      <c r="D956" t="s">
        <v>19</v>
      </c>
      <c r="E956" t="s">
        <v>57</v>
      </c>
      <c r="F956" t="s">
        <v>24</v>
      </c>
      <c r="G956" s="5">
        <v>125</v>
      </c>
      <c r="H956" s="2">
        <v>64.888900000000007</v>
      </c>
      <c r="I956" s="5">
        <v>2</v>
      </c>
      <c r="J956" s="3">
        <v>0.125</v>
      </c>
      <c r="K956" s="4">
        <v>362.5</v>
      </c>
      <c r="L956" s="4">
        <v>181.25</v>
      </c>
      <c r="M956" s="1">
        <v>1.6E-2</v>
      </c>
      <c r="N956" s="4">
        <v>2.9</v>
      </c>
      <c r="O956" s="4">
        <v>181.25</v>
      </c>
      <c r="P956" s="1">
        <v>5</v>
      </c>
    </row>
    <row r="957" spans="1:16" x14ac:dyDescent="0.35">
      <c r="A957" t="s">
        <v>207</v>
      </c>
      <c r="B957" t="s">
        <v>208</v>
      </c>
      <c r="C957" t="s">
        <v>209</v>
      </c>
      <c r="D957" t="s">
        <v>19</v>
      </c>
      <c r="E957" t="s">
        <v>91</v>
      </c>
      <c r="F957" t="s">
        <v>36</v>
      </c>
      <c r="G957" s="5">
        <v>0</v>
      </c>
      <c r="H957" s="2">
        <v>64.888900000000007</v>
      </c>
      <c r="I957" s="5">
        <v>1</v>
      </c>
      <c r="J957" s="3">
        <v>0</v>
      </c>
      <c r="K957" s="4">
        <v>310.5</v>
      </c>
      <c r="L957" s="4">
        <v>310.5</v>
      </c>
      <c r="M957" s="1">
        <v>0</v>
      </c>
      <c r="N957" s="4">
        <v>0</v>
      </c>
      <c r="O957" s="4">
        <v>310.5</v>
      </c>
      <c r="P957" s="1">
        <v>4</v>
      </c>
    </row>
    <row r="958" spans="1:16" x14ac:dyDescent="0.35">
      <c r="A958" t="s">
        <v>207</v>
      </c>
      <c r="B958" t="s">
        <v>208</v>
      </c>
      <c r="C958" t="s">
        <v>209</v>
      </c>
      <c r="D958" t="s">
        <v>19</v>
      </c>
      <c r="E958" t="s">
        <v>88</v>
      </c>
      <c r="F958" t="s">
        <v>39</v>
      </c>
      <c r="G958" s="5">
        <v>0</v>
      </c>
      <c r="H958" s="2">
        <v>64.888900000000007</v>
      </c>
      <c r="I958" s="5">
        <v>1</v>
      </c>
      <c r="J958" s="3">
        <v>0.15000000596046401</v>
      </c>
      <c r="K958" s="4">
        <v>268.387498117983</v>
      </c>
      <c r="L958" s="4">
        <v>268.387498117983</v>
      </c>
      <c r="M958" s="1">
        <v>0</v>
      </c>
      <c r="N958" s="4">
        <v>0</v>
      </c>
      <c r="O958" s="4">
        <v>268.387498117983</v>
      </c>
      <c r="P958" s="1">
        <v>8</v>
      </c>
    </row>
    <row r="959" spans="1:16" x14ac:dyDescent="0.35">
      <c r="A959" t="s">
        <v>207</v>
      </c>
      <c r="B959" t="s">
        <v>208</v>
      </c>
      <c r="C959" t="s">
        <v>209</v>
      </c>
      <c r="D959" t="s">
        <v>19</v>
      </c>
      <c r="E959" t="s">
        <v>52</v>
      </c>
      <c r="F959" t="s">
        <v>39</v>
      </c>
      <c r="G959" s="5">
        <v>0</v>
      </c>
      <c r="H959" s="2">
        <v>64.888900000000007</v>
      </c>
      <c r="I959" s="5">
        <v>1</v>
      </c>
      <c r="J959" s="3">
        <v>0</v>
      </c>
      <c r="K959" s="4">
        <v>233.4</v>
      </c>
      <c r="L959" s="4">
        <v>233.4</v>
      </c>
      <c r="M959" s="1">
        <v>0</v>
      </c>
      <c r="N959" s="4">
        <v>0</v>
      </c>
      <c r="O959" s="4">
        <v>233.4</v>
      </c>
      <c r="P959" s="1">
        <v>7</v>
      </c>
    </row>
    <row r="960" spans="1:16" x14ac:dyDescent="0.35">
      <c r="A960" t="s">
        <v>207</v>
      </c>
      <c r="B960" t="s">
        <v>208</v>
      </c>
      <c r="C960" t="s">
        <v>209</v>
      </c>
      <c r="D960" t="s">
        <v>19</v>
      </c>
      <c r="E960" t="s">
        <v>47</v>
      </c>
      <c r="F960" t="s">
        <v>39</v>
      </c>
      <c r="G960" s="5">
        <v>0</v>
      </c>
      <c r="H960" s="2">
        <v>64.888900000000007</v>
      </c>
      <c r="I960" s="5">
        <v>1</v>
      </c>
      <c r="J960" s="3">
        <v>0</v>
      </c>
      <c r="K960" s="4">
        <v>171</v>
      </c>
      <c r="L960" s="4">
        <v>171</v>
      </c>
      <c r="M960" s="1">
        <v>0</v>
      </c>
      <c r="N960" s="4">
        <v>0</v>
      </c>
      <c r="O960" s="4">
        <v>171</v>
      </c>
      <c r="P960" s="1">
        <v>7</v>
      </c>
    </row>
    <row r="961" spans="1:16" x14ac:dyDescent="0.35">
      <c r="A961" t="s">
        <v>207</v>
      </c>
      <c r="B961" t="s">
        <v>208</v>
      </c>
      <c r="C961" t="s">
        <v>209</v>
      </c>
      <c r="D961" t="s">
        <v>19</v>
      </c>
      <c r="E961" t="s">
        <v>122</v>
      </c>
      <c r="F961" t="s">
        <v>27</v>
      </c>
      <c r="G961" s="5">
        <v>0</v>
      </c>
      <c r="H961" s="2">
        <v>64.888900000000007</v>
      </c>
      <c r="I961" s="5">
        <v>1</v>
      </c>
      <c r="J961" s="3">
        <v>0</v>
      </c>
      <c r="K961" s="4">
        <v>168</v>
      </c>
      <c r="L961" s="4">
        <v>168</v>
      </c>
      <c r="M961" s="1">
        <v>0</v>
      </c>
      <c r="N961" s="4">
        <v>0</v>
      </c>
      <c r="O961" s="4">
        <v>168</v>
      </c>
      <c r="P961" s="1">
        <v>7</v>
      </c>
    </row>
    <row r="962" spans="1:16" x14ac:dyDescent="0.35">
      <c r="A962" t="s">
        <v>207</v>
      </c>
      <c r="B962" t="s">
        <v>208</v>
      </c>
      <c r="C962" t="s">
        <v>209</v>
      </c>
      <c r="D962" t="s">
        <v>19</v>
      </c>
      <c r="E962" t="s">
        <v>90</v>
      </c>
      <c r="F962" t="s">
        <v>31</v>
      </c>
      <c r="G962" s="5">
        <v>0</v>
      </c>
      <c r="H962" s="2">
        <v>64.888900000000007</v>
      </c>
      <c r="I962" s="5">
        <v>1</v>
      </c>
      <c r="J962" s="3">
        <v>0.10000000149011599</v>
      </c>
      <c r="K962" s="4">
        <v>134.99999977648201</v>
      </c>
      <c r="L962" s="4">
        <v>134.99999977648201</v>
      </c>
      <c r="M962" s="1">
        <v>0</v>
      </c>
      <c r="N962" s="4">
        <v>0</v>
      </c>
      <c r="O962" s="4">
        <v>134.99999977648201</v>
      </c>
      <c r="P962" s="1">
        <v>7</v>
      </c>
    </row>
    <row r="963" spans="1:16" x14ac:dyDescent="0.35">
      <c r="A963" t="s">
        <v>210</v>
      </c>
      <c r="B963" t="s">
        <v>211</v>
      </c>
      <c r="C963" t="s">
        <v>212</v>
      </c>
      <c r="D963" t="s">
        <v>181</v>
      </c>
      <c r="E963" t="s">
        <v>42</v>
      </c>
      <c r="F963" t="s">
        <v>24</v>
      </c>
      <c r="G963" s="5">
        <v>0</v>
      </c>
      <c r="H963" s="2">
        <v>65.111099999999993</v>
      </c>
      <c r="I963" s="5">
        <v>1</v>
      </c>
      <c r="J963" s="3">
        <v>0.15000000596046401</v>
      </c>
      <c r="K963" s="4">
        <v>887.39999377727497</v>
      </c>
      <c r="L963" s="4">
        <v>887.39999377727497</v>
      </c>
      <c r="M963" s="1">
        <v>0</v>
      </c>
      <c r="N963" s="4">
        <v>0</v>
      </c>
      <c r="O963" s="4">
        <v>887.39999377727497</v>
      </c>
      <c r="P963" s="1">
        <v>4</v>
      </c>
    </row>
    <row r="964" spans="1:16" x14ac:dyDescent="0.35">
      <c r="A964" t="s">
        <v>210</v>
      </c>
      <c r="B964" t="s">
        <v>211</v>
      </c>
      <c r="C964" t="s">
        <v>212</v>
      </c>
      <c r="D964" t="s">
        <v>181</v>
      </c>
      <c r="E964" t="s">
        <v>65</v>
      </c>
      <c r="F964" t="s">
        <v>27</v>
      </c>
      <c r="G964" s="5">
        <v>0</v>
      </c>
      <c r="H964" s="2">
        <v>65.111099999999993</v>
      </c>
      <c r="I964" s="5">
        <v>1</v>
      </c>
      <c r="J964" s="3">
        <v>0</v>
      </c>
      <c r="K964" s="4">
        <v>840</v>
      </c>
      <c r="L964" s="4">
        <v>840</v>
      </c>
      <c r="M964" s="1">
        <v>0</v>
      </c>
      <c r="N964" s="4">
        <v>0</v>
      </c>
      <c r="O964" s="4">
        <v>840</v>
      </c>
      <c r="P964" s="1">
        <v>3</v>
      </c>
    </row>
    <row r="965" spans="1:16" x14ac:dyDescent="0.35">
      <c r="A965" t="s">
        <v>210</v>
      </c>
      <c r="B965" t="s">
        <v>211</v>
      </c>
      <c r="C965" t="s">
        <v>212</v>
      </c>
      <c r="D965" t="s">
        <v>181</v>
      </c>
      <c r="E965" t="s">
        <v>41</v>
      </c>
      <c r="F965" t="s">
        <v>31</v>
      </c>
      <c r="G965" s="5">
        <v>0</v>
      </c>
      <c r="H965" s="2">
        <v>65.111099999999993</v>
      </c>
      <c r="I965" s="5">
        <v>1</v>
      </c>
      <c r="J965" s="3">
        <v>5.0000000745057997E-2</v>
      </c>
      <c r="K965" s="4">
        <v>709.64999944344095</v>
      </c>
      <c r="L965" s="4">
        <v>709.64999944344095</v>
      </c>
      <c r="M965" s="1">
        <v>0</v>
      </c>
      <c r="N965" s="4">
        <v>0</v>
      </c>
      <c r="O965" s="4">
        <v>709.64999944344095</v>
      </c>
      <c r="P965" s="1">
        <v>5</v>
      </c>
    </row>
    <row r="966" spans="1:16" x14ac:dyDescent="0.35">
      <c r="A966" t="s">
        <v>210</v>
      </c>
      <c r="B966" t="s">
        <v>211</v>
      </c>
      <c r="C966" t="s">
        <v>212</v>
      </c>
      <c r="D966" t="s">
        <v>181</v>
      </c>
      <c r="E966" t="s">
        <v>100</v>
      </c>
      <c r="F966" t="s">
        <v>24</v>
      </c>
      <c r="G966" s="5">
        <v>0</v>
      </c>
      <c r="H966" s="2">
        <v>65.111099999999993</v>
      </c>
      <c r="I966" s="5">
        <v>1</v>
      </c>
      <c r="J966" s="3">
        <v>0</v>
      </c>
      <c r="K966" s="4">
        <v>640</v>
      </c>
      <c r="L966" s="4">
        <v>640</v>
      </c>
      <c r="M966" s="1">
        <v>0</v>
      </c>
      <c r="N966" s="4">
        <v>0</v>
      </c>
      <c r="O966" s="4">
        <v>640</v>
      </c>
      <c r="P966" s="1">
        <v>5</v>
      </c>
    </row>
    <row r="967" spans="1:16" x14ac:dyDescent="0.35">
      <c r="A967" t="s">
        <v>210</v>
      </c>
      <c r="B967" t="s">
        <v>211</v>
      </c>
      <c r="C967" t="s">
        <v>212</v>
      </c>
      <c r="D967" t="s">
        <v>181</v>
      </c>
      <c r="E967" t="s">
        <v>45</v>
      </c>
      <c r="F967" t="s">
        <v>36</v>
      </c>
      <c r="G967" s="5">
        <v>0</v>
      </c>
      <c r="H967" s="2">
        <v>65.111099999999993</v>
      </c>
      <c r="I967" s="5">
        <v>1</v>
      </c>
      <c r="J967" s="3">
        <v>0</v>
      </c>
      <c r="K967" s="4">
        <v>570</v>
      </c>
      <c r="L967" s="4">
        <v>570</v>
      </c>
      <c r="M967" s="1">
        <v>0</v>
      </c>
      <c r="N967" s="4">
        <v>0</v>
      </c>
      <c r="O967" s="4">
        <v>570</v>
      </c>
      <c r="P967" s="1">
        <v>4</v>
      </c>
    </row>
    <row r="968" spans="1:16" x14ac:dyDescent="0.35">
      <c r="A968" t="s">
        <v>210</v>
      </c>
      <c r="B968" t="s">
        <v>211</v>
      </c>
      <c r="C968" t="s">
        <v>212</v>
      </c>
      <c r="D968" t="s">
        <v>181</v>
      </c>
      <c r="E968" t="s">
        <v>137</v>
      </c>
      <c r="F968" t="s">
        <v>34</v>
      </c>
      <c r="G968" s="5">
        <v>0</v>
      </c>
      <c r="H968" s="2">
        <v>65.111099999999993</v>
      </c>
      <c r="I968" s="5">
        <v>1</v>
      </c>
      <c r="J968" s="3">
        <v>0.15000000596046401</v>
      </c>
      <c r="K968" s="4">
        <v>475.99999666213898</v>
      </c>
      <c r="L968" s="4">
        <v>475.99999666213898</v>
      </c>
      <c r="M968" s="1">
        <v>0</v>
      </c>
      <c r="N968" s="4">
        <v>0</v>
      </c>
      <c r="O968" s="4">
        <v>475.99999666213898</v>
      </c>
      <c r="P968" s="1">
        <v>3</v>
      </c>
    </row>
    <row r="969" spans="1:16" x14ac:dyDescent="0.35">
      <c r="A969" t="s">
        <v>210</v>
      </c>
      <c r="B969" t="s">
        <v>211</v>
      </c>
      <c r="C969" t="s">
        <v>212</v>
      </c>
      <c r="D969" t="s">
        <v>181</v>
      </c>
      <c r="E969" t="s">
        <v>62</v>
      </c>
      <c r="F969" t="s">
        <v>31</v>
      </c>
      <c r="G969" s="5">
        <v>0</v>
      </c>
      <c r="H969" s="2">
        <v>65.111099999999993</v>
      </c>
      <c r="I969" s="5">
        <v>1</v>
      </c>
      <c r="J969" s="3">
        <v>5.0000000745057997E-2</v>
      </c>
      <c r="K969" s="4">
        <v>455.99999964237202</v>
      </c>
      <c r="L969" s="4">
        <v>455.99999964237202</v>
      </c>
      <c r="M969" s="1">
        <v>0</v>
      </c>
      <c r="N969" s="4">
        <v>0</v>
      </c>
      <c r="O969" s="4">
        <v>455.99999964237202</v>
      </c>
      <c r="P969" s="1">
        <v>5</v>
      </c>
    </row>
    <row r="970" spans="1:16" x14ac:dyDescent="0.35">
      <c r="A970" t="s">
        <v>210</v>
      </c>
      <c r="B970" t="s">
        <v>211</v>
      </c>
      <c r="C970" t="s">
        <v>212</v>
      </c>
      <c r="D970" t="s">
        <v>181</v>
      </c>
      <c r="E970" t="s">
        <v>68</v>
      </c>
      <c r="F970" t="s">
        <v>27</v>
      </c>
      <c r="G970" s="5">
        <v>0</v>
      </c>
      <c r="H970" s="2">
        <v>65.111099999999993</v>
      </c>
      <c r="I970" s="5">
        <v>1</v>
      </c>
      <c r="J970" s="3">
        <v>5.0000000745057997E-2</v>
      </c>
      <c r="K970" s="4">
        <v>425.59999966621399</v>
      </c>
      <c r="L970" s="4">
        <v>425.59999966621399</v>
      </c>
      <c r="M970" s="1">
        <v>0</v>
      </c>
      <c r="N970" s="4">
        <v>0</v>
      </c>
      <c r="O970" s="4">
        <v>425.59999966621399</v>
      </c>
      <c r="P970" s="1">
        <v>5</v>
      </c>
    </row>
    <row r="971" spans="1:16" x14ac:dyDescent="0.35">
      <c r="A971" t="s">
        <v>210</v>
      </c>
      <c r="B971" t="s">
        <v>211</v>
      </c>
      <c r="C971" t="s">
        <v>212</v>
      </c>
      <c r="D971" t="s">
        <v>181</v>
      </c>
      <c r="E971" t="s">
        <v>93</v>
      </c>
      <c r="F971" t="s">
        <v>39</v>
      </c>
      <c r="G971" s="5">
        <v>0</v>
      </c>
      <c r="H971" s="2">
        <v>65.111099999999993</v>
      </c>
      <c r="I971" s="5">
        <v>1</v>
      </c>
      <c r="J971" s="3">
        <v>0</v>
      </c>
      <c r="K971" s="4">
        <v>408</v>
      </c>
      <c r="L971" s="4">
        <v>408</v>
      </c>
      <c r="M971" s="1">
        <v>0</v>
      </c>
      <c r="N971" s="4">
        <v>0</v>
      </c>
      <c r="O971" s="4">
        <v>408</v>
      </c>
      <c r="P971" s="1">
        <v>9</v>
      </c>
    </row>
    <row r="972" spans="1:16" x14ac:dyDescent="0.35">
      <c r="A972" t="s">
        <v>210</v>
      </c>
      <c r="B972" t="s">
        <v>211</v>
      </c>
      <c r="C972" t="s">
        <v>212</v>
      </c>
      <c r="D972" t="s">
        <v>181</v>
      </c>
      <c r="E972" t="s">
        <v>109</v>
      </c>
      <c r="F972" t="s">
        <v>39</v>
      </c>
      <c r="G972" s="5">
        <v>210</v>
      </c>
      <c r="H972" s="2">
        <v>65.111099999999993</v>
      </c>
      <c r="I972" s="5">
        <v>2</v>
      </c>
      <c r="J972" s="3">
        <v>5.0000000745057997E-2</v>
      </c>
      <c r="K972" s="4">
        <v>307.999999672174</v>
      </c>
      <c r="L972" s="4">
        <v>153.999999836087</v>
      </c>
      <c r="M972" s="1">
        <v>9.4999999999999998E-3</v>
      </c>
      <c r="N972" s="4">
        <v>1.46666666510559</v>
      </c>
      <c r="O972" s="4">
        <v>153.999999836087</v>
      </c>
      <c r="P972" s="1">
        <v>5</v>
      </c>
    </row>
    <row r="973" spans="1:16" x14ac:dyDescent="0.35">
      <c r="A973" t="s">
        <v>210</v>
      </c>
      <c r="B973" t="s">
        <v>211</v>
      </c>
      <c r="C973" t="s">
        <v>212</v>
      </c>
      <c r="D973" t="s">
        <v>181</v>
      </c>
      <c r="E973" t="s">
        <v>51</v>
      </c>
      <c r="F973" t="s">
        <v>39</v>
      </c>
      <c r="G973" s="5">
        <v>0</v>
      </c>
      <c r="H973" s="2">
        <v>65.111099999999993</v>
      </c>
      <c r="I973" s="5">
        <v>1</v>
      </c>
      <c r="J973" s="3">
        <v>0.10000000149011599</v>
      </c>
      <c r="K973" s="4">
        <v>288.22499952278997</v>
      </c>
      <c r="L973" s="4">
        <v>288.22499952278997</v>
      </c>
      <c r="M973" s="1">
        <v>0</v>
      </c>
      <c r="N973" s="4">
        <v>0</v>
      </c>
      <c r="O973" s="4">
        <v>288.22499952278997</v>
      </c>
      <c r="P973" s="1">
        <v>3</v>
      </c>
    </row>
    <row r="974" spans="1:16" x14ac:dyDescent="0.35">
      <c r="A974" t="s">
        <v>210</v>
      </c>
      <c r="B974" t="s">
        <v>211</v>
      </c>
      <c r="C974" t="s">
        <v>212</v>
      </c>
      <c r="D974" t="s">
        <v>181</v>
      </c>
      <c r="E974" t="s">
        <v>23</v>
      </c>
      <c r="F974" t="s">
        <v>24</v>
      </c>
      <c r="G974" s="5">
        <v>0</v>
      </c>
      <c r="H974" s="2">
        <v>65.111099999999993</v>
      </c>
      <c r="I974" s="5">
        <v>1</v>
      </c>
      <c r="J974" s="3">
        <v>5.0000000745057997E-2</v>
      </c>
      <c r="K974" s="4">
        <v>250.79999980330399</v>
      </c>
      <c r="L974" s="4">
        <v>250.79999980330399</v>
      </c>
      <c r="M974" s="1">
        <v>0</v>
      </c>
      <c r="N974" s="4">
        <v>0</v>
      </c>
      <c r="O974" s="4">
        <v>250.79999980330399</v>
      </c>
      <c r="P974" s="1">
        <v>2</v>
      </c>
    </row>
    <row r="975" spans="1:16" x14ac:dyDescent="0.35">
      <c r="A975" t="s">
        <v>210</v>
      </c>
      <c r="B975" t="s">
        <v>211</v>
      </c>
      <c r="C975" t="s">
        <v>212</v>
      </c>
      <c r="D975" t="s">
        <v>181</v>
      </c>
      <c r="E975" t="s">
        <v>37</v>
      </c>
      <c r="F975" t="s">
        <v>31</v>
      </c>
      <c r="G975" s="5">
        <v>0</v>
      </c>
      <c r="H975" s="2">
        <v>65.111099999999993</v>
      </c>
      <c r="I975" s="5">
        <v>1</v>
      </c>
      <c r="J975" s="3">
        <v>0</v>
      </c>
      <c r="K975" s="4">
        <v>200</v>
      </c>
      <c r="L975" s="4">
        <v>200</v>
      </c>
      <c r="M975" s="1">
        <v>0</v>
      </c>
      <c r="N975" s="4">
        <v>0</v>
      </c>
      <c r="O975" s="4">
        <v>200</v>
      </c>
      <c r="P975" s="1">
        <v>9</v>
      </c>
    </row>
    <row r="976" spans="1:16" x14ac:dyDescent="0.35">
      <c r="A976" t="s">
        <v>210</v>
      </c>
      <c r="B976" t="s">
        <v>211</v>
      </c>
      <c r="C976" t="s">
        <v>212</v>
      </c>
      <c r="D976" t="s">
        <v>181</v>
      </c>
      <c r="E976" t="s">
        <v>44</v>
      </c>
      <c r="F976" t="s">
        <v>36</v>
      </c>
      <c r="G976" s="5">
        <v>0</v>
      </c>
      <c r="H976" s="2">
        <v>65.111099999999993</v>
      </c>
      <c r="I976" s="5">
        <v>1</v>
      </c>
      <c r="J976" s="3">
        <v>0</v>
      </c>
      <c r="K976" s="4">
        <v>193</v>
      </c>
      <c r="L976" s="4">
        <v>193</v>
      </c>
      <c r="M976" s="1">
        <v>0</v>
      </c>
      <c r="N976" s="4">
        <v>0</v>
      </c>
      <c r="O976" s="4">
        <v>193</v>
      </c>
      <c r="P976" s="1">
        <v>5</v>
      </c>
    </row>
    <row r="977" spans="1:16" x14ac:dyDescent="0.35">
      <c r="A977" t="s">
        <v>210</v>
      </c>
      <c r="B977" t="s">
        <v>211</v>
      </c>
      <c r="C977" t="s">
        <v>212</v>
      </c>
      <c r="D977" t="s">
        <v>181</v>
      </c>
      <c r="E977" t="s">
        <v>33</v>
      </c>
      <c r="F977" t="s">
        <v>34</v>
      </c>
      <c r="G977" s="5">
        <v>0</v>
      </c>
      <c r="H977" s="2">
        <v>65.111099999999993</v>
      </c>
      <c r="I977" s="5">
        <v>1</v>
      </c>
      <c r="J977" s="3">
        <v>0.15000000596046401</v>
      </c>
      <c r="K977" s="4">
        <v>161.49999886751101</v>
      </c>
      <c r="L977" s="4">
        <v>161.49999886751101</v>
      </c>
      <c r="M977" s="1">
        <v>0</v>
      </c>
      <c r="N977" s="4">
        <v>0</v>
      </c>
      <c r="O977" s="4">
        <v>161.49999886751101</v>
      </c>
      <c r="P977" s="1">
        <v>3</v>
      </c>
    </row>
    <row r="978" spans="1:16" x14ac:dyDescent="0.35">
      <c r="A978" t="s">
        <v>210</v>
      </c>
      <c r="B978" t="s">
        <v>211</v>
      </c>
      <c r="C978" t="s">
        <v>212</v>
      </c>
      <c r="D978" t="s">
        <v>181</v>
      </c>
      <c r="E978" t="s">
        <v>77</v>
      </c>
      <c r="F978" t="s">
        <v>34</v>
      </c>
      <c r="G978" s="5">
        <v>211</v>
      </c>
      <c r="H978" s="2">
        <v>65.111099999999993</v>
      </c>
      <c r="I978" s="5">
        <v>2</v>
      </c>
      <c r="J978" s="3">
        <v>2.5000000372528999E-2</v>
      </c>
      <c r="K978" s="4">
        <v>141.83999996781299</v>
      </c>
      <c r="L978" s="4">
        <v>70.919999983906706</v>
      </c>
      <c r="M978" s="1">
        <v>9.4999999999999998E-3</v>
      </c>
      <c r="N978" s="4">
        <v>0.67222748799911602</v>
      </c>
      <c r="O978" s="4">
        <v>70.919999983906706</v>
      </c>
      <c r="P978" s="1">
        <v>3.5</v>
      </c>
    </row>
    <row r="979" spans="1:16" x14ac:dyDescent="0.35">
      <c r="A979" t="s">
        <v>210</v>
      </c>
      <c r="B979" t="s">
        <v>211</v>
      </c>
      <c r="C979" t="s">
        <v>212</v>
      </c>
      <c r="D979" t="s">
        <v>181</v>
      </c>
      <c r="E979" t="s">
        <v>80</v>
      </c>
      <c r="F979" t="s">
        <v>31</v>
      </c>
      <c r="G979" s="5">
        <v>0</v>
      </c>
      <c r="H979" s="2">
        <v>65.111099999999993</v>
      </c>
      <c r="I979" s="5">
        <v>1</v>
      </c>
      <c r="J979" s="3">
        <v>0</v>
      </c>
      <c r="K979" s="4">
        <v>134.4</v>
      </c>
      <c r="L979" s="4">
        <v>134.4</v>
      </c>
      <c r="M979" s="1">
        <v>0</v>
      </c>
      <c r="N979" s="4">
        <v>0</v>
      </c>
      <c r="O979" s="4">
        <v>134.4</v>
      </c>
      <c r="P979" s="1">
        <v>5</v>
      </c>
    </row>
    <row r="980" spans="1:16" x14ac:dyDescent="0.35">
      <c r="A980" t="s">
        <v>210</v>
      </c>
      <c r="B980" t="s">
        <v>211</v>
      </c>
      <c r="C980" t="s">
        <v>212</v>
      </c>
      <c r="D980" t="s">
        <v>181</v>
      </c>
      <c r="E980" t="s">
        <v>50</v>
      </c>
      <c r="F980" t="s">
        <v>36</v>
      </c>
      <c r="G980" s="5">
        <v>0</v>
      </c>
      <c r="H980" s="2">
        <v>65.111099999999993</v>
      </c>
      <c r="I980" s="5">
        <v>1</v>
      </c>
      <c r="J980" s="3">
        <v>0</v>
      </c>
      <c r="K980" s="4">
        <v>55.2</v>
      </c>
      <c r="L980" s="4">
        <v>55.2</v>
      </c>
      <c r="M980" s="1">
        <v>0</v>
      </c>
      <c r="N980" s="4">
        <v>0</v>
      </c>
      <c r="O980" s="4">
        <v>55.2</v>
      </c>
      <c r="P980" s="1">
        <v>2</v>
      </c>
    </row>
    <row r="981" spans="1:16" x14ac:dyDescent="0.35">
      <c r="A981" t="s">
        <v>210</v>
      </c>
      <c r="B981" t="s">
        <v>211</v>
      </c>
      <c r="C981" t="s">
        <v>212</v>
      </c>
      <c r="D981" t="s">
        <v>181</v>
      </c>
      <c r="E981" t="s">
        <v>87</v>
      </c>
      <c r="F981" t="s">
        <v>34</v>
      </c>
      <c r="G981" s="5">
        <v>0</v>
      </c>
      <c r="H981" s="2">
        <v>65.111099999999993</v>
      </c>
      <c r="I981" s="5">
        <v>1</v>
      </c>
      <c r="J981" s="3">
        <v>0.15000000596046401</v>
      </c>
      <c r="K981" s="4">
        <v>30.599999785423201</v>
      </c>
      <c r="L981" s="4">
        <v>30.599999785423201</v>
      </c>
      <c r="M981" s="1">
        <v>0</v>
      </c>
      <c r="N981" s="4">
        <v>0</v>
      </c>
      <c r="O981" s="4">
        <v>30.599999785423201</v>
      </c>
      <c r="P981" s="1">
        <v>4</v>
      </c>
    </row>
    <row r="982" spans="1:16" x14ac:dyDescent="0.35">
      <c r="A982" t="s">
        <v>213</v>
      </c>
      <c r="B982" t="s">
        <v>214</v>
      </c>
      <c r="C982" t="s">
        <v>215</v>
      </c>
      <c r="D982" t="s">
        <v>216</v>
      </c>
      <c r="E982" t="s">
        <v>20</v>
      </c>
      <c r="F982" t="s">
        <v>21</v>
      </c>
      <c r="G982" s="5">
        <v>0</v>
      </c>
      <c r="H982" s="2">
        <v>65.222200000000001</v>
      </c>
      <c r="I982" s="5">
        <v>1</v>
      </c>
      <c r="J982" s="3">
        <v>0</v>
      </c>
      <c r="K982" s="4">
        <v>2475.8000000000002</v>
      </c>
      <c r="L982" s="4">
        <v>2475.8000000000002</v>
      </c>
      <c r="M982" s="1">
        <v>0</v>
      </c>
      <c r="N982" s="4">
        <v>0</v>
      </c>
      <c r="O982" s="4">
        <v>2475.8000000000002</v>
      </c>
      <c r="P982" s="1">
        <v>8</v>
      </c>
    </row>
    <row r="983" spans="1:16" x14ac:dyDescent="0.35">
      <c r="A983" t="s">
        <v>213</v>
      </c>
      <c r="B983" t="s">
        <v>214</v>
      </c>
      <c r="C983" t="s">
        <v>215</v>
      </c>
      <c r="D983" t="s">
        <v>216</v>
      </c>
      <c r="E983" t="s">
        <v>66</v>
      </c>
      <c r="F983" t="s">
        <v>59</v>
      </c>
      <c r="G983" s="5">
        <v>0</v>
      </c>
      <c r="H983" s="2">
        <v>65.222200000000001</v>
      </c>
      <c r="I983" s="5">
        <v>1</v>
      </c>
      <c r="J983" s="3">
        <v>0</v>
      </c>
      <c r="K983" s="4">
        <v>2120</v>
      </c>
      <c r="L983" s="4">
        <v>2120</v>
      </c>
      <c r="M983" s="1">
        <v>0</v>
      </c>
      <c r="N983" s="4">
        <v>0</v>
      </c>
      <c r="O983" s="4">
        <v>2120</v>
      </c>
      <c r="P983" s="1">
        <v>6</v>
      </c>
    </row>
    <row r="984" spans="1:16" x14ac:dyDescent="0.35">
      <c r="A984" t="s">
        <v>213</v>
      </c>
      <c r="B984" t="s">
        <v>214</v>
      </c>
      <c r="C984" t="s">
        <v>215</v>
      </c>
      <c r="D984" t="s">
        <v>216</v>
      </c>
      <c r="E984" t="s">
        <v>30</v>
      </c>
      <c r="F984" t="s">
        <v>31</v>
      </c>
      <c r="G984" s="5">
        <v>0</v>
      </c>
      <c r="H984" s="2">
        <v>65.222200000000001</v>
      </c>
      <c r="I984" s="5">
        <v>1</v>
      </c>
      <c r="J984" s="3">
        <v>5.0000000745057997E-2</v>
      </c>
      <c r="K984" s="4">
        <v>936.69999926537196</v>
      </c>
      <c r="L984" s="4">
        <v>936.69999926537196</v>
      </c>
      <c r="M984" s="1">
        <v>0</v>
      </c>
      <c r="N984" s="4">
        <v>0</v>
      </c>
      <c r="O984" s="4">
        <v>936.69999926537196</v>
      </c>
      <c r="P984" s="1">
        <v>4</v>
      </c>
    </row>
    <row r="985" spans="1:16" x14ac:dyDescent="0.35">
      <c r="A985" t="s">
        <v>213</v>
      </c>
      <c r="B985" t="s">
        <v>214</v>
      </c>
      <c r="C985" t="s">
        <v>215</v>
      </c>
      <c r="D985" t="s">
        <v>216</v>
      </c>
      <c r="E985" t="s">
        <v>88</v>
      </c>
      <c r="F985" t="s">
        <v>39</v>
      </c>
      <c r="G985" s="5">
        <v>512</v>
      </c>
      <c r="H985" s="2">
        <v>65.222200000000001</v>
      </c>
      <c r="I985" s="5">
        <v>2</v>
      </c>
      <c r="J985" s="3">
        <v>7.5000001117587006E-2</v>
      </c>
      <c r="K985" s="4">
        <v>873.54749891962797</v>
      </c>
      <c r="L985" s="4">
        <v>436.77374945981398</v>
      </c>
      <c r="M985" s="1">
        <v>3.8999999999999998E-3</v>
      </c>
      <c r="N985" s="4">
        <v>1.7061474588273899</v>
      </c>
      <c r="O985" s="4">
        <v>436.77374945981398</v>
      </c>
      <c r="P985" s="1">
        <v>5.5</v>
      </c>
    </row>
    <row r="986" spans="1:16" x14ac:dyDescent="0.35">
      <c r="A986" t="s">
        <v>213</v>
      </c>
      <c r="B986" t="s">
        <v>214</v>
      </c>
      <c r="C986" t="s">
        <v>215</v>
      </c>
      <c r="D986" t="s">
        <v>216</v>
      </c>
      <c r="E986" t="s">
        <v>53</v>
      </c>
      <c r="F986" t="s">
        <v>27</v>
      </c>
      <c r="G986" s="5">
        <v>177</v>
      </c>
      <c r="H986" s="2">
        <v>65.222200000000001</v>
      </c>
      <c r="I986" s="5">
        <v>2</v>
      </c>
      <c r="J986" s="3">
        <v>2.5000000372528999E-2</v>
      </c>
      <c r="K986" s="4">
        <v>773.06249962840195</v>
      </c>
      <c r="L986" s="4">
        <v>386.53124981420098</v>
      </c>
      <c r="M986" s="1">
        <v>1.1299999999999999E-2</v>
      </c>
      <c r="N986" s="4">
        <v>4.36758474366329</v>
      </c>
      <c r="O986" s="4">
        <v>386.53124981420098</v>
      </c>
      <c r="P986" s="1">
        <v>6</v>
      </c>
    </row>
    <row r="987" spans="1:16" x14ac:dyDescent="0.35">
      <c r="A987" t="s">
        <v>213</v>
      </c>
      <c r="B987" t="s">
        <v>214</v>
      </c>
      <c r="C987" t="s">
        <v>215</v>
      </c>
      <c r="D987" t="s">
        <v>216</v>
      </c>
      <c r="E987" t="s">
        <v>22</v>
      </c>
      <c r="F987" t="s">
        <v>21</v>
      </c>
      <c r="G987" s="5">
        <v>274</v>
      </c>
      <c r="H987" s="2">
        <v>65.222200000000001</v>
      </c>
      <c r="I987" s="5">
        <v>2</v>
      </c>
      <c r="J987" s="3">
        <v>5.0000000745057997E-2</v>
      </c>
      <c r="K987" s="4">
        <v>748.79999953508297</v>
      </c>
      <c r="L987" s="4">
        <v>374.39999976754098</v>
      </c>
      <c r="M987" s="1">
        <v>7.3000000000000001E-3</v>
      </c>
      <c r="N987" s="4">
        <v>2.7328467136316901</v>
      </c>
      <c r="O987" s="4">
        <v>374.39999976754098</v>
      </c>
      <c r="P987" s="1">
        <v>8</v>
      </c>
    </row>
    <row r="988" spans="1:16" x14ac:dyDescent="0.35">
      <c r="A988" t="s">
        <v>213</v>
      </c>
      <c r="B988" t="s">
        <v>214</v>
      </c>
      <c r="C988" t="s">
        <v>215</v>
      </c>
      <c r="D988" t="s">
        <v>216</v>
      </c>
      <c r="E988" t="s">
        <v>50</v>
      </c>
      <c r="F988" t="s">
        <v>36</v>
      </c>
      <c r="G988" s="5">
        <v>0</v>
      </c>
      <c r="H988" s="2">
        <v>65.222200000000001</v>
      </c>
      <c r="I988" s="5">
        <v>1</v>
      </c>
      <c r="J988" s="3">
        <v>0.10000000149011599</v>
      </c>
      <c r="K988" s="4">
        <v>529.19999912381104</v>
      </c>
      <c r="L988" s="4">
        <v>529.19999912381104</v>
      </c>
      <c r="M988" s="1">
        <v>0</v>
      </c>
      <c r="N988" s="4">
        <v>0</v>
      </c>
      <c r="O988" s="4">
        <v>529.19999912381104</v>
      </c>
      <c r="P988" s="1">
        <v>7</v>
      </c>
    </row>
    <row r="989" spans="1:16" x14ac:dyDescent="0.35">
      <c r="A989" t="s">
        <v>213</v>
      </c>
      <c r="B989" t="s">
        <v>214</v>
      </c>
      <c r="C989" t="s">
        <v>215</v>
      </c>
      <c r="D989" t="s">
        <v>216</v>
      </c>
      <c r="E989" t="s">
        <v>33</v>
      </c>
      <c r="F989" t="s">
        <v>34</v>
      </c>
      <c r="G989" s="5">
        <v>0</v>
      </c>
      <c r="H989" s="2">
        <v>65.222200000000001</v>
      </c>
      <c r="I989" s="5">
        <v>1</v>
      </c>
      <c r="J989" s="3">
        <v>0</v>
      </c>
      <c r="K989" s="4">
        <v>380</v>
      </c>
      <c r="L989" s="4">
        <v>380</v>
      </c>
      <c r="M989" s="1">
        <v>0</v>
      </c>
      <c r="N989" s="4">
        <v>0</v>
      </c>
      <c r="O989" s="4">
        <v>380</v>
      </c>
      <c r="P989" s="1">
        <v>7</v>
      </c>
    </row>
    <row r="990" spans="1:16" x14ac:dyDescent="0.35">
      <c r="A990" t="s">
        <v>213</v>
      </c>
      <c r="B990" t="s">
        <v>214</v>
      </c>
      <c r="C990" t="s">
        <v>215</v>
      </c>
      <c r="D990" t="s">
        <v>216</v>
      </c>
      <c r="E990" t="s">
        <v>37</v>
      </c>
      <c r="F990" t="s">
        <v>31</v>
      </c>
      <c r="G990" s="5">
        <v>523</v>
      </c>
      <c r="H990" s="2">
        <v>65.222200000000001</v>
      </c>
      <c r="I990" s="5">
        <v>2</v>
      </c>
      <c r="J990" s="3">
        <v>5.0000000745057997E-2</v>
      </c>
      <c r="K990" s="4">
        <v>359.99999977648201</v>
      </c>
      <c r="L990" s="4">
        <v>179.99999988824101</v>
      </c>
      <c r="M990" s="1">
        <v>3.8E-3</v>
      </c>
      <c r="N990" s="4">
        <v>0.68833651964910603</v>
      </c>
      <c r="O990" s="4">
        <v>179.99999988824101</v>
      </c>
      <c r="P990" s="1">
        <v>7</v>
      </c>
    </row>
    <row r="991" spans="1:16" x14ac:dyDescent="0.35">
      <c r="A991" t="s">
        <v>213</v>
      </c>
      <c r="B991" t="s">
        <v>214</v>
      </c>
      <c r="C991" t="s">
        <v>215</v>
      </c>
      <c r="D991" t="s">
        <v>216</v>
      </c>
      <c r="E991" t="s">
        <v>32</v>
      </c>
      <c r="F991" t="s">
        <v>21</v>
      </c>
      <c r="G991" s="5">
        <v>36</v>
      </c>
      <c r="H991" s="2">
        <v>65.222200000000001</v>
      </c>
      <c r="I991" s="5">
        <v>2</v>
      </c>
      <c r="J991" s="3">
        <v>2.5000000372528999E-2</v>
      </c>
      <c r="K991" s="4">
        <v>323.99999982118601</v>
      </c>
      <c r="L991" s="4">
        <v>161.999999910593</v>
      </c>
      <c r="M991" s="1">
        <v>5.5599999999999997E-2</v>
      </c>
      <c r="N991" s="4">
        <v>8.9999999950329403</v>
      </c>
      <c r="O991" s="4">
        <v>161.999999910593</v>
      </c>
      <c r="P991" s="1">
        <v>5</v>
      </c>
    </row>
    <row r="992" spans="1:16" x14ac:dyDescent="0.35">
      <c r="A992" t="s">
        <v>213</v>
      </c>
      <c r="B992" t="s">
        <v>214</v>
      </c>
      <c r="C992" t="s">
        <v>215</v>
      </c>
      <c r="D992" t="s">
        <v>216</v>
      </c>
      <c r="E992" t="s">
        <v>35</v>
      </c>
      <c r="F992" t="s">
        <v>36</v>
      </c>
      <c r="G992" s="5">
        <v>0</v>
      </c>
      <c r="H992" s="2">
        <v>65.222200000000001</v>
      </c>
      <c r="I992" s="5">
        <v>1</v>
      </c>
      <c r="J992" s="3">
        <v>0</v>
      </c>
      <c r="K992" s="4">
        <v>310</v>
      </c>
      <c r="L992" s="4">
        <v>310</v>
      </c>
      <c r="M992" s="1">
        <v>0</v>
      </c>
      <c r="N992" s="4">
        <v>0</v>
      </c>
      <c r="O992" s="4">
        <v>310</v>
      </c>
      <c r="P992" s="1">
        <v>5</v>
      </c>
    </row>
    <row r="993" spans="1:16" x14ac:dyDescent="0.35">
      <c r="A993" t="s">
        <v>213</v>
      </c>
      <c r="B993" t="s">
        <v>214</v>
      </c>
      <c r="C993" t="s">
        <v>215</v>
      </c>
      <c r="D993" t="s">
        <v>216</v>
      </c>
      <c r="E993" t="s">
        <v>29</v>
      </c>
      <c r="F993" t="s">
        <v>24</v>
      </c>
      <c r="G993" s="5">
        <v>0</v>
      </c>
      <c r="H993" s="2">
        <v>65.222200000000001</v>
      </c>
      <c r="I993" s="5">
        <v>1</v>
      </c>
      <c r="J993" s="3">
        <v>0</v>
      </c>
      <c r="K993" s="4">
        <v>306</v>
      </c>
      <c r="L993" s="4">
        <v>306</v>
      </c>
      <c r="M993" s="1">
        <v>0</v>
      </c>
      <c r="N993" s="4">
        <v>0</v>
      </c>
      <c r="O993" s="4">
        <v>306</v>
      </c>
      <c r="P993" s="1">
        <v>2</v>
      </c>
    </row>
    <row r="994" spans="1:16" x14ac:dyDescent="0.35">
      <c r="A994" t="s">
        <v>213</v>
      </c>
      <c r="B994" t="s">
        <v>214</v>
      </c>
      <c r="C994" t="s">
        <v>215</v>
      </c>
      <c r="D994" t="s">
        <v>216</v>
      </c>
      <c r="E994" t="s">
        <v>45</v>
      </c>
      <c r="F994" t="s">
        <v>36</v>
      </c>
      <c r="G994" s="5">
        <v>0</v>
      </c>
      <c r="H994" s="2">
        <v>65.222200000000001</v>
      </c>
      <c r="I994" s="5">
        <v>1</v>
      </c>
      <c r="J994" s="3">
        <v>0.25</v>
      </c>
      <c r="K994" s="4">
        <v>256.5</v>
      </c>
      <c r="L994" s="4">
        <v>256.5</v>
      </c>
      <c r="M994" s="1">
        <v>0</v>
      </c>
      <c r="N994" s="4">
        <v>0</v>
      </c>
      <c r="O994" s="4">
        <v>256.5</v>
      </c>
      <c r="P994" s="1">
        <v>2</v>
      </c>
    </row>
    <row r="995" spans="1:16" x14ac:dyDescent="0.35">
      <c r="A995" t="s">
        <v>213</v>
      </c>
      <c r="B995" t="s">
        <v>214</v>
      </c>
      <c r="C995" t="s">
        <v>215</v>
      </c>
      <c r="D995" t="s">
        <v>216</v>
      </c>
      <c r="E995" t="s">
        <v>47</v>
      </c>
      <c r="F995" t="s">
        <v>39</v>
      </c>
      <c r="G995" s="5">
        <v>0</v>
      </c>
      <c r="H995" s="2">
        <v>65.222200000000001</v>
      </c>
      <c r="I995" s="5">
        <v>1</v>
      </c>
      <c r="J995" s="3">
        <v>0.10000000149011599</v>
      </c>
      <c r="K995" s="4">
        <v>256.499999575316</v>
      </c>
      <c r="L995" s="4">
        <v>256.499999575316</v>
      </c>
      <c r="M995" s="1">
        <v>0</v>
      </c>
      <c r="N995" s="4">
        <v>0</v>
      </c>
      <c r="O995" s="4">
        <v>256.499999575316</v>
      </c>
      <c r="P995" s="1">
        <v>9</v>
      </c>
    </row>
    <row r="996" spans="1:16" x14ac:dyDescent="0.35">
      <c r="A996" t="s">
        <v>213</v>
      </c>
      <c r="B996" t="s">
        <v>214</v>
      </c>
      <c r="C996" t="s">
        <v>215</v>
      </c>
      <c r="D996" t="s">
        <v>216</v>
      </c>
      <c r="E996" t="s">
        <v>137</v>
      </c>
      <c r="F996" t="s">
        <v>34</v>
      </c>
      <c r="G996" s="5">
        <v>0</v>
      </c>
      <c r="H996" s="2">
        <v>65.222200000000001</v>
      </c>
      <c r="I996" s="5">
        <v>1</v>
      </c>
      <c r="J996" s="3">
        <v>0</v>
      </c>
      <c r="K996" s="4">
        <v>210</v>
      </c>
      <c r="L996" s="4">
        <v>210</v>
      </c>
      <c r="M996" s="1">
        <v>0</v>
      </c>
      <c r="N996" s="4">
        <v>0</v>
      </c>
      <c r="O996" s="4">
        <v>210</v>
      </c>
      <c r="P996" s="1">
        <v>7</v>
      </c>
    </row>
    <row r="997" spans="1:16" x14ac:dyDescent="0.35">
      <c r="A997" t="s">
        <v>213</v>
      </c>
      <c r="B997" t="s">
        <v>214</v>
      </c>
      <c r="C997" t="s">
        <v>215</v>
      </c>
      <c r="D997" t="s">
        <v>216</v>
      </c>
      <c r="E997" t="s">
        <v>43</v>
      </c>
      <c r="F997" t="s">
        <v>34</v>
      </c>
      <c r="G997" s="5">
        <v>0</v>
      </c>
      <c r="H997" s="2">
        <v>65.222200000000001</v>
      </c>
      <c r="I997" s="5">
        <v>1</v>
      </c>
      <c r="J997" s="3">
        <v>0</v>
      </c>
      <c r="K997" s="4">
        <v>180</v>
      </c>
      <c r="L997" s="4">
        <v>180</v>
      </c>
      <c r="M997" s="1">
        <v>0</v>
      </c>
      <c r="N997" s="4">
        <v>0</v>
      </c>
      <c r="O997" s="4">
        <v>180</v>
      </c>
      <c r="P997" s="1">
        <v>7</v>
      </c>
    </row>
    <row r="998" spans="1:16" x14ac:dyDescent="0.35">
      <c r="A998" t="s">
        <v>213</v>
      </c>
      <c r="B998" t="s">
        <v>214</v>
      </c>
      <c r="C998" t="s">
        <v>215</v>
      </c>
      <c r="D998" t="s">
        <v>216</v>
      </c>
      <c r="E998" t="s">
        <v>99</v>
      </c>
      <c r="F998" t="s">
        <v>31</v>
      </c>
      <c r="G998" s="5">
        <v>0</v>
      </c>
      <c r="H998" s="2">
        <v>65.222200000000001</v>
      </c>
      <c r="I998" s="5">
        <v>1</v>
      </c>
      <c r="J998" s="3">
        <v>0</v>
      </c>
      <c r="K998" s="4">
        <v>146.25</v>
      </c>
      <c r="L998" s="4">
        <v>146.25</v>
      </c>
      <c r="M998" s="1">
        <v>0</v>
      </c>
      <c r="N998" s="4">
        <v>0</v>
      </c>
      <c r="O998" s="4">
        <v>146.25</v>
      </c>
      <c r="P998" s="1">
        <v>6</v>
      </c>
    </row>
    <row r="999" spans="1:16" x14ac:dyDescent="0.35">
      <c r="A999" t="s">
        <v>213</v>
      </c>
      <c r="B999" t="s">
        <v>214</v>
      </c>
      <c r="C999" t="s">
        <v>215</v>
      </c>
      <c r="D999" t="s">
        <v>216</v>
      </c>
      <c r="E999" t="s">
        <v>71</v>
      </c>
      <c r="F999" t="s">
        <v>31</v>
      </c>
      <c r="G999" s="5">
        <v>0</v>
      </c>
      <c r="H999" s="2">
        <v>65.222200000000001</v>
      </c>
      <c r="I999" s="5">
        <v>1</v>
      </c>
      <c r="J999" s="3">
        <v>0</v>
      </c>
      <c r="K999" s="4">
        <v>92</v>
      </c>
      <c r="L999" s="4">
        <v>92</v>
      </c>
      <c r="M999" s="1">
        <v>0</v>
      </c>
      <c r="N999" s="4">
        <v>0</v>
      </c>
      <c r="O999" s="4">
        <v>92</v>
      </c>
      <c r="P999" s="1">
        <v>9</v>
      </c>
    </row>
    <row r="1000" spans="1:16" x14ac:dyDescent="0.35">
      <c r="A1000" t="s">
        <v>213</v>
      </c>
      <c r="B1000" t="s">
        <v>214</v>
      </c>
      <c r="C1000" t="s">
        <v>215</v>
      </c>
      <c r="D1000" t="s">
        <v>216</v>
      </c>
      <c r="E1000" t="s">
        <v>96</v>
      </c>
      <c r="F1000" t="s">
        <v>34</v>
      </c>
      <c r="G1000" s="5">
        <v>0</v>
      </c>
      <c r="H1000" s="2">
        <v>65.222200000000001</v>
      </c>
      <c r="I1000" s="5">
        <v>1</v>
      </c>
      <c r="J1000" s="3">
        <v>0</v>
      </c>
      <c r="K1000" s="4">
        <v>60</v>
      </c>
      <c r="L1000" s="4">
        <v>60</v>
      </c>
      <c r="M1000" s="1">
        <v>0</v>
      </c>
      <c r="N1000" s="4">
        <v>0</v>
      </c>
      <c r="O1000" s="4">
        <v>60</v>
      </c>
      <c r="P1000" s="1">
        <v>6</v>
      </c>
    </row>
    <row r="1001" spans="1:16" x14ac:dyDescent="0.35">
      <c r="A1001" t="s">
        <v>213</v>
      </c>
      <c r="B1001" t="s">
        <v>214</v>
      </c>
      <c r="C1001" t="s">
        <v>215</v>
      </c>
      <c r="D1001" t="s">
        <v>216</v>
      </c>
      <c r="E1001" t="s">
        <v>77</v>
      </c>
      <c r="F1001" t="s">
        <v>34</v>
      </c>
      <c r="G1001" s="5">
        <v>0</v>
      </c>
      <c r="H1001" s="2">
        <v>65.222200000000001</v>
      </c>
      <c r="I1001" s="5">
        <v>1</v>
      </c>
      <c r="J1001" s="3">
        <v>0</v>
      </c>
      <c r="K1001" s="4">
        <v>54</v>
      </c>
      <c r="L1001" s="4">
        <v>54</v>
      </c>
      <c r="M1001" s="1">
        <v>0</v>
      </c>
      <c r="N1001" s="4">
        <v>0</v>
      </c>
      <c r="O1001" s="4">
        <v>54</v>
      </c>
      <c r="P1001" s="1">
        <v>2</v>
      </c>
    </row>
    <row r="1002" spans="1:16" x14ac:dyDescent="0.35">
      <c r="A1002" t="s">
        <v>213</v>
      </c>
      <c r="B1002" t="s">
        <v>214</v>
      </c>
      <c r="C1002" t="s">
        <v>215</v>
      </c>
      <c r="D1002" t="s">
        <v>216</v>
      </c>
      <c r="E1002" t="s">
        <v>90</v>
      </c>
      <c r="F1002" t="s">
        <v>31</v>
      </c>
      <c r="G1002" s="5">
        <v>0</v>
      </c>
      <c r="H1002" s="2">
        <v>65.222200000000001</v>
      </c>
      <c r="I1002" s="5">
        <v>1</v>
      </c>
      <c r="J1002" s="3">
        <v>0.10000000149011599</v>
      </c>
      <c r="K1002" s="4">
        <v>53.999999910592997</v>
      </c>
      <c r="L1002" s="4">
        <v>53.999999910592997</v>
      </c>
      <c r="M1002" s="1">
        <v>0</v>
      </c>
      <c r="N1002" s="4">
        <v>0</v>
      </c>
      <c r="O1002" s="4">
        <v>53.999999910592997</v>
      </c>
      <c r="P1002" s="1">
        <v>9</v>
      </c>
    </row>
    <row r="1003" spans="1:16" x14ac:dyDescent="0.35">
      <c r="A1003" t="s">
        <v>217</v>
      </c>
      <c r="B1003" t="s">
        <v>218</v>
      </c>
      <c r="C1003" t="s">
        <v>219</v>
      </c>
      <c r="D1003" t="s">
        <v>104</v>
      </c>
      <c r="E1003" t="s">
        <v>100</v>
      </c>
      <c r="F1003" t="s">
        <v>24</v>
      </c>
      <c r="G1003" s="5">
        <v>366</v>
      </c>
      <c r="H1003" s="2">
        <v>65.666700000000006</v>
      </c>
      <c r="I1003" s="5">
        <v>2</v>
      </c>
      <c r="J1003" s="3">
        <v>0.12500000186264501</v>
      </c>
      <c r="K1003" s="4">
        <v>1735.9999948740001</v>
      </c>
      <c r="L1003" s="4">
        <v>867.99999743700005</v>
      </c>
      <c r="M1003" s="1">
        <v>5.4999999999999997E-3</v>
      </c>
      <c r="N1003" s="4">
        <v>4.7431693849016403</v>
      </c>
      <c r="O1003" s="4">
        <v>867.99999743700005</v>
      </c>
      <c r="P1003" s="1">
        <v>3.5</v>
      </c>
    </row>
    <row r="1004" spans="1:16" x14ac:dyDescent="0.35">
      <c r="A1004" t="s">
        <v>217</v>
      </c>
      <c r="B1004" t="s">
        <v>218</v>
      </c>
      <c r="C1004" t="s">
        <v>219</v>
      </c>
      <c r="D1004" t="s">
        <v>104</v>
      </c>
      <c r="E1004" t="s">
        <v>48</v>
      </c>
      <c r="F1004" t="s">
        <v>24</v>
      </c>
      <c r="G1004" s="5">
        <v>276</v>
      </c>
      <c r="H1004" s="2">
        <v>65.666700000000006</v>
      </c>
      <c r="I1004" s="5">
        <v>2</v>
      </c>
      <c r="J1004" s="3">
        <v>0.125</v>
      </c>
      <c r="K1004" s="4">
        <v>1116</v>
      </c>
      <c r="L1004" s="4">
        <v>558</v>
      </c>
      <c r="M1004" s="1">
        <v>7.1999999999999998E-3</v>
      </c>
      <c r="N1004" s="4">
        <v>4.0434782608695601</v>
      </c>
      <c r="O1004" s="4">
        <v>558</v>
      </c>
      <c r="P1004" s="1">
        <v>8</v>
      </c>
    </row>
    <row r="1005" spans="1:16" x14ac:dyDescent="0.35">
      <c r="A1005" t="s">
        <v>217</v>
      </c>
      <c r="B1005" t="s">
        <v>218</v>
      </c>
      <c r="C1005" t="s">
        <v>219</v>
      </c>
      <c r="D1005" t="s">
        <v>104</v>
      </c>
      <c r="E1005" t="s">
        <v>105</v>
      </c>
      <c r="F1005" t="s">
        <v>34</v>
      </c>
      <c r="G1005" s="5">
        <v>0</v>
      </c>
      <c r="H1005" s="2">
        <v>65.666700000000006</v>
      </c>
      <c r="I1005" s="5">
        <v>1</v>
      </c>
      <c r="J1005" s="3">
        <v>0</v>
      </c>
      <c r="K1005" s="4">
        <v>883.2</v>
      </c>
      <c r="L1005" s="4">
        <v>883.2</v>
      </c>
      <c r="M1005" s="1">
        <v>0</v>
      </c>
      <c r="N1005" s="4">
        <v>0</v>
      </c>
      <c r="O1005" s="4">
        <v>883.2</v>
      </c>
      <c r="P1005" s="1">
        <v>10</v>
      </c>
    </row>
    <row r="1006" spans="1:16" x14ac:dyDescent="0.35">
      <c r="A1006" t="s">
        <v>217</v>
      </c>
      <c r="B1006" t="s">
        <v>218</v>
      </c>
      <c r="C1006" t="s">
        <v>219</v>
      </c>
      <c r="D1006" t="s">
        <v>104</v>
      </c>
      <c r="E1006" t="s">
        <v>28</v>
      </c>
      <c r="F1006" t="s">
        <v>24</v>
      </c>
      <c r="G1006" s="5">
        <v>0</v>
      </c>
      <c r="H1006" s="2">
        <v>65.666700000000006</v>
      </c>
      <c r="I1006" s="5">
        <v>1</v>
      </c>
      <c r="J1006" s="3">
        <v>5.0000000745057997E-2</v>
      </c>
      <c r="K1006" s="4">
        <v>721.99999943375497</v>
      </c>
      <c r="L1006" s="4">
        <v>721.99999943375497</v>
      </c>
      <c r="M1006" s="1">
        <v>0</v>
      </c>
      <c r="N1006" s="4">
        <v>0</v>
      </c>
      <c r="O1006" s="4">
        <v>721.99999943375497</v>
      </c>
      <c r="P1006" s="1">
        <v>1</v>
      </c>
    </row>
    <row r="1007" spans="1:16" x14ac:dyDescent="0.35">
      <c r="A1007" t="s">
        <v>217</v>
      </c>
      <c r="B1007" t="s">
        <v>218</v>
      </c>
      <c r="C1007" t="s">
        <v>219</v>
      </c>
      <c r="D1007" t="s">
        <v>104</v>
      </c>
      <c r="E1007" t="s">
        <v>26</v>
      </c>
      <c r="F1007" t="s">
        <v>27</v>
      </c>
      <c r="G1007" s="5">
        <v>0</v>
      </c>
      <c r="H1007" s="2">
        <v>65.666700000000006</v>
      </c>
      <c r="I1007" s="5">
        <v>1</v>
      </c>
      <c r="J1007" s="3">
        <v>0</v>
      </c>
      <c r="K1007" s="4">
        <v>608</v>
      </c>
      <c r="L1007" s="4">
        <v>608</v>
      </c>
      <c r="M1007" s="1">
        <v>0</v>
      </c>
      <c r="N1007" s="4">
        <v>0</v>
      </c>
      <c r="O1007" s="4">
        <v>608</v>
      </c>
      <c r="P1007" s="1">
        <v>8</v>
      </c>
    </row>
    <row r="1008" spans="1:16" x14ac:dyDescent="0.35">
      <c r="A1008" t="s">
        <v>217</v>
      </c>
      <c r="B1008" t="s">
        <v>218</v>
      </c>
      <c r="C1008" t="s">
        <v>219</v>
      </c>
      <c r="D1008" t="s">
        <v>104</v>
      </c>
      <c r="E1008" t="s">
        <v>33</v>
      </c>
      <c r="F1008" t="s">
        <v>34</v>
      </c>
      <c r="G1008" s="5">
        <v>0</v>
      </c>
      <c r="H1008" s="2">
        <v>65.666700000000006</v>
      </c>
      <c r="I1008" s="5">
        <v>1</v>
      </c>
      <c r="J1008" s="3">
        <v>5.0000000745057997E-2</v>
      </c>
      <c r="K1008" s="4">
        <v>541.499999575316</v>
      </c>
      <c r="L1008" s="4">
        <v>541.499999575316</v>
      </c>
      <c r="M1008" s="1">
        <v>0</v>
      </c>
      <c r="N1008" s="4">
        <v>0</v>
      </c>
      <c r="O1008" s="4">
        <v>541.499999575316</v>
      </c>
      <c r="P1008" s="1">
        <v>5</v>
      </c>
    </row>
    <row r="1009" spans="1:16" x14ac:dyDescent="0.35">
      <c r="A1009" t="s">
        <v>217</v>
      </c>
      <c r="B1009" t="s">
        <v>218</v>
      </c>
      <c r="C1009" t="s">
        <v>219</v>
      </c>
      <c r="D1009" t="s">
        <v>104</v>
      </c>
      <c r="E1009" t="s">
        <v>25</v>
      </c>
      <c r="F1009" t="s">
        <v>21</v>
      </c>
      <c r="G1009" s="5">
        <v>0</v>
      </c>
      <c r="H1009" s="2">
        <v>65.666700000000006</v>
      </c>
      <c r="I1009" s="5">
        <v>1</v>
      </c>
      <c r="J1009" s="3">
        <v>0</v>
      </c>
      <c r="K1009" s="4">
        <v>524</v>
      </c>
      <c r="L1009" s="4">
        <v>524</v>
      </c>
      <c r="M1009" s="1">
        <v>0</v>
      </c>
      <c r="N1009" s="4">
        <v>0</v>
      </c>
      <c r="O1009" s="4">
        <v>524</v>
      </c>
      <c r="P1009" s="1">
        <v>10</v>
      </c>
    </row>
    <row r="1010" spans="1:16" x14ac:dyDescent="0.35">
      <c r="A1010" t="s">
        <v>217</v>
      </c>
      <c r="B1010" t="s">
        <v>218</v>
      </c>
      <c r="C1010" t="s">
        <v>219</v>
      </c>
      <c r="D1010" t="s">
        <v>104</v>
      </c>
      <c r="E1010" t="s">
        <v>53</v>
      </c>
      <c r="F1010" t="s">
        <v>27</v>
      </c>
      <c r="G1010" s="5">
        <v>0</v>
      </c>
      <c r="H1010" s="2">
        <v>65.666700000000006</v>
      </c>
      <c r="I1010" s="5">
        <v>1</v>
      </c>
      <c r="J1010" s="3">
        <v>0.10000000149011599</v>
      </c>
      <c r="K1010" s="4">
        <v>448.87499925680402</v>
      </c>
      <c r="L1010" s="4">
        <v>448.87499925680402</v>
      </c>
      <c r="M1010" s="1">
        <v>0</v>
      </c>
      <c r="N1010" s="4">
        <v>0</v>
      </c>
      <c r="O1010" s="4">
        <v>448.87499925680402</v>
      </c>
      <c r="P1010" s="1">
        <v>8</v>
      </c>
    </row>
    <row r="1011" spans="1:16" x14ac:dyDescent="0.35">
      <c r="A1011" t="s">
        <v>217</v>
      </c>
      <c r="B1011" t="s">
        <v>218</v>
      </c>
      <c r="C1011" t="s">
        <v>219</v>
      </c>
      <c r="D1011" t="s">
        <v>104</v>
      </c>
      <c r="E1011" t="s">
        <v>57</v>
      </c>
      <c r="F1011" t="s">
        <v>24</v>
      </c>
      <c r="G1011" s="5">
        <v>301</v>
      </c>
      <c r="H1011" s="2">
        <v>65.666700000000006</v>
      </c>
      <c r="I1011" s="5">
        <v>2</v>
      </c>
      <c r="J1011" s="3">
        <v>5.0000000745057997E-2</v>
      </c>
      <c r="K1011" s="4">
        <v>389.99999985098799</v>
      </c>
      <c r="L1011" s="4">
        <v>194.999999925494</v>
      </c>
      <c r="M1011" s="1">
        <v>6.6E-3</v>
      </c>
      <c r="N1011" s="4">
        <v>1.2956810626278601</v>
      </c>
      <c r="O1011" s="4">
        <v>194.999999925494</v>
      </c>
      <c r="P1011" s="1">
        <v>8.5</v>
      </c>
    </row>
    <row r="1012" spans="1:16" x14ac:dyDescent="0.35">
      <c r="A1012" t="s">
        <v>217</v>
      </c>
      <c r="B1012" t="s">
        <v>218</v>
      </c>
      <c r="C1012" t="s">
        <v>219</v>
      </c>
      <c r="D1012" t="s">
        <v>104</v>
      </c>
      <c r="E1012" t="s">
        <v>47</v>
      </c>
      <c r="F1012" t="s">
        <v>39</v>
      </c>
      <c r="G1012" s="5">
        <v>0</v>
      </c>
      <c r="H1012" s="2">
        <v>65.666700000000006</v>
      </c>
      <c r="I1012" s="5">
        <v>1</v>
      </c>
      <c r="J1012" s="3">
        <v>0.20000000298023199</v>
      </c>
      <c r="K1012" s="4">
        <v>341.99999872594998</v>
      </c>
      <c r="L1012" s="4">
        <v>341.99999872594998</v>
      </c>
      <c r="M1012" s="1">
        <v>0</v>
      </c>
      <c r="N1012" s="4">
        <v>0</v>
      </c>
      <c r="O1012" s="4">
        <v>341.99999872594998</v>
      </c>
      <c r="P1012" s="1">
        <v>6</v>
      </c>
    </row>
    <row r="1013" spans="1:16" x14ac:dyDescent="0.35">
      <c r="A1013" t="s">
        <v>217</v>
      </c>
      <c r="B1013" t="s">
        <v>218</v>
      </c>
      <c r="C1013" t="s">
        <v>219</v>
      </c>
      <c r="D1013" t="s">
        <v>104</v>
      </c>
      <c r="E1013" t="s">
        <v>90</v>
      </c>
      <c r="F1013" t="s">
        <v>31</v>
      </c>
      <c r="G1013" s="5">
        <v>0</v>
      </c>
      <c r="H1013" s="2">
        <v>65.666700000000006</v>
      </c>
      <c r="I1013" s="5">
        <v>1</v>
      </c>
      <c r="J1013" s="3">
        <v>0.20000000298023199</v>
      </c>
      <c r="K1013" s="4">
        <v>319.99999880790699</v>
      </c>
      <c r="L1013" s="4">
        <v>319.99999880790699</v>
      </c>
      <c r="M1013" s="1">
        <v>0</v>
      </c>
      <c r="N1013" s="4">
        <v>0</v>
      </c>
      <c r="O1013" s="4">
        <v>319.99999880790699</v>
      </c>
      <c r="P1013" s="1">
        <v>6</v>
      </c>
    </row>
    <row r="1014" spans="1:16" x14ac:dyDescent="0.35">
      <c r="A1014" t="s">
        <v>217</v>
      </c>
      <c r="B1014" t="s">
        <v>218</v>
      </c>
      <c r="C1014" t="s">
        <v>219</v>
      </c>
      <c r="D1014" t="s">
        <v>104</v>
      </c>
      <c r="E1014" t="s">
        <v>32</v>
      </c>
      <c r="F1014" t="s">
        <v>21</v>
      </c>
      <c r="G1014" s="5">
        <v>301</v>
      </c>
      <c r="H1014" s="2">
        <v>65.666700000000006</v>
      </c>
      <c r="I1014" s="5">
        <v>2</v>
      </c>
      <c r="J1014" s="3">
        <v>5.0000000745057997E-2</v>
      </c>
      <c r="K1014" s="4">
        <v>316.79999985694798</v>
      </c>
      <c r="L1014" s="4">
        <v>158.39999992847399</v>
      </c>
      <c r="M1014" s="1">
        <v>6.6E-3</v>
      </c>
      <c r="N1014" s="4">
        <v>1.0524916938769</v>
      </c>
      <c r="O1014" s="4">
        <v>158.39999992847399</v>
      </c>
      <c r="P1014" s="1">
        <v>8.5</v>
      </c>
    </row>
    <row r="1015" spans="1:16" x14ac:dyDescent="0.35">
      <c r="A1015" t="s">
        <v>217</v>
      </c>
      <c r="B1015" t="s">
        <v>218</v>
      </c>
      <c r="C1015" t="s">
        <v>219</v>
      </c>
      <c r="D1015" t="s">
        <v>104</v>
      </c>
      <c r="E1015" t="s">
        <v>65</v>
      </c>
      <c r="F1015" t="s">
        <v>27</v>
      </c>
      <c r="G1015" s="5">
        <v>0</v>
      </c>
      <c r="H1015" s="2">
        <v>65.666700000000006</v>
      </c>
      <c r="I1015" s="5">
        <v>1</v>
      </c>
      <c r="J1015" s="3">
        <v>0.25</v>
      </c>
      <c r="K1015" s="4">
        <v>315</v>
      </c>
      <c r="L1015" s="4">
        <v>315</v>
      </c>
      <c r="M1015" s="1">
        <v>0</v>
      </c>
      <c r="N1015" s="4">
        <v>0</v>
      </c>
      <c r="O1015" s="4">
        <v>315</v>
      </c>
      <c r="P1015" s="1">
        <v>10</v>
      </c>
    </row>
    <row r="1016" spans="1:16" x14ac:dyDescent="0.35">
      <c r="A1016" t="s">
        <v>217</v>
      </c>
      <c r="B1016" t="s">
        <v>218</v>
      </c>
      <c r="C1016" t="s">
        <v>219</v>
      </c>
      <c r="D1016" t="s">
        <v>104</v>
      </c>
      <c r="E1016" t="s">
        <v>49</v>
      </c>
      <c r="F1016" t="s">
        <v>34</v>
      </c>
      <c r="G1016" s="5">
        <v>0</v>
      </c>
      <c r="H1016" s="2">
        <v>65.666700000000006</v>
      </c>
      <c r="I1016" s="5">
        <v>1</v>
      </c>
      <c r="J1016" s="3">
        <v>5.0000000745057997E-2</v>
      </c>
      <c r="K1016" s="4">
        <v>307.79999975860102</v>
      </c>
      <c r="L1016" s="4">
        <v>307.79999975860102</v>
      </c>
      <c r="M1016" s="1">
        <v>0</v>
      </c>
      <c r="N1016" s="4">
        <v>0</v>
      </c>
      <c r="O1016" s="4">
        <v>307.79999975860102</v>
      </c>
      <c r="P1016" s="1">
        <v>1</v>
      </c>
    </row>
    <row r="1017" spans="1:16" x14ac:dyDescent="0.35">
      <c r="A1017" t="s">
        <v>217</v>
      </c>
      <c r="B1017" t="s">
        <v>218</v>
      </c>
      <c r="C1017" t="s">
        <v>219</v>
      </c>
      <c r="D1017" t="s">
        <v>104</v>
      </c>
      <c r="E1017" t="s">
        <v>43</v>
      </c>
      <c r="F1017" t="s">
        <v>34</v>
      </c>
      <c r="G1017" s="5">
        <v>0</v>
      </c>
      <c r="H1017" s="2">
        <v>65.666700000000006</v>
      </c>
      <c r="I1017" s="5">
        <v>1</v>
      </c>
      <c r="J1017" s="3">
        <v>0.15000000596046401</v>
      </c>
      <c r="K1017" s="4">
        <v>183.59999871253899</v>
      </c>
      <c r="L1017" s="4">
        <v>183.59999871253899</v>
      </c>
      <c r="M1017" s="1">
        <v>0</v>
      </c>
      <c r="N1017" s="4">
        <v>0</v>
      </c>
      <c r="O1017" s="4">
        <v>183.59999871253899</v>
      </c>
      <c r="P1017" s="1">
        <v>8</v>
      </c>
    </row>
    <row r="1018" spans="1:16" x14ac:dyDescent="0.35">
      <c r="A1018" t="s">
        <v>217</v>
      </c>
      <c r="B1018" t="s">
        <v>218</v>
      </c>
      <c r="C1018" t="s">
        <v>219</v>
      </c>
      <c r="D1018" t="s">
        <v>104</v>
      </c>
      <c r="E1018" t="s">
        <v>75</v>
      </c>
      <c r="F1018" t="s">
        <v>27</v>
      </c>
      <c r="G1018" s="5">
        <v>0</v>
      </c>
      <c r="H1018" s="2">
        <v>65.666700000000006</v>
      </c>
      <c r="I1018" s="5">
        <v>1</v>
      </c>
      <c r="J1018" s="3">
        <v>0</v>
      </c>
      <c r="K1018" s="4">
        <v>180</v>
      </c>
      <c r="L1018" s="4">
        <v>180</v>
      </c>
      <c r="M1018" s="1">
        <v>0</v>
      </c>
      <c r="N1018" s="4">
        <v>0</v>
      </c>
      <c r="O1018" s="4">
        <v>180</v>
      </c>
      <c r="P1018" s="1">
        <v>8</v>
      </c>
    </row>
    <row r="1019" spans="1:16" x14ac:dyDescent="0.35">
      <c r="A1019" t="s">
        <v>217</v>
      </c>
      <c r="B1019" t="s">
        <v>218</v>
      </c>
      <c r="C1019" t="s">
        <v>219</v>
      </c>
      <c r="D1019" t="s">
        <v>104</v>
      </c>
      <c r="E1019" t="s">
        <v>96</v>
      </c>
      <c r="F1019" t="s">
        <v>34</v>
      </c>
      <c r="G1019" s="5">
        <v>0</v>
      </c>
      <c r="H1019" s="2">
        <v>65.666700000000006</v>
      </c>
      <c r="I1019" s="5">
        <v>1</v>
      </c>
      <c r="J1019" s="3">
        <v>0.25</v>
      </c>
      <c r="K1019" s="4">
        <v>168.75</v>
      </c>
      <c r="L1019" s="4">
        <v>168.75</v>
      </c>
      <c r="M1019" s="1">
        <v>0</v>
      </c>
      <c r="N1019" s="4">
        <v>0</v>
      </c>
      <c r="O1019" s="4">
        <v>168.75</v>
      </c>
      <c r="P1019" s="1">
        <v>7</v>
      </c>
    </row>
    <row r="1020" spans="1:16" x14ac:dyDescent="0.35">
      <c r="A1020" t="s">
        <v>217</v>
      </c>
      <c r="B1020" t="s">
        <v>218</v>
      </c>
      <c r="C1020" t="s">
        <v>219</v>
      </c>
      <c r="D1020" t="s">
        <v>104</v>
      </c>
      <c r="E1020" t="s">
        <v>50</v>
      </c>
      <c r="F1020" t="s">
        <v>36</v>
      </c>
      <c r="G1020" s="5">
        <v>0</v>
      </c>
      <c r="H1020" s="2">
        <v>65.666700000000006</v>
      </c>
      <c r="I1020" s="5">
        <v>1</v>
      </c>
      <c r="J1020" s="3">
        <v>0</v>
      </c>
      <c r="K1020" s="4">
        <v>147</v>
      </c>
      <c r="L1020" s="4">
        <v>147</v>
      </c>
      <c r="M1020" s="1">
        <v>0</v>
      </c>
      <c r="N1020" s="4">
        <v>0</v>
      </c>
      <c r="O1020" s="4">
        <v>147</v>
      </c>
      <c r="P1020" s="1">
        <v>8</v>
      </c>
    </row>
    <row r="1021" spans="1:16" x14ac:dyDescent="0.35">
      <c r="A1021" t="s">
        <v>217</v>
      </c>
      <c r="B1021" t="s">
        <v>218</v>
      </c>
      <c r="C1021" t="s">
        <v>219</v>
      </c>
      <c r="D1021" t="s">
        <v>104</v>
      </c>
      <c r="E1021" t="s">
        <v>70</v>
      </c>
      <c r="F1021" t="s">
        <v>59</v>
      </c>
      <c r="G1021" s="5">
        <v>0</v>
      </c>
      <c r="H1021" s="2">
        <v>65.666700000000006</v>
      </c>
      <c r="I1021" s="5">
        <v>1</v>
      </c>
      <c r="J1021" s="3">
        <v>0</v>
      </c>
      <c r="K1021" s="4">
        <v>145.6</v>
      </c>
      <c r="L1021" s="4">
        <v>145.6</v>
      </c>
      <c r="M1021" s="1">
        <v>0</v>
      </c>
      <c r="N1021" s="4">
        <v>0</v>
      </c>
      <c r="O1021" s="4">
        <v>145.6</v>
      </c>
      <c r="P1021" s="1">
        <v>10</v>
      </c>
    </row>
    <row r="1022" spans="1:16" x14ac:dyDescent="0.35">
      <c r="A1022" t="s">
        <v>217</v>
      </c>
      <c r="B1022" t="s">
        <v>218</v>
      </c>
      <c r="C1022" t="s">
        <v>219</v>
      </c>
      <c r="D1022" t="s">
        <v>104</v>
      </c>
      <c r="E1022" t="s">
        <v>71</v>
      </c>
      <c r="F1022" t="s">
        <v>31</v>
      </c>
      <c r="G1022" s="5">
        <v>0</v>
      </c>
      <c r="H1022" s="2">
        <v>65.666700000000006</v>
      </c>
      <c r="I1022" s="5">
        <v>1</v>
      </c>
      <c r="J1022" s="3">
        <v>0.25</v>
      </c>
      <c r="K1022" s="4">
        <v>82.8</v>
      </c>
      <c r="L1022" s="4">
        <v>82.8</v>
      </c>
      <c r="M1022" s="1">
        <v>0</v>
      </c>
      <c r="N1022" s="4">
        <v>0</v>
      </c>
      <c r="O1022" s="4">
        <v>82.8</v>
      </c>
      <c r="P1022" s="1">
        <v>10</v>
      </c>
    </row>
    <row r="1023" spans="1:16" x14ac:dyDescent="0.35">
      <c r="A1023" t="s">
        <v>217</v>
      </c>
      <c r="B1023" t="s">
        <v>218</v>
      </c>
      <c r="C1023" t="s">
        <v>219</v>
      </c>
      <c r="D1023" t="s">
        <v>104</v>
      </c>
      <c r="E1023" t="s">
        <v>54</v>
      </c>
      <c r="F1023" t="s">
        <v>34</v>
      </c>
      <c r="G1023" s="5">
        <v>0</v>
      </c>
      <c r="H1023" s="2">
        <v>65.666700000000006</v>
      </c>
      <c r="I1023" s="5">
        <v>1</v>
      </c>
      <c r="J1023" s="3">
        <v>0</v>
      </c>
      <c r="K1023" s="4">
        <v>62</v>
      </c>
      <c r="L1023" s="4">
        <v>62</v>
      </c>
      <c r="M1023" s="1">
        <v>0</v>
      </c>
      <c r="N1023" s="4">
        <v>0</v>
      </c>
      <c r="O1023" s="4">
        <v>62</v>
      </c>
      <c r="P1023" s="1">
        <v>10</v>
      </c>
    </row>
    <row r="1024" spans="1:16" x14ac:dyDescent="0.35">
      <c r="A1024" t="s">
        <v>217</v>
      </c>
      <c r="B1024" t="s">
        <v>218</v>
      </c>
      <c r="C1024" t="s">
        <v>219</v>
      </c>
      <c r="D1024" t="s">
        <v>104</v>
      </c>
      <c r="E1024" t="s">
        <v>78</v>
      </c>
      <c r="F1024" t="s">
        <v>24</v>
      </c>
      <c r="G1024" s="5">
        <v>0</v>
      </c>
      <c r="H1024" s="2">
        <v>65.666700000000006</v>
      </c>
      <c r="I1024" s="5">
        <v>1</v>
      </c>
      <c r="J1024" s="3">
        <v>5.0000000745057997E-2</v>
      </c>
      <c r="K1024" s="4">
        <v>47.499999962747097</v>
      </c>
      <c r="L1024" s="4">
        <v>47.499999962747097</v>
      </c>
      <c r="M1024" s="1">
        <v>0</v>
      </c>
      <c r="N1024" s="4">
        <v>0</v>
      </c>
      <c r="O1024" s="4">
        <v>47.499999962747097</v>
      </c>
      <c r="P1024" s="1">
        <v>5</v>
      </c>
    </row>
    <row r="1025" spans="1:16" x14ac:dyDescent="0.35">
      <c r="A1025" t="s">
        <v>220</v>
      </c>
      <c r="B1025" t="s">
        <v>221</v>
      </c>
      <c r="C1025" t="s">
        <v>170</v>
      </c>
      <c r="D1025" t="s">
        <v>171</v>
      </c>
      <c r="E1025" t="s">
        <v>105</v>
      </c>
      <c r="F1025" t="s">
        <v>34</v>
      </c>
      <c r="G1025" s="5">
        <v>0</v>
      </c>
      <c r="H1025" s="2">
        <v>66.222200000000001</v>
      </c>
      <c r="I1025" s="5">
        <v>1</v>
      </c>
      <c r="J1025" s="3">
        <v>0</v>
      </c>
      <c r="K1025" s="4">
        <v>1380</v>
      </c>
      <c r="L1025" s="4">
        <v>1380</v>
      </c>
      <c r="M1025" s="1">
        <v>0</v>
      </c>
      <c r="N1025" s="4">
        <v>0</v>
      </c>
      <c r="O1025" s="4">
        <v>1380</v>
      </c>
      <c r="P1025" s="1">
        <v>10</v>
      </c>
    </row>
    <row r="1026" spans="1:16" x14ac:dyDescent="0.35">
      <c r="A1026" t="s">
        <v>220</v>
      </c>
      <c r="B1026" t="s">
        <v>221</v>
      </c>
      <c r="C1026" t="s">
        <v>170</v>
      </c>
      <c r="D1026" t="s">
        <v>171</v>
      </c>
      <c r="E1026" t="s">
        <v>58</v>
      </c>
      <c r="F1026" t="s">
        <v>59</v>
      </c>
      <c r="G1026" s="5">
        <v>399</v>
      </c>
      <c r="H1026" s="2">
        <v>66.222200000000001</v>
      </c>
      <c r="I1026" s="5">
        <v>2</v>
      </c>
      <c r="J1026" s="3">
        <v>0</v>
      </c>
      <c r="K1026" s="4">
        <v>840</v>
      </c>
      <c r="L1026" s="4">
        <v>420</v>
      </c>
      <c r="M1026" s="1">
        <v>5.0000000000000001E-3</v>
      </c>
      <c r="N1026" s="4">
        <v>2.1052631578947301</v>
      </c>
      <c r="O1026" s="4">
        <v>420</v>
      </c>
      <c r="P1026" s="1">
        <v>8.5</v>
      </c>
    </row>
    <row r="1027" spans="1:16" x14ac:dyDescent="0.35">
      <c r="A1027" t="s">
        <v>220</v>
      </c>
      <c r="B1027" t="s">
        <v>221</v>
      </c>
      <c r="C1027" t="s">
        <v>170</v>
      </c>
      <c r="D1027" t="s">
        <v>171</v>
      </c>
      <c r="E1027" t="s">
        <v>26</v>
      </c>
      <c r="F1027" t="s">
        <v>27</v>
      </c>
      <c r="G1027" s="5">
        <v>0</v>
      </c>
      <c r="H1027" s="2">
        <v>66.222200000000001</v>
      </c>
      <c r="I1027" s="5">
        <v>1</v>
      </c>
      <c r="J1027" s="3">
        <v>0</v>
      </c>
      <c r="K1027" s="4">
        <v>608</v>
      </c>
      <c r="L1027" s="4">
        <v>608</v>
      </c>
      <c r="M1027" s="1">
        <v>0</v>
      </c>
      <c r="N1027" s="4">
        <v>0</v>
      </c>
      <c r="O1027" s="4">
        <v>608</v>
      </c>
      <c r="P1027" s="1">
        <v>7</v>
      </c>
    </row>
    <row r="1028" spans="1:16" x14ac:dyDescent="0.35">
      <c r="A1028" t="s">
        <v>220</v>
      </c>
      <c r="B1028" t="s">
        <v>221</v>
      </c>
      <c r="C1028" t="s">
        <v>170</v>
      </c>
      <c r="D1028" t="s">
        <v>171</v>
      </c>
      <c r="E1028" t="s">
        <v>30</v>
      </c>
      <c r="F1028" t="s">
        <v>31</v>
      </c>
      <c r="G1028" s="5">
        <v>0</v>
      </c>
      <c r="H1028" s="2">
        <v>66.222200000000001</v>
      </c>
      <c r="I1028" s="5">
        <v>1</v>
      </c>
      <c r="J1028" s="3">
        <v>0</v>
      </c>
      <c r="K1028" s="4">
        <v>493</v>
      </c>
      <c r="L1028" s="4">
        <v>493</v>
      </c>
      <c r="M1028" s="1">
        <v>0</v>
      </c>
      <c r="N1028" s="4">
        <v>0</v>
      </c>
      <c r="O1028" s="4">
        <v>493</v>
      </c>
      <c r="P1028" s="1">
        <v>6</v>
      </c>
    </row>
    <row r="1029" spans="1:16" x14ac:dyDescent="0.35">
      <c r="A1029" t="s">
        <v>220</v>
      </c>
      <c r="B1029" t="s">
        <v>221</v>
      </c>
      <c r="C1029" t="s">
        <v>170</v>
      </c>
      <c r="D1029" t="s">
        <v>171</v>
      </c>
      <c r="E1029" t="s">
        <v>65</v>
      </c>
      <c r="F1029" t="s">
        <v>27</v>
      </c>
      <c r="G1029" s="5">
        <v>0</v>
      </c>
      <c r="H1029" s="2">
        <v>66.222200000000001</v>
      </c>
      <c r="I1029" s="5">
        <v>1</v>
      </c>
      <c r="J1029" s="3">
        <v>0</v>
      </c>
      <c r="K1029" s="4">
        <v>441</v>
      </c>
      <c r="L1029" s="4">
        <v>441</v>
      </c>
      <c r="M1029" s="1">
        <v>0</v>
      </c>
      <c r="N1029" s="4">
        <v>0</v>
      </c>
      <c r="O1029" s="4">
        <v>441</v>
      </c>
      <c r="P1029" s="1">
        <v>8</v>
      </c>
    </row>
    <row r="1030" spans="1:16" x14ac:dyDescent="0.35">
      <c r="A1030" t="s">
        <v>220</v>
      </c>
      <c r="B1030" t="s">
        <v>221</v>
      </c>
      <c r="C1030" t="s">
        <v>170</v>
      </c>
      <c r="D1030" t="s">
        <v>171</v>
      </c>
      <c r="E1030" t="s">
        <v>49</v>
      </c>
      <c r="F1030" t="s">
        <v>34</v>
      </c>
      <c r="G1030" s="5">
        <v>0</v>
      </c>
      <c r="H1030" s="2">
        <v>66.222200000000001</v>
      </c>
      <c r="I1030" s="5">
        <v>1</v>
      </c>
      <c r="J1030" s="3">
        <v>0</v>
      </c>
      <c r="K1030" s="4">
        <v>360</v>
      </c>
      <c r="L1030" s="4">
        <v>360</v>
      </c>
      <c r="M1030" s="1">
        <v>0</v>
      </c>
      <c r="N1030" s="4">
        <v>0</v>
      </c>
      <c r="O1030" s="4">
        <v>360</v>
      </c>
      <c r="P1030" s="1">
        <v>31</v>
      </c>
    </row>
    <row r="1031" spans="1:16" x14ac:dyDescent="0.35">
      <c r="A1031" t="s">
        <v>220</v>
      </c>
      <c r="B1031" t="s">
        <v>221</v>
      </c>
      <c r="C1031" t="s">
        <v>170</v>
      </c>
      <c r="D1031" t="s">
        <v>171</v>
      </c>
      <c r="E1031" t="s">
        <v>90</v>
      </c>
      <c r="F1031" t="s">
        <v>31</v>
      </c>
      <c r="G1031" s="5">
        <v>53</v>
      </c>
      <c r="H1031" s="2">
        <v>66.222200000000001</v>
      </c>
      <c r="I1031" s="5">
        <v>2</v>
      </c>
      <c r="J1031" s="3">
        <v>0</v>
      </c>
      <c r="K1031" s="4">
        <v>262</v>
      </c>
      <c r="L1031" s="4">
        <v>131</v>
      </c>
      <c r="M1031" s="1">
        <v>3.7699999999999997E-2</v>
      </c>
      <c r="N1031" s="4">
        <v>4.9433962264150901</v>
      </c>
      <c r="O1031" s="4">
        <v>131</v>
      </c>
      <c r="P1031" s="1">
        <v>7.5</v>
      </c>
    </row>
    <row r="1032" spans="1:16" x14ac:dyDescent="0.35">
      <c r="A1032" t="s">
        <v>220</v>
      </c>
      <c r="B1032" t="s">
        <v>221</v>
      </c>
      <c r="C1032" t="s">
        <v>170</v>
      </c>
      <c r="D1032" t="s">
        <v>171</v>
      </c>
      <c r="E1032" t="s">
        <v>98</v>
      </c>
      <c r="F1032" t="s">
        <v>39</v>
      </c>
      <c r="G1032" s="5">
        <v>0</v>
      </c>
      <c r="H1032" s="2">
        <v>66.222200000000001</v>
      </c>
      <c r="I1032" s="5">
        <v>1</v>
      </c>
      <c r="J1032" s="3">
        <v>0</v>
      </c>
      <c r="K1032" s="4">
        <v>240</v>
      </c>
      <c r="L1032" s="4">
        <v>240</v>
      </c>
      <c r="M1032" s="1">
        <v>0</v>
      </c>
      <c r="N1032" s="4">
        <v>0</v>
      </c>
      <c r="O1032" s="4">
        <v>240</v>
      </c>
      <c r="P1032" s="1">
        <v>2</v>
      </c>
    </row>
    <row r="1033" spans="1:16" x14ac:dyDescent="0.35">
      <c r="A1033" t="s">
        <v>220</v>
      </c>
      <c r="B1033" t="s">
        <v>221</v>
      </c>
      <c r="C1033" t="s">
        <v>170</v>
      </c>
      <c r="D1033" t="s">
        <v>171</v>
      </c>
      <c r="E1033" t="s">
        <v>53</v>
      </c>
      <c r="F1033" t="s">
        <v>27</v>
      </c>
      <c r="G1033" s="5">
        <v>0</v>
      </c>
      <c r="H1033" s="2">
        <v>66.222200000000001</v>
      </c>
      <c r="I1033" s="5">
        <v>1</v>
      </c>
      <c r="J1033" s="3">
        <v>0</v>
      </c>
      <c r="K1033" s="4">
        <v>239.4</v>
      </c>
      <c r="L1033" s="4">
        <v>239.4</v>
      </c>
      <c r="M1033" s="1">
        <v>0</v>
      </c>
      <c r="N1033" s="4">
        <v>0</v>
      </c>
      <c r="O1033" s="4">
        <v>239.4</v>
      </c>
      <c r="P1033" s="1">
        <v>2</v>
      </c>
    </row>
    <row r="1034" spans="1:16" x14ac:dyDescent="0.35">
      <c r="A1034" t="s">
        <v>220</v>
      </c>
      <c r="B1034" t="s">
        <v>221</v>
      </c>
      <c r="C1034" t="s">
        <v>170</v>
      </c>
      <c r="D1034" t="s">
        <v>171</v>
      </c>
      <c r="E1034" t="s">
        <v>23</v>
      </c>
      <c r="F1034" t="s">
        <v>24</v>
      </c>
      <c r="G1034" s="5">
        <v>0</v>
      </c>
      <c r="H1034" s="2">
        <v>66.222200000000001</v>
      </c>
      <c r="I1034" s="5">
        <v>1</v>
      </c>
      <c r="J1034" s="3">
        <v>0</v>
      </c>
      <c r="K1034" s="4">
        <v>220</v>
      </c>
      <c r="L1034" s="4">
        <v>220</v>
      </c>
      <c r="M1034" s="1">
        <v>0</v>
      </c>
      <c r="N1034" s="4">
        <v>0</v>
      </c>
      <c r="O1034" s="4">
        <v>220</v>
      </c>
      <c r="P1034" s="1">
        <v>3</v>
      </c>
    </row>
    <row r="1035" spans="1:16" x14ac:dyDescent="0.35">
      <c r="A1035" t="s">
        <v>220</v>
      </c>
      <c r="B1035" t="s">
        <v>221</v>
      </c>
      <c r="C1035" t="s">
        <v>170</v>
      </c>
      <c r="D1035" t="s">
        <v>171</v>
      </c>
      <c r="E1035" t="s">
        <v>64</v>
      </c>
      <c r="F1035" t="s">
        <v>36</v>
      </c>
      <c r="G1035" s="5">
        <v>0</v>
      </c>
      <c r="H1035" s="2">
        <v>66.222200000000001</v>
      </c>
      <c r="I1035" s="5">
        <v>1</v>
      </c>
      <c r="J1035" s="3">
        <v>0</v>
      </c>
      <c r="K1035" s="4">
        <v>180</v>
      </c>
      <c r="L1035" s="4">
        <v>180</v>
      </c>
      <c r="M1035" s="1">
        <v>0</v>
      </c>
      <c r="N1035" s="4">
        <v>0</v>
      </c>
      <c r="O1035" s="4">
        <v>180</v>
      </c>
      <c r="P1035" s="1">
        <v>8</v>
      </c>
    </row>
    <row r="1036" spans="1:16" x14ac:dyDescent="0.35">
      <c r="A1036" t="s">
        <v>220</v>
      </c>
      <c r="B1036" t="s">
        <v>221</v>
      </c>
      <c r="C1036" t="s">
        <v>170</v>
      </c>
      <c r="D1036" t="s">
        <v>171</v>
      </c>
      <c r="E1036" t="s">
        <v>50</v>
      </c>
      <c r="F1036" t="s">
        <v>36</v>
      </c>
      <c r="G1036" s="5">
        <v>0</v>
      </c>
      <c r="H1036" s="2">
        <v>66.222200000000001</v>
      </c>
      <c r="I1036" s="5">
        <v>1</v>
      </c>
      <c r="J1036" s="3">
        <v>0</v>
      </c>
      <c r="K1036" s="4">
        <v>147</v>
      </c>
      <c r="L1036" s="4">
        <v>147</v>
      </c>
      <c r="M1036" s="1">
        <v>0</v>
      </c>
      <c r="N1036" s="4">
        <v>0</v>
      </c>
      <c r="O1036" s="4">
        <v>147</v>
      </c>
      <c r="P1036" s="1">
        <v>8</v>
      </c>
    </row>
    <row r="1037" spans="1:16" x14ac:dyDescent="0.35">
      <c r="A1037" t="s">
        <v>220</v>
      </c>
      <c r="B1037" t="s">
        <v>221</v>
      </c>
      <c r="C1037" t="s">
        <v>170</v>
      </c>
      <c r="D1037" t="s">
        <v>171</v>
      </c>
      <c r="E1037" t="s">
        <v>56</v>
      </c>
      <c r="F1037" t="s">
        <v>36</v>
      </c>
      <c r="G1037" s="5">
        <v>299</v>
      </c>
      <c r="H1037" s="2">
        <v>66.222200000000001</v>
      </c>
      <c r="I1037" s="5">
        <v>2</v>
      </c>
      <c r="J1037" s="3">
        <v>0</v>
      </c>
      <c r="K1037" s="4">
        <v>138</v>
      </c>
      <c r="L1037" s="4">
        <v>69</v>
      </c>
      <c r="M1037" s="1">
        <v>6.7000000000000002E-3</v>
      </c>
      <c r="N1037" s="4">
        <v>0.46153846153846101</v>
      </c>
      <c r="O1037" s="4">
        <v>69</v>
      </c>
      <c r="P1037" s="1">
        <v>7.5</v>
      </c>
    </row>
    <row r="1038" spans="1:16" x14ac:dyDescent="0.35">
      <c r="A1038" t="s">
        <v>220</v>
      </c>
      <c r="B1038" t="s">
        <v>221</v>
      </c>
      <c r="C1038" t="s">
        <v>170</v>
      </c>
      <c r="D1038" t="s">
        <v>171</v>
      </c>
      <c r="E1038" t="s">
        <v>66</v>
      </c>
      <c r="F1038" t="s">
        <v>59</v>
      </c>
      <c r="G1038" s="5">
        <v>0</v>
      </c>
      <c r="H1038" s="2">
        <v>66.222200000000001</v>
      </c>
      <c r="I1038" s="5">
        <v>1</v>
      </c>
      <c r="J1038" s="3">
        <v>0</v>
      </c>
      <c r="K1038" s="4">
        <v>127.2</v>
      </c>
      <c r="L1038" s="4">
        <v>127.2</v>
      </c>
      <c r="M1038" s="1">
        <v>0</v>
      </c>
      <c r="N1038" s="4">
        <v>0</v>
      </c>
      <c r="O1038" s="4">
        <v>127.2</v>
      </c>
      <c r="P1038" s="1">
        <v>8</v>
      </c>
    </row>
    <row r="1039" spans="1:16" x14ac:dyDescent="0.35">
      <c r="A1039" t="s">
        <v>220</v>
      </c>
      <c r="B1039" t="s">
        <v>221</v>
      </c>
      <c r="C1039" t="s">
        <v>170</v>
      </c>
      <c r="D1039" t="s">
        <v>171</v>
      </c>
      <c r="E1039" t="s">
        <v>62</v>
      </c>
      <c r="F1039" t="s">
        <v>31</v>
      </c>
      <c r="G1039" s="5">
        <v>0</v>
      </c>
      <c r="H1039" s="2">
        <v>66.222200000000001</v>
      </c>
      <c r="I1039" s="5">
        <v>1</v>
      </c>
      <c r="J1039" s="3">
        <v>0</v>
      </c>
      <c r="K1039" s="4">
        <v>120</v>
      </c>
      <c r="L1039" s="4">
        <v>120</v>
      </c>
      <c r="M1039" s="1">
        <v>0</v>
      </c>
      <c r="N1039" s="4">
        <v>0</v>
      </c>
      <c r="O1039" s="4">
        <v>120</v>
      </c>
      <c r="P1039" s="1">
        <v>7</v>
      </c>
    </row>
    <row r="1040" spans="1:16" x14ac:dyDescent="0.35">
      <c r="A1040" t="s">
        <v>220</v>
      </c>
      <c r="B1040" t="s">
        <v>221</v>
      </c>
      <c r="C1040" t="s">
        <v>170</v>
      </c>
      <c r="D1040" t="s">
        <v>171</v>
      </c>
      <c r="E1040" t="s">
        <v>76</v>
      </c>
      <c r="F1040" t="s">
        <v>27</v>
      </c>
      <c r="G1040" s="5">
        <v>0</v>
      </c>
      <c r="H1040" s="2">
        <v>66.222200000000001</v>
      </c>
      <c r="I1040" s="5">
        <v>1</v>
      </c>
      <c r="J1040" s="3">
        <v>0</v>
      </c>
      <c r="K1040" s="4">
        <v>117</v>
      </c>
      <c r="L1040" s="4">
        <v>117</v>
      </c>
      <c r="M1040" s="1">
        <v>0</v>
      </c>
      <c r="N1040" s="4">
        <v>0</v>
      </c>
      <c r="O1040" s="4">
        <v>117</v>
      </c>
      <c r="P1040" s="1">
        <v>31</v>
      </c>
    </row>
    <row r="1041" spans="1:16" x14ac:dyDescent="0.35">
      <c r="A1041" t="s">
        <v>220</v>
      </c>
      <c r="B1041" t="s">
        <v>221</v>
      </c>
      <c r="C1041" t="s">
        <v>170</v>
      </c>
      <c r="D1041" t="s">
        <v>171</v>
      </c>
      <c r="E1041" t="s">
        <v>96</v>
      </c>
      <c r="F1041" t="s">
        <v>34</v>
      </c>
      <c r="G1041" s="5">
        <v>0</v>
      </c>
      <c r="H1041" s="2">
        <v>66.222200000000001</v>
      </c>
      <c r="I1041" s="5">
        <v>1</v>
      </c>
      <c r="J1041" s="3">
        <v>0</v>
      </c>
      <c r="K1041" s="4">
        <v>105</v>
      </c>
      <c r="L1041" s="4">
        <v>105</v>
      </c>
      <c r="M1041" s="1">
        <v>0</v>
      </c>
      <c r="N1041" s="4">
        <v>0</v>
      </c>
      <c r="O1041" s="4">
        <v>105</v>
      </c>
      <c r="P1041" s="1">
        <v>1</v>
      </c>
    </row>
    <row r="1042" spans="1:16" x14ac:dyDescent="0.35">
      <c r="A1042" t="s">
        <v>220</v>
      </c>
      <c r="B1042" t="s">
        <v>221</v>
      </c>
      <c r="C1042" t="s">
        <v>170</v>
      </c>
      <c r="D1042" t="s">
        <v>171</v>
      </c>
      <c r="E1042" t="s">
        <v>78</v>
      </c>
      <c r="F1042" t="s">
        <v>24</v>
      </c>
      <c r="G1042" s="5">
        <v>0</v>
      </c>
      <c r="H1042" s="2">
        <v>66.222200000000001</v>
      </c>
      <c r="I1042" s="5">
        <v>1</v>
      </c>
      <c r="J1042" s="3">
        <v>0</v>
      </c>
      <c r="K1042" s="4">
        <v>37.5</v>
      </c>
      <c r="L1042" s="4">
        <v>37.5</v>
      </c>
      <c r="M1042" s="1">
        <v>0</v>
      </c>
      <c r="N1042" s="4">
        <v>0</v>
      </c>
      <c r="O1042" s="4">
        <v>37.5</v>
      </c>
      <c r="P1042" s="1">
        <v>7</v>
      </c>
    </row>
    <row r="1043" spans="1:16" x14ac:dyDescent="0.35">
      <c r="A1043" t="s">
        <v>220</v>
      </c>
      <c r="B1043" t="s">
        <v>221</v>
      </c>
      <c r="C1043" t="s">
        <v>170</v>
      </c>
      <c r="D1043" t="s">
        <v>171</v>
      </c>
      <c r="E1043" t="s">
        <v>42</v>
      </c>
      <c r="F1043" t="s">
        <v>24</v>
      </c>
      <c r="G1043" s="5">
        <v>0</v>
      </c>
      <c r="H1043" s="2">
        <v>66.222200000000001</v>
      </c>
      <c r="I1043" s="5">
        <v>1</v>
      </c>
      <c r="J1043" s="3">
        <v>0</v>
      </c>
      <c r="K1043" s="4">
        <v>34.799999999999997</v>
      </c>
      <c r="L1043" s="4">
        <v>34.799999999999997</v>
      </c>
      <c r="M1043" s="1">
        <v>0</v>
      </c>
      <c r="N1043" s="4">
        <v>0</v>
      </c>
      <c r="O1043" s="4">
        <v>34.799999999999997</v>
      </c>
      <c r="P1043" s="1">
        <v>1</v>
      </c>
    </row>
    <row r="1044" spans="1:16" x14ac:dyDescent="0.35">
      <c r="A1044" t="s">
        <v>222</v>
      </c>
      <c r="B1044" t="s">
        <v>223</v>
      </c>
      <c r="C1044" t="s">
        <v>224</v>
      </c>
      <c r="D1044" t="s">
        <v>225</v>
      </c>
      <c r="E1044" t="s">
        <v>85</v>
      </c>
      <c r="F1044" t="s">
        <v>34</v>
      </c>
      <c r="G1044" s="5">
        <v>0</v>
      </c>
      <c r="H1044" s="2">
        <v>70.444400000000002</v>
      </c>
      <c r="I1044" s="5">
        <v>1</v>
      </c>
      <c r="J1044" s="3">
        <v>0</v>
      </c>
      <c r="K1044" s="4">
        <v>3952.5</v>
      </c>
      <c r="L1044" s="4">
        <v>3952.5</v>
      </c>
      <c r="M1044" s="1">
        <v>0</v>
      </c>
      <c r="N1044" s="4">
        <v>0</v>
      </c>
      <c r="O1044" s="4">
        <v>3952.5</v>
      </c>
      <c r="P1044" s="1">
        <v>10</v>
      </c>
    </row>
    <row r="1045" spans="1:16" x14ac:dyDescent="0.35">
      <c r="A1045" t="s">
        <v>222</v>
      </c>
      <c r="B1045" t="s">
        <v>223</v>
      </c>
      <c r="C1045" t="s">
        <v>224</v>
      </c>
      <c r="D1045" t="s">
        <v>225</v>
      </c>
      <c r="E1045" t="s">
        <v>52</v>
      </c>
      <c r="F1045" t="s">
        <v>39</v>
      </c>
      <c r="G1045" s="5">
        <v>150</v>
      </c>
      <c r="H1045" s="2">
        <v>70.444400000000002</v>
      </c>
      <c r="I1045" s="5">
        <v>3</v>
      </c>
      <c r="J1045" s="3">
        <v>0</v>
      </c>
      <c r="K1045" s="4">
        <v>991.95</v>
      </c>
      <c r="L1045" s="4">
        <v>330.65</v>
      </c>
      <c r="M1045" s="1">
        <v>0.02</v>
      </c>
      <c r="N1045" s="4">
        <v>6.6130000000000004</v>
      </c>
      <c r="O1045" s="4">
        <v>330.65</v>
      </c>
      <c r="P1045" s="1">
        <v>8</v>
      </c>
    </row>
    <row r="1046" spans="1:16" x14ac:dyDescent="0.35">
      <c r="A1046" t="s">
        <v>222</v>
      </c>
      <c r="B1046" t="s">
        <v>223</v>
      </c>
      <c r="C1046" t="s">
        <v>224</v>
      </c>
      <c r="D1046" t="s">
        <v>225</v>
      </c>
      <c r="E1046" t="s">
        <v>22</v>
      </c>
      <c r="F1046" t="s">
        <v>21</v>
      </c>
      <c r="G1046" s="5">
        <v>513</v>
      </c>
      <c r="H1046" s="2">
        <v>70.444400000000002</v>
      </c>
      <c r="I1046" s="5">
        <v>2</v>
      </c>
      <c r="J1046" s="3">
        <v>0</v>
      </c>
      <c r="K1046" s="4">
        <v>639.6</v>
      </c>
      <c r="L1046" s="4">
        <v>319.8</v>
      </c>
      <c r="M1046" s="1">
        <v>3.8999999999999998E-3</v>
      </c>
      <c r="N1046" s="4">
        <v>1.2467836257309901</v>
      </c>
      <c r="O1046" s="4">
        <v>319.8</v>
      </c>
      <c r="P1046" s="1">
        <v>6</v>
      </c>
    </row>
    <row r="1047" spans="1:16" x14ac:dyDescent="0.35">
      <c r="A1047" t="s">
        <v>222</v>
      </c>
      <c r="B1047" t="s">
        <v>223</v>
      </c>
      <c r="C1047" t="s">
        <v>224</v>
      </c>
      <c r="D1047" t="s">
        <v>225</v>
      </c>
      <c r="E1047" t="s">
        <v>97</v>
      </c>
      <c r="F1047" t="s">
        <v>36</v>
      </c>
      <c r="G1047" s="5">
        <v>0</v>
      </c>
      <c r="H1047" s="2">
        <v>70.444400000000002</v>
      </c>
      <c r="I1047" s="5">
        <v>1</v>
      </c>
      <c r="J1047" s="3">
        <v>0</v>
      </c>
      <c r="K1047" s="4">
        <v>600</v>
      </c>
      <c r="L1047" s="4">
        <v>600</v>
      </c>
      <c r="M1047" s="1">
        <v>0</v>
      </c>
      <c r="N1047" s="4">
        <v>0</v>
      </c>
      <c r="O1047" s="4">
        <v>600</v>
      </c>
      <c r="P1047" s="1">
        <v>13</v>
      </c>
    </row>
    <row r="1048" spans="1:16" x14ac:dyDescent="0.35">
      <c r="A1048" t="s">
        <v>222</v>
      </c>
      <c r="B1048" t="s">
        <v>223</v>
      </c>
      <c r="C1048" t="s">
        <v>224</v>
      </c>
      <c r="D1048" t="s">
        <v>225</v>
      </c>
      <c r="E1048" t="s">
        <v>70</v>
      </c>
      <c r="F1048" t="s">
        <v>59</v>
      </c>
      <c r="G1048" s="5">
        <v>0</v>
      </c>
      <c r="H1048" s="2">
        <v>70.444400000000002</v>
      </c>
      <c r="I1048" s="5">
        <v>1</v>
      </c>
      <c r="J1048" s="3">
        <v>0</v>
      </c>
      <c r="K1048" s="4">
        <v>509.6</v>
      </c>
      <c r="L1048" s="4">
        <v>509.6</v>
      </c>
      <c r="M1048" s="1">
        <v>0</v>
      </c>
      <c r="N1048" s="4">
        <v>0</v>
      </c>
      <c r="O1048" s="4">
        <v>509.6</v>
      </c>
      <c r="P1048" s="1">
        <v>9</v>
      </c>
    </row>
    <row r="1049" spans="1:16" x14ac:dyDescent="0.35">
      <c r="A1049" t="s">
        <v>222</v>
      </c>
      <c r="B1049" t="s">
        <v>223</v>
      </c>
      <c r="C1049" t="s">
        <v>224</v>
      </c>
      <c r="D1049" t="s">
        <v>225</v>
      </c>
      <c r="E1049" t="s">
        <v>62</v>
      </c>
      <c r="F1049" t="s">
        <v>31</v>
      </c>
      <c r="G1049" s="5">
        <v>0</v>
      </c>
      <c r="H1049" s="2">
        <v>70.444400000000002</v>
      </c>
      <c r="I1049" s="5">
        <v>1</v>
      </c>
      <c r="J1049" s="3">
        <v>0</v>
      </c>
      <c r="K1049" s="4">
        <v>480</v>
      </c>
      <c r="L1049" s="4">
        <v>480</v>
      </c>
      <c r="M1049" s="1">
        <v>0</v>
      </c>
      <c r="N1049" s="4">
        <v>0</v>
      </c>
      <c r="O1049" s="4">
        <v>480</v>
      </c>
      <c r="P1049" s="1">
        <v>5</v>
      </c>
    </row>
    <row r="1050" spans="1:16" x14ac:dyDescent="0.35">
      <c r="A1050" t="s">
        <v>222</v>
      </c>
      <c r="B1050" t="s">
        <v>223</v>
      </c>
      <c r="C1050" t="s">
        <v>224</v>
      </c>
      <c r="D1050" t="s">
        <v>225</v>
      </c>
      <c r="E1050" t="s">
        <v>23</v>
      </c>
      <c r="F1050" t="s">
        <v>24</v>
      </c>
      <c r="G1050" s="5">
        <v>0</v>
      </c>
      <c r="H1050" s="2">
        <v>70.444400000000002</v>
      </c>
      <c r="I1050" s="5">
        <v>1</v>
      </c>
      <c r="J1050" s="3">
        <v>0</v>
      </c>
      <c r="K1050" s="4">
        <v>440</v>
      </c>
      <c r="L1050" s="4">
        <v>440</v>
      </c>
      <c r="M1050" s="1">
        <v>0</v>
      </c>
      <c r="N1050" s="4">
        <v>0</v>
      </c>
      <c r="O1050" s="4">
        <v>440</v>
      </c>
      <c r="P1050" s="1">
        <v>5</v>
      </c>
    </row>
    <row r="1051" spans="1:16" x14ac:dyDescent="0.35">
      <c r="A1051" t="s">
        <v>222</v>
      </c>
      <c r="B1051" t="s">
        <v>223</v>
      </c>
      <c r="C1051" t="s">
        <v>224</v>
      </c>
      <c r="D1051" t="s">
        <v>225</v>
      </c>
      <c r="E1051" t="s">
        <v>35</v>
      </c>
      <c r="F1051" t="s">
        <v>36</v>
      </c>
      <c r="G1051" s="5">
        <v>410</v>
      </c>
      <c r="H1051" s="2">
        <v>70.444400000000002</v>
      </c>
      <c r="I1051" s="5">
        <v>2</v>
      </c>
      <c r="J1051" s="3">
        <v>0</v>
      </c>
      <c r="K1051" s="4">
        <v>434</v>
      </c>
      <c r="L1051" s="4">
        <v>217</v>
      </c>
      <c r="M1051" s="1">
        <v>4.8999999999999998E-3</v>
      </c>
      <c r="N1051" s="4">
        <v>1.0585365853658499</v>
      </c>
      <c r="O1051" s="4">
        <v>217</v>
      </c>
      <c r="P1051" s="1">
        <v>6.5</v>
      </c>
    </row>
    <row r="1052" spans="1:16" x14ac:dyDescent="0.35">
      <c r="A1052" t="s">
        <v>222</v>
      </c>
      <c r="B1052" t="s">
        <v>223</v>
      </c>
      <c r="C1052" t="s">
        <v>224</v>
      </c>
      <c r="D1052" t="s">
        <v>225</v>
      </c>
      <c r="E1052" t="s">
        <v>55</v>
      </c>
      <c r="F1052" t="s">
        <v>34</v>
      </c>
      <c r="G1052" s="5">
        <v>0</v>
      </c>
      <c r="H1052" s="2">
        <v>70.444400000000002</v>
      </c>
      <c r="I1052" s="5">
        <v>1</v>
      </c>
      <c r="J1052" s="3">
        <v>0</v>
      </c>
      <c r="K1052" s="4">
        <v>432</v>
      </c>
      <c r="L1052" s="4">
        <v>432</v>
      </c>
      <c r="M1052" s="1">
        <v>0</v>
      </c>
      <c r="N1052" s="4">
        <v>0</v>
      </c>
      <c r="O1052" s="4">
        <v>432</v>
      </c>
      <c r="P1052" s="1">
        <v>9</v>
      </c>
    </row>
    <row r="1053" spans="1:16" x14ac:dyDescent="0.35">
      <c r="A1053" t="s">
        <v>222</v>
      </c>
      <c r="B1053" t="s">
        <v>223</v>
      </c>
      <c r="C1053" t="s">
        <v>224</v>
      </c>
      <c r="D1053" t="s">
        <v>225</v>
      </c>
      <c r="E1053" t="s">
        <v>87</v>
      </c>
      <c r="F1053" t="s">
        <v>34</v>
      </c>
      <c r="G1053" s="5">
        <v>0</v>
      </c>
      <c r="H1053" s="2">
        <v>70.444400000000002</v>
      </c>
      <c r="I1053" s="5">
        <v>1</v>
      </c>
      <c r="J1053" s="3">
        <v>0</v>
      </c>
      <c r="K1053" s="4">
        <v>360</v>
      </c>
      <c r="L1053" s="4">
        <v>360</v>
      </c>
      <c r="M1053" s="1">
        <v>0</v>
      </c>
      <c r="N1053" s="4">
        <v>0</v>
      </c>
      <c r="O1053" s="4">
        <v>360</v>
      </c>
      <c r="P1053" s="1">
        <v>2</v>
      </c>
    </row>
    <row r="1054" spans="1:16" x14ac:dyDescent="0.35">
      <c r="A1054" t="s">
        <v>222</v>
      </c>
      <c r="B1054" t="s">
        <v>223</v>
      </c>
      <c r="C1054" t="s">
        <v>224</v>
      </c>
      <c r="D1054" t="s">
        <v>225</v>
      </c>
      <c r="E1054" t="s">
        <v>92</v>
      </c>
      <c r="F1054" t="s">
        <v>24</v>
      </c>
      <c r="G1054" s="5">
        <v>0</v>
      </c>
      <c r="H1054" s="2">
        <v>70.444400000000002</v>
      </c>
      <c r="I1054" s="5">
        <v>1</v>
      </c>
      <c r="J1054" s="3">
        <v>0</v>
      </c>
      <c r="K1054" s="4">
        <v>315</v>
      </c>
      <c r="L1054" s="4">
        <v>315</v>
      </c>
      <c r="M1054" s="1">
        <v>0</v>
      </c>
      <c r="N1054" s="4">
        <v>0</v>
      </c>
      <c r="O1054" s="4">
        <v>315</v>
      </c>
      <c r="P1054" s="1">
        <v>9</v>
      </c>
    </row>
    <row r="1055" spans="1:16" x14ac:dyDescent="0.35">
      <c r="A1055" t="s">
        <v>222</v>
      </c>
      <c r="B1055" t="s">
        <v>223</v>
      </c>
      <c r="C1055" t="s">
        <v>224</v>
      </c>
      <c r="D1055" t="s">
        <v>225</v>
      </c>
      <c r="E1055" t="s">
        <v>57</v>
      </c>
      <c r="F1055" t="s">
        <v>24</v>
      </c>
      <c r="G1055" s="5">
        <v>0</v>
      </c>
      <c r="H1055" s="2">
        <v>70.444400000000002</v>
      </c>
      <c r="I1055" s="5">
        <v>1</v>
      </c>
      <c r="J1055" s="3">
        <v>0</v>
      </c>
      <c r="K1055" s="4">
        <v>250</v>
      </c>
      <c r="L1055" s="4">
        <v>250</v>
      </c>
      <c r="M1055" s="1">
        <v>0</v>
      </c>
      <c r="N1055" s="4">
        <v>0</v>
      </c>
      <c r="O1055" s="4">
        <v>250</v>
      </c>
      <c r="P1055" s="1">
        <v>7</v>
      </c>
    </row>
    <row r="1056" spans="1:16" x14ac:dyDescent="0.35">
      <c r="A1056" t="s">
        <v>222</v>
      </c>
      <c r="B1056" t="s">
        <v>223</v>
      </c>
      <c r="C1056" t="s">
        <v>224</v>
      </c>
      <c r="D1056" t="s">
        <v>225</v>
      </c>
      <c r="E1056" t="s">
        <v>37</v>
      </c>
      <c r="F1056" t="s">
        <v>31</v>
      </c>
      <c r="G1056" s="5">
        <v>0</v>
      </c>
      <c r="H1056" s="2">
        <v>70.444400000000002</v>
      </c>
      <c r="I1056" s="5">
        <v>1</v>
      </c>
      <c r="J1056" s="3">
        <v>0</v>
      </c>
      <c r="K1056" s="4">
        <v>250</v>
      </c>
      <c r="L1056" s="4">
        <v>250</v>
      </c>
      <c r="M1056" s="1">
        <v>0</v>
      </c>
      <c r="N1056" s="4">
        <v>0</v>
      </c>
      <c r="O1056" s="4">
        <v>250</v>
      </c>
      <c r="P1056" s="1">
        <v>9</v>
      </c>
    </row>
    <row r="1057" spans="1:16" x14ac:dyDescent="0.35">
      <c r="A1057" t="s">
        <v>222</v>
      </c>
      <c r="B1057" t="s">
        <v>223</v>
      </c>
      <c r="C1057" t="s">
        <v>224</v>
      </c>
      <c r="D1057" t="s">
        <v>225</v>
      </c>
      <c r="E1057" t="s">
        <v>105</v>
      </c>
      <c r="F1057" t="s">
        <v>34</v>
      </c>
      <c r="G1057" s="5">
        <v>0</v>
      </c>
      <c r="H1057" s="2">
        <v>70.444400000000002</v>
      </c>
      <c r="I1057" s="5">
        <v>1</v>
      </c>
      <c r="J1057" s="3">
        <v>0</v>
      </c>
      <c r="K1057" s="4">
        <v>230</v>
      </c>
      <c r="L1057" s="4">
        <v>230</v>
      </c>
      <c r="M1057" s="1">
        <v>0</v>
      </c>
      <c r="N1057" s="4">
        <v>0</v>
      </c>
      <c r="O1057" s="4">
        <v>230</v>
      </c>
      <c r="P1057" s="1">
        <v>9</v>
      </c>
    </row>
    <row r="1058" spans="1:16" x14ac:dyDescent="0.35">
      <c r="A1058" t="s">
        <v>222</v>
      </c>
      <c r="B1058" t="s">
        <v>223</v>
      </c>
      <c r="C1058" t="s">
        <v>224</v>
      </c>
      <c r="D1058" t="s">
        <v>225</v>
      </c>
      <c r="E1058" t="s">
        <v>43</v>
      </c>
      <c r="F1058" t="s">
        <v>34</v>
      </c>
      <c r="G1058" s="5">
        <v>0</v>
      </c>
      <c r="H1058" s="2">
        <v>70.444400000000002</v>
      </c>
      <c r="I1058" s="5">
        <v>1</v>
      </c>
      <c r="J1058" s="3">
        <v>0</v>
      </c>
      <c r="K1058" s="4">
        <v>180</v>
      </c>
      <c r="L1058" s="4">
        <v>180</v>
      </c>
      <c r="M1058" s="1">
        <v>0</v>
      </c>
      <c r="N1058" s="4">
        <v>0</v>
      </c>
      <c r="O1058" s="4">
        <v>180</v>
      </c>
      <c r="P1058" s="1">
        <v>7</v>
      </c>
    </row>
    <row r="1059" spans="1:16" x14ac:dyDescent="0.35">
      <c r="A1059" t="s">
        <v>222</v>
      </c>
      <c r="B1059" t="s">
        <v>223</v>
      </c>
      <c r="C1059" t="s">
        <v>224</v>
      </c>
      <c r="D1059" t="s">
        <v>225</v>
      </c>
      <c r="E1059" t="s">
        <v>96</v>
      </c>
      <c r="F1059" t="s">
        <v>34</v>
      </c>
      <c r="G1059" s="5">
        <v>0</v>
      </c>
      <c r="H1059" s="2">
        <v>70.444400000000002</v>
      </c>
      <c r="I1059" s="5">
        <v>1</v>
      </c>
      <c r="J1059" s="3">
        <v>0</v>
      </c>
      <c r="K1059" s="4">
        <v>180</v>
      </c>
      <c r="L1059" s="4">
        <v>180</v>
      </c>
      <c r="M1059" s="1">
        <v>0</v>
      </c>
      <c r="N1059" s="4">
        <v>0</v>
      </c>
      <c r="O1059" s="4">
        <v>180</v>
      </c>
      <c r="P1059" s="1">
        <v>9</v>
      </c>
    </row>
    <row r="1060" spans="1:16" x14ac:dyDescent="0.35">
      <c r="A1060" t="s">
        <v>222</v>
      </c>
      <c r="B1060" t="s">
        <v>223</v>
      </c>
      <c r="C1060" t="s">
        <v>224</v>
      </c>
      <c r="D1060" t="s">
        <v>225</v>
      </c>
      <c r="E1060" t="s">
        <v>38</v>
      </c>
      <c r="F1060" t="s">
        <v>39</v>
      </c>
      <c r="G1060" s="5">
        <v>0</v>
      </c>
      <c r="H1060" s="2">
        <v>70.444400000000002</v>
      </c>
      <c r="I1060" s="5">
        <v>1</v>
      </c>
      <c r="J1060" s="3">
        <v>0</v>
      </c>
      <c r="K1060" s="4">
        <v>175.5</v>
      </c>
      <c r="L1060" s="4">
        <v>175.5</v>
      </c>
      <c r="M1060" s="1">
        <v>0</v>
      </c>
      <c r="N1060" s="4">
        <v>0</v>
      </c>
      <c r="O1060" s="4">
        <v>175.5</v>
      </c>
      <c r="P1060" s="1">
        <v>13</v>
      </c>
    </row>
    <row r="1061" spans="1:16" x14ac:dyDescent="0.35">
      <c r="A1061" t="s">
        <v>222</v>
      </c>
      <c r="B1061" t="s">
        <v>223</v>
      </c>
      <c r="C1061" t="s">
        <v>224</v>
      </c>
      <c r="D1061" t="s">
        <v>225</v>
      </c>
      <c r="E1061" t="s">
        <v>78</v>
      </c>
      <c r="F1061" t="s">
        <v>24</v>
      </c>
      <c r="G1061" s="5">
        <v>0</v>
      </c>
      <c r="H1061" s="2">
        <v>70.444400000000002</v>
      </c>
      <c r="I1061" s="5">
        <v>1</v>
      </c>
      <c r="J1061" s="3">
        <v>0</v>
      </c>
      <c r="K1061" s="4">
        <v>75</v>
      </c>
      <c r="L1061" s="4">
        <v>75</v>
      </c>
      <c r="M1061" s="1">
        <v>0</v>
      </c>
      <c r="N1061" s="4">
        <v>0</v>
      </c>
      <c r="O1061" s="4">
        <v>75</v>
      </c>
      <c r="P1061" s="1">
        <v>3</v>
      </c>
    </row>
    <row r="1062" spans="1:16" x14ac:dyDescent="0.35">
      <c r="A1062" t="s">
        <v>222</v>
      </c>
      <c r="B1062" t="s">
        <v>223</v>
      </c>
      <c r="C1062" t="s">
        <v>224</v>
      </c>
      <c r="D1062" t="s">
        <v>225</v>
      </c>
      <c r="E1062" t="s">
        <v>74</v>
      </c>
      <c r="F1062" t="s">
        <v>21</v>
      </c>
      <c r="G1062" s="5">
        <v>0</v>
      </c>
      <c r="H1062" s="2">
        <v>70.444400000000002</v>
      </c>
      <c r="I1062" s="5">
        <v>1</v>
      </c>
      <c r="J1062" s="3">
        <v>0</v>
      </c>
      <c r="K1062" s="4">
        <v>74.5</v>
      </c>
      <c r="L1062" s="4">
        <v>74.5</v>
      </c>
      <c r="M1062" s="1">
        <v>0</v>
      </c>
      <c r="N1062" s="4">
        <v>0</v>
      </c>
      <c r="O1062" s="4">
        <v>74.5</v>
      </c>
      <c r="P1062" s="1">
        <v>3</v>
      </c>
    </row>
    <row r="1063" spans="1:16" x14ac:dyDescent="0.35">
      <c r="A1063" t="s">
        <v>222</v>
      </c>
      <c r="B1063" t="s">
        <v>223</v>
      </c>
      <c r="C1063" t="s">
        <v>224</v>
      </c>
      <c r="D1063" t="s">
        <v>225</v>
      </c>
      <c r="E1063" t="s">
        <v>71</v>
      </c>
      <c r="F1063" t="s">
        <v>31</v>
      </c>
      <c r="G1063" s="5">
        <v>0</v>
      </c>
      <c r="H1063" s="2">
        <v>70.444400000000002</v>
      </c>
      <c r="I1063" s="5">
        <v>1</v>
      </c>
      <c r="J1063" s="3">
        <v>0</v>
      </c>
      <c r="K1063" s="4">
        <v>64.400000000000006</v>
      </c>
      <c r="L1063" s="4">
        <v>64.400000000000006</v>
      </c>
      <c r="M1063" s="1">
        <v>0</v>
      </c>
      <c r="N1063" s="4">
        <v>0</v>
      </c>
      <c r="O1063" s="4">
        <v>64.400000000000006</v>
      </c>
      <c r="P1063" s="1">
        <v>7</v>
      </c>
    </row>
    <row r="1064" spans="1:16" x14ac:dyDescent="0.35">
      <c r="A1064" t="s">
        <v>222</v>
      </c>
      <c r="B1064" t="s">
        <v>223</v>
      </c>
      <c r="C1064" t="s">
        <v>224</v>
      </c>
      <c r="D1064" t="s">
        <v>225</v>
      </c>
      <c r="E1064" t="s">
        <v>77</v>
      </c>
      <c r="F1064" t="s">
        <v>34</v>
      </c>
      <c r="G1064" s="5">
        <v>239</v>
      </c>
      <c r="H1064" s="2">
        <v>70.444400000000002</v>
      </c>
      <c r="I1064" s="5">
        <v>2</v>
      </c>
      <c r="J1064" s="3">
        <v>0</v>
      </c>
      <c r="K1064" s="4">
        <v>58.5</v>
      </c>
      <c r="L1064" s="4">
        <v>29.25</v>
      </c>
      <c r="M1064" s="1">
        <v>8.3999999999999995E-3</v>
      </c>
      <c r="N1064" s="4">
        <v>0.244769874476987</v>
      </c>
      <c r="O1064" s="4">
        <v>29.25</v>
      </c>
      <c r="P1064" s="1">
        <v>11.5</v>
      </c>
    </row>
    <row r="1065" spans="1:16" x14ac:dyDescent="0.35">
      <c r="A1065" t="s">
        <v>222</v>
      </c>
      <c r="B1065" t="s">
        <v>223</v>
      </c>
      <c r="C1065" t="s">
        <v>224</v>
      </c>
      <c r="D1065" t="s">
        <v>225</v>
      </c>
      <c r="E1065" t="s">
        <v>56</v>
      </c>
      <c r="F1065" t="s">
        <v>36</v>
      </c>
      <c r="G1065" s="5">
        <v>0</v>
      </c>
      <c r="H1065" s="2">
        <v>70.444400000000002</v>
      </c>
      <c r="I1065" s="5">
        <v>1</v>
      </c>
      <c r="J1065" s="3">
        <v>0</v>
      </c>
      <c r="K1065" s="4">
        <v>48</v>
      </c>
      <c r="L1065" s="4">
        <v>48</v>
      </c>
      <c r="M1065" s="1">
        <v>0</v>
      </c>
      <c r="N1065" s="4">
        <v>0</v>
      </c>
      <c r="O1065" s="4">
        <v>48</v>
      </c>
      <c r="P1065" s="1">
        <v>6</v>
      </c>
    </row>
    <row r="1066" spans="1:16" x14ac:dyDescent="0.35">
      <c r="A1066" t="s">
        <v>222</v>
      </c>
      <c r="B1066" t="s">
        <v>223</v>
      </c>
      <c r="C1066" t="s">
        <v>224</v>
      </c>
      <c r="D1066" t="s">
        <v>225</v>
      </c>
      <c r="E1066" t="s">
        <v>54</v>
      </c>
      <c r="F1066" t="s">
        <v>34</v>
      </c>
      <c r="G1066" s="5">
        <v>0</v>
      </c>
      <c r="H1066" s="2">
        <v>70.444400000000002</v>
      </c>
      <c r="I1066" s="5">
        <v>1</v>
      </c>
      <c r="J1066" s="3">
        <v>0</v>
      </c>
      <c r="K1066" s="4">
        <v>37.200000000000003</v>
      </c>
      <c r="L1066" s="4">
        <v>37.200000000000003</v>
      </c>
      <c r="M1066" s="1">
        <v>0</v>
      </c>
      <c r="N1066" s="4">
        <v>0</v>
      </c>
      <c r="O1066" s="4">
        <v>37.200000000000003</v>
      </c>
      <c r="P1066" s="1">
        <v>13</v>
      </c>
    </row>
    <row r="1067" spans="1:16" x14ac:dyDescent="0.35">
      <c r="A1067" t="s">
        <v>222</v>
      </c>
      <c r="B1067" t="s">
        <v>223</v>
      </c>
      <c r="C1067" t="s">
        <v>224</v>
      </c>
      <c r="D1067" t="s">
        <v>225</v>
      </c>
      <c r="E1067" t="s">
        <v>40</v>
      </c>
      <c r="F1067" t="s">
        <v>24</v>
      </c>
      <c r="G1067" s="5">
        <v>0</v>
      </c>
      <c r="H1067" s="2">
        <v>70.444400000000002</v>
      </c>
      <c r="I1067" s="5">
        <v>1</v>
      </c>
      <c r="J1067" s="3">
        <v>0</v>
      </c>
      <c r="K1067" s="4">
        <v>34.4</v>
      </c>
      <c r="L1067" s="4">
        <v>34.4</v>
      </c>
      <c r="M1067" s="1">
        <v>0</v>
      </c>
      <c r="N1067" s="4">
        <v>0</v>
      </c>
      <c r="O1067" s="4">
        <v>34.4</v>
      </c>
      <c r="P1067" s="1">
        <v>5</v>
      </c>
    </row>
    <row r="1068" spans="1:16" x14ac:dyDescent="0.35">
      <c r="A1068" t="s">
        <v>226</v>
      </c>
      <c r="B1068" t="s">
        <v>227</v>
      </c>
      <c r="C1068" t="s">
        <v>228</v>
      </c>
      <c r="D1068" t="s">
        <v>104</v>
      </c>
      <c r="E1068" t="s">
        <v>58</v>
      </c>
      <c r="F1068" t="s">
        <v>59</v>
      </c>
      <c r="G1068" s="5">
        <v>41</v>
      </c>
      <c r="H1068" s="2">
        <v>70.444400000000002</v>
      </c>
      <c r="I1068" s="5">
        <v>2</v>
      </c>
      <c r="J1068" s="3">
        <v>5.0000000745057997E-2</v>
      </c>
      <c r="K1068" s="4">
        <v>1589.9999991059301</v>
      </c>
      <c r="L1068" s="4">
        <v>794.99999955296505</v>
      </c>
      <c r="M1068" s="1">
        <v>4.8800000000000003E-2</v>
      </c>
      <c r="N1068" s="4">
        <v>38.780487783071401</v>
      </c>
      <c r="O1068" s="4">
        <v>794.99999955296505</v>
      </c>
      <c r="P1068" s="1">
        <v>6</v>
      </c>
    </row>
    <row r="1069" spans="1:16" x14ac:dyDescent="0.35">
      <c r="A1069" t="s">
        <v>226</v>
      </c>
      <c r="B1069" t="s">
        <v>227</v>
      </c>
      <c r="C1069" t="s">
        <v>228</v>
      </c>
      <c r="D1069" t="s">
        <v>104</v>
      </c>
      <c r="E1069" t="s">
        <v>30</v>
      </c>
      <c r="F1069" t="s">
        <v>31</v>
      </c>
      <c r="G1069" s="5">
        <v>315</v>
      </c>
      <c r="H1069" s="2">
        <v>70.444400000000002</v>
      </c>
      <c r="I1069" s="5">
        <v>2</v>
      </c>
      <c r="J1069" s="3">
        <v>0.150000000372529</v>
      </c>
      <c r="K1069" s="4">
        <v>1379.94999926537</v>
      </c>
      <c r="L1069" s="4">
        <v>689.97499963268604</v>
      </c>
      <c r="M1069" s="1">
        <v>6.3E-3</v>
      </c>
      <c r="N1069" s="4">
        <v>4.3807936484615002</v>
      </c>
      <c r="O1069" s="4">
        <v>689.97499963268604</v>
      </c>
      <c r="P1069" s="1">
        <v>8</v>
      </c>
    </row>
    <row r="1070" spans="1:16" x14ac:dyDescent="0.35">
      <c r="A1070" t="s">
        <v>226</v>
      </c>
      <c r="B1070" t="s">
        <v>227</v>
      </c>
      <c r="C1070" t="s">
        <v>228</v>
      </c>
      <c r="D1070" t="s">
        <v>104</v>
      </c>
      <c r="E1070" t="s">
        <v>29</v>
      </c>
      <c r="F1070" t="s">
        <v>24</v>
      </c>
      <c r="G1070" s="5">
        <v>0</v>
      </c>
      <c r="H1070" s="2">
        <v>70.444400000000002</v>
      </c>
      <c r="I1070" s="5">
        <v>1</v>
      </c>
      <c r="J1070" s="3">
        <v>0</v>
      </c>
      <c r="K1070" s="4">
        <v>1020</v>
      </c>
      <c r="L1070" s="4">
        <v>1020</v>
      </c>
      <c r="M1070" s="1">
        <v>0</v>
      </c>
      <c r="N1070" s="4">
        <v>0</v>
      </c>
      <c r="O1070" s="4">
        <v>1020</v>
      </c>
      <c r="P1070" s="1">
        <v>4</v>
      </c>
    </row>
    <row r="1071" spans="1:16" x14ac:dyDescent="0.35">
      <c r="A1071" t="s">
        <v>226</v>
      </c>
      <c r="B1071" t="s">
        <v>227</v>
      </c>
      <c r="C1071" t="s">
        <v>228</v>
      </c>
      <c r="D1071" t="s">
        <v>104</v>
      </c>
      <c r="E1071" t="s">
        <v>76</v>
      </c>
      <c r="F1071" t="s">
        <v>27</v>
      </c>
      <c r="G1071" s="5">
        <v>0</v>
      </c>
      <c r="H1071" s="2">
        <v>70.444400000000002</v>
      </c>
      <c r="I1071" s="5">
        <v>1</v>
      </c>
      <c r="J1071" s="3">
        <v>0</v>
      </c>
      <c r="K1071" s="4">
        <v>780</v>
      </c>
      <c r="L1071" s="4">
        <v>780</v>
      </c>
      <c r="M1071" s="1">
        <v>0</v>
      </c>
      <c r="N1071" s="4">
        <v>0</v>
      </c>
      <c r="O1071" s="4">
        <v>780</v>
      </c>
      <c r="P1071" s="1">
        <v>10</v>
      </c>
    </row>
    <row r="1072" spans="1:16" x14ac:dyDescent="0.35">
      <c r="A1072" t="s">
        <v>226</v>
      </c>
      <c r="B1072" t="s">
        <v>227</v>
      </c>
      <c r="C1072" t="s">
        <v>228</v>
      </c>
      <c r="D1072" t="s">
        <v>104</v>
      </c>
      <c r="E1072" t="s">
        <v>33</v>
      </c>
      <c r="F1072" t="s">
        <v>34</v>
      </c>
      <c r="G1072" s="5">
        <v>0</v>
      </c>
      <c r="H1072" s="2">
        <v>70.444400000000002</v>
      </c>
      <c r="I1072" s="5">
        <v>1</v>
      </c>
      <c r="J1072" s="3">
        <v>0</v>
      </c>
      <c r="K1072" s="4">
        <v>760</v>
      </c>
      <c r="L1072" s="4">
        <v>760</v>
      </c>
      <c r="M1072" s="1">
        <v>0</v>
      </c>
      <c r="N1072" s="4">
        <v>0</v>
      </c>
      <c r="O1072" s="4">
        <v>760</v>
      </c>
      <c r="P1072" s="1">
        <v>4</v>
      </c>
    </row>
    <row r="1073" spans="1:16" x14ac:dyDescent="0.35">
      <c r="A1073" t="s">
        <v>226</v>
      </c>
      <c r="B1073" t="s">
        <v>227</v>
      </c>
      <c r="C1073" t="s">
        <v>228</v>
      </c>
      <c r="D1073" t="s">
        <v>104</v>
      </c>
      <c r="E1073" t="s">
        <v>66</v>
      </c>
      <c r="F1073" t="s">
        <v>59</v>
      </c>
      <c r="G1073" s="5">
        <v>0</v>
      </c>
      <c r="H1073" s="2">
        <v>70.444400000000002</v>
      </c>
      <c r="I1073" s="5">
        <v>1</v>
      </c>
      <c r="J1073" s="3">
        <v>5.0000000745057997E-2</v>
      </c>
      <c r="K1073" s="4">
        <v>755.24999940767805</v>
      </c>
      <c r="L1073" s="4">
        <v>755.24999940767805</v>
      </c>
      <c r="M1073" s="1">
        <v>0</v>
      </c>
      <c r="N1073" s="4">
        <v>0</v>
      </c>
      <c r="O1073" s="4">
        <v>755.24999940767805</v>
      </c>
      <c r="P1073" s="1">
        <v>7</v>
      </c>
    </row>
    <row r="1074" spans="1:16" x14ac:dyDescent="0.35">
      <c r="A1074" t="s">
        <v>226</v>
      </c>
      <c r="B1074" t="s">
        <v>227</v>
      </c>
      <c r="C1074" t="s">
        <v>228</v>
      </c>
      <c r="D1074" t="s">
        <v>104</v>
      </c>
      <c r="E1074" t="s">
        <v>35</v>
      </c>
      <c r="F1074" t="s">
        <v>36</v>
      </c>
      <c r="G1074" s="5">
        <v>0</v>
      </c>
      <c r="H1074" s="2">
        <v>70.444400000000002</v>
      </c>
      <c r="I1074" s="5">
        <v>1</v>
      </c>
      <c r="J1074" s="3">
        <v>0.15000000596046401</v>
      </c>
      <c r="K1074" s="4">
        <v>632.39999556541397</v>
      </c>
      <c r="L1074" s="4">
        <v>632.39999556541397</v>
      </c>
      <c r="M1074" s="1">
        <v>0</v>
      </c>
      <c r="N1074" s="4">
        <v>0</v>
      </c>
      <c r="O1074" s="4">
        <v>632.39999556541397</v>
      </c>
      <c r="P1074" s="1">
        <v>2</v>
      </c>
    </row>
    <row r="1075" spans="1:16" x14ac:dyDescent="0.35">
      <c r="A1075" t="s">
        <v>226</v>
      </c>
      <c r="B1075" t="s">
        <v>227</v>
      </c>
      <c r="C1075" t="s">
        <v>228</v>
      </c>
      <c r="D1075" t="s">
        <v>104</v>
      </c>
      <c r="E1075" t="s">
        <v>88</v>
      </c>
      <c r="F1075" t="s">
        <v>39</v>
      </c>
      <c r="G1075" s="5">
        <v>0</v>
      </c>
      <c r="H1075" s="2">
        <v>70.444400000000002</v>
      </c>
      <c r="I1075" s="5">
        <v>1</v>
      </c>
      <c r="J1075" s="3">
        <v>5.0000000745057997E-2</v>
      </c>
      <c r="K1075" s="4">
        <v>599.92499952949504</v>
      </c>
      <c r="L1075" s="4">
        <v>599.92499952949504</v>
      </c>
      <c r="M1075" s="1">
        <v>0</v>
      </c>
      <c r="N1075" s="4">
        <v>0</v>
      </c>
      <c r="O1075" s="4">
        <v>599.92499952949504</v>
      </c>
      <c r="P1075" s="1">
        <v>5</v>
      </c>
    </row>
    <row r="1076" spans="1:16" x14ac:dyDescent="0.35">
      <c r="A1076" t="s">
        <v>226</v>
      </c>
      <c r="B1076" t="s">
        <v>227</v>
      </c>
      <c r="C1076" t="s">
        <v>228</v>
      </c>
      <c r="D1076" t="s">
        <v>104</v>
      </c>
      <c r="E1076" t="s">
        <v>92</v>
      </c>
      <c r="F1076" t="s">
        <v>24</v>
      </c>
      <c r="G1076" s="5">
        <v>0</v>
      </c>
      <c r="H1076" s="2">
        <v>70.444400000000002</v>
      </c>
      <c r="I1076" s="5">
        <v>1</v>
      </c>
      <c r="J1076" s="3">
        <v>0</v>
      </c>
      <c r="K1076" s="4">
        <v>504</v>
      </c>
      <c r="L1076" s="4">
        <v>504</v>
      </c>
      <c r="M1076" s="1">
        <v>0</v>
      </c>
      <c r="N1076" s="4">
        <v>0</v>
      </c>
      <c r="O1076" s="4">
        <v>504</v>
      </c>
      <c r="P1076" s="1">
        <v>23</v>
      </c>
    </row>
    <row r="1077" spans="1:16" x14ac:dyDescent="0.35">
      <c r="A1077" t="s">
        <v>226</v>
      </c>
      <c r="B1077" t="s">
        <v>227</v>
      </c>
      <c r="C1077" t="s">
        <v>228</v>
      </c>
      <c r="D1077" t="s">
        <v>104</v>
      </c>
      <c r="E1077" t="s">
        <v>37</v>
      </c>
      <c r="F1077" t="s">
        <v>31</v>
      </c>
      <c r="G1077" s="5">
        <v>0</v>
      </c>
      <c r="H1077" s="2">
        <v>70.444400000000002</v>
      </c>
      <c r="I1077" s="5">
        <v>1</v>
      </c>
      <c r="J1077" s="3">
        <v>0</v>
      </c>
      <c r="K1077" s="4">
        <v>500</v>
      </c>
      <c r="L1077" s="4">
        <v>500</v>
      </c>
      <c r="M1077" s="1">
        <v>0</v>
      </c>
      <c r="N1077" s="4">
        <v>0</v>
      </c>
      <c r="O1077" s="4">
        <v>500</v>
      </c>
      <c r="P1077" s="1">
        <v>4</v>
      </c>
    </row>
    <row r="1078" spans="1:16" x14ac:dyDescent="0.35">
      <c r="A1078" t="s">
        <v>226</v>
      </c>
      <c r="B1078" t="s">
        <v>227</v>
      </c>
      <c r="C1078" t="s">
        <v>228</v>
      </c>
      <c r="D1078" t="s">
        <v>104</v>
      </c>
      <c r="E1078" t="s">
        <v>46</v>
      </c>
      <c r="F1078" t="s">
        <v>31</v>
      </c>
      <c r="G1078" s="5">
        <v>0</v>
      </c>
      <c r="H1078" s="2">
        <v>70.444400000000002</v>
      </c>
      <c r="I1078" s="5">
        <v>1</v>
      </c>
      <c r="J1078" s="3">
        <v>5.0000000745057997E-2</v>
      </c>
      <c r="K1078" s="4">
        <v>497.32499960996199</v>
      </c>
      <c r="L1078" s="4">
        <v>497.32499960996199</v>
      </c>
      <c r="M1078" s="1">
        <v>0</v>
      </c>
      <c r="N1078" s="4">
        <v>0</v>
      </c>
      <c r="O1078" s="4">
        <v>497.32499960996199</v>
      </c>
      <c r="P1078" s="1">
        <v>6</v>
      </c>
    </row>
    <row r="1079" spans="1:16" x14ac:dyDescent="0.35">
      <c r="A1079" t="s">
        <v>226</v>
      </c>
      <c r="B1079" t="s">
        <v>227</v>
      </c>
      <c r="C1079" t="s">
        <v>228</v>
      </c>
      <c r="D1079" t="s">
        <v>104</v>
      </c>
      <c r="E1079" t="s">
        <v>48</v>
      </c>
      <c r="F1079" t="s">
        <v>24</v>
      </c>
      <c r="G1079" s="5">
        <v>0</v>
      </c>
      <c r="H1079" s="2">
        <v>70.444400000000002</v>
      </c>
      <c r="I1079" s="5">
        <v>1</v>
      </c>
      <c r="J1079" s="3">
        <v>0</v>
      </c>
      <c r="K1079" s="4">
        <v>432</v>
      </c>
      <c r="L1079" s="4">
        <v>432</v>
      </c>
      <c r="M1079" s="1">
        <v>0</v>
      </c>
      <c r="N1079" s="4">
        <v>0</v>
      </c>
      <c r="O1079" s="4">
        <v>432</v>
      </c>
      <c r="P1079" s="1">
        <v>23</v>
      </c>
    </row>
    <row r="1080" spans="1:16" x14ac:dyDescent="0.35">
      <c r="A1080" t="s">
        <v>226</v>
      </c>
      <c r="B1080" t="s">
        <v>227</v>
      </c>
      <c r="C1080" t="s">
        <v>228</v>
      </c>
      <c r="D1080" t="s">
        <v>104</v>
      </c>
      <c r="E1080" t="s">
        <v>107</v>
      </c>
      <c r="F1080" t="s">
        <v>39</v>
      </c>
      <c r="G1080" s="5">
        <v>308</v>
      </c>
      <c r="H1080" s="2">
        <v>70.444400000000002</v>
      </c>
      <c r="I1080" s="5">
        <v>2</v>
      </c>
      <c r="J1080" s="3">
        <v>5.0000000745057997E-2</v>
      </c>
      <c r="K1080" s="4">
        <v>382.84999969974098</v>
      </c>
      <c r="L1080" s="4">
        <v>191.42499984987001</v>
      </c>
      <c r="M1080" s="1">
        <v>6.4999999999999997E-3</v>
      </c>
      <c r="N1080" s="4">
        <v>1.2430194795446099</v>
      </c>
      <c r="O1080" s="4">
        <v>191.42499984987001</v>
      </c>
      <c r="P1080" s="1">
        <v>6.5</v>
      </c>
    </row>
    <row r="1081" spans="1:16" x14ac:dyDescent="0.35">
      <c r="A1081" t="s">
        <v>226</v>
      </c>
      <c r="B1081" t="s">
        <v>227</v>
      </c>
      <c r="C1081" t="s">
        <v>228</v>
      </c>
      <c r="D1081" t="s">
        <v>104</v>
      </c>
      <c r="E1081" t="s">
        <v>72</v>
      </c>
      <c r="F1081" t="s">
        <v>31</v>
      </c>
      <c r="G1081" s="5">
        <v>0</v>
      </c>
      <c r="H1081" s="2">
        <v>70.444400000000002</v>
      </c>
      <c r="I1081" s="5">
        <v>1</v>
      </c>
      <c r="J1081" s="3">
        <v>0</v>
      </c>
      <c r="K1081" s="4">
        <v>380</v>
      </c>
      <c r="L1081" s="4">
        <v>380</v>
      </c>
      <c r="M1081" s="1">
        <v>0</v>
      </c>
      <c r="N1081" s="4">
        <v>0</v>
      </c>
      <c r="O1081" s="4">
        <v>380</v>
      </c>
      <c r="P1081" s="1">
        <v>4</v>
      </c>
    </row>
    <row r="1082" spans="1:16" x14ac:dyDescent="0.35">
      <c r="A1082" t="s">
        <v>226</v>
      </c>
      <c r="B1082" t="s">
        <v>227</v>
      </c>
      <c r="C1082" t="s">
        <v>228</v>
      </c>
      <c r="D1082" t="s">
        <v>104</v>
      </c>
      <c r="E1082" t="s">
        <v>50</v>
      </c>
      <c r="F1082" t="s">
        <v>36</v>
      </c>
      <c r="G1082" s="5">
        <v>0</v>
      </c>
      <c r="H1082" s="2">
        <v>70.444400000000002</v>
      </c>
      <c r="I1082" s="5">
        <v>1</v>
      </c>
      <c r="J1082" s="3">
        <v>0</v>
      </c>
      <c r="K1082" s="4">
        <v>368</v>
      </c>
      <c r="L1082" s="4">
        <v>368</v>
      </c>
      <c r="M1082" s="1">
        <v>0</v>
      </c>
      <c r="N1082" s="4">
        <v>0</v>
      </c>
      <c r="O1082" s="4">
        <v>368</v>
      </c>
      <c r="P1082" s="1">
        <v>4</v>
      </c>
    </row>
    <row r="1083" spans="1:16" x14ac:dyDescent="0.35">
      <c r="A1083" t="s">
        <v>226</v>
      </c>
      <c r="B1083" t="s">
        <v>227</v>
      </c>
      <c r="C1083" t="s">
        <v>228</v>
      </c>
      <c r="D1083" t="s">
        <v>104</v>
      </c>
      <c r="E1083" t="s">
        <v>44</v>
      </c>
      <c r="F1083" t="s">
        <v>36</v>
      </c>
      <c r="G1083" s="5">
        <v>623</v>
      </c>
      <c r="H1083" s="2">
        <v>70.444400000000002</v>
      </c>
      <c r="I1083" s="5">
        <v>3</v>
      </c>
      <c r="J1083" s="3">
        <v>0.116666667163372</v>
      </c>
      <c r="K1083" s="4">
        <v>358.25749979149498</v>
      </c>
      <c r="L1083" s="4">
        <v>119.419166597165</v>
      </c>
      <c r="M1083" s="1">
        <v>4.7999999999999996E-3</v>
      </c>
      <c r="N1083" s="4">
        <v>0.57505216659951097</v>
      </c>
      <c r="O1083" s="4">
        <v>119.419166597165</v>
      </c>
      <c r="P1083" s="1">
        <v>7.3333000000000004</v>
      </c>
    </row>
    <row r="1084" spans="1:16" x14ac:dyDescent="0.35">
      <c r="A1084" t="s">
        <v>226</v>
      </c>
      <c r="B1084" t="s">
        <v>227</v>
      </c>
      <c r="C1084" t="s">
        <v>228</v>
      </c>
      <c r="D1084" t="s">
        <v>104</v>
      </c>
      <c r="E1084" t="s">
        <v>63</v>
      </c>
      <c r="F1084" t="s">
        <v>59</v>
      </c>
      <c r="G1084" s="5">
        <v>0</v>
      </c>
      <c r="H1084" s="2">
        <v>70.444400000000002</v>
      </c>
      <c r="I1084" s="5">
        <v>1</v>
      </c>
      <c r="J1084" s="3">
        <v>5.0000000745057997E-2</v>
      </c>
      <c r="K1084" s="4">
        <v>331.312499740161</v>
      </c>
      <c r="L1084" s="4">
        <v>331.312499740161</v>
      </c>
      <c r="M1084" s="1">
        <v>0</v>
      </c>
      <c r="N1084" s="4">
        <v>0</v>
      </c>
      <c r="O1084" s="4">
        <v>331.312499740161</v>
      </c>
      <c r="P1084" s="1">
        <v>5</v>
      </c>
    </row>
    <row r="1085" spans="1:16" x14ac:dyDescent="0.35">
      <c r="A1085" t="s">
        <v>226</v>
      </c>
      <c r="B1085" t="s">
        <v>227</v>
      </c>
      <c r="C1085" t="s">
        <v>228</v>
      </c>
      <c r="D1085" t="s">
        <v>104</v>
      </c>
      <c r="E1085" t="s">
        <v>25</v>
      </c>
      <c r="F1085" t="s">
        <v>21</v>
      </c>
      <c r="G1085" s="5">
        <v>0</v>
      </c>
      <c r="H1085" s="2">
        <v>70.444400000000002</v>
      </c>
      <c r="I1085" s="5">
        <v>1</v>
      </c>
      <c r="J1085" s="3">
        <v>0.10000000149011599</v>
      </c>
      <c r="K1085" s="4">
        <v>265.67999956011698</v>
      </c>
      <c r="L1085" s="4">
        <v>265.67999956011698</v>
      </c>
      <c r="M1085" s="1">
        <v>0</v>
      </c>
      <c r="N1085" s="4">
        <v>0</v>
      </c>
      <c r="O1085" s="4">
        <v>265.67999956011698</v>
      </c>
      <c r="P1085" s="1">
        <v>8</v>
      </c>
    </row>
    <row r="1086" spans="1:16" x14ac:dyDescent="0.35">
      <c r="A1086" t="s">
        <v>226</v>
      </c>
      <c r="B1086" t="s">
        <v>227</v>
      </c>
      <c r="C1086" t="s">
        <v>228</v>
      </c>
      <c r="D1086" t="s">
        <v>104</v>
      </c>
      <c r="E1086" t="s">
        <v>40</v>
      </c>
      <c r="F1086" t="s">
        <v>24</v>
      </c>
      <c r="G1086" s="5">
        <v>0</v>
      </c>
      <c r="H1086" s="2">
        <v>70.444400000000002</v>
      </c>
      <c r="I1086" s="5">
        <v>1</v>
      </c>
      <c r="J1086" s="3">
        <v>0</v>
      </c>
      <c r="K1086" s="4">
        <v>258</v>
      </c>
      <c r="L1086" s="4">
        <v>258</v>
      </c>
      <c r="M1086" s="1">
        <v>0</v>
      </c>
      <c r="N1086" s="4">
        <v>0</v>
      </c>
      <c r="O1086" s="4">
        <v>258</v>
      </c>
      <c r="P1086" s="1">
        <v>23</v>
      </c>
    </row>
    <row r="1087" spans="1:16" x14ac:dyDescent="0.35">
      <c r="A1087" t="s">
        <v>226</v>
      </c>
      <c r="B1087" t="s">
        <v>227</v>
      </c>
      <c r="C1087" t="s">
        <v>228</v>
      </c>
      <c r="D1087" t="s">
        <v>104</v>
      </c>
      <c r="E1087" t="s">
        <v>96</v>
      </c>
      <c r="F1087" t="s">
        <v>34</v>
      </c>
      <c r="G1087" s="5">
        <v>0</v>
      </c>
      <c r="H1087" s="2">
        <v>70.444400000000002</v>
      </c>
      <c r="I1087" s="5">
        <v>1</v>
      </c>
      <c r="J1087" s="3">
        <v>0.25</v>
      </c>
      <c r="K1087" s="4">
        <v>189</v>
      </c>
      <c r="L1087" s="4">
        <v>189</v>
      </c>
      <c r="M1087" s="1">
        <v>0</v>
      </c>
      <c r="N1087" s="4">
        <v>0</v>
      </c>
      <c r="O1087" s="4">
        <v>189</v>
      </c>
      <c r="P1087" s="1">
        <v>10</v>
      </c>
    </row>
    <row r="1088" spans="1:16" x14ac:dyDescent="0.35">
      <c r="A1088" t="s">
        <v>226</v>
      </c>
      <c r="B1088" t="s">
        <v>227</v>
      </c>
      <c r="C1088" t="s">
        <v>228</v>
      </c>
      <c r="D1088" t="s">
        <v>104</v>
      </c>
      <c r="E1088" t="s">
        <v>87</v>
      </c>
      <c r="F1088" t="s">
        <v>34</v>
      </c>
      <c r="G1088" s="5">
        <v>0</v>
      </c>
      <c r="H1088" s="2">
        <v>70.444400000000002</v>
      </c>
      <c r="I1088" s="5">
        <v>1</v>
      </c>
      <c r="J1088" s="3">
        <v>0</v>
      </c>
      <c r="K1088" s="4">
        <v>180</v>
      </c>
      <c r="L1088" s="4">
        <v>180</v>
      </c>
      <c r="M1088" s="1">
        <v>0</v>
      </c>
      <c r="N1088" s="4">
        <v>0</v>
      </c>
      <c r="O1088" s="4">
        <v>180</v>
      </c>
      <c r="P1088" s="1">
        <v>27</v>
      </c>
    </row>
    <row r="1089" spans="1:16" x14ac:dyDescent="0.35">
      <c r="A1089" t="s">
        <v>226</v>
      </c>
      <c r="B1089" t="s">
        <v>227</v>
      </c>
      <c r="C1089" t="s">
        <v>228</v>
      </c>
      <c r="D1089" t="s">
        <v>104</v>
      </c>
      <c r="E1089" t="s">
        <v>75</v>
      </c>
      <c r="F1089" t="s">
        <v>27</v>
      </c>
      <c r="G1089" s="5">
        <v>0</v>
      </c>
      <c r="H1089" s="2">
        <v>70.444400000000002</v>
      </c>
      <c r="I1089" s="5">
        <v>1</v>
      </c>
      <c r="J1089" s="3">
        <v>5.0000000745057997E-2</v>
      </c>
      <c r="K1089" s="4">
        <v>170.99999986588901</v>
      </c>
      <c r="L1089" s="4">
        <v>170.99999986588901</v>
      </c>
      <c r="M1089" s="1">
        <v>0</v>
      </c>
      <c r="N1089" s="4">
        <v>0</v>
      </c>
      <c r="O1089" s="4">
        <v>170.99999986588901</v>
      </c>
      <c r="P1089" s="1">
        <v>6</v>
      </c>
    </row>
    <row r="1090" spans="1:16" x14ac:dyDescent="0.35">
      <c r="A1090" t="s">
        <v>226</v>
      </c>
      <c r="B1090" t="s">
        <v>227</v>
      </c>
      <c r="C1090" t="s">
        <v>228</v>
      </c>
      <c r="D1090" t="s">
        <v>104</v>
      </c>
      <c r="E1090" t="s">
        <v>57</v>
      </c>
      <c r="F1090" t="s">
        <v>24</v>
      </c>
      <c r="G1090" s="5">
        <v>0</v>
      </c>
      <c r="H1090" s="2">
        <v>70.444400000000002</v>
      </c>
      <c r="I1090" s="5">
        <v>1</v>
      </c>
      <c r="J1090" s="3">
        <v>0.10000000149011599</v>
      </c>
      <c r="K1090" s="4">
        <v>101.249999832361</v>
      </c>
      <c r="L1090" s="4">
        <v>101.249999832361</v>
      </c>
      <c r="M1090" s="1">
        <v>0</v>
      </c>
      <c r="N1090" s="4">
        <v>0</v>
      </c>
      <c r="O1090" s="4">
        <v>101.249999832361</v>
      </c>
      <c r="P1090" s="1">
        <v>8</v>
      </c>
    </row>
    <row r="1091" spans="1:16" x14ac:dyDescent="0.35">
      <c r="A1091" t="s">
        <v>226</v>
      </c>
      <c r="B1091" t="s">
        <v>227</v>
      </c>
      <c r="C1091" t="s">
        <v>228</v>
      </c>
      <c r="D1091" t="s">
        <v>104</v>
      </c>
      <c r="E1091" t="s">
        <v>56</v>
      </c>
      <c r="F1091" t="s">
        <v>36</v>
      </c>
      <c r="G1091" s="5">
        <v>0</v>
      </c>
      <c r="H1091" s="2">
        <v>70.444400000000002</v>
      </c>
      <c r="I1091" s="5">
        <v>1</v>
      </c>
      <c r="J1091" s="3">
        <v>0</v>
      </c>
      <c r="K1091" s="4">
        <v>60</v>
      </c>
      <c r="L1091" s="4">
        <v>60</v>
      </c>
      <c r="M1091" s="1">
        <v>0</v>
      </c>
      <c r="N1091" s="4">
        <v>0</v>
      </c>
      <c r="O1091" s="4">
        <v>60</v>
      </c>
      <c r="P1091" s="1">
        <v>27</v>
      </c>
    </row>
    <row r="1092" spans="1:16" x14ac:dyDescent="0.35">
      <c r="A1092" t="s">
        <v>229</v>
      </c>
      <c r="B1092" t="s">
        <v>230</v>
      </c>
      <c r="C1092" t="s">
        <v>231</v>
      </c>
      <c r="D1092" t="s">
        <v>232</v>
      </c>
      <c r="E1092" t="s">
        <v>20</v>
      </c>
      <c r="F1092" t="s">
        <v>21</v>
      </c>
      <c r="G1092" s="5">
        <v>0</v>
      </c>
      <c r="H1092" s="2">
        <v>73.666700000000006</v>
      </c>
      <c r="I1092" s="5">
        <v>1</v>
      </c>
      <c r="J1092" s="3">
        <v>0</v>
      </c>
      <c r="K1092" s="4">
        <v>4456.4399999999996</v>
      </c>
      <c r="L1092" s="4">
        <v>4456.4399999999996</v>
      </c>
      <c r="M1092" s="1">
        <v>0</v>
      </c>
      <c r="N1092" s="4">
        <v>0</v>
      </c>
      <c r="O1092" s="4">
        <v>4456.4399999999996</v>
      </c>
      <c r="P1092" s="1">
        <v>10</v>
      </c>
    </row>
    <row r="1093" spans="1:16" x14ac:dyDescent="0.35">
      <c r="A1093" t="s">
        <v>229</v>
      </c>
      <c r="B1093" t="s">
        <v>230</v>
      </c>
      <c r="C1093" t="s">
        <v>231</v>
      </c>
      <c r="D1093" t="s">
        <v>232</v>
      </c>
      <c r="E1093" t="s">
        <v>25</v>
      </c>
      <c r="F1093" t="s">
        <v>21</v>
      </c>
      <c r="G1093" s="5">
        <v>0</v>
      </c>
      <c r="H1093" s="2">
        <v>73.666700000000006</v>
      </c>
      <c r="I1093" s="5">
        <v>1</v>
      </c>
      <c r="J1093" s="3">
        <v>0.10000000149011599</v>
      </c>
      <c r="K1093" s="4">
        <v>2066.3999965786902</v>
      </c>
      <c r="L1093" s="4">
        <v>2066.3999965786902</v>
      </c>
      <c r="M1093" s="1">
        <v>0</v>
      </c>
      <c r="N1093" s="4">
        <v>0</v>
      </c>
      <c r="O1093" s="4">
        <v>2066.3999965786902</v>
      </c>
      <c r="P1093" s="1">
        <v>6</v>
      </c>
    </row>
    <row r="1094" spans="1:16" x14ac:dyDescent="0.35">
      <c r="A1094" t="s">
        <v>229</v>
      </c>
      <c r="B1094" t="s">
        <v>230</v>
      </c>
      <c r="C1094" t="s">
        <v>231</v>
      </c>
      <c r="D1094" t="s">
        <v>232</v>
      </c>
      <c r="E1094" t="s">
        <v>48</v>
      </c>
      <c r="F1094" t="s">
        <v>24</v>
      </c>
      <c r="G1094" s="5">
        <v>452</v>
      </c>
      <c r="H1094" s="2">
        <v>73.666700000000006</v>
      </c>
      <c r="I1094" s="5">
        <v>2</v>
      </c>
      <c r="J1094" s="3">
        <v>7.5000001117587006E-2</v>
      </c>
      <c r="K1094" s="4">
        <v>1713.5999976396499</v>
      </c>
      <c r="L1094" s="4">
        <v>856.79999881982803</v>
      </c>
      <c r="M1094" s="1">
        <v>4.4000000000000003E-3</v>
      </c>
      <c r="N1094" s="4">
        <v>3.7911504372558702</v>
      </c>
      <c r="O1094" s="4">
        <v>856.79999881982803</v>
      </c>
      <c r="P1094" s="1">
        <v>8</v>
      </c>
    </row>
    <row r="1095" spans="1:16" x14ac:dyDescent="0.35">
      <c r="A1095" t="s">
        <v>229</v>
      </c>
      <c r="B1095" t="s">
        <v>230</v>
      </c>
      <c r="C1095" t="s">
        <v>231</v>
      </c>
      <c r="D1095" t="s">
        <v>232</v>
      </c>
      <c r="E1095" t="s">
        <v>29</v>
      </c>
      <c r="F1095" t="s">
        <v>24</v>
      </c>
      <c r="G1095" s="5">
        <v>0</v>
      </c>
      <c r="H1095" s="2">
        <v>73.666700000000006</v>
      </c>
      <c r="I1095" s="5">
        <v>1</v>
      </c>
      <c r="J1095" s="3">
        <v>5.0000000745057997E-2</v>
      </c>
      <c r="K1095" s="4">
        <v>1550.39999878406</v>
      </c>
      <c r="L1095" s="4">
        <v>1550.39999878406</v>
      </c>
      <c r="M1095" s="1">
        <v>0</v>
      </c>
      <c r="N1095" s="4">
        <v>0</v>
      </c>
      <c r="O1095" s="4">
        <v>1550.39999878406</v>
      </c>
      <c r="P1095" s="1">
        <v>10</v>
      </c>
    </row>
    <row r="1096" spans="1:16" x14ac:dyDescent="0.35">
      <c r="A1096" t="s">
        <v>229</v>
      </c>
      <c r="B1096" t="s">
        <v>230</v>
      </c>
      <c r="C1096" t="s">
        <v>231</v>
      </c>
      <c r="D1096" t="s">
        <v>232</v>
      </c>
      <c r="E1096" t="s">
        <v>23</v>
      </c>
      <c r="F1096" t="s">
        <v>24</v>
      </c>
      <c r="G1096" s="5">
        <v>0</v>
      </c>
      <c r="H1096" s="2">
        <v>73.666700000000006</v>
      </c>
      <c r="I1096" s="5">
        <v>1</v>
      </c>
      <c r="J1096" s="3">
        <v>0</v>
      </c>
      <c r="K1096" s="4">
        <v>1320</v>
      </c>
      <c r="L1096" s="4">
        <v>1320</v>
      </c>
      <c r="M1096" s="1">
        <v>0</v>
      </c>
      <c r="N1096" s="4">
        <v>0</v>
      </c>
      <c r="O1096" s="4">
        <v>1320</v>
      </c>
      <c r="P1096" s="1">
        <v>3</v>
      </c>
    </row>
    <row r="1097" spans="1:16" x14ac:dyDescent="0.35">
      <c r="A1097" t="s">
        <v>229</v>
      </c>
      <c r="B1097" t="s">
        <v>230</v>
      </c>
      <c r="C1097" t="s">
        <v>231</v>
      </c>
      <c r="D1097" t="s">
        <v>232</v>
      </c>
      <c r="E1097" t="s">
        <v>41</v>
      </c>
      <c r="F1097" t="s">
        <v>31</v>
      </c>
      <c r="G1097" s="5">
        <v>4</v>
      </c>
      <c r="H1097" s="2">
        <v>73.666700000000006</v>
      </c>
      <c r="I1097" s="5">
        <v>2</v>
      </c>
      <c r="J1097" s="3">
        <v>5.0000000745057997E-2</v>
      </c>
      <c r="K1097" s="4">
        <v>961.88399944156401</v>
      </c>
      <c r="L1097" s="4">
        <v>480.94199972078201</v>
      </c>
      <c r="M1097" s="1">
        <v>0.5</v>
      </c>
      <c r="N1097" s="4">
        <v>240.470999860391</v>
      </c>
      <c r="O1097" s="4">
        <v>480.94199972078201</v>
      </c>
      <c r="P1097" s="1">
        <v>7.5</v>
      </c>
    </row>
    <row r="1098" spans="1:16" x14ac:dyDescent="0.35">
      <c r="A1098" t="s">
        <v>229</v>
      </c>
      <c r="B1098" t="s">
        <v>230</v>
      </c>
      <c r="C1098" t="s">
        <v>231</v>
      </c>
      <c r="D1098" t="s">
        <v>232</v>
      </c>
      <c r="E1098" t="s">
        <v>91</v>
      </c>
      <c r="F1098" t="s">
        <v>36</v>
      </c>
      <c r="G1098" s="5">
        <v>0</v>
      </c>
      <c r="H1098" s="2">
        <v>73.666700000000006</v>
      </c>
      <c r="I1098" s="5">
        <v>1</v>
      </c>
      <c r="J1098" s="3">
        <v>0</v>
      </c>
      <c r="K1098" s="4">
        <v>776.7</v>
      </c>
      <c r="L1098" s="4">
        <v>776.7</v>
      </c>
      <c r="M1098" s="1">
        <v>0</v>
      </c>
      <c r="N1098" s="4">
        <v>0</v>
      </c>
      <c r="O1098" s="4">
        <v>776.7</v>
      </c>
      <c r="P1098" s="1">
        <v>9</v>
      </c>
    </row>
    <row r="1099" spans="1:16" x14ac:dyDescent="0.35">
      <c r="A1099" t="s">
        <v>229</v>
      </c>
      <c r="B1099" t="s">
        <v>230</v>
      </c>
      <c r="C1099" t="s">
        <v>231</v>
      </c>
      <c r="D1099" t="s">
        <v>232</v>
      </c>
      <c r="E1099" t="s">
        <v>42</v>
      </c>
      <c r="F1099" t="s">
        <v>24</v>
      </c>
      <c r="G1099" s="5">
        <v>0</v>
      </c>
      <c r="H1099" s="2">
        <v>73.666700000000006</v>
      </c>
      <c r="I1099" s="5">
        <v>1</v>
      </c>
      <c r="J1099" s="3">
        <v>0</v>
      </c>
      <c r="K1099" s="4">
        <v>730.8</v>
      </c>
      <c r="L1099" s="4">
        <v>730.8</v>
      </c>
      <c r="M1099" s="1">
        <v>0</v>
      </c>
      <c r="N1099" s="4">
        <v>0</v>
      </c>
      <c r="O1099" s="4">
        <v>730.8</v>
      </c>
      <c r="P1099" s="1">
        <v>5</v>
      </c>
    </row>
    <row r="1100" spans="1:16" x14ac:dyDescent="0.35">
      <c r="A1100" t="s">
        <v>229</v>
      </c>
      <c r="B1100" t="s">
        <v>230</v>
      </c>
      <c r="C1100" t="s">
        <v>231</v>
      </c>
      <c r="D1100" t="s">
        <v>232</v>
      </c>
      <c r="E1100" t="s">
        <v>96</v>
      </c>
      <c r="F1100" t="s">
        <v>34</v>
      </c>
      <c r="G1100" s="5">
        <v>0</v>
      </c>
      <c r="H1100" s="2">
        <v>73.666700000000006</v>
      </c>
      <c r="I1100" s="5">
        <v>1</v>
      </c>
      <c r="J1100" s="3">
        <v>0</v>
      </c>
      <c r="K1100" s="4">
        <v>600</v>
      </c>
      <c r="L1100" s="4">
        <v>600</v>
      </c>
      <c r="M1100" s="1">
        <v>0</v>
      </c>
      <c r="N1100" s="4">
        <v>0</v>
      </c>
      <c r="O1100" s="4">
        <v>600</v>
      </c>
      <c r="P1100" s="1">
        <v>6</v>
      </c>
    </row>
    <row r="1101" spans="1:16" x14ac:dyDescent="0.35">
      <c r="A1101" t="s">
        <v>229</v>
      </c>
      <c r="B1101" t="s">
        <v>230</v>
      </c>
      <c r="C1101" t="s">
        <v>231</v>
      </c>
      <c r="D1101" t="s">
        <v>232</v>
      </c>
      <c r="E1101" t="s">
        <v>76</v>
      </c>
      <c r="F1101" t="s">
        <v>27</v>
      </c>
      <c r="G1101" s="5">
        <v>0</v>
      </c>
      <c r="H1101" s="2">
        <v>73.666700000000006</v>
      </c>
      <c r="I1101" s="5">
        <v>1</v>
      </c>
      <c r="J1101" s="3">
        <v>0</v>
      </c>
      <c r="K1101" s="4">
        <v>585</v>
      </c>
      <c r="L1101" s="4">
        <v>585</v>
      </c>
      <c r="M1101" s="1">
        <v>0</v>
      </c>
      <c r="N1101" s="4">
        <v>0</v>
      </c>
      <c r="O1101" s="4">
        <v>585</v>
      </c>
      <c r="P1101" s="1">
        <v>13</v>
      </c>
    </row>
    <row r="1102" spans="1:16" x14ac:dyDescent="0.35">
      <c r="A1102" t="s">
        <v>229</v>
      </c>
      <c r="B1102" t="s">
        <v>230</v>
      </c>
      <c r="C1102" t="s">
        <v>231</v>
      </c>
      <c r="D1102" t="s">
        <v>232</v>
      </c>
      <c r="E1102" t="s">
        <v>46</v>
      </c>
      <c r="F1102" t="s">
        <v>31</v>
      </c>
      <c r="G1102" s="5">
        <v>0</v>
      </c>
      <c r="H1102" s="2">
        <v>73.666700000000006</v>
      </c>
      <c r="I1102" s="5">
        <v>1</v>
      </c>
      <c r="J1102" s="3">
        <v>0</v>
      </c>
      <c r="K1102" s="4">
        <v>486.5</v>
      </c>
      <c r="L1102" s="4">
        <v>486.5</v>
      </c>
      <c r="M1102" s="1">
        <v>0</v>
      </c>
      <c r="N1102" s="4">
        <v>0</v>
      </c>
      <c r="O1102" s="4">
        <v>486.5</v>
      </c>
      <c r="P1102" s="1">
        <v>3</v>
      </c>
    </row>
    <row r="1103" spans="1:16" x14ac:dyDescent="0.35">
      <c r="A1103" t="s">
        <v>229</v>
      </c>
      <c r="B1103" t="s">
        <v>230</v>
      </c>
      <c r="C1103" t="s">
        <v>231</v>
      </c>
      <c r="D1103" t="s">
        <v>232</v>
      </c>
      <c r="E1103" t="s">
        <v>33</v>
      </c>
      <c r="F1103" t="s">
        <v>34</v>
      </c>
      <c r="G1103" s="5">
        <v>663</v>
      </c>
      <c r="H1103" s="2">
        <v>73.666700000000006</v>
      </c>
      <c r="I1103" s="5">
        <v>2</v>
      </c>
      <c r="J1103" s="3">
        <v>7.5000002980232197E-2</v>
      </c>
      <c r="K1103" s="4">
        <v>465.49999886751101</v>
      </c>
      <c r="L1103" s="4">
        <v>232.74999943375499</v>
      </c>
      <c r="M1103" s="1">
        <v>3.0000000000000001E-3</v>
      </c>
      <c r="N1103" s="4">
        <v>0.70211161216819196</v>
      </c>
      <c r="O1103" s="4">
        <v>232.74999943375499</v>
      </c>
      <c r="P1103" s="1">
        <v>3</v>
      </c>
    </row>
    <row r="1104" spans="1:16" x14ac:dyDescent="0.35">
      <c r="A1104" t="s">
        <v>229</v>
      </c>
      <c r="B1104" t="s">
        <v>230</v>
      </c>
      <c r="C1104" t="s">
        <v>231</v>
      </c>
      <c r="D1104" t="s">
        <v>232</v>
      </c>
      <c r="E1104" t="s">
        <v>122</v>
      </c>
      <c r="F1104" t="s">
        <v>27</v>
      </c>
      <c r="G1104" s="5">
        <v>0</v>
      </c>
      <c r="H1104" s="2">
        <v>73.666700000000006</v>
      </c>
      <c r="I1104" s="5">
        <v>1</v>
      </c>
      <c r="J1104" s="3">
        <v>0</v>
      </c>
      <c r="K1104" s="4">
        <v>420</v>
      </c>
      <c r="L1104" s="4">
        <v>420</v>
      </c>
      <c r="M1104" s="1">
        <v>0</v>
      </c>
      <c r="N1104" s="4">
        <v>0</v>
      </c>
      <c r="O1104" s="4">
        <v>420</v>
      </c>
      <c r="P1104" s="1">
        <v>6</v>
      </c>
    </row>
    <row r="1105" spans="1:16" x14ac:dyDescent="0.35">
      <c r="A1105" t="s">
        <v>229</v>
      </c>
      <c r="B1105" t="s">
        <v>230</v>
      </c>
      <c r="C1105" t="s">
        <v>231</v>
      </c>
      <c r="D1105" t="s">
        <v>232</v>
      </c>
      <c r="E1105" t="s">
        <v>45</v>
      </c>
      <c r="F1105" t="s">
        <v>36</v>
      </c>
      <c r="G1105" s="5">
        <v>0</v>
      </c>
      <c r="H1105" s="2">
        <v>73.666700000000006</v>
      </c>
      <c r="I1105" s="5">
        <v>1</v>
      </c>
      <c r="J1105" s="3">
        <v>0</v>
      </c>
      <c r="K1105" s="4">
        <v>380</v>
      </c>
      <c r="L1105" s="4">
        <v>380</v>
      </c>
      <c r="M1105" s="1">
        <v>0</v>
      </c>
      <c r="N1105" s="4">
        <v>0</v>
      </c>
      <c r="O1105" s="4">
        <v>380</v>
      </c>
      <c r="P1105" s="1">
        <v>3</v>
      </c>
    </row>
    <row r="1106" spans="1:16" x14ac:dyDescent="0.35">
      <c r="A1106" t="s">
        <v>229</v>
      </c>
      <c r="B1106" t="s">
        <v>230</v>
      </c>
      <c r="C1106" t="s">
        <v>231</v>
      </c>
      <c r="D1106" t="s">
        <v>232</v>
      </c>
      <c r="E1106" t="s">
        <v>57</v>
      </c>
      <c r="F1106" t="s">
        <v>24</v>
      </c>
      <c r="G1106" s="5">
        <v>0</v>
      </c>
      <c r="H1106" s="2">
        <v>73.666700000000006</v>
      </c>
      <c r="I1106" s="5">
        <v>1</v>
      </c>
      <c r="J1106" s="3">
        <v>0</v>
      </c>
      <c r="K1106" s="4">
        <v>375</v>
      </c>
      <c r="L1106" s="4">
        <v>375</v>
      </c>
      <c r="M1106" s="1">
        <v>0</v>
      </c>
      <c r="N1106" s="4">
        <v>0</v>
      </c>
      <c r="O1106" s="4">
        <v>375</v>
      </c>
      <c r="P1106" s="1">
        <v>5</v>
      </c>
    </row>
    <row r="1107" spans="1:16" x14ac:dyDescent="0.35">
      <c r="A1107" t="s">
        <v>229</v>
      </c>
      <c r="B1107" t="s">
        <v>230</v>
      </c>
      <c r="C1107" t="s">
        <v>231</v>
      </c>
      <c r="D1107" t="s">
        <v>232</v>
      </c>
      <c r="E1107" t="s">
        <v>54</v>
      </c>
      <c r="F1107" t="s">
        <v>34</v>
      </c>
      <c r="G1107" s="5">
        <v>0</v>
      </c>
      <c r="H1107" s="2">
        <v>73.666700000000006</v>
      </c>
      <c r="I1107" s="5">
        <v>1</v>
      </c>
      <c r="J1107" s="3">
        <v>5.0000000745057997E-2</v>
      </c>
      <c r="K1107" s="4">
        <v>368.12499971129</v>
      </c>
      <c r="L1107" s="4">
        <v>368.12499971129</v>
      </c>
      <c r="M1107" s="1">
        <v>0</v>
      </c>
      <c r="N1107" s="4">
        <v>0</v>
      </c>
      <c r="O1107" s="4">
        <v>368.12499971129</v>
      </c>
      <c r="P1107" s="1">
        <v>22</v>
      </c>
    </row>
    <row r="1108" spans="1:16" x14ac:dyDescent="0.35">
      <c r="A1108" t="s">
        <v>229</v>
      </c>
      <c r="B1108" t="s">
        <v>230</v>
      </c>
      <c r="C1108" t="s">
        <v>231</v>
      </c>
      <c r="D1108" t="s">
        <v>232</v>
      </c>
      <c r="E1108" t="s">
        <v>73</v>
      </c>
      <c r="F1108" t="s">
        <v>36</v>
      </c>
      <c r="G1108" s="5">
        <v>194</v>
      </c>
      <c r="H1108" s="2">
        <v>73.666700000000006</v>
      </c>
      <c r="I1108" s="5">
        <v>2</v>
      </c>
      <c r="J1108" s="3">
        <v>0</v>
      </c>
      <c r="K1108" s="4">
        <v>360</v>
      </c>
      <c r="L1108" s="4">
        <v>180</v>
      </c>
      <c r="M1108" s="1">
        <v>1.03E-2</v>
      </c>
      <c r="N1108" s="4">
        <v>1.85567010309278</v>
      </c>
      <c r="O1108" s="4">
        <v>180</v>
      </c>
      <c r="P1108" s="1">
        <v>7</v>
      </c>
    </row>
    <row r="1109" spans="1:16" x14ac:dyDescent="0.35">
      <c r="A1109" t="s">
        <v>229</v>
      </c>
      <c r="B1109" t="s">
        <v>230</v>
      </c>
      <c r="C1109" t="s">
        <v>231</v>
      </c>
      <c r="D1109" t="s">
        <v>232</v>
      </c>
      <c r="E1109" t="s">
        <v>66</v>
      </c>
      <c r="F1109" t="s">
        <v>59</v>
      </c>
      <c r="G1109" s="5">
        <v>0</v>
      </c>
      <c r="H1109" s="2">
        <v>73.666700000000006</v>
      </c>
      <c r="I1109" s="5">
        <v>1</v>
      </c>
      <c r="J1109" s="3">
        <v>0</v>
      </c>
      <c r="K1109" s="4">
        <v>318</v>
      </c>
      <c r="L1109" s="4">
        <v>318</v>
      </c>
      <c r="M1109" s="1">
        <v>0</v>
      </c>
      <c r="N1109" s="4">
        <v>0</v>
      </c>
      <c r="O1109" s="4">
        <v>318</v>
      </c>
      <c r="P1109" s="1">
        <v>5</v>
      </c>
    </row>
    <row r="1110" spans="1:16" x14ac:dyDescent="0.35">
      <c r="A1110" t="s">
        <v>229</v>
      </c>
      <c r="B1110" t="s">
        <v>230</v>
      </c>
      <c r="C1110" t="s">
        <v>231</v>
      </c>
      <c r="D1110" t="s">
        <v>232</v>
      </c>
      <c r="E1110" t="s">
        <v>64</v>
      </c>
      <c r="F1110" t="s">
        <v>36</v>
      </c>
      <c r="G1110" s="5">
        <v>0</v>
      </c>
      <c r="H1110" s="2">
        <v>73.666700000000006</v>
      </c>
      <c r="I1110" s="5">
        <v>1</v>
      </c>
      <c r="J1110" s="3">
        <v>0.15000000596046401</v>
      </c>
      <c r="K1110" s="4">
        <v>305.99999785423199</v>
      </c>
      <c r="L1110" s="4">
        <v>305.99999785423199</v>
      </c>
      <c r="M1110" s="1">
        <v>0</v>
      </c>
      <c r="N1110" s="4">
        <v>0</v>
      </c>
      <c r="O1110" s="4">
        <v>305.99999785423199</v>
      </c>
      <c r="P1110" s="1">
        <v>0</v>
      </c>
    </row>
    <row r="1111" spans="1:16" x14ac:dyDescent="0.35">
      <c r="A1111" t="s">
        <v>229</v>
      </c>
      <c r="B1111" t="s">
        <v>230</v>
      </c>
      <c r="C1111" t="s">
        <v>231</v>
      </c>
      <c r="D1111" t="s">
        <v>232</v>
      </c>
      <c r="E1111" t="s">
        <v>99</v>
      </c>
      <c r="F1111" t="s">
        <v>31</v>
      </c>
      <c r="G1111" s="5">
        <v>0</v>
      </c>
      <c r="H1111" s="2">
        <v>73.666700000000006</v>
      </c>
      <c r="I1111" s="5">
        <v>1</v>
      </c>
      <c r="J1111" s="3">
        <v>0.10000000149011599</v>
      </c>
      <c r="K1111" s="4">
        <v>292.49999951571198</v>
      </c>
      <c r="L1111" s="4">
        <v>292.49999951571198</v>
      </c>
      <c r="M1111" s="1">
        <v>0</v>
      </c>
      <c r="N1111" s="4">
        <v>0</v>
      </c>
      <c r="O1111" s="4">
        <v>292.49999951571198</v>
      </c>
      <c r="P1111" s="1">
        <v>9</v>
      </c>
    </row>
    <row r="1112" spans="1:16" x14ac:dyDescent="0.35">
      <c r="A1112" t="s">
        <v>229</v>
      </c>
      <c r="B1112" t="s">
        <v>230</v>
      </c>
      <c r="C1112" t="s">
        <v>231</v>
      </c>
      <c r="D1112" t="s">
        <v>232</v>
      </c>
      <c r="E1112" t="s">
        <v>79</v>
      </c>
      <c r="F1112" t="s">
        <v>36</v>
      </c>
      <c r="G1112" s="5">
        <v>0</v>
      </c>
      <c r="H1112" s="2">
        <v>73.666700000000006</v>
      </c>
      <c r="I1112" s="5">
        <v>1</v>
      </c>
      <c r="J1112" s="3">
        <v>0</v>
      </c>
      <c r="K1112" s="4">
        <v>265</v>
      </c>
      <c r="L1112" s="4">
        <v>265</v>
      </c>
      <c r="M1112" s="1">
        <v>0</v>
      </c>
      <c r="N1112" s="4">
        <v>0</v>
      </c>
      <c r="O1112" s="4">
        <v>265</v>
      </c>
      <c r="P1112" s="1">
        <v>5</v>
      </c>
    </row>
    <row r="1113" spans="1:16" x14ac:dyDescent="0.35">
      <c r="A1113" t="s">
        <v>229</v>
      </c>
      <c r="B1113" t="s">
        <v>230</v>
      </c>
      <c r="C1113" t="s">
        <v>231</v>
      </c>
      <c r="D1113" t="s">
        <v>232</v>
      </c>
      <c r="E1113" t="s">
        <v>56</v>
      </c>
      <c r="F1113" t="s">
        <v>36</v>
      </c>
      <c r="G1113" s="5">
        <v>0</v>
      </c>
      <c r="H1113" s="2">
        <v>73.666700000000006</v>
      </c>
      <c r="I1113" s="5">
        <v>1</v>
      </c>
      <c r="J1113" s="3">
        <v>0.15000000596046401</v>
      </c>
      <c r="K1113" s="4">
        <v>214.19999849796201</v>
      </c>
      <c r="L1113" s="4">
        <v>214.19999849796201</v>
      </c>
      <c r="M1113" s="1">
        <v>0</v>
      </c>
      <c r="N1113" s="4">
        <v>0</v>
      </c>
      <c r="O1113" s="4">
        <v>214.19999849796201</v>
      </c>
      <c r="P1113" s="1">
        <v>13</v>
      </c>
    </row>
    <row r="1114" spans="1:16" x14ac:dyDescent="0.35">
      <c r="A1114" t="s">
        <v>229</v>
      </c>
      <c r="B1114" t="s">
        <v>230</v>
      </c>
      <c r="C1114" t="s">
        <v>231</v>
      </c>
      <c r="D1114" t="s">
        <v>232</v>
      </c>
      <c r="E1114" t="s">
        <v>88</v>
      </c>
      <c r="F1114" t="s">
        <v>39</v>
      </c>
      <c r="G1114" s="5">
        <v>0</v>
      </c>
      <c r="H1114" s="2">
        <v>73.666700000000006</v>
      </c>
      <c r="I1114" s="5">
        <v>1</v>
      </c>
      <c r="J1114" s="3">
        <v>0</v>
      </c>
      <c r="K1114" s="4">
        <v>210.5</v>
      </c>
      <c r="L1114" s="4">
        <v>210.5</v>
      </c>
      <c r="M1114" s="1">
        <v>0</v>
      </c>
      <c r="N1114" s="4">
        <v>0</v>
      </c>
      <c r="O1114" s="4">
        <v>210.5</v>
      </c>
      <c r="P1114" s="1">
        <v>10</v>
      </c>
    </row>
    <row r="1115" spans="1:16" x14ac:dyDescent="0.35">
      <c r="A1115" t="s">
        <v>229</v>
      </c>
      <c r="B1115" t="s">
        <v>230</v>
      </c>
      <c r="C1115" t="s">
        <v>231</v>
      </c>
      <c r="D1115" t="s">
        <v>232</v>
      </c>
      <c r="E1115" t="s">
        <v>44</v>
      </c>
      <c r="F1115" t="s">
        <v>36</v>
      </c>
      <c r="G1115" s="5">
        <v>0</v>
      </c>
      <c r="H1115" s="2">
        <v>73.666700000000006</v>
      </c>
      <c r="I1115" s="5">
        <v>1</v>
      </c>
      <c r="J1115" s="3">
        <v>5.0000000745057997E-2</v>
      </c>
      <c r="K1115" s="4">
        <v>55.004999956861099</v>
      </c>
      <c r="L1115" s="4">
        <v>55.004999956861099</v>
      </c>
      <c r="M1115" s="1">
        <v>0</v>
      </c>
      <c r="N1115" s="4">
        <v>0</v>
      </c>
      <c r="O1115" s="4">
        <v>55.004999956861099</v>
      </c>
      <c r="P1115" s="1">
        <v>22</v>
      </c>
    </row>
    <row r="1116" spans="1:16" x14ac:dyDescent="0.35">
      <c r="A1116" t="s">
        <v>229</v>
      </c>
      <c r="B1116" t="s">
        <v>230</v>
      </c>
      <c r="C1116" t="s">
        <v>231</v>
      </c>
      <c r="D1116" t="s">
        <v>232</v>
      </c>
      <c r="E1116" t="s">
        <v>78</v>
      </c>
      <c r="F1116" t="s">
        <v>24</v>
      </c>
      <c r="G1116" s="5">
        <v>0</v>
      </c>
      <c r="H1116" s="2">
        <v>73.666700000000006</v>
      </c>
      <c r="I1116" s="5">
        <v>1</v>
      </c>
      <c r="J1116" s="3">
        <v>5.0000000745057997E-2</v>
      </c>
      <c r="K1116" s="4">
        <v>35.624999972060301</v>
      </c>
      <c r="L1116" s="4">
        <v>35.624999972060301</v>
      </c>
      <c r="M1116" s="1">
        <v>0</v>
      </c>
      <c r="N1116" s="4">
        <v>0</v>
      </c>
      <c r="O1116" s="4">
        <v>35.624999972060301</v>
      </c>
      <c r="P1116" s="1">
        <v>22</v>
      </c>
    </row>
    <row r="1117" spans="1:16" x14ac:dyDescent="0.35">
      <c r="A1117" t="s">
        <v>229</v>
      </c>
      <c r="B1117" t="s">
        <v>230</v>
      </c>
      <c r="C1117" t="s">
        <v>231</v>
      </c>
      <c r="D1117" t="s">
        <v>232</v>
      </c>
      <c r="E1117" t="s">
        <v>55</v>
      </c>
      <c r="F1117" t="s">
        <v>34</v>
      </c>
      <c r="G1117" s="5">
        <v>0</v>
      </c>
      <c r="H1117" s="2">
        <v>73.666700000000006</v>
      </c>
      <c r="I1117" s="5">
        <v>1</v>
      </c>
      <c r="J1117" s="3">
        <v>0.15000000596046401</v>
      </c>
      <c r="K1117" s="4">
        <v>30.599999785423201</v>
      </c>
      <c r="L1117" s="4">
        <v>30.599999785423201</v>
      </c>
      <c r="M1117" s="1">
        <v>0</v>
      </c>
      <c r="N1117" s="4">
        <v>0</v>
      </c>
      <c r="O1117" s="4">
        <v>30.599999785423201</v>
      </c>
      <c r="P1117" s="1">
        <v>0</v>
      </c>
    </row>
    <row r="1118" spans="1:16" x14ac:dyDescent="0.35">
      <c r="A1118" t="s">
        <v>233</v>
      </c>
      <c r="B1118" t="s">
        <v>234</v>
      </c>
      <c r="C1118" t="s">
        <v>170</v>
      </c>
      <c r="D1118" t="s">
        <v>171</v>
      </c>
      <c r="E1118" t="s">
        <v>29</v>
      </c>
      <c r="F1118" t="s">
        <v>24</v>
      </c>
      <c r="G1118" s="5">
        <v>0</v>
      </c>
      <c r="H1118" s="2">
        <v>55</v>
      </c>
      <c r="I1118" s="5">
        <v>1</v>
      </c>
      <c r="J1118" s="3">
        <v>5.0000000745057997E-2</v>
      </c>
      <c r="K1118" s="4">
        <v>2067.19999837875</v>
      </c>
      <c r="L1118" s="4">
        <v>2067.19999837875</v>
      </c>
      <c r="M1118" s="1">
        <v>0</v>
      </c>
      <c r="N1118" s="4">
        <v>0</v>
      </c>
      <c r="O1118" s="4">
        <v>2067.19999837875</v>
      </c>
      <c r="P1118" s="1">
        <v>5</v>
      </c>
    </row>
    <row r="1119" spans="1:16" x14ac:dyDescent="0.35">
      <c r="A1119" t="s">
        <v>233</v>
      </c>
      <c r="B1119" t="s">
        <v>234</v>
      </c>
      <c r="C1119" t="s">
        <v>170</v>
      </c>
      <c r="D1119" t="s">
        <v>171</v>
      </c>
      <c r="E1119" t="s">
        <v>70</v>
      </c>
      <c r="F1119" t="s">
        <v>59</v>
      </c>
      <c r="G1119" s="5">
        <v>386</v>
      </c>
      <c r="H1119" s="2">
        <v>55</v>
      </c>
      <c r="I1119" s="5">
        <v>2</v>
      </c>
      <c r="J1119" s="3">
        <v>7.5000002980232197E-2</v>
      </c>
      <c r="K1119" s="4">
        <v>1713.1999956607799</v>
      </c>
      <c r="L1119" s="4">
        <v>856.59999783039098</v>
      </c>
      <c r="M1119" s="1">
        <v>5.1999999999999998E-3</v>
      </c>
      <c r="N1119" s="4">
        <v>4.4383419576704197</v>
      </c>
      <c r="O1119" s="4">
        <v>856.59999783039098</v>
      </c>
      <c r="P1119" s="1">
        <v>6</v>
      </c>
    </row>
    <row r="1120" spans="1:16" x14ac:dyDescent="0.35">
      <c r="A1120" t="s">
        <v>233</v>
      </c>
      <c r="B1120" t="s">
        <v>234</v>
      </c>
      <c r="C1120" t="s">
        <v>170</v>
      </c>
      <c r="D1120" t="s">
        <v>171</v>
      </c>
      <c r="E1120" t="s">
        <v>66</v>
      </c>
      <c r="F1120" t="s">
        <v>59</v>
      </c>
      <c r="G1120" s="5">
        <v>289</v>
      </c>
      <c r="H1120" s="2">
        <v>55</v>
      </c>
      <c r="I1120" s="5">
        <v>2</v>
      </c>
      <c r="J1120" s="3">
        <v>5.0000000745057997E-2</v>
      </c>
      <c r="K1120" s="4">
        <v>1240.1999992102301</v>
      </c>
      <c r="L1120" s="4">
        <v>620.09999960511902</v>
      </c>
      <c r="M1120" s="1">
        <v>6.8999999999999999E-3</v>
      </c>
      <c r="N1120" s="4">
        <v>4.2913494782361097</v>
      </c>
      <c r="O1120" s="4">
        <v>620.09999960511902</v>
      </c>
      <c r="P1120" s="1">
        <v>8.5</v>
      </c>
    </row>
    <row r="1121" spans="1:16" x14ac:dyDescent="0.35">
      <c r="A1121" t="s">
        <v>233</v>
      </c>
      <c r="B1121" t="s">
        <v>234</v>
      </c>
      <c r="C1121" t="s">
        <v>170</v>
      </c>
      <c r="D1121" t="s">
        <v>171</v>
      </c>
      <c r="E1121" t="s">
        <v>92</v>
      </c>
      <c r="F1121" t="s">
        <v>24</v>
      </c>
      <c r="G1121" s="5">
        <v>40</v>
      </c>
      <c r="H1121" s="2">
        <v>55</v>
      </c>
      <c r="I1121" s="5">
        <v>2</v>
      </c>
      <c r="J1121" s="3">
        <v>5.0000000745057997E-2</v>
      </c>
      <c r="K1121" s="4">
        <v>1154.9999984353699</v>
      </c>
      <c r="L1121" s="4">
        <v>577.49999921768904</v>
      </c>
      <c r="M1121" s="1">
        <v>0.05</v>
      </c>
      <c r="N1121" s="4">
        <v>28.874999960884399</v>
      </c>
      <c r="O1121" s="4">
        <v>577.49999921768904</v>
      </c>
      <c r="P1121" s="1">
        <v>7.5</v>
      </c>
    </row>
    <row r="1122" spans="1:16" x14ac:dyDescent="0.35">
      <c r="A1122" t="s">
        <v>233</v>
      </c>
      <c r="B1122" t="s">
        <v>234</v>
      </c>
      <c r="C1122" t="s">
        <v>170</v>
      </c>
      <c r="D1122" t="s">
        <v>171</v>
      </c>
      <c r="E1122" t="s">
        <v>45</v>
      </c>
      <c r="F1122" t="s">
        <v>36</v>
      </c>
      <c r="G1122" s="5">
        <v>0</v>
      </c>
      <c r="H1122" s="2">
        <v>55</v>
      </c>
      <c r="I1122" s="5">
        <v>1</v>
      </c>
      <c r="J1122" s="3">
        <v>0</v>
      </c>
      <c r="K1122" s="4">
        <v>1140</v>
      </c>
      <c r="L1122" s="4">
        <v>1140</v>
      </c>
      <c r="M1122" s="1">
        <v>0</v>
      </c>
      <c r="N1122" s="4">
        <v>0</v>
      </c>
      <c r="O1122" s="4">
        <v>1140</v>
      </c>
      <c r="P1122" s="1">
        <v>10</v>
      </c>
    </row>
    <row r="1123" spans="1:16" x14ac:dyDescent="0.35">
      <c r="A1123" t="s">
        <v>233</v>
      </c>
      <c r="B1123" t="s">
        <v>234</v>
      </c>
      <c r="C1123" t="s">
        <v>170</v>
      </c>
      <c r="D1123" t="s">
        <v>171</v>
      </c>
      <c r="E1123" t="s">
        <v>35</v>
      </c>
      <c r="F1123" t="s">
        <v>36</v>
      </c>
      <c r="G1123" s="5">
        <v>0</v>
      </c>
      <c r="H1123" s="2">
        <v>55</v>
      </c>
      <c r="I1123" s="5">
        <v>1</v>
      </c>
      <c r="J1123" s="3">
        <v>0</v>
      </c>
      <c r="K1123" s="4">
        <v>1116</v>
      </c>
      <c r="L1123" s="4">
        <v>1116</v>
      </c>
      <c r="M1123" s="1">
        <v>0</v>
      </c>
      <c r="N1123" s="4">
        <v>0</v>
      </c>
      <c r="O1123" s="4">
        <v>1116</v>
      </c>
      <c r="P1123" s="1">
        <v>8</v>
      </c>
    </row>
    <row r="1124" spans="1:16" x14ac:dyDescent="0.35">
      <c r="A1124" t="s">
        <v>233</v>
      </c>
      <c r="B1124" t="s">
        <v>234</v>
      </c>
      <c r="C1124" t="s">
        <v>170</v>
      </c>
      <c r="D1124" t="s">
        <v>171</v>
      </c>
      <c r="E1124" t="s">
        <v>86</v>
      </c>
      <c r="F1124" t="s">
        <v>31</v>
      </c>
      <c r="G1124" s="5">
        <v>0</v>
      </c>
      <c r="H1124" s="2">
        <v>55</v>
      </c>
      <c r="I1124" s="5">
        <v>1</v>
      </c>
      <c r="J1124" s="3">
        <v>0.10000000149011599</v>
      </c>
      <c r="K1124" s="4">
        <v>1093.4999981895</v>
      </c>
      <c r="L1124" s="4">
        <v>1093.4999981895</v>
      </c>
      <c r="M1124" s="1">
        <v>0</v>
      </c>
      <c r="N1124" s="4">
        <v>0</v>
      </c>
      <c r="O1124" s="4">
        <v>1093.4999981895</v>
      </c>
      <c r="P1124" s="1">
        <v>29</v>
      </c>
    </row>
    <row r="1125" spans="1:16" x14ac:dyDescent="0.35">
      <c r="A1125" t="s">
        <v>233</v>
      </c>
      <c r="B1125" t="s">
        <v>234</v>
      </c>
      <c r="C1125" t="s">
        <v>170</v>
      </c>
      <c r="D1125" t="s">
        <v>171</v>
      </c>
      <c r="E1125" t="s">
        <v>25</v>
      </c>
      <c r="F1125" t="s">
        <v>21</v>
      </c>
      <c r="G1125" s="5">
        <v>0</v>
      </c>
      <c r="H1125" s="2">
        <v>55</v>
      </c>
      <c r="I1125" s="5">
        <v>1</v>
      </c>
      <c r="J1125" s="3">
        <v>0</v>
      </c>
      <c r="K1125" s="4">
        <v>1048</v>
      </c>
      <c r="L1125" s="4">
        <v>1048</v>
      </c>
      <c r="M1125" s="1">
        <v>0</v>
      </c>
      <c r="N1125" s="4">
        <v>0</v>
      </c>
      <c r="O1125" s="4">
        <v>1048</v>
      </c>
      <c r="P1125" s="1">
        <v>1</v>
      </c>
    </row>
    <row r="1126" spans="1:16" x14ac:dyDescent="0.35">
      <c r="A1126" t="s">
        <v>233</v>
      </c>
      <c r="B1126" t="s">
        <v>234</v>
      </c>
      <c r="C1126" t="s">
        <v>170</v>
      </c>
      <c r="D1126" t="s">
        <v>171</v>
      </c>
      <c r="E1126" t="s">
        <v>22</v>
      </c>
      <c r="F1126" t="s">
        <v>21</v>
      </c>
      <c r="G1126" s="5">
        <v>0</v>
      </c>
      <c r="H1126" s="2">
        <v>55</v>
      </c>
      <c r="I1126" s="5">
        <v>1</v>
      </c>
      <c r="J1126" s="3">
        <v>0.10000000149011599</v>
      </c>
      <c r="K1126" s="4">
        <v>877.49999854713599</v>
      </c>
      <c r="L1126" s="4">
        <v>877.49999854713599</v>
      </c>
      <c r="M1126" s="1">
        <v>0</v>
      </c>
      <c r="N1126" s="4">
        <v>0</v>
      </c>
      <c r="O1126" s="4">
        <v>877.49999854713599</v>
      </c>
      <c r="P1126" s="1">
        <v>29</v>
      </c>
    </row>
    <row r="1127" spans="1:16" x14ac:dyDescent="0.35">
      <c r="A1127" t="s">
        <v>233</v>
      </c>
      <c r="B1127" t="s">
        <v>234</v>
      </c>
      <c r="C1127" t="s">
        <v>170</v>
      </c>
      <c r="D1127" t="s">
        <v>171</v>
      </c>
      <c r="E1127" t="s">
        <v>46</v>
      </c>
      <c r="F1127" t="s">
        <v>31</v>
      </c>
      <c r="G1127" s="5">
        <v>0</v>
      </c>
      <c r="H1127" s="2">
        <v>55</v>
      </c>
      <c r="I1127" s="5">
        <v>1</v>
      </c>
      <c r="J1127" s="3">
        <v>5.0000000745057997E-2</v>
      </c>
      <c r="K1127" s="4">
        <v>739.47999942004606</v>
      </c>
      <c r="L1127" s="4">
        <v>739.47999942004606</v>
      </c>
      <c r="M1127" s="1">
        <v>0</v>
      </c>
      <c r="N1127" s="4">
        <v>0</v>
      </c>
      <c r="O1127" s="4">
        <v>739.47999942004606</v>
      </c>
      <c r="P1127" s="1">
        <v>5</v>
      </c>
    </row>
    <row r="1128" spans="1:16" x14ac:dyDescent="0.35">
      <c r="A1128" t="s">
        <v>233</v>
      </c>
      <c r="B1128" t="s">
        <v>234</v>
      </c>
      <c r="C1128" t="s">
        <v>170</v>
      </c>
      <c r="D1128" t="s">
        <v>171</v>
      </c>
      <c r="E1128" t="s">
        <v>43</v>
      </c>
      <c r="F1128" t="s">
        <v>34</v>
      </c>
      <c r="G1128" s="5">
        <v>0</v>
      </c>
      <c r="H1128" s="2">
        <v>55</v>
      </c>
      <c r="I1128" s="5">
        <v>1</v>
      </c>
      <c r="J1128" s="3">
        <v>0</v>
      </c>
      <c r="K1128" s="4">
        <v>720</v>
      </c>
      <c r="L1128" s="4">
        <v>720</v>
      </c>
      <c r="M1128" s="1">
        <v>0</v>
      </c>
      <c r="N1128" s="4">
        <v>0</v>
      </c>
      <c r="O1128" s="4">
        <v>720</v>
      </c>
      <c r="P1128" s="1">
        <v>5</v>
      </c>
    </row>
    <row r="1129" spans="1:16" x14ac:dyDescent="0.35">
      <c r="A1129" t="s">
        <v>233</v>
      </c>
      <c r="B1129" t="s">
        <v>234</v>
      </c>
      <c r="C1129" t="s">
        <v>170</v>
      </c>
      <c r="D1129" t="s">
        <v>171</v>
      </c>
      <c r="E1129" t="s">
        <v>57</v>
      </c>
      <c r="F1129" t="s">
        <v>24</v>
      </c>
      <c r="G1129" s="5">
        <v>0</v>
      </c>
      <c r="H1129" s="2">
        <v>55</v>
      </c>
      <c r="I1129" s="5">
        <v>1</v>
      </c>
      <c r="J1129" s="3">
        <v>5.0000000745057997E-2</v>
      </c>
      <c r="K1129" s="4">
        <v>664.99999947845902</v>
      </c>
      <c r="L1129" s="4">
        <v>664.99999947845902</v>
      </c>
      <c r="M1129" s="1">
        <v>0</v>
      </c>
      <c r="N1129" s="4">
        <v>0</v>
      </c>
      <c r="O1129" s="4">
        <v>664.99999947845902</v>
      </c>
      <c r="P1129" s="1">
        <v>5</v>
      </c>
    </row>
    <row r="1130" spans="1:16" x14ac:dyDescent="0.35">
      <c r="A1130" t="s">
        <v>233</v>
      </c>
      <c r="B1130" t="s">
        <v>234</v>
      </c>
      <c r="C1130" t="s">
        <v>170</v>
      </c>
      <c r="D1130" t="s">
        <v>171</v>
      </c>
      <c r="E1130" t="s">
        <v>100</v>
      </c>
      <c r="F1130" t="s">
        <v>24</v>
      </c>
      <c r="G1130" s="5">
        <v>0</v>
      </c>
      <c r="H1130" s="2">
        <v>55</v>
      </c>
      <c r="I1130" s="5">
        <v>1</v>
      </c>
      <c r="J1130" s="3">
        <v>0.15000000596046401</v>
      </c>
      <c r="K1130" s="4">
        <v>652.79999542236305</v>
      </c>
      <c r="L1130" s="4">
        <v>652.79999542236305</v>
      </c>
      <c r="M1130" s="1">
        <v>0</v>
      </c>
      <c r="N1130" s="4">
        <v>0</v>
      </c>
      <c r="O1130" s="4">
        <v>652.79999542236305</v>
      </c>
      <c r="P1130" s="1">
        <v>10</v>
      </c>
    </row>
    <row r="1131" spans="1:16" x14ac:dyDescent="0.35">
      <c r="A1131" t="s">
        <v>233</v>
      </c>
      <c r="B1131" t="s">
        <v>234</v>
      </c>
      <c r="C1131" t="s">
        <v>170</v>
      </c>
      <c r="D1131" t="s">
        <v>171</v>
      </c>
      <c r="E1131" t="s">
        <v>75</v>
      </c>
      <c r="F1131" t="s">
        <v>27</v>
      </c>
      <c r="G1131" s="5">
        <v>0</v>
      </c>
      <c r="H1131" s="2">
        <v>55</v>
      </c>
      <c r="I1131" s="5">
        <v>1</v>
      </c>
      <c r="J1131" s="3">
        <v>0</v>
      </c>
      <c r="K1131" s="4">
        <v>450</v>
      </c>
      <c r="L1131" s="4">
        <v>450</v>
      </c>
      <c r="M1131" s="1">
        <v>0</v>
      </c>
      <c r="N1131" s="4">
        <v>0</v>
      </c>
      <c r="O1131" s="4">
        <v>450</v>
      </c>
      <c r="P1131" s="1">
        <v>5</v>
      </c>
    </row>
    <row r="1132" spans="1:16" x14ac:dyDescent="0.35">
      <c r="A1132" t="s">
        <v>233</v>
      </c>
      <c r="B1132" t="s">
        <v>234</v>
      </c>
      <c r="C1132" t="s">
        <v>170</v>
      </c>
      <c r="D1132" t="s">
        <v>171</v>
      </c>
      <c r="E1132" t="s">
        <v>61</v>
      </c>
      <c r="F1132" t="s">
        <v>36</v>
      </c>
      <c r="G1132" s="5">
        <v>0</v>
      </c>
      <c r="H1132" s="2">
        <v>55</v>
      </c>
      <c r="I1132" s="5">
        <v>1</v>
      </c>
      <c r="J1132" s="3">
        <v>0.10000000149011599</v>
      </c>
      <c r="K1132" s="4">
        <v>421.19999930262497</v>
      </c>
      <c r="L1132" s="4">
        <v>421.19999930262497</v>
      </c>
      <c r="M1132" s="1">
        <v>0</v>
      </c>
      <c r="N1132" s="4">
        <v>0</v>
      </c>
      <c r="O1132" s="4">
        <v>421.19999930262497</v>
      </c>
      <c r="P1132" s="1">
        <v>29</v>
      </c>
    </row>
    <row r="1133" spans="1:16" x14ac:dyDescent="0.35">
      <c r="A1133" t="s">
        <v>233</v>
      </c>
      <c r="B1133" t="s">
        <v>234</v>
      </c>
      <c r="C1133" t="s">
        <v>170</v>
      </c>
      <c r="D1133" t="s">
        <v>171</v>
      </c>
      <c r="E1133" t="s">
        <v>77</v>
      </c>
      <c r="F1133" t="s">
        <v>34</v>
      </c>
      <c r="G1133" s="5">
        <v>0</v>
      </c>
      <c r="H1133" s="2">
        <v>55</v>
      </c>
      <c r="I1133" s="5">
        <v>1</v>
      </c>
      <c r="J1133" s="3">
        <v>5.0000000745057997E-2</v>
      </c>
      <c r="K1133" s="4">
        <v>273.59999978542299</v>
      </c>
      <c r="L1133" s="4">
        <v>273.59999978542299</v>
      </c>
      <c r="M1133" s="1">
        <v>0</v>
      </c>
      <c r="N1133" s="4">
        <v>0</v>
      </c>
      <c r="O1133" s="4">
        <v>273.59999978542299</v>
      </c>
      <c r="P1133" s="1">
        <v>7</v>
      </c>
    </row>
    <row r="1134" spans="1:16" x14ac:dyDescent="0.35">
      <c r="A1134" t="s">
        <v>233</v>
      </c>
      <c r="B1134" t="s">
        <v>234</v>
      </c>
      <c r="C1134" t="s">
        <v>170</v>
      </c>
      <c r="D1134" t="s">
        <v>171</v>
      </c>
      <c r="E1134" t="s">
        <v>37</v>
      </c>
      <c r="F1134" t="s">
        <v>31</v>
      </c>
      <c r="G1134" s="5">
        <v>0</v>
      </c>
      <c r="H1134" s="2">
        <v>55</v>
      </c>
      <c r="I1134" s="5">
        <v>1</v>
      </c>
      <c r="J1134" s="3">
        <v>0</v>
      </c>
      <c r="K1134" s="4">
        <v>250</v>
      </c>
      <c r="L1134" s="4">
        <v>250</v>
      </c>
      <c r="M1134" s="1">
        <v>0</v>
      </c>
      <c r="N1134" s="4">
        <v>0</v>
      </c>
      <c r="O1134" s="4">
        <v>250</v>
      </c>
      <c r="P1134" s="1">
        <v>5</v>
      </c>
    </row>
    <row r="1135" spans="1:16" x14ac:dyDescent="0.35">
      <c r="A1135" t="s">
        <v>233</v>
      </c>
      <c r="B1135" t="s">
        <v>234</v>
      </c>
      <c r="C1135" t="s">
        <v>170</v>
      </c>
      <c r="D1135" t="s">
        <v>171</v>
      </c>
      <c r="E1135" t="s">
        <v>87</v>
      </c>
      <c r="F1135" t="s">
        <v>34</v>
      </c>
      <c r="G1135" s="5">
        <v>0</v>
      </c>
      <c r="H1135" s="2">
        <v>55</v>
      </c>
      <c r="I1135" s="5">
        <v>1</v>
      </c>
      <c r="J1135" s="3">
        <v>0.15000000596046401</v>
      </c>
      <c r="K1135" s="4">
        <v>244.799998283386</v>
      </c>
      <c r="L1135" s="4">
        <v>244.799998283386</v>
      </c>
      <c r="M1135" s="1">
        <v>0</v>
      </c>
      <c r="N1135" s="4">
        <v>0</v>
      </c>
      <c r="O1135" s="4">
        <v>244.799998283386</v>
      </c>
      <c r="P1135" s="1">
        <v>4</v>
      </c>
    </row>
    <row r="1136" spans="1:16" x14ac:dyDescent="0.35">
      <c r="A1136" t="s">
        <v>233</v>
      </c>
      <c r="B1136" t="s">
        <v>234</v>
      </c>
      <c r="C1136" t="s">
        <v>170</v>
      </c>
      <c r="D1136" t="s">
        <v>171</v>
      </c>
      <c r="E1136" t="s">
        <v>60</v>
      </c>
      <c r="F1136" t="s">
        <v>36</v>
      </c>
      <c r="G1136" s="5">
        <v>0</v>
      </c>
      <c r="H1136" s="2">
        <v>55</v>
      </c>
      <c r="I1136" s="5">
        <v>1</v>
      </c>
      <c r="J1136" s="3">
        <v>0.20000000298023199</v>
      </c>
      <c r="K1136" s="4">
        <v>91.199999660253496</v>
      </c>
      <c r="L1136" s="4">
        <v>91.199999660253496</v>
      </c>
      <c r="M1136" s="1">
        <v>0</v>
      </c>
      <c r="N1136" s="4">
        <v>0</v>
      </c>
      <c r="O1136" s="4">
        <v>91.199999660253496</v>
      </c>
      <c r="P1136" s="1">
        <v>1</v>
      </c>
    </row>
    <row r="1137" spans="1:16" x14ac:dyDescent="0.35">
      <c r="A1137" t="s">
        <v>233</v>
      </c>
      <c r="B1137" t="s">
        <v>234</v>
      </c>
      <c r="C1137" t="s">
        <v>170</v>
      </c>
      <c r="D1137" t="s">
        <v>171</v>
      </c>
      <c r="E1137" t="s">
        <v>122</v>
      </c>
      <c r="F1137" t="s">
        <v>27</v>
      </c>
      <c r="G1137" s="5">
        <v>0</v>
      </c>
      <c r="H1137" s="2">
        <v>55</v>
      </c>
      <c r="I1137" s="5">
        <v>1</v>
      </c>
      <c r="J1137" s="3">
        <v>0.20000000298023199</v>
      </c>
      <c r="K1137" s="4">
        <v>89.599999666213904</v>
      </c>
      <c r="L1137" s="4">
        <v>89.599999666213904</v>
      </c>
      <c r="M1137" s="1">
        <v>0</v>
      </c>
      <c r="N1137" s="4">
        <v>0</v>
      </c>
      <c r="O1137" s="4">
        <v>89.599999666213904</v>
      </c>
      <c r="P1137" s="1">
        <v>1</v>
      </c>
    </row>
    <row r="1138" spans="1:16" x14ac:dyDescent="0.35">
      <c r="A1138" t="s">
        <v>233</v>
      </c>
      <c r="B1138" t="s">
        <v>234</v>
      </c>
      <c r="C1138" t="s">
        <v>170</v>
      </c>
      <c r="D1138" t="s">
        <v>171</v>
      </c>
      <c r="E1138" t="s">
        <v>62</v>
      </c>
      <c r="F1138" t="s">
        <v>31</v>
      </c>
      <c r="G1138" s="5">
        <v>0</v>
      </c>
      <c r="H1138" s="2">
        <v>55</v>
      </c>
      <c r="I1138" s="5">
        <v>1</v>
      </c>
      <c r="J1138" s="3">
        <v>0.15000000596046401</v>
      </c>
      <c r="K1138" s="4">
        <v>67.999999523162799</v>
      </c>
      <c r="L1138" s="4">
        <v>67.999999523162799</v>
      </c>
      <c r="M1138" s="1">
        <v>0</v>
      </c>
      <c r="N1138" s="4">
        <v>0</v>
      </c>
      <c r="O1138" s="4">
        <v>67.999999523162799</v>
      </c>
      <c r="P1138" s="1">
        <v>8</v>
      </c>
    </row>
    <row r="1139" spans="1:16" x14ac:dyDescent="0.35">
      <c r="A1139" t="s">
        <v>233</v>
      </c>
      <c r="B1139" t="s">
        <v>234</v>
      </c>
      <c r="C1139" t="s">
        <v>170</v>
      </c>
      <c r="D1139" t="s">
        <v>171</v>
      </c>
      <c r="E1139" t="s">
        <v>44</v>
      </c>
      <c r="F1139" t="s">
        <v>36</v>
      </c>
      <c r="G1139" s="5">
        <v>0</v>
      </c>
      <c r="H1139" s="2">
        <v>55</v>
      </c>
      <c r="I1139" s="5">
        <v>1</v>
      </c>
      <c r="J1139" s="3">
        <v>0.10000000149011599</v>
      </c>
      <c r="K1139" s="4">
        <v>52.109999913722199</v>
      </c>
      <c r="L1139" s="4">
        <v>52.109999913722199</v>
      </c>
      <c r="M1139" s="1">
        <v>0</v>
      </c>
      <c r="N1139" s="4">
        <v>0</v>
      </c>
      <c r="O1139" s="4">
        <v>52.109999913722199</v>
      </c>
      <c r="P1139" s="1">
        <v>29</v>
      </c>
    </row>
    <row r="1140" spans="1:16" x14ac:dyDescent="0.35">
      <c r="A1140" t="s">
        <v>233</v>
      </c>
      <c r="B1140" t="s">
        <v>234</v>
      </c>
      <c r="C1140" t="s">
        <v>170</v>
      </c>
      <c r="D1140" t="s">
        <v>171</v>
      </c>
      <c r="E1140" t="s">
        <v>74</v>
      </c>
      <c r="F1140" t="s">
        <v>21</v>
      </c>
      <c r="G1140" s="5">
        <v>0</v>
      </c>
      <c r="H1140" s="2">
        <v>55</v>
      </c>
      <c r="I1140" s="5">
        <v>1</v>
      </c>
      <c r="J1140" s="3">
        <v>0.10000000149011599</v>
      </c>
      <c r="K1140" s="4">
        <v>46.934999922290402</v>
      </c>
      <c r="L1140" s="4">
        <v>46.934999922290402</v>
      </c>
      <c r="M1140" s="1">
        <v>0</v>
      </c>
      <c r="N1140" s="4">
        <v>0</v>
      </c>
      <c r="O1140" s="4">
        <v>46.934999922290402</v>
      </c>
      <c r="P1140" s="1">
        <v>10</v>
      </c>
    </row>
    <row r="1141" spans="1:16" x14ac:dyDescent="0.35">
      <c r="A1141" t="s">
        <v>235</v>
      </c>
      <c r="B1141" t="s">
        <v>236</v>
      </c>
      <c r="C1141" t="s">
        <v>237</v>
      </c>
      <c r="D1141" t="s">
        <v>161</v>
      </c>
      <c r="E1141" t="s">
        <v>106</v>
      </c>
      <c r="F1141" t="s">
        <v>39</v>
      </c>
      <c r="G1141" s="5">
        <v>0</v>
      </c>
      <c r="H1141" s="2">
        <v>57</v>
      </c>
      <c r="I1141" s="5">
        <v>1</v>
      </c>
      <c r="J1141" s="3">
        <v>0</v>
      </c>
      <c r="K1141" s="4">
        <v>1600</v>
      </c>
      <c r="L1141" s="4">
        <v>1600</v>
      </c>
      <c r="M1141" s="1">
        <v>0</v>
      </c>
      <c r="N1141" s="4">
        <v>0</v>
      </c>
      <c r="O1141" s="4">
        <v>1600</v>
      </c>
      <c r="P1141" s="1">
        <v>34</v>
      </c>
    </row>
    <row r="1142" spans="1:16" x14ac:dyDescent="0.35">
      <c r="A1142" t="s">
        <v>235</v>
      </c>
      <c r="B1142" t="s">
        <v>236</v>
      </c>
      <c r="C1142" t="s">
        <v>237</v>
      </c>
      <c r="D1142" t="s">
        <v>161</v>
      </c>
      <c r="E1142" t="s">
        <v>66</v>
      </c>
      <c r="F1142" t="s">
        <v>59</v>
      </c>
      <c r="G1142" s="5">
        <v>0</v>
      </c>
      <c r="H1142" s="2">
        <v>57</v>
      </c>
      <c r="I1142" s="5">
        <v>1</v>
      </c>
      <c r="J1142" s="3">
        <v>0</v>
      </c>
      <c r="K1142" s="4">
        <v>1484</v>
      </c>
      <c r="L1142" s="4">
        <v>1484</v>
      </c>
      <c r="M1142" s="1">
        <v>0</v>
      </c>
      <c r="N1142" s="4">
        <v>0</v>
      </c>
      <c r="O1142" s="4">
        <v>1484</v>
      </c>
      <c r="P1142" s="1">
        <v>34</v>
      </c>
    </row>
    <row r="1143" spans="1:16" x14ac:dyDescent="0.35">
      <c r="A1143" t="s">
        <v>235</v>
      </c>
      <c r="B1143" t="s">
        <v>236</v>
      </c>
      <c r="C1143" t="s">
        <v>237</v>
      </c>
      <c r="D1143" t="s">
        <v>161</v>
      </c>
      <c r="E1143" t="s">
        <v>23</v>
      </c>
      <c r="F1143" t="s">
        <v>24</v>
      </c>
      <c r="G1143" s="5">
        <v>0</v>
      </c>
      <c r="H1143" s="2">
        <v>57</v>
      </c>
      <c r="I1143" s="5">
        <v>1</v>
      </c>
      <c r="J1143" s="3">
        <v>0</v>
      </c>
      <c r="K1143" s="4">
        <v>880</v>
      </c>
      <c r="L1143" s="4">
        <v>880</v>
      </c>
      <c r="M1143" s="1">
        <v>0</v>
      </c>
      <c r="N1143" s="4">
        <v>0</v>
      </c>
      <c r="O1143" s="4">
        <v>880</v>
      </c>
      <c r="P1143" s="1">
        <v>32</v>
      </c>
    </row>
    <row r="1144" spans="1:16" x14ac:dyDescent="0.35">
      <c r="A1144" t="s">
        <v>235</v>
      </c>
      <c r="B1144" t="s">
        <v>236</v>
      </c>
      <c r="C1144" t="s">
        <v>237</v>
      </c>
      <c r="D1144" t="s">
        <v>161</v>
      </c>
      <c r="E1144" t="s">
        <v>114</v>
      </c>
      <c r="F1144" t="s">
        <v>39</v>
      </c>
      <c r="G1144" s="5">
        <v>0</v>
      </c>
      <c r="H1144" s="2">
        <v>57</v>
      </c>
      <c r="I1144" s="5">
        <v>1</v>
      </c>
      <c r="J1144" s="3">
        <v>0</v>
      </c>
      <c r="K1144" s="4">
        <v>750</v>
      </c>
      <c r="L1144" s="4">
        <v>750</v>
      </c>
      <c r="M1144" s="1">
        <v>0</v>
      </c>
      <c r="N1144" s="4">
        <v>0</v>
      </c>
      <c r="O1144" s="4">
        <v>750</v>
      </c>
      <c r="P1144" s="1">
        <v>5</v>
      </c>
    </row>
    <row r="1145" spans="1:16" x14ac:dyDescent="0.35">
      <c r="A1145" t="s">
        <v>235</v>
      </c>
      <c r="B1145" t="s">
        <v>236</v>
      </c>
      <c r="C1145" t="s">
        <v>237</v>
      </c>
      <c r="D1145" t="s">
        <v>161</v>
      </c>
      <c r="E1145" t="s">
        <v>26</v>
      </c>
      <c r="F1145" t="s">
        <v>27</v>
      </c>
      <c r="G1145" s="5">
        <v>0</v>
      </c>
      <c r="H1145" s="2">
        <v>57</v>
      </c>
      <c r="I1145" s="5">
        <v>1</v>
      </c>
      <c r="J1145" s="3">
        <v>0.15000000596046401</v>
      </c>
      <c r="K1145" s="4">
        <v>645.999995470047</v>
      </c>
      <c r="L1145" s="4">
        <v>645.999995470047</v>
      </c>
      <c r="M1145" s="1">
        <v>0</v>
      </c>
      <c r="N1145" s="4">
        <v>0</v>
      </c>
      <c r="O1145" s="4">
        <v>645.999995470047</v>
      </c>
      <c r="P1145" s="1">
        <v>4</v>
      </c>
    </row>
    <row r="1146" spans="1:16" x14ac:dyDescent="0.35">
      <c r="A1146" t="s">
        <v>235</v>
      </c>
      <c r="B1146" t="s">
        <v>236</v>
      </c>
      <c r="C1146" t="s">
        <v>237</v>
      </c>
      <c r="D1146" t="s">
        <v>161</v>
      </c>
      <c r="E1146" t="s">
        <v>35</v>
      </c>
      <c r="F1146" t="s">
        <v>36</v>
      </c>
      <c r="G1146" s="5">
        <v>0</v>
      </c>
      <c r="H1146" s="2">
        <v>57</v>
      </c>
      <c r="I1146" s="5">
        <v>1</v>
      </c>
      <c r="J1146" s="3">
        <v>0</v>
      </c>
      <c r="K1146" s="4">
        <v>620</v>
      </c>
      <c r="L1146" s="4">
        <v>620</v>
      </c>
      <c r="M1146" s="1">
        <v>0</v>
      </c>
      <c r="N1146" s="4">
        <v>0</v>
      </c>
      <c r="O1146" s="4">
        <v>620</v>
      </c>
      <c r="P1146" s="1">
        <v>4</v>
      </c>
    </row>
    <row r="1147" spans="1:16" x14ac:dyDescent="0.35">
      <c r="A1147" t="s">
        <v>235</v>
      </c>
      <c r="B1147" t="s">
        <v>236</v>
      </c>
      <c r="C1147" t="s">
        <v>237</v>
      </c>
      <c r="D1147" t="s">
        <v>161</v>
      </c>
      <c r="E1147" t="s">
        <v>68</v>
      </c>
      <c r="F1147" t="s">
        <v>27</v>
      </c>
      <c r="G1147" s="5">
        <v>105</v>
      </c>
      <c r="H1147" s="2">
        <v>57</v>
      </c>
      <c r="I1147" s="5">
        <v>2</v>
      </c>
      <c r="J1147" s="3">
        <v>0.10000000149011599</v>
      </c>
      <c r="K1147" s="4">
        <v>503.99999916553497</v>
      </c>
      <c r="L1147" s="4">
        <v>251.999999582767</v>
      </c>
      <c r="M1147" s="1">
        <v>1.9E-2</v>
      </c>
      <c r="N1147" s="4">
        <v>4.7999999920527099</v>
      </c>
      <c r="O1147" s="4">
        <v>251.999999582767</v>
      </c>
      <c r="P1147" s="1">
        <v>22</v>
      </c>
    </row>
    <row r="1148" spans="1:16" x14ac:dyDescent="0.35">
      <c r="A1148" t="s">
        <v>235</v>
      </c>
      <c r="B1148" t="s">
        <v>236</v>
      </c>
      <c r="C1148" t="s">
        <v>237</v>
      </c>
      <c r="D1148" t="s">
        <v>161</v>
      </c>
      <c r="E1148" t="s">
        <v>91</v>
      </c>
      <c r="F1148" t="s">
        <v>36</v>
      </c>
      <c r="G1148" s="5">
        <v>67</v>
      </c>
      <c r="H1148" s="2">
        <v>57</v>
      </c>
      <c r="I1148" s="5">
        <v>2</v>
      </c>
      <c r="J1148" s="3">
        <v>0.125</v>
      </c>
      <c r="K1148" s="4">
        <v>427.185</v>
      </c>
      <c r="L1148" s="4">
        <v>213.5925</v>
      </c>
      <c r="M1148" s="1">
        <v>2.9899999999999999E-2</v>
      </c>
      <c r="N1148" s="4">
        <v>6.3758955223880598</v>
      </c>
      <c r="O1148" s="4">
        <v>213.5925</v>
      </c>
      <c r="P1148" s="1">
        <v>6</v>
      </c>
    </row>
    <row r="1149" spans="1:16" x14ac:dyDescent="0.35">
      <c r="A1149" t="s">
        <v>235</v>
      </c>
      <c r="B1149" t="s">
        <v>236</v>
      </c>
      <c r="C1149" t="s">
        <v>237</v>
      </c>
      <c r="D1149" t="s">
        <v>161</v>
      </c>
      <c r="E1149" t="s">
        <v>55</v>
      </c>
      <c r="F1149" t="s">
        <v>34</v>
      </c>
      <c r="G1149" s="5">
        <v>0</v>
      </c>
      <c r="H1149" s="2">
        <v>57</v>
      </c>
      <c r="I1149" s="5">
        <v>1</v>
      </c>
      <c r="J1149" s="3">
        <v>0</v>
      </c>
      <c r="K1149" s="4">
        <v>360</v>
      </c>
      <c r="L1149" s="4">
        <v>360</v>
      </c>
      <c r="M1149" s="1">
        <v>0</v>
      </c>
      <c r="N1149" s="4">
        <v>0</v>
      </c>
      <c r="O1149" s="4">
        <v>360</v>
      </c>
      <c r="P1149" s="1">
        <v>5</v>
      </c>
    </row>
    <row r="1150" spans="1:16" x14ac:dyDescent="0.35">
      <c r="A1150" t="s">
        <v>235</v>
      </c>
      <c r="B1150" t="s">
        <v>236</v>
      </c>
      <c r="C1150" t="s">
        <v>237</v>
      </c>
      <c r="D1150" t="s">
        <v>161</v>
      </c>
      <c r="E1150" t="s">
        <v>29</v>
      </c>
      <c r="F1150" t="s">
        <v>24</v>
      </c>
      <c r="G1150" s="5">
        <v>0</v>
      </c>
      <c r="H1150" s="2">
        <v>57</v>
      </c>
      <c r="I1150" s="5">
        <v>1</v>
      </c>
      <c r="J1150" s="3">
        <v>0</v>
      </c>
      <c r="K1150" s="4">
        <v>340</v>
      </c>
      <c r="L1150" s="4">
        <v>340</v>
      </c>
      <c r="M1150" s="1">
        <v>0</v>
      </c>
      <c r="N1150" s="4">
        <v>0</v>
      </c>
      <c r="O1150" s="4">
        <v>340</v>
      </c>
      <c r="P1150" s="1">
        <v>34</v>
      </c>
    </row>
    <row r="1151" spans="1:16" x14ac:dyDescent="0.35">
      <c r="A1151" t="s">
        <v>235</v>
      </c>
      <c r="B1151" t="s">
        <v>236</v>
      </c>
      <c r="C1151" t="s">
        <v>237</v>
      </c>
      <c r="D1151" t="s">
        <v>161</v>
      </c>
      <c r="E1151" t="s">
        <v>33</v>
      </c>
      <c r="F1151" t="s">
        <v>34</v>
      </c>
      <c r="G1151" s="5">
        <v>0</v>
      </c>
      <c r="H1151" s="2">
        <v>57</v>
      </c>
      <c r="I1151" s="5">
        <v>1</v>
      </c>
      <c r="J1151" s="3">
        <v>0.20000000298023199</v>
      </c>
      <c r="K1151" s="4">
        <v>151.99999943375499</v>
      </c>
      <c r="L1151" s="4">
        <v>151.99999943375499</v>
      </c>
      <c r="M1151" s="1">
        <v>0</v>
      </c>
      <c r="N1151" s="4">
        <v>0</v>
      </c>
      <c r="O1151" s="4">
        <v>151.99999943375499</v>
      </c>
      <c r="P1151" s="1">
        <v>10</v>
      </c>
    </row>
    <row r="1152" spans="1:16" x14ac:dyDescent="0.35">
      <c r="A1152" t="s">
        <v>235</v>
      </c>
      <c r="B1152" t="s">
        <v>236</v>
      </c>
      <c r="C1152" t="s">
        <v>237</v>
      </c>
      <c r="D1152" t="s">
        <v>161</v>
      </c>
      <c r="E1152" t="s">
        <v>72</v>
      </c>
      <c r="F1152" t="s">
        <v>31</v>
      </c>
      <c r="G1152" s="5">
        <v>0</v>
      </c>
      <c r="H1152" s="2">
        <v>57</v>
      </c>
      <c r="I1152" s="5">
        <v>1</v>
      </c>
      <c r="J1152" s="3">
        <v>0</v>
      </c>
      <c r="K1152" s="4">
        <v>142.5</v>
      </c>
      <c r="L1152" s="4">
        <v>142.5</v>
      </c>
      <c r="M1152" s="1">
        <v>0</v>
      </c>
      <c r="N1152" s="4">
        <v>0</v>
      </c>
      <c r="O1152" s="4">
        <v>142.5</v>
      </c>
      <c r="P1152" s="1">
        <v>4</v>
      </c>
    </row>
    <row r="1153" spans="1:16" x14ac:dyDescent="0.35">
      <c r="A1153" t="s">
        <v>235</v>
      </c>
      <c r="B1153" t="s">
        <v>236</v>
      </c>
      <c r="C1153" t="s">
        <v>237</v>
      </c>
      <c r="D1153" t="s">
        <v>161</v>
      </c>
      <c r="E1153" t="s">
        <v>57</v>
      </c>
      <c r="F1153" t="s">
        <v>24</v>
      </c>
      <c r="G1153" s="5">
        <v>0</v>
      </c>
      <c r="H1153" s="2">
        <v>57</v>
      </c>
      <c r="I1153" s="5">
        <v>1</v>
      </c>
      <c r="J1153" s="3">
        <v>0</v>
      </c>
      <c r="K1153" s="4">
        <v>140</v>
      </c>
      <c r="L1153" s="4">
        <v>140</v>
      </c>
      <c r="M1153" s="1">
        <v>0</v>
      </c>
      <c r="N1153" s="4">
        <v>0</v>
      </c>
      <c r="O1153" s="4">
        <v>140</v>
      </c>
      <c r="P1153" s="1">
        <v>32</v>
      </c>
    </row>
    <row r="1154" spans="1:16" x14ac:dyDescent="0.35">
      <c r="A1154" t="s">
        <v>235</v>
      </c>
      <c r="B1154" t="s">
        <v>236</v>
      </c>
      <c r="C1154" t="s">
        <v>237</v>
      </c>
      <c r="D1154" t="s">
        <v>161</v>
      </c>
      <c r="E1154" t="s">
        <v>54</v>
      </c>
      <c r="F1154" t="s">
        <v>34</v>
      </c>
      <c r="G1154" s="5">
        <v>0</v>
      </c>
      <c r="H1154" s="2">
        <v>57</v>
      </c>
      <c r="I1154" s="5">
        <v>1</v>
      </c>
      <c r="J1154" s="3">
        <v>0.15000000596046401</v>
      </c>
      <c r="K1154" s="4">
        <v>131.74999907612801</v>
      </c>
      <c r="L1154" s="4">
        <v>131.74999907612801</v>
      </c>
      <c r="M1154" s="1">
        <v>0</v>
      </c>
      <c r="N1154" s="4">
        <v>0</v>
      </c>
      <c r="O1154" s="4">
        <v>131.74999907612801</v>
      </c>
      <c r="P1154" s="1">
        <v>5</v>
      </c>
    </row>
    <row r="1155" spans="1:16" x14ac:dyDescent="0.35">
      <c r="A1155" t="s">
        <v>235</v>
      </c>
      <c r="B1155" t="s">
        <v>236</v>
      </c>
      <c r="C1155" t="s">
        <v>237</v>
      </c>
      <c r="D1155" t="s">
        <v>161</v>
      </c>
      <c r="E1155" t="s">
        <v>28</v>
      </c>
      <c r="F1155" t="s">
        <v>24</v>
      </c>
      <c r="G1155" s="5">
        <v>0</v>
      </c>
      <c r="H1155" s="2">
        <v>57</v>
      </c>
      <c r="I1155" s="5">
        <v>1</v>
      </c>
      <c r="J1155" s="3">
        <v>0.20000000298023199</v>
      </c>
      <c r="K1155" s="4">
        <v>121.599999547004</v>
      </c>
      <c r="L1155" s="4">
        <v>121.599999547004</v>
      </c>
      <c r="M1155" s="1">
        <v>0</v>
      </c>
      <c r="N1155" s="4">
        <v>0</v>
      </c>
      <c r="O1155" s="4">
        <v>121.599999547004</v>
      </c>
      <c r="P1155" s="1">
        <v>10</v>
      </c>
    </row>
    <row r="1156" spans="1:16" x14ac:dyDescent="0.35">
      <c r="A1156" t="s">
        <v>235</v>
      </c>
      <c r="B1156" t="s">
        <v>236</v>
      </c>
      <c r="C1156" t="s">
        <v>237</v>
      </c>
      <c r="D1156" t="s">
        <v>161</v>
      </c>
      <c r="E1156" t="s">
        <v>58</v>
      </c>
      <c r="F1156" t="s">
        <v>59</v>
      </c>
      <c r="G1156" s="5">
        <v>0</v>
      </c>
      <c r="H1156" s="2">
        <v>57</v>
      </c>
      <c r="I1156" s="5">
        <v>1</v>
      </c>
      <c r="J1156" s="3">
        <v>0.15000000596046401</v>
      </c>
      <c r="K1156" s="4">
        <v>76.499999463558197</v>
      </c>
      <c r="L1156" s="4">
        <v>76.499999463558197</v>
      </c>
      <c r="M1156" s="1">
        <v>0</v>
      </c>
      <c r="N1156" s="4">
        <v>0</v>
      </c>
      <c r="O1156" s="4">
        <v>76.499999463558197</v>
      </c>
      <c r="P1156" s="1">
        <v>4</v>
      </c>
    </row>
    <row r="1157" spans="1:16" x14ac:dyDescent="0.35">
      <c r="A1157" t="s">
        <v>235</v>
      </c>
      <c r="B1157" t="s">
        <v>236</v>
      </c>
      <c r="C1157" t="s">
        <v>237</v>
      </c>
      <c r="D1157" t="s">
        <v>161</v>
      </c>
      <c r="E1157" t="s">
        <v>44</v>
      </c>
      <c r="F1157" t="s">
        <v>36</v>
      </c>
      <c r="G1157" s="5">
        <v>0</v>
      </c>
      <c r="H1157" s="2">
        <v>57</v>
      </c>
      <c r="I1157" s="5">
        <v>1</v>
      </c>
      <c r="J1157" s="3">
        <v>0</v>
      </c>
      <c r="K1157" s="4">
        <v>38.6</v>
      </c>
      <c r="L1157" s="4">
        <v>38.6</v>
      </c>
      <c r="M1157" s="1">
        <v>0</v>
      </c>
      <c r="N1157" s="4">
        <v>0</v>
      </c>
      <c r="O1157" s="4">
        <v>38.6</v>
      </c>
      <c r="P1157" s="1">
        <v>4</v>
      </c>
    </row>
    <row r="1158" spans="1:16" x14ac:dyDescent="0.35">
      <c r="A1158" t="s">
        <v>238</v>
      </c>
      <c r="B1158" t="s">
        <v>239</v>
      </c>
      <c r="C1158" t="s">
        <v>240</v>
      </c>
      <c r="D1158" t="s">
        <v>19</v>
      </c>
      <c r="E1158" t="s">
        <v>85</v>
      </c>
      <c r="F1158" t="s">
        <v>34</v>
      </c>
      <c r="G1158" s="5">
        <v>0</v>
      </c>
      <c r="H1158" s="2">
        <v>75.125</v>
      </c>
      <c r="I1158" s="5">
        <v>1</v>
      </c>
      <c r="J1158" s="3">
        <v>5.0000000745057997E-2</v>
      </c>
      <c r="K1158" s="4">
        <v>4005.1999968588302</v>
      </c>
      <c r="L1158" s="4">
        <v>4005.1999968588302</v>
      </c>
      <c r="M1158" s="1">
        <v>0</v>
      </c>
      <c r="N1158" s="4">
        <v>0</v>
      </c>
      <c r="O1158" s="4">
        <v>4005.1999968588302</v>
      </c>
      <c r="P1158" s="1">
        <v>8</v>
      </c>
    </row>
    <row r="1159" spans="1:16" x14ac:dyDescent="0.35">
      <c r="A1159" t="s">
        <v>238</v>
      </c>
      <c r="B1159" t="s">
        <v>239</v>
      </c>
      <c r="C1159" t="s">
        <v>240</v>
      </c>
      <c r="D1159" t="s">
        <v>19</v>
      </c>
      <c r="E1159" t="s">
        <v>20</v>
      </c>
      <c r="F1159" t="s">
        <v>21</v>
      </c>
      <c r="G1159" s="5">
        <v>0</v>
      </c>
      <c r="H1159" s="2">
        <v>75.125</v>
      </c>
      <c r="I1159" s="5">
        <v>1</v>
      </c>
      <c r="J1159" s="3">
        <v>0</v>
      </c>
      <c r="K1159" s="4">
        <v>1980</v>
      </c>
      <c r="L1159" s="4">
        <v>1980</v>
      </c>
      <c r="M1159" s="1">
        <v>0</v>
      </c>
      <c r="N1159" s="4">
        <v>0</v>
      </c>
      <c r="O1159" s="4">
        <v>1980</v>
      </c>
      <c r="P1159" s="1">
        <v>7</v>
      </c>
    </row>
    <row r="1160" spans="1:16" x14ac:dyDescent="0.35">
      <c r="A1160" t="s">
        <v>238</v>
      </c>
      <c r="B1160" t="s">
        <v>239</v>
      </c>
      <c r="C1160" t="s">
        <v>240</v>
      </c>
      <c r="D1160" t="s">
        <v>19</v>
      </c>
      <c r="E1160" t="s">
        <v>97</v>
      </c>
      <c r="F1160" t="s">
        <v>36</v>
      </c>
      <c r="G1160" s="5">
        <v>0</v>
      </c>
      <c r="H1160" s="2">
        <v>75.125</v>
      </c>
      <c r="I1160" s="5">
        <v>1</v>
      </c>
      <c r="J1160" s="3">
        <v>0.20000000298023199</v>
      </c>
      <c r="K1160" s="4">
        <v>1049.99999608844</v>
      </c>
      <c r="L1160" s="4">
        <v>1049.99999608844</v>
      </c>
      <c r="M1160" s="1">
        <v>0</v>
      </c>
      <c r="N1160" s="4">
        <v>0</v>
      </c>
      <c r="O1160" s="4">
        <v>1049.99999608844</v>
      </c>
      <c r="P1160" s="1">
        <v>5</v>
      </c>
    </row>
    <row r="1161" spans="1:16" x14ac:dyDescent="0.35">
      <c r="A1161" t="s">
        <v>238</v>
      </c>
      <c r="B1161" t="s">
        <v>239</v>
      </c>
      <c r="C1161" t="s">
        <v>240</v>
      </c>
      <c r="D1161" t="s">
        <v>19</v>
      </c>
      <c r="E1161" t="s">
        <v>26</v>
      </c>
      <c r="F1161" t="s">
        <v>27</v>
      </c>
      <c r="G1161" s="5">
        <v>48</v>
      </c>
      <c r="H1161" s="2">
        <v>75.125</v>
      </c>
      <c r="I1161" s="5">
        <v>2</v>
      </c>
      <c r="J1161" s="3">
        <v>0.150000000372529</v>
      </c>
      <c r="K1161" s="4">
        <v>756.95999972820198</v>
      </c>
      <c r="L1161" s="4">
        <v>378.47999986410099</v>
      </c>
      <c r="M1161" s="1">
        <v>4.1700000000000001E-2</v>
      </c>
      <c r="N1161" s="4">
        <v>15.7699999943375</v>
      </c>
      <c r="O1161" s="4">
        <v>378.47999986410099</v>
      </c>
      <c r="P1161" s="1">
        <v>7.5</v>
      </c>
    </row>
    <row r="1162" spans="1:16" x14ac:dyDescent="0.35">
      <c r="A1162" t="s">
        <v>238</v>
      </c>
      <c r="B1162" t="s">
        <v>239</v>
      </c>
      <c r="C1162" t="s">
        <v>240</v>
      </c>
      <c r="D1162" t="s">
        <v>19</v>
      </c>
      <c r="E1162" t="s">
        <v>48</v>
      </c>
      <c r="F1162" t="s">
        <v>24</v>
      </c>
      <c r="G1162" s="5">
        <v>0</v>
      </c>
      <c r="H1162" s="2">
        <v>75.125</v>
      </c>
      <c r="I1162" s="5">
        <v>1</v>
      </c>
      <c r="J1162" s="3">
        <v>0.20000000298023199</v>
      </c>
      <c r="K1162" s="4">
        <v>575.99999785423199</v>
      </c>
      <c r="L1162" s="4">
        <v>575.99999785423199</v>
      </c>
      <c r="M1162" s="1">
        <v>0</v>
      </c>
      <c r="N1162" s="4">
        <v>0</v>
      </c>
      <c r="O1162" s="4">
        <v>575.99999785423199</v>
      </c>
      <c r="P1162" s="1">
        <v>5</v>
      </c>
    </row>
    <row r="1163" spans="1:16" x14ac:dyDescent="0.35">
      <c r="A1163" t="s">
        <v>238</v>
      </c>
      <c r="B1163" t="s">
        <v>239</v>
      </c>
      <c r="C1163" t="s">
        <v>240</v>
      </c>
      <c r="D1163" t="s">
        <v>19</v>
      </c>
      <c r="E1163" t="s">
        <v>38</v>
      </c>
      <c r="F1163" t="s">
        <v>39</v>
      </c>
      <c r="G1163" s="5">
        <v>0</v>
      </c>
      <c r="H1163" s="2">
        <v>75.125</v>
      </c>
      <c r="I1163" s="5">
        <v>1</v>
      </c>
      <c r="J1163" s="3">
        <v>0</v>
      </c>
      <c r="K1163" s="4">
        <v>439</v>
      </c>
      <c r="L1163" s="4">
        <v>439</v>
      </c>
      <c r="M1163" s="1">
        <v>0</v>
      </c>
      <c r="N1163" s="4">
        <v>0</v>
      </c>
      <c r="O1163" s="4">
        <v>439</v>
      </c>
      <c r="P1163" s="1">
        <v>9</v>
      </c>
    </row>
    <row r="1164" spans="1:16" x14ac:dyDescent="0.35">
      <c r="A1164" t="s">
        <v>238</v>
      </c>
      <c r="B1164" t="s">
        <v>239</v>
      </c>
      <c r="C1164" t="s">
        <v>240</v>
      </c>
      <c r="D1164" t="s">
        <v>19</v>
      </c>
      <c r="E1164" t="s">
        <v>29</v>
      </c>
      <c r="F1164" t="s">
        <v>24</v>
      </c>
      <c r="G1164" s="5">
        <v>0</v>
      </c>
      <c r="H1164" s="2">
        <v>75.125</v>
      </c>
      <c r="I1164" s="5">
        <v>1</v>
      </c>
      <c r="J1164" s="3">
        <v>0.20000000298023199</v>
      </c>
      <c r="K1164" s="4">
        <v>435.19999837875298</v>
      </c>
      <c r="L1164" s="4">
        <v>435.19999837875298</v>
      </c>
      <c r="M1164" s="1">
        <v>0</v>
      </c>
      <c r="N1164" s="4">
        <v>0</v>
      </c>
      <c r="O1164" s="4">
        <v>435.19999837875298</v>
      </c>
      <c r="P1164" s="1">
        <v>6</v>
      </c>
    </row>
    <row r="1165" spans="1:16" x14ac:dyDescent="0.35">
      <c r="A1165" t="s">
        <v>238</v>
      </c>
      <c r="B1165" t="s">
        <v>239</v>
      </c>
      <c r="C1165" t="s">
        <v>240</v>
      </c>
      <c r="D1165" t="s">
        <v>19</v>
      </c>
      <c r="E1165" t="s">
        <v>74</v>
      </c>
      <c r="F1165" t="s">
        <v>21</v>
      </c>
      <c r="G1165" s="5">
        <v>84</v>
      </c>
      <c r="H1165" s="2">
        <v>75.125</v>
      </c>
      <c r="I1165" s="5">
        <v>2</v>
      </c>
      <c r="J1165" s="3">
        <v>0</v>
      </c>
      <c r="K1165" s="4">
        <v>377.6</v>
      </c>
      <c r="L1165" s="4">
        <v>188.8</v>
      </c>
      <c r="M1165" s="1">
        <v>2.3800000000000002E-2</v>
      </c>
      <c r="N1165" s="4">
        <v>4.4952380952380899</v>
      </c>
      <c r="O1165" s="4">
        <v>188.8</v>
      </c>
      <c r="P1165" s="1">
        <v>7</v>
      </c>
    </row>
    <row r="1166" spans="1:16" x14ac:dyDescent="0.35">
      <c r="A1166" t="s">
        <v>238</v>
      </c>
      <c r="B1166" t="s">
        <v>239</v>
      </c>
      <c r="C1166" t="s">
        <v>240</v>
      </c>
      <c r="D1166" t="s">
        <v>19</v>
      </c>
      <c r="E1166" t="s">
        <v>49</v>
      </c>
      <c r="F1166" t="s">
        <v>34</v>
      </c>
      <c r="G1166" s="5">
        <v>0</v>
      </c>
      <c r="H1166" s="2">
        <v>75.125</v>
      </c>
      <c r="I1166" s="5">
        <v>1</v>
      </c>
      <c r="J1166" s="3">
        <v>0</v>
      </c>
      <c r="K1166" s="4">
        <v>360</v>
      </c>
      <c r="L1166" s="4">
        <v>360</v>
      </c>
      <c r="M1166" s="1">
        <v>0</v>
      </c>
      <c r="N1166" s="4">
        <v>0</v>
      </c>
      <c r="O1166" s="4">
        <v>360</v>
      </c>
      <c r="P1166" s="1">
        <v>7</v>
      </c>
    </row>
    <row r="1167" spans="1:16" x14ac:dyDescent="0.35">
      <c r="A1167" t="s">
        <v>238</v>
      </c>
      <c r="B1167" t="s">
        <v>239</v>
      </c>
      <c r="C1167" t="s">
        <v>240</v>
      </c>
      <c r="D1167" t="s">
        <v>19</v>
      </c>
      <c r="E1167" t="s">
        <v>66</v>
      </c>
      <c r="F1167" t="s">
        <v>59</v>
      </c>
      <c r="G1167" s="5">
        <v>0</v>
      </c>
      <c r="H1167" s="2">
        <v>75.125</v>
      </c>
      <c r="I1167" s="5">
        <v>1</v>
      </c>
      <c r="J1167" s="3">
        <v>0</v>
      </c>
      <c r="K1167" s="4">
        <v>318</v>
      </c>
      <c r="L1167" s="4">
        <v>318</v>
      </c>
      <c r="M1167" s="1">
        <v>0</v>
      </c>
      <c r="N1167" s="4">
        <v>0</v>
      </c>
      <c r="O1167" s="4">
        <v>318</v>
      </c>
      <c r="P1167" s="1">
        <v>7</v>
      </c>
    </row>
    <row r="1168" spans="1:16" x14ac:dyDescent="0.35">
      <c r="A1168" t="s">
        <v>238</v>
      </c>
      <c r="B1168" t="s">
        <v>239</v>
      </c>
      <c r="C1168" t="s">
        <v>240</v>
      </c>
      <c r="D1168" t="s">
        <v>19</v>
      </c>
      <c r="E1168" t="s">
        <v>45</v>
      </c>
      <c r="F1168" t="s">
        <v>36</v>
      </c>
      <c r="G1168" s="5">
        <v>0</v>
      </c>
      <c r="H1168" s="2">
        <v>75.125</v>
      </c>
      <c r="I1168" s="5">
        <v>1</v>
      </c>
      <c r="J1168" s="3">
        <v>0.20000000298023199</v>
      </c>
      <c r="K1168" s="4">
        <v>303.99999886751101</v>
      </c>
      <c r="L1168" s="4">
        <v>303.99999886751101</v>
      </c>
      <c r="M1168" s="1">
        <v>0</v>
      </c>
      <c r="N1168" s="4">
        <v>0</v>
      </c>
      <c r="O1168" s="4">
        <v>303.99999886751101</v>
      </c>
      <c r="P1168" s="1">
        <v>5</v>
      </c>
    </row>
    <row r="1169" spans="1:16" x14ac:dyDescent="0.35">
      <c r="A1169" t="s">
        <v>238</v>
      </c>
      <c r="B1169" t="s">
        <v>239</v>
      </c>
      <c r="C1169" t="s">
        <v>240</v>
      </c>
      <c r="D1169" t="s">
        <v>19</v>
      </c>
      <c r="E1169" t="s">
        <v>41</v>
      </c>
      <c r="F1169" t="s">
        <v>31</v>
      </c>
      <c r="G1169" s="5">
        <v>0</v>
      </c>
      <c r="H1169" s="2">
        <v>75.125</v>
      </c>
      <c r="I1169" s="5">
        <v>1</v>
      </c>
      <c r="J1169" s="3">
        <v>0</v>
      </c>
      <c r="K1169" s="4">
        <v>249</v>
      </c>
      <c r="L1169" s="4">
        <v>249</v>
      </c>
      <c r="M1169" s="1">
        <v>0</v>
      </c>
      <c r="N1169" s="4">
        <v>0</v>
      </c>
      <c r="O1169" s="4">
        <v>249</v>
      </c>
      <c r="P1169" s="1">
        <v>7</v>
      </c>
    </row>
    <row r="1170" spans="1:16" x14ac:dyDescent="0.35">
      <c r="A1170" t="s">
        <v>238</v>
      </c>
      <c r="B1170" t="s">
        <v>239</v>
      </c>
      <c r="C1170" t="s">
        <v>240</v>
      </c>
      <c r="D1170" t="s">
        <v>19</v>
      </c>
      <c r="E1170" t="s">
        <v>58</v>
      </c>
      <c r="F1170" t="s">
        <v>59</v>
      </c>
      <c r="G1170" s="5">
        <v>0</v>
      </c>
      <c r="H1170" s="2">
        <v>75.125</v>
      </c>
      <c r="I1170" s="5">
        <v>1</v>
      </c>
      <c r="J1170" s="3">
        <v>0.20000000298023199</v>
      </c>
      <c r="K1170" s="4">
        <v>191.99999928474401</v>
      </c>
      <c r="L1170" s="4">
        <v>191.99999928474401</v>
      </c>
      <c r="M1170" s="1">
        <v>0</v>
      </c>
      <c r="N1170" s="4">
        <v>0</v>
      </c>
      <c r="O1170" s="4">
        <v>191.99999928474401</v>
      </c>
      <c r="P1170" s="1">
        <v>6</v>
      </c>
    </row>
    <row r="1171" spans="1:16" x14ac:dyDescent="0.35">
      <c r="A1171" t="s">
        <v>238</v>
      </c>
      <c r="B1171" t="s">
        <v>239</v>
      </c>
      <c r="C1171" t="s">
        <v>240</v>
      </c>
      <c r="D1171" t="s">
        <v>19</v>
      </c>
      <c r="E1171" t="s">
        <v>91</v>
      </c>
      <c r="F1171" t="s">
        <v>36</v>
      </c>
      <c r="G1171" s="5">
        <v>0</v>
      </c>
      <c r="H1171" s="2">
        <v>75.125</v>
      </c>
      <c r="I1171" s="5">
        <v>1</v>
      </c>
      <c r="J1171" s="3">
        <v>5.0000000745057997E-2</v>
      </c>
      <c r="K1171" s="4">
        <v>157.319999876618</v>
      </c>
      <c r="L1171" s="4">
        <v>157.319999876618</v>
      </c>
      <c r="M1171" s="1">
        <v>0</v>
      </c>
      <c r="N1171" s="4">
        <v>0</v>
      </c>
      <c r="O1171" s="4">
        <v>157.319999876618</v>
      </c>
      <c r="P1171" s="1">
        <v>8</v>
      </c>
    </row>
    <row r="1172" spans="1:16" x14ac:dyDescent="0.35">
      <c r="A1172" t="s">
        <v>238</v>
      </c>
      <c r="B1172" t="s">
        <v>239</v>
      </c>
      <c r="C1172" t="s">
        <v>240</v>
      </c>
      <c r="D1172" t="s">
        <v>19</v>
      </c>
      <c r="E1172" t="s">
        <v>37</v>
      </c>
      <c r="F1172" t="s">
        <v>31</v>
      </c>
      <c r="G1172" s="5">
        <v>345</v>
      </c>
      <c r="H1172" s="2">
        <v>75.125</v>
      </c>
      <c r="I1172" s="5">
        <v>2</v>
      </c>
      <c r="J1172" s="3">
        <v>0.20000000298023199</v>
      </c>
      <c r="K1172" s="4">
        <v>123.999999538064</v>
      </c>
      <c r="L1172" s="4">
        <v>61.999999769032001</v>
      </c>
      <c r="M1172" s="1">
        <v>5.7999999999999996E-3</v>
      </c>
      <c r="N1172" s="4">
        <v>0.35942028851612701</v>
      </c>
      <c r="O1172" s="4">
        <v>61.999999769032001</v>
      </c>
      <c r="P1172" s="1">
        <v>5.5</v>
      </c>
    </row>
    <row r="1173" spans="1:16" x14ac:dyDescent="0.35">
      <c r="A1173" t="s">
        <v>238</v>
      </c>
      <c r="B1173" t="s">
        <v>239</v>
      </c>
      <c r="C1173" t="s">
        <v>240</v>
      </c>
      <c r="D1173" t="s">
        <v>19</v>
      </c>
      <c r="E1173" t="s">
        <v>71</v>
      </c>
      <c r="F1173" t="s">
        <v>31</v>
      </c>
      <c r="G1173" s="5">
        <v>0</v>
      </c>
      <c r="H1173" s="2">
        <v>75.125</v>
      </c>
      <c r="I1173" s="5">
        <v>1</v>
      </c>
      <c r="J1173" s="3">
        <v>5.0000000745057997E-2</v>
      </c>
      <c r="K1173" s="4">
        <v>69.349999945610705</v>
      </c>
      <c r="L1173" s="4">
        <v>69.349999945610705</v>
      </c>
      <c r="M1173" s="1">
        <v>0</v>
      </c>
      <c r="N1173" s="4">
        <v>0</v>
      </c>
      <c r="O1173" s="4">
        <v>69.349999945610705</v>
      </c>
      <c r="P1173" s="1">
        <v>8</v>
      </c>
    </row>
    <row r="1174" spans="1:16" x14ac:dyDescent="0.35">
      <c r="A1174" t="s">
        <v>238</v>
      </c>
      <c r="B1174" t="s">
        <v>239</v>
      </c>
      <c r="C1174" t="s">
        <v>240</v>
      </c>
      <c r="D1174" t="s">
        <v>19</v>
      </c>
      <c r="E1174" t="s">
        <v>78</v>
      </c>
      <c r="F1174" t="s">
        <v>24</v>
      </c>
      <c r="G1174" s="5">
        <v>0</v>
      </c>
      <c r="H1174" s="2">
        <v>75.125</v>
      </c>
      <c r="I1174" s="5">
        <v>1</v>
      </c>
      <c r="J1174" s="3">
        <v>0</v>
      </c>
      <c r="K1174" s="4">
        <v>48</v>
      </c>
      <c r="L1174" s="4">
        <v>48</v>
      </c>
      <c r="M1174" s="1">
        <v>0</v>
      </c>
      <c r="N1174" s="4">
        <v>0</v>
      </c>
      <c r="O1174" s="4">
        <v>48</v>
      </c>
      <c r="P1174" s="1">
        <v>29</v>
      </c>
    </row>
    <row r="1175" spans="1:16" x14ac:dyDescent="0.35">
      <c r="A1175" t="s">
        <v>241</v>
      </c>
      <c r="B1175" t="s">
        <v>242</v>
      </c>
      <c r="C1175" t="s">
        <v>243</v>
      </c>
      <c r="D1175" t="s">
        <v>161</v>
      </c>
      <c r="E1175" t="s">
        <v>108</v>
      </c>
      <c r="F1175" t="s">
        <v>21</v>
      </c>
      <c r="G1175" s="5">
        <v>0</v>
      </c>
      <c r="H1175" s="2">
        <v>75.25</v>
      </c>
      <c r="I1175" s="5">
        <v>1</v>
      </c>
      <c r="J1175" s="3">
        <v>0.10000000149011599</v>
      </c>
      <c r="K1175" s="4">
        <v>1396.79999768733</v>
      </c>
      <c r="L1175" s="4">
        <v>1396.79999768733</v>
      </c>
      <c r="M1175" s="1">
        <v>0</v>
      </c>
      <c r="N1175" s="4">
        <v>0</v>
      </c>
      <c r="O1175" s="4">
        <v>1396.79999768733</v>
      </c>
      <c r="P1175" s="1">
        <v>6</v>
      </c>
    </row>
    <row r="1176" spans="1:16" x14ac:dyDescent="0.35">
      <c r="A1176" t="s">
        <v>241</v>
      </c>
      <c r="B1176" t="s">
        <v>242</v>
      </c>
      <c r="C1176" t="s">
        <v>243</v>
      </c>
      <c r="D1176" t="s">
        <v>161</v>
      </c>
      <c r="E1176" t="s">
        <v>105</v>
      </c>
      <c r="F1176" t="s">
        <v>34</v>
      </c>
      <c r="G1176" s="5">
        <v>0</v>
      </c>
      <c r="H1176" s="2">
        <v>75.25</v>
      </c>
      <c r="I1176" s="5">
        <v>1</v>
      </c>
      <c r="J1176" s="3">
        <v>0</v>
      </c>
      <c r="K1176" s="4">
        <v>920</v>
      </c>
      <c r="L1176" s="4">
        <v>920</v>
      </c>
      <c r="M1176" s="1">
        <v>0</v>
      </c>
      <c r="N1176" s="4">
        <v>0</v>
      </c>
      <c r="O1176" s="4">
        <v>920</v>
      </c>
      <c r="P1176" s="1">
        <v>7</v>
      </c>
    </row>
    <row r="1177" spans="1:16" x14ac:dyDescent="0.35">
      <c r="A1177" t="s">
        <v>241</v>
      </c>
      <c r="B1177" t="s">
        <v>242</v>
      </c>
      <c r="C1177" t="s">
        <v>243</v>
      </c>
      <c r="D1177" t="s">
        <v>161</v>
      </c>
      <c r="E1177" t="s">
        <v>23</v>
      </c>
      <c r="F1177" t="s">
        <v>24</v>
      </c>
      <c r="G1177" s="5">
        <v>0</v>
      </c>
      <c r="H1177" s="2">
        <v>75.25</v>
      </c>
      <c r="I1177" s="5">
        <v>1</v>
      </c>
      <c r="J1177" s="3">
        <v>5.0000000745057997E-2</v>
      </c>
      <c r="K1177" s="4">
        <v>783.74999938532699</v>
      </c>
      <c r="L1177" s="4">
        <v>783.74999938532699</v>
      </c>
      <c r="M1177" s="1">
        <v>0</v>
      </c>
      <c r="N1177" s="4">
        <v>0</v>
      </c>
      <c r="O1177" s="4">
        <v>783.74999938532699</v>
      </c>
      <c r="P1177" s="1">
        <v>7</v>
      </c>
    </row>
    <row r="1178" spans="1:16" x14ac:dyDescent="0.35">
      <c r="A1178" t="s">
        <v>241</v>
      </c>
      <c r="B1178" t="s">
        <v>242</v>
      </c>
      <c r="C1178" t="s">
        <v>243</v>
      </c>
      <c r="D1178" t="s">
        <v>161</v>
      </c>
      <c r="E1178" t="s">
        <v>43</v>
      </c>
      <c r="F1178" t="s">
        <v>34</v>
      </c>
      <c r="G1178" s="5">
        <v>13</v>
      </c>
      <c r="H1178" s="2">
        <v>75.25</v>
      </c>
      <c r="I1178" s="5">
        <v>2</v>
      </c>
      <c r="J1178" s="3">
        <v>2.5000000372528999E-2</v>
      </c>
      <c r="K1178" s="4">
        <v>719.99999973177898</v>
      </c>
      <c r="L1178" s="4">
        <v>359.99999986588898</v>
      </c>
      <c r="M1178" s="1">
        <v>0.15379999999999999</v>
      </c>
      <c r="N1178" s="4">
        <v>55.384615363983002</v>
      </c>
      <c r="O1178" s="4">
        <v>359.99999986588898</v>
      </c>
      <c r="P1178" s="1">
        <v>9.5</v>
      </c>
    </row>
    <row r="1179" spans="1:16" x14ac:dyDescent="0.35">
      <c r="A1179" t="s">
        <v>241</v>
      </c>
      <c r="B1179" t="s">
        <v>242</v>
      </c>
      <c r="C1179" t="s">
        <v>243</v>
      </c>
      <c r="D1179" t="s">
        <v>161</v>
      </c>
      <c r="E1179" t="s">
        <v>97</v>
      </c>
      <c r="F1179" t="s">
        <v>36</v>
      </c>
      <c r="G1179" s="5">
        <v>196</v>
      </c>
      <c r="H1179" s="2">
        <v>75.25</v>
      </c>
      <c r="I1179" s="5">
        <v>2</v>
      </c>
      <c r="J1179" s="3">
        <v>0.175000000745058</v>
      </c>
      <c r="K1179" s="4">
        <v>412.49999962747</v>
      </c>
      <c r="L1179" s="4">
        <v>206.249999813735</v>
      </c>
      <c r="M1179" s="1">
        <v>1.0200000000000001E-2</v>
      </c>
      <c r="N1179" s="4">
        <v>2.10459183483403</v>
      </c>
      <c r="O1179" s="4">
        <v>206.249999813735</v>
      </c>
      <c r="P1179" s="1">
        <v>8</v>
      </c>
    </row>
    <row r="1180" spans="1:16" x14ac:dyDescent="0.35">
      <c r="A1180" t="s">
        <v>241</v>
      </c>
      <c r="B1180" t="s">
        <v>242</v>
      </c>
      <c r="C1180" t="s">
        <v>243</v>
      </c>
      <c r="D1180" t="s">
        <v>161</v>
      </c>
      <c r="E1180" t="s">
        <v>25</v>
      </c>
      <c r="F1180" t="s">
        <v>21</v>
      </c>
      <c r="G1180" s="5">
        <v>0</v>
      </c>
      <c r="H1180" s="2">
        <v>75.25</v>
      </c>
      <c r="I1180" s="5">
        <v>1</v>
      </c>
      <c r="J1180" s="3">
        <v>0</v>
      </c>
      <c r="K1180" s="4">
        <v>393</v>
      </c>
      <c r="L1180" s="4">
        <v>393</v>
      </c>
      <c r="M1180" s="1">
        <v>0</v>
      </c>
      <c r="N1180" s="4">
        <v>0</v>
      </c>
      <c r="O1180" s="4">
        <v>393</v>
      </c>
      <c r="P1180" s="1">
        <v>2</v>
      </c>
    </row>
    <row r="1181" spans="1:16" x14ac:dyDescent="0.35">
      <c r="A1181" t="s">
        <v>241</v>
      </c>
      <c r="B1181" t="s">
        <v>242</v>
      </c>
      <c r="C1181" t="s">
        <v>243</v>
      </c>
      <c r="D1181" t="s">
        <v>161</v>
      </c>
      <c r="E1181" t="s">
        <v>64</v>
      </c>
      <c r="F1181" t="s">
        <v>36</v>
      </c>
      <c r="G1181" s="5">
        <v>0</v>
      </c>
      <c r="H1181" s="2">
        <v>75.25</v>
      </c>
      <c r="I1181" s="5">
        <v>1</v>
      </c>
      <c r="J1181" s="3">
        <v>0.10000000149011599</v>
      </c>
      <c r="K1181" s="4">
        <v>226.79999962449</v>
      </c>
      <c r="L1181" s="4">
        <v>226.79999962449</v>
      </c>
      <c r="M1181" s="1">
        <v>0</v>
      </c>
      <c r="N1181" s="4">
        <v>0</v>
      </c>
      <c r="O1181" s="4">
        <v>226.79999962449</v>
      </c>
      <c r="P1181" s="1">
        <v>7</v>
      </c>
    </row>
    <row r="1182" spans="1:16" x14ac:dyDescent="0.35">
      <c r="A1182" t="s">
        <v>241</v>
      </c>
      <c r="B1182" t="s">
        <v>242</v>
      </c>
      <c r="C1182" t="s">
        <v>243</v>
      </c>
      <c r="D1182" t="s">
        <v>161</v>
      </c>
      <c r="E1182" t="s">
        <v>73</v>
      </c>
      <c r="F1182" t="s">
        <v>36</v>
      </c>
      <c r="G1182" s="5">
        <v>0</v>
      </c>
      <c r="H1182" s="2">
        <v>75.25</v>
      </c>
      <c r="I1182" s="5">
        <v>1</v>
      </c>
      <c r="J1182" s="3">
        <v>0.10000000149011599</v>
      </c>
      <c r="K1182" s="4">
        <v>215.99999964237199</v>
      </c>
      <c r="L1182" s="4">
        <v>215.99999964237199</v>
      </c>
      <c r="M1182" s="1">
        <v>0</v>
      </c>
      <c r="N1182" s="4">
        <v>0</v>
      </c>
      <c r="O1182" s="4">
        <v>215.99999964237199</v>
      </c>
      <c r="P1182" s="1">
        <v>6</v>
      </c>
    </row>
    <row r="1183" spans="1:16" x14ac:dyDescent="0.35">
      <c r="A1183" t="s">
        <v>241</v>
      </c>
      <c r="B1183" t="s">
        <v>242</v>
      </c>
      <c r="C1183" t="s">
        <v>243</v>
      </c>
      <c r="D1183" t="s">
        <v>161</v>
      </c>
      <c r="E1183" t="s">
        <v>71</v>
      </c>
      <c r="F1183" t="s">
        <v>31</v>
      </c>
      <c r="G1183" s="5">
        <v>0</v>
      </c>
      <c r="H1183" s="2">
        <v>75.25</v>
      </c>
      <c r="I1183" s="5">
        <v>1</v>
      </c>
      <c r="J1183" s="3">
        <v>5.0000000745057997E-2</v>
      </c>
      <c r="K1183" s="4">
        <v>209.75999983549099</v>
      </c>
      <c r="L1183" s="4">
        <v>209.75999983549099</v>
      </c>
      <c r="M1183" s="1">
        <v>0</v>
      </c>
      <c r="N1183" s="4">
        <v>0</v>
      </c>
      <c r="O1183" s="4">
        <v>209.75999983549099</v>
      </c>
      <c r="P1183" s="1">
        <v>7</v>
      </c>
    </row>
    <row r="1184" spans="1:16" x14ac:dyDescent="0.35">
      <c r="A1184" t="s">
        <v>241</v>
      </c>
      <c r="B1184" t="s">
        <v>242</v>
      </c>
      <c r="C1184" t="s">
        <v>243</v>
      </c>
      <c r="D1184" t="s">
        <v>161</v>
      </c>
      <c r="E1184" t="s">
        <v>80</v>
      </c>
      <c r="F1184" t="s">
        <v>31</v>
      </c>
      <c r="G1184" s="5">
        <v>0</v>
      </c>
      <c r="H1184" s="2">
        <v>75.25</v>
      </c>
      <c r="I1184" s="5">
        <v>1</v>
      </c>
      <c r="J1184" s="3">
        <v>5.0000000745057997E-2</v>
      </c>
      <c r="K1184" s="4">
        <v>199.49999984353701</v>
      </c>
      <c r="L1184" s="4">
        <v>199.49999984353701</v>
      </c>
      <c r="M1184" s="1">
        <v>0</v>
      </c>
      <c r="N1184" s="4">
        <v>0</v>
      </c>
      <c r="O1184" s="4">
        <v>199.49999984353701</v>
      </c>
      <c r="P1184" s="1">
        <v>7</v>
      </c>
    </row>
    <row r="1185" spans="1:16" x14ac:dyDescent="0.35">
      <c r="A1185" t="s">
        <v>241</v>
      </c>
      <c r="B1185" t="s">
        <v>242</v>
      </c>
      <c r="C1185" t="s">
        <v>243</v>
      </c>
      <c r="D1185" t="s">
        <v>161</v>
      </c>
      <c r="E1185" t="s">
        <v>72</v>
      </c>
      <c r="F1185" t="s">
        <v>31</v>
      </c>
      <c r="G1185" s="5">
        <v>0</v>
      </c>
      <c r="H1185" s="2">
        <v>75.25</v>
      </c>
      <c r="I1185" s="5">
        <v>1</v>
      </c>
      <c r="J1185" s="3">
        <v>0</v>
      </c>
      <c r="K1185" s="4">
        <v>142.5</v>
      </c>
      <c r="L1185" s="4">
        <v>142.5</v>
      </c>
      <c r="M1185" s="1">
        <v>0</v>
      </c>
      <c r="N1185" s="4">
        <v>0</v>
      </c>
      <c r="O1185" s="4">
        <v>142.5</v>
      </c>
      <c r="P1185" s="1">
        <v>9</v>
      </c>
    </row>
    <row r="1186" spans="1:16" x14ac:dyDescent="0.35">
      <c r="A1186" t="s">
        <v>241</v>
      </c>
      <c r="B1186" t="s">
        <v>242</v>
      </c>
      <c r="C1186" t="s">
        <v>243</v>
      </c>
      <c r="D1186" t="s">
        <v>161</v>
      </c>
      <c r="E1186" t="s">
        <v>122</v>
      </c>
      <c r="F1186" t="s">
        <v>27</v>
      </c>
      <c r="G1186" s="5">
        <v>0</v>
      </c>
      <c r="H1186" s="2">
        <v>75.25</v>
      </c>
      <c r="I1186" s="5">
        <v>1</v>
      </c>
      <c r="J1186" s="3">
        <v>0</v>
      </c>
      <c r="K1186" s="4">
        <v>140</v>
      </c>
      <c r="L1186" s="4">
        <v>140</v>
      </c>
      <c r="M1186" s="1">
        <v>0</v>
      </c>
      <c r="N1186" s="4">
        <v>0</v>
      </c>
      <c r="O1186" s="4">
        <v>140</v>
      </c>
      <c r="P1186" s="1">
        <v>6</v>
      </c>
    </row>
    <row r="1187" spans="1:16" x14ac:dyDescent="0.35">
      <c r="A1187" t="s">
        <v>241</v>
      </c>
      <c r="B1187" t="s">
        <v>242</v>
      </c>
      <c r="C1187" t="s">
        <v>243</v>
      </c>
      <c r="D1187" t="s">
        <v>161</v>
      </c>
      <c r="E1187" t="s">
        <v>107</v>
      </c>
      <c r="F1187" t="s">
        <v>39</v>
      </c>
      <c r="G1187" s="5">
        <v>0</v>
      </c>
      <c r="H1187" s="2">
        <v>75.25</v>
      </c>
      <c r="I1187" s="5">
        <v>1</v>
      </c>
      <c r="J1187" s="3">
        <v>0</v>
      </c>
      <c r="K1187" s="4">
        <v>124.8</v>
      </c>
      <c r="L1187" s="4">
        <v>124.8</v>
      </c>
      <c r="M1187" s="1">
        <v>0</v>
      </c>
      <c r="N1187" s="4">
        <v>0</v>
      </c>
      <c r="O1187" s="4">
        <v>124.8</v>
      </c>
      <c r="P1187" s="1">
        <v>2</v>
      </c>
    </row>
    <row r="1188" spans="1:16" x14ac:dyDescent="0.35">
      <c r="A1188" t="s">
        <v>241</v>
      </c>
      <c r="B1188" t="s">
        <v>242</v>
      </c>
      <c r="C1188" t="s">
        <v>243</v>
      </c>
      <c r="D1188" t="s">
        <v>161</v>
      </c>
      <c r="E1188" t="s">
        <v>96</v>
      </c>
      <c r="F1188" t="s">
        <v>34</v>
      </c>
      <c r="G1188" s="5">
        <v>395</v>
      </c>
      <c r="H1188" s="2">
        <v>75.25</v>
      </c>
      <c r="I1188" s="5">
        <v>2</v>
      </c>
      <c r="J1188" s="3">
        <v>0.175000000745058</v>
      </c>
      <c r="K1188" s="4">
        <v>120.149999856948</v>
      </c>
      <c r="L1188" s="4">
        <v>60.074999928474398</v>
      </c>
      <c r="M1188" s="1">
        <v>5.1000000000000004E-3</v>
      </c>
      <c r="N1188" s="4">
        <v>0.30417721482771798</v>
      </c>
      <c r="O1188" s="4">
        <v>60.074999928474398</v>
      </c>
      <c r="P1188" s="1">
        <v>9</v>
      </c>
    </row>
    <row r="1189" spans="1:16" x14ac:dyDescent="0.35">
      <c r="A1189" t="s">
        <v>241</v>
      </c>
      <c r="B1189" t="s">
        <v>242</v>
      </c>
      <c r="C1189" t="s">
        <v>243</v>
      </c>
      <c r="D1189" t="s">
        <v>161</v>
      </c>
      <c r="E1189" t="s">
        <v>75</v>
      </c>
      <c r="F1189" t="s">
        <v>27</v>
      </c>
      <c r="G1189" s="5">
        <v>0</v>
      </c>
      <c r="H1189" s="2">
        <v>75.25</v>
      </c>
      <c r="I1189" s="5">
        <v>1</v>
      </c>
      <c r="J1189" s="3">
        <v>0.25</v>
      </c>
      <c r="K1189" s="4">
        <v>54</v>
      </c>
      <c r="L1189" s="4">
        <v>54</v>
      </c>
      <c r="M1189" s="1">
        <v>0</v>
      </c>
      <c r="N1189" s="4">
        <v>0</v>
      </c>
      <c r="O1189" s="4">
        <v>54</v>
      </c>
      <c r="P1189" s="1">
        <v>9</v>
      </c>
    </row>
    <row r="1190" spans="1:16" x14ac:dyDescent="0.35">
      <c r="A1190" t="s">
        <v>241</v>
      </c>
      <c r="B1190" t="s">
        <v>242</v>
      </c>
      <c r="C1190" t="s">
        <v>243</v>
      </c>
      <c r="D1190" t="s">
        <v>161</v>
      </c>
      <c r="E1190" t="s">
        <v>56</v>
      </c>
      <c r="F1190" t="s">
        <v>36</v>
      </c>
      <c r="G1190" s="5">
        <v>0</v>
      </c>
      <c r="H1190" s="2">
        <v>75.25</v>
      </c>
      <c r="I1190" s="5">
        <v>1</v>
      </c>
      <c r="J1190" s="3">
        <v>0.10000000149011599</v>
      </c>
      <c r="K1190" s="4">
        <v>8.6399999856948799</v>
      </c>
      <c r="L1190" s="4">
        <v>8.6399999856948799</v>
      </c>
      <c r="M1190" s="1">
        <v>0</v>
      </c>
      <c r="N1190" s="4">
        <v>0</v>
      </c>
      <c r="O1190" s="4">
        <v>8.6399999856948799</v>
      </c>
      <c r="P1190" s="1">
        <v>6</v>
      </c>
    </row>
    <row r="1191" spans="1:16" x14ac:dyDescent="0.35">
      <c r="A1191" t="s">
        <v>244</v>
      </c>
      <c r="B1191" t="s">
        <v>245</v>
      </c>
      <c r="C1191" t="s">
        <v>160</v>
      </c>
      <c r="D1191" t="s">
        <v>161</v>
      </c>
      <c r="E1191" t="s">
        <v>49</v>
      </c>
      <c r="F1191" t="s">
        <v>34</v>
      </c>
      <c r="G1191" s="5">
        <v>466</v>
      </c>
      <c r="H1191" s="2">
        <v>77.5</v>
      </c>
      <c r="I1191" s="5">
        <v>3</v>
      </c>
      <c r="J1191" s="3">
        <v>0</v>
      </c>
      <c r="K1191" s="4">
        <v>1026</v>
      </c>
      <c r="L1191" s="4">
        <v>342</v>
      </c>
      <c r="M1191" s="1">
        <v>6.4000000000000003E-3</v>
      </c>
      <c r="N1191" s="4">
        <v>2.2017167381974199</v>
      </c>
      <c r="O1191" s="4">
        <v>342</v>
      </c>
      <c r="P1191" s="1">
        <v>8.6667000000000005</v>
      </c>
    </row>
    <row r="1192" spans="1:16" x14ac:dyDescent="0.35">
      <c r="A1192" t="s">
        <v>244</v>
      </c>
      <c r="B1192" t="s">
        <v>245</v>
      </c>
      <c r="C1192" t="s">
        <v>160</v>
      </c>
      <c r="D1192" t="s">
        <v>161</v>
      </c>
      <c r="E1192" t="s">
        <v>114</v>
      </c>
      <c r="F1192" t="s">
        <v>39</v>
      </c>
      <c r="G1192" s="5">
        <v>0</v>
      </c>
      <c r="H1192" s="2">
        <v>77.5</v>
      </c>
      <c r="I1192" s="5">
        <v>1</v>
      </c>
      <c r="J1192" s="3">
        <v>0</v>
      </c>
      <c r="K1192" s="4">
        <v>1000</v>
      </c>
      <c r="L1192" s="4">
        <v>1000</v>
      </c>
      <c r="M1192" s="1">
        <v>0</v>
      </c>
      <c r="N1192" s="4">
        <v>0</v>
      </c>
      <c r="O1192" s="4">
        <v>1000</v>
      </c>
      <c r="P1192" s="1">
        <v>2</v>
      </c>
    </row>
    <row r="1193" spans="1:16" x14ac:dyDescent="0.35">
      <c r="A1193" t="s">
        <v>244</v>
      </c>
      <c r="B1193" t="s">
        <v>245</v>
      </c>
      <c r="C1193" t="s">
        <v>160</v>
      </c>
      <c r="D1193" t="s">
        <v>161</v>
      </c>
      <c r="E1193" t="s">
        <v>41</v>
      </c>
      <c r="F1193" t="s">
        <v>31</v>
      </c>
      <c r="G1193" s="5">
        <v>162</v>
      </c>
      <c r="H1193" s="2">
        <v>77.5</v>
      </c>
      <c r="I1193" s="5">
        <v>2</v>
      </c>
      <c r="J1193" s="3">
        <v>0</v>
      </c>
      <c r="K1193" s="4">
        <v>934.38</v>
      </c>
      <c r="L1193" s="4">
        <v>467.19</v>
      </c>
      <c r="M1193" s="1">
        <v>1.23E-2</v>
      </c>
      <c r="N1193" s="4">
        <v>5.7677777777777699</v>
      </c>
      <c r="O1193" s="4">
        <v>467.19</v>
      </c>
      <c r="P1193" s="1">
        <v>6.5</v>
      </c>
    </row>
    <row r="1194" spans="1:16" x14ac:dyDescent="0.35">
      <c r="A1194" t="s">
        <v>244</v>
      </c>
      <c r="B1194" t="s">
        <v>245</v>
      </c>
      <c r="C1194" t="s">
        <v>160</v>
      </c>
      <c r="D1194" t="s">
        <v>161</v>
      </c>
      <c r="E1194" t="s">
        <v>38</v>
      </c>
      <c r="F1194" t="s">
        <v>39</v>
      </c>
      <c r="G1194" s="5">
        <v>0</v>
      </c>
      <c r="H1194" s="2">
        <v>77.5</v>
      </c>
      <c r="I1194" s="5">
        <v>1</v>
      </c>
      <c r="J1194" s="3">
        <v>0.10000000149011599</v>
      </c>
      <c r="K1194" s="4">
        <v>505.43999916314999</v>
      </c>
      <c r="L1194" s="4">
        <v>505.43999916314999</v>
      </c>
      <c r="M1194" s="1">
        <v>0</v>
      </c>
      <c r="N1194" s="4">
        <v>0</v>
      </c>
      <c r="O1194" s="4">
        <v>505.43999916314999</v>
      </c>
      <c r="P1194" s="1">
        <v>2</v>
      </c>
    </row>
    <row r="1195" spans="1:16" x14ac:dyDescent="0.35">
      <c r="A1195" t="s">
        <v>244</v>
      </c>
      <c r="B1195" t="s">
        <v>245</v>
      </c>
      <c r="C1195" t="s">
        <v>160</v>
      </c>
      <c r="D1195" t="s">
        <v>161</v>
      </c>
      <c r="E1195" t="s">
        <v>87</v>
      </c>
      <c r="F1195" t="s">
        <v>34</v>
      </c>
      <c r="G1195" s="5">
        <v>0</v>
      </c>
      <c r="H1195" s="2">
        <v>77.5</v>
      </c>
      <c r="I1195" s="5">
        <v>1</v>
      </c>
      <c r="J1195" s="3">
        <v>0</v>
      </c>
      <c r="K1195" s="4">
        <v>360</v>
      </c>
      <c r="L1195" s="4">
        <v>360</v>
      </c>
      <c r="M1195" s="1">
        <v>0</v>
      </c>
      <c r="N1195" s="4">
        <v>0</v>
      </c>
      <c r="O1195" s="4">
        <v>360</v>
      </c>
      <c r="P1195" s="1">
        <v>7</v>
      </c>
    </row>
    <row r="1196" spans="1:16" x14ac:dyDescent="0.35">
      <c r="A1196" t="s">
        <v>244</v>
      </c>
      <c r="B1196" t="s">
        <v>245</v>
      </c>
      <c r="C1196" t="s">
        <v>160</v>
      </c>
      <c r="D1196" t="s">
        <v>161</v>
      </c>
      <c r="E1196" t="s">
        <v>107</v>
      </c>
      <c r="F1196" t="s">
        <v>39</v>
      </c>
      <c r="G1196" s="5">
        <v>162</v>
      </c>
      <c r="H1196" s="2">
        <v>77.5</v>
      </c>
      <c r="I1196" s="5">
        <v>2</v>
      </c>
      <c r="J1196" s="3">
        <v>7.5000002980232197E-2</v>
      </c>
      <c r="K1196" s="4">
        <v>348.39999938011101</v>
      </c>
      <c r="L1196" s="4">
        <v>174.19999969005499</v>
      </c>
      <c r="M1196" s="1">
        <v>1.23E-2</v>
      </c>
      <c r="N1196" s="4">
        <v>2.1506172801241399</v>
      </c>
      <c r="O1196" s="4">
        <v>174.19999969005499</v>
      </c>
      <c r="P1196" s="1">
        <v>6.5</v>
      </c>
    </row>
    <row r="1197" spans="1:16" x14ac:dyDescent="0.35">
      <c r="A1197" t="s">
        <v>244</v>
      </c>
      <c r="B1197" t="s">
        <v>245</v>
      </c>
      <c r="C1197" t="s">
        <v>160</v>
      </c>
      <c r="D1197" t="s">
        <v>161</v>
      </c>
      <c r="E1197" t="s">
        <v>52</v>
      </c>
      <c r="F1197" t="s">
        <v>39</v>
      </c>
      <c r="G1197" s="5">
        <v>0</v>
      </c>
      <c r="H1197" s="2">
        <v>77.5</v>
      </c>
      <c r="I1197" s="5">
        <v>1</v>
      </c>
      <c r="J1197" s="3">
        <v>0.10000000149011599</v>
      </c>
      <c r="K1197" s="4">
        <v>334.79999944567601</v>
      </c>
      <c r="L1197" s="4">
        <v>334.79999944567601</v>
      </c>
      <c r="M1197" s="1">
        <v>0</v>
      </c>
      <c r="N1197" s="4">
        <v>0</v>
      </c>
      <c r="O1197" s="4">
        <v>334.79999944567601</v>
      </c>
      <c r="P1197" s="1">
        <v>8</v>
      </c>
    </row>
    <row r="1198" spans="1:16" x14ac:dyDescent="0.35">
      <c r="A1198" t="s">
        <v>244</v>
      </c>
      <c r="B1198" t="s">
        <v>245</v>
      </c>
      <c r="C1198" t="s">
        <v>160</v>
      </c>
      <c r="D1198" t="s">
        <v>161</v>
      </c>
      <c r="E1198" t="s">
        <v>25</v>
      </c>
      <c r="F1198" t="s">
        <v>21</v>
      </c>
      <c r="G1198" s="5">
        <v>0</v>
      </c>
      <c r="H1198" s="2">
        <v>77.5</v>
      </c>
      <c r="I1198" s="5">
        <v>1</v>
      </c>
      <c r="J1198" s="3">
        <v>0.15000000596046401</v>
      </c>
      <c r="K1198" s="4">
        <v>334.04999765753701</v>
      </c>
      <c r="L1198" s="4">
        <v>334.04999765753701</v>
      </c>
      <c r="M1198" s="1">
        <v>0</v>
      </c>
      <c r="N1198" s="4">
        <v>0</v>
      </c>
      <c r="O1198" s="4">
        <v>334.04999765753701</v>
      </c>
      <c r="P1198" s="1">
        <v>6</v>
      </c>
    </row>
    <row r="1199" spans="1:16" x14ac:dyDescent="0.35">
      <c r="A1199" t="s">
        <v>244</v>
      </c>
      <c r="B1199" t="s">
        <v>245</v>
      </c>
      <c r="C1199" t="s">
        <v>160</v>
      </c>
      <c r="D1199" t="s">
        <v>161</v>
      </c>
      <c r="E1199" t="s">
        <v>92</v>
      </c>
      <c r="F1199" t="s">
        <v>24</v>
      </c>
      <c r="G1199" s="5">
        <v>0</v>
      </c>
      <c r="H1199" s="2">
        <v>77.5</v>
      </c>
      <c r="I1199" s="5">
        <v>1</v>
      </c>
      <c r="J1199" s="3">
        <v>0</v>
      </c>
      <c r="K1199" s="4">
        <v>315</v>
      </c>
      <c r="L1199" s="4">
        <v>315</v>
      </c>
      <c r="M1199" s="1">
        <v>0</v>
      </c>
      <c r="N1199" s="4">
        <v>0</v>
      </c>
      <c r="O1199" s="4">
        <v>315</v>
      </c>
      <c r="P1199" s="1">
        <v>2</v>
      </c>
    </row>
    <row r="1200" spans="1:16" x14ac:dyDescent="0.35">
      <c r="A1200" t="s">
        <v>244</v>
      </c>
      <c r="B1200" t="s">
        <v>245</v>
      </c>
      <c r="C1200" t="s">
        <v>160</v>
      </c>
      <c r="D1200" t="s">
        <v>161</v>
      </c>
      <c r="E1200" t="s">
        <v>88</v>
      </c>
      <c r="F1200" t="s">
        <v>39</v>
      </c>
      <c r="G1200" s="5">
        <v>0</v>
      </c>
      <c r="H1200" s="2">
        <v>77.5</v>
      </c>
      <c r="I1200" s="5">
        <v>1</v>
      </c>
      <c r="J1200" s="3">
        <v>0.10000000149011599</v>
      </c>
      <c r="K1200" s="4">
        <v>302.39999949932098</v>
      </c>
      <c r="L1200" s="4">
        <v>302.39999949932098</v>
      </c>
      <c r="M1200" s="1">
        <v>0</v>
      </c>
      <c r="N1200" s="4">
        <v>0</v>
      </c>
      <c r="O1200" s="4">
        <v>302.39999949932098</v>
      </c>
      <c r="P1200" s="1">
        <v>2</v>
      </c>
    </row>
    <row r="1201" spans="1:16" x14ac:dyDescent="0.35">
      <c r="A1201" t="s">
        <v>244</v>
      </c>
      <c r="B1201" t="s">
        <v>245</v>
      </c>
      <c r="C1201" t="s">
        <v>160</v>
      </c>
      <c r="D1201" t="s">
        <v>161</v>
      </c>
      <c r="E1201" t="s">
        <v>71</v>
      </c>
      <c r="F1201" t="s">
        <v>31</v>
      </c>
      <c r="G1201" s="5">
        <v>218</v>
      </c>
      <c r="H1201" s="2">
        <v>77.5</v>
      </c>
      <c r="I1201" s="5">
        <v>2</v>
      </c>
      <c r="J1201" s="3">
        <v>7.5000002980232197E-2</v>
      </c>
      <c r="K1201" s="4">
        <v>300.81999982595403</v>
      </c>
      <c r="L1201" s="4">
        <v>150.40999991297701</v>
      </c>
      <c r="M1201" s="1">
        <v>9.1999999999999998E-3</v>
      </c>
      <c r="N1201" s="4">
        <v>1.3799082560823499</v>
      </c>
      <c r="O1201" s="4">
        <v>150.40999991297701</v>
      </c>
      <c r="P1201" s="1">
        <v>6.5</v>
      </c>
    </row>
    <row r="1202" spans="1:16" x14ac:dyDescent="0.35">
      <c r="A1202" t="s">
        <v>244</v>
      </c>
      <c r="B1202" t="s">
        <v>245</v>
      </c>
      <c r="C1202" t="s">
        <v>160</v>
      </c>
      <c r="D1202" t="s">
        <v>161</v>
      </c>
      <c r="E1202" t="s">
        <v>63</v>
      </c>
      <c r="F1202" t="s">
        <v>59</v>
      </c>
      <c r="G1202" s="5">
        <v>0</v>
      </c>
      <c r="H1202" s="2">
        <v>77.5</v>
      </c>
      <c r="I1202" s="5">
        <v>1</v>
      </c>
      <c r="J1202" s="3">
        <v>0.20000000298023199</v>
      </c>
      <c r="K1202" s="4">
        <v>278.99999896064401</v>
      </c>
      <c r="L1202" s="4">
        <v>278.99999896064401</v>
      </c>
      <c r="M1202" s="1">
        <v>0</v>
      </c>
      <c r="N1202" s="4">
        <v>0</v>
      </c>
      <c r="O1202" s="4">
        <v>278.99999896064401</v>
      </c>
      <c r="P1202" s="1">
        <v>9</v>
      </c>
    </row>
    <row r="1203" spans="1:16" x14ac:dyDescent="0.35">
      <c r="A1203" t="s">
        <v>244</v>
      </c>
      <c r="B1203" t="s">
        <v>245</v>
      </c>
      <c r="C1203" t="s">
        <v>160</v>
      </c>
      <c r="D1203" t="s">
        <v>161</v>
      </c>
      <c r="E1203" t="s">
        <v>40</v>
      </c>
      <c r="F1203" t="s">
        <v>24</v>
      </c>
      <c r="G1203" s="5">
        <v>0</v>
      </c>
      <c r="H1203" s="2">
        <v>77.5</v>
      </c>
      <c r="I1203" s="5">
        <v>1</v>
      </c>
      <c r="J1203" s="3">
        <v>0</v>
      </c>
      <c r="K1203" s="4">
        <v>172</v>
      </c>
      <c r="L1203" s="4">
        <v>172</v>
      </c>
      <c r="M1203" s="1">
        <v>0</v>
      </c>
      <c r="N1203" s="4">
        <v>0</v>
      </c>
      <c r="O1203" s="4">
        <v>172</v>
      </c>
      <c r="P1203" s="1">
        <v>8</v>
      </c>
    </row>
    <row r="1204" spans="1:16" x14ac:dyDescent="0.35">
      <c r="A1204" t="s">
        <v>244</v>
      </c>
      <c r="B1204" t="s">
        <v>245</v>
      </c>
      <c r="C1204" t="s">
        <v>160</v>
      </c>
      <c r="D1204" t="s">
        <v>161</v>
      </c>
      <c r="E1204" t="s">
        <v>90</v>
      </c>
      <c r="F1204" t="s">
        <v>31</v>
      </c>
      <c r="G1204" s="5">
        <v>0</v>
      </c>
      <c r="H1204" s="2">
        <v>77.5</v>
      </c>
      <c r="I1204" s="5">
        <v>1</v>
      </c>
      <c r="J1204" s="3">
        <v>0</v>
      </c>
      <c r="K1204" s="4">
        <v>160</v>
      </c>
      <c r="L1204" s="4">
        <v>160</v>
      </c>
      <c r="M1204" s="1">
        <v>0</v>
      </c>
      <c r="N1204" s="4">
        <v>0</v>
      </c>
      <c r="O1204" s="4">
        <v>160</v>
      </c>
      <c r="P1204" s="1">
        <v>11</v>
      </c>
    </row>
    <row r="1205" spans="1:16" x14ac:dyDescent="0.35">
      <c r="A1205" t="s">
        <v>244</v>
      </c>
      <c r="B1205" t="s">
        <v>245</v>
      </c>
      <c r="C1205" t="s">
        <v>160</v>
      </c>
      <c r="D1205" t="s">
        <v>161</v>
      </c>
      <c r="E1205" t="s">
        <v>44</v>
      </c>
      <c r="F1205" t="s">
        <v>36</v>
      </c>
      <c r="G1205" s="5">
        <v>475</v>
      </c>
      <c r="H1205" s="2">
        <v>77.5</v>
      </c>
      <c r="I1205" s="5">
        <v>2</v>
      </c>
      <c r="J1205" s="3">
        <v>5.0000000745057997E-2</v>
      </c>
      <c r="K1205" s="4">
        <v>94.039999908208799</v>
      </c>
      <c r="L1205" s="4">
        <v>47.019999954104399</v>
      </c>
      <c r="M1205" s="1">
        <v>4.1999999999999997E-3</v>
      </c>
      <c r="N1205" s="4">
        <v>0.197978947175176</v>
      </c>
      <c r="O1205" s="4">
        <v>47.019999954104399</v>
      </c>
      <c r="P1205" s="1">
        <v>2</v>
      </c>
    </row>
    <row r="1206" spans="1:16" x14ac:dyDescent="0.35">
      <c r="A1206" t="s">
        <v>244</v>
      </c>
      <c r="B1206" t="s">
        <v>245</v>
      </c>
      <c r="C1206" t="s">
        <v>160</v>
      </c>
      <c r="D1206" t="s">
        <v>161</v>
      </c>
      <c r="E1206" t="s">
        <v>56</v>
      </c>
      <c r="F1206" t="s">
        <v>36</v>
      </c>
      <c r="G1206" s="5">
        <v>0</v>
      </c>
      <c r="H1206" s="2">
        <v>77.5</v>
      </c>
      <c r="I1206" s="5">
        <v>1</v>
      </c>
      <c r="J1206" s="3">
        <v>0.10000000149011599</v>
      </c>
      <c r="K1206" s="4">
        <v>86.399999856948796</v>
      </c>
      <c r="L1206" s="4">
        <v>86.399999856948796</v>
      </c>
      <c r="M1206" s="1">
        <v>0</v>
      </c>
      <c r="N1206" s="4">
        <v>0</v>
      </c>
      <c r="O1206" s="4">
        <v>86.399999856948796</v>
      </c>
      <c r="P1206" s="1">
        <v>8</v>
      </c>
    </row>
    <row r="1207" spans="1:16" x14ac:dyDescent="0.35">
      <c r="A1207" t="s">
        <v>244</v>
      </c>
      <c r="B1207" t="s">
        <v>245</v>
      </c>
      <c r="C1207" t="s">
        <v>160</v>
      </c>
      <c r="D1207" t="s">
        <v>161</v>
      </c>
      <c r="E1207" t="s">
        <v>66</v>
      </c>
      <c r="F1207" t="s">
        <v>59</v>
      </c>
      <c r="G1207" s="5">
        <v>0</v>
      </c>
      <c r="H1207" s="2">
        <v>77.5</v>
      </c>
      <c r="I1207" s="5">
        <v>1</v>
      </c>
      <c r="J1207" s="3">
        <v>0.10000000149011599</v>
      </c>
      <c r="K1207" s="4">
        <v>76.319999873638096</v>
      </c>
      <c r="L1207" s="4">
        <v>76.319999873638096</v>
      </c>
      <c r="M1207" s="1">
        <v>0</v>
      </c>
      <c r="N1207" s="4">
        <v>0</v>
      </c>
      <c r="O1207" s="4">
        <v>76.319999873638096</v>
      </c>
      <c r="P1207" s="1">
        <v>8</v>
      </c>
    </row>
    <row r="1208" spans="1:16" x14ac:dyDescent="0.35">
      <c r="A1208" t="s">
        <v>244</v>
      </c>
      <c r="B1208" t="s">
        <v>245</v>
      </c>
      <c r="C1208" t="s">
        <v>160</v>
      </c>
      <c r="D1208" t="s">
        <v>161</v>
      </c>
      <c r="E1208" t="s">
        <v>74</v>
      </c>
      <c r="F1208" t="s">
        <v>21</v>
      </c>
      <c r="G1208" s="5">
        <v>0</v>
      </c>
      <c r="H1208" s="2">
        <v>77.5</v>
      </c>
      <c r="I1208" s="5">
        <v>1</v>
      </c>
      <c r="J1208" s="3">
        <v>0.20000000298023199</v>
      </c>
      <c r="K1208" s="4">
        <v>35.759999866783602</v>
      </c>
      <c r="L1208" s="4">
        <v>35.759999866783602</v>
      </c>
      <c r="M1208" s="1">
        <v>0</v>
      </c>
      <c r="N1208" s="4">
        <v>0</v>
      </c>
      <c r="O1208" s="4">
        <v>35.759999866783602</v>
      </c>
      <c r="P1208" s="1">
        <v>9</v>
      </c>
    </row>
    <row r="1209" spans="1:16" x14ac:dyDescent="0.35">
      <c r="A1209" t="s">
        <v>246</v>
      </c>
      <c r="B1209" t="s">
        <v>247</v>
      </c>
      <c r="C1209" t="s">
        <v>170</v>
      </c>
      <c r="D1209" t="s">
        <v>171</v>
      </c>
      <c r="E1209" t="s">
        <v>58</v>
      </c>
      <c r="F1209" t="s">
        <v>59</v>
      </c>
      <c r="G1209" s="5">
        <v>28</v>
      </c>
      <c r="H1209" s="2">
        <v>74</v>
      </c>
      <c r="I1209" s="5">
        <v>2</v>
      </c>
      <c r="J1209" s="3">
        <v>0</v>
      </c>
      <c r="K1209" s="4">
        <v>3000</v>
      </c>
      <c r="L1209" s="4">
        <v>1500</v>
      </c>
      <c r="M1209" s="1">
        <v>7.1400000000000005E-2</v>
      </c>
      <c r="N1209" s="4">
        <v>107.142857142857</v>
      </c>
      <c r="O1209" s="4">
        <v>1500</v>
      </c>
      <c r="P1209" s="1">
        <v>4.5</v>
      </c>
    </row>
    <row r="1210" spans="1:16" x14ac:dyDescent="0.35">
      <c r="A1210" t="s">
        <v>246</v>
      </c>
      <c r="B1210" t="s">
        <v>247</v>
      </c>
      <c r="C1210" t="s">
        <v>170</v>
      </c>
      <c r="D1210" t="s">
        <v>171</v>
      </c>
      <c r="E1210" t="s">
        <v>20</v>
      </c>
      <c r="F1210" t="s">
        <v>21</v>
      </c>
      <c r="G1210" s="5">
        <v>0</v>
      </c>
      <c r="H1210" s="2">
        <v>74</v>
      </c>
      <c r="I1210" s="5">
        <v>1</v>
      </c>
      <c r="J1210" s="3">
        <v>0</v>
      </c>
      <c r="K1210" s="4">
        <v>2079</v>
      </c>
      <c r="L1210" s="4">
        <v>2079</v>
      </c>
      <c r="M1210" s="1">
        <v>0</v>
      </c>
      <c r="N1210" s="4">
        <v>0</v>
      </c>
      <c r="O1210" s="4">
        <v>2079</v>
      </c>
      <c r="P1210" s="1">
        <v>15</v>
      </c>
    </row>
    <row r="1211" spans="1:16" x14ac:dyDescent="0.35">
      <c r="A1211" t="s">
        <v>246</v>
      </c>
      <c r="B1211" t="s">
        <v>247</v>
      </c>
      <c r="C1211" t="s">
        <v>170</v>
      </c>
      <c r="D1211" t="s">
        <v>171</v>
      </c>
      <c r="E1211" t="s">
        <v>29</v>
      </c>
      <c r="F1211" t="s">
        <v>24</v>
      </c>
      <c r="G1211" s="5">
        <v>0</v>
      </c>
      <c r="H1211" s="2">
        <v>74</v>
      </c>
      <c r="I1211" s="5">
        <v>1</v>
      </c>
      <c r="J1211" s="3">
        <v>0</v>
      </c>
      <c r="K1211" s="4">
        <v>1700</v>
      </c>
      <c r="L1211" s="4">
        <v>1700</v>
      </c>
      <c r="M1211" s="1">
        <v>0</v>
      </c>
      <c r="N1211" s="4">
        <v>0</v>
      </c>
      <c r="O1211" s="4">
        <v>1700</v>
      </c>
      <c r="P1211" s="1">
        <v>3</v>
      </c>
    </row>
    <row r="1212" spans="1:16" x14ac:dyDescent="0.35">
      <c r="A1212" t="s">
        <v>246</v>
      </c>
      <c r="B1212" t="s">
        <v>247</v>
      </c>
      <c r="C1212" t="s">
        <v>170</v>
      </c>
      <c r="D1212" t="s">
        <v>171</v>
      </c>
      <c r="E1212" t="s">
        <v>40</v>
      </c>
      <c r="F1212" t="s">
        <v>24</v>
      </c>
      <c r="G1212" s="5">
        <v>505</v>
      </c>
      <c r="H1212" s="2">
        <v>74</v>
      </c>
      <c r="I1212" s="5">
        <v>2</v>
      </c>
      <c r="J1212" s="3">
        <v>0</v>
      </c>
      <c r="K1212" s="4">
        <v>1161</v>
      </c>
      <c r="L1212" s="4">
        <v>580.5</v>
      </c>
      <c r="M1212" s="1">
        <v>4.0000000000000001E-3</v>
      </c>
      <c r="N1212" s="4">
        <v>2.2990099009900899</v>
      </c>
      <c r="O1212" s="4">
        <v>580.5</v>
      </c>
      <c r="P1212" s="1">
        <v>6.5</v>
      </c>
    </row>
    <row r="1213" spans="1:16" x14ac:dyDescent="0.35">
      <c r="A1213" t="s">
        <v>246</v>
      </c>
      <c r="B1213" t="s">
        <v>247</v>
      </c>
      <c r="C1213" t="s">
        <v>170</v>
      </c>
      <c r="D1213" t="s">
        <v>171</v>
      </c>
      <c r="E1213" t="s">
        <v>48</v>
      </c>
      <c r="F1213" t="s">
        <v>24</v>
      </c>
      <c r="G1213" s="5">
        <v>0</v>
      </c>
      <c r="H1213" s="2">
        <v>74</v>
      </c>
      <c r="I1213" s="5">
        <v>1</v>
      </c>
      <c r="J1213" s="3">
        <v>0</v>
      </c>
      <c r="K1213" s="4">
        <v>864</v>
      </c>
      <c r="L1213" s="4">
        <v>864</v>
      </c>
      <c r="M1213" s="1">
        <v>0</v>
      </c>
      <c r="N1213" s="4">
        <v>0</v>
      </c>
      <c r="O1213" s="4">
        <v>864</v>
      </c>
      <c r="P1213" s="1">
        <v>8</v>
      </c>
    </row>
    <row r="1214" spans="1:16" x14ac:dyDescent="0.35">
      <c r="A1214" t="s">
        <v>246</v>
      </c>
      <c r="B1214" t="s">
        <v>247</v>
      </c>
      <c r="C1214" t="s">
        <v>170</v>
      </c>
      <c r="D1214" t="s">
        <v>171</v>
      </c>
      <c r="E1214" t="s">
        <v>32</v>
      </c>
      <c r="F1214" t="s">
        <v>21</v>
      </c>
      <c r="G1214" s="5">
        <v>0</v>
      </c>
      <c r="H1214" s="2">
        <v>74</v>
      </c>
      <c r="I1214" s="5">
        <v>1</v>
      </c>
      <c r="J1214" s="3">
        <v>0</v>
      </c>
      <c r="K1214" s="4">
        <v>840</v>
      </c>
      <c r="L1214" s="4">
        <v>840</v>
      </c>
      <c r="M1214" s="1">
        <v>0</v>
      </c>
      <c r="N1214" s="4">
        <v>0</v>
      </c>
      <c r="O1214" s="4">
        <v>840</v>
      </c>
      <c r="P1214" s="1">
        <v>3</v>
      </c>
    </row>
    <row r="1215" spans="1:16" x14ac:dyDescent="0.35">
      <c r="A1215" t="s">
        <v>246</v>
      </c>
      <c r="B1215" t="s">
        <v>247</v>
      </c>
      <c r="C1215" t="s">
        <v>170</v>
      </c>
      <c r="D1215" t="s">
        <v>171</v>
      </c>
      <c r="E1215" t="s">
        <v>42</v>
      </c>
      <c r="F1215" t="s">
        <v>24</v>
      </c>
      <c r="G1215" s="5">
        <v>0</v>
      </c>
      <c r="H1215" s="2">
        <v>74</v>
      </c>
      <c r="I1215" s="5">
        <v>1</v>
      </c>
      <c r="J1215" s="3">
        <v>0</v>
      </c>
      <c r="K1215" s="4">
        <v>696</v>
      </c>
      <c r="L1215" s="4">
        <v>696</v>
      </c>
      <c r="M1215" s="1">
        <v>0</v>
      </c>
      <c r="N1215" s="4">
        <v>0</v>
      </c>
      <c r="O1215" s="4">
        <v>696</v>
      </c>
      <c r="P1215" s="1">
        <v>6</v>
      </c>
    </row>
    <row r="1216" spans="1:16" x14ac:dyDescent="0.35">
      <c r="A1216" t="s">
        <v>246</v>
      </c>
      <c r="B1216" t="s">
        <v>247</v>
      </c>
      <c r="C1216" t="s">
        <v>170</v>
      </c>
      <c r="D1216" t="s">
        <v>171</v>
      </c>
      <c r="E1216" t="s">
        <v>109</v>
      </c>
      <c r="F1216" t="s">
        <v>39</v>
      </c>
      <c r="G1216" s="5">
        <v>0</v>
      </c>
      <c r="H1216" s="2">
        <v>74</v>
      </c>
      <c r="I1216" s="5">
        <v>1</v>
      </c>
      <c r="J1216" s="3">
        <v>0</v>
      </c>
      <c r="K1216" s="4">
        <v>550</v>
      </c>
      <c r="L1216" s="4">
        <v>550</v>
      </c>
      <c r="M1216" s="1">
        <v>0</v>
      </c>
      <c r="N1216" s="4">
        <v>0</v>
      </c>
      <c r="O1216" s="4">
        <v>550</v>
      </c>
      <c r="P1216" s="1">
        <v>32</v>
      </c>
    </row>
    <row r="1217" spans="1:16" x14ac:dyDescent="0.35">
      <c r="A1217" t="s">
        <v>246</v>
      </c>
      <c r="B1217" t="s">
        <v>247</v>
      </c>
      <c r="C1217" t="s">
        <v>170</v>
      </c>
      <c r="D1217" t="s">
        <v>171</v>
      </c>
      <c r="E1217" t="s">
        <v>49</v>
      </c>
      <c r="F1217" t="s">
        <v>34</v>
      </c>
      <c r="G1217" s="5">
        <v>0</v>
      </c>
      <c r="H1217" s="2">
        <v>74</v>
      </c>
      <c r="I1217" s="5">
        <v>1</v>
      </c>
      <c r="J1217" s="3">
        <v>0</v>
      </c>
      <c r="K1217" s="4">
        <v>504</v>
      </c>
      <c r="L1217" s="4">
        <v>504</v>
      </c>
      <c r="M1217" s="1">
        <v>0</v>
      </c>
      <c r="N1217" s="4">
        <v>0</v>
      </c>
      <c r="O1217" s="4">
        <v>504</v>
      </c>
      <c r="P1217" s="1">
        <v>15</v>
      </c>
    </row>
    <row r="1218" spans="1:16" x14ac:dyDescent="0.35">
      <c r="A1218" t="s">
        <v>246</v>
      </c>
      <c r="B1218" t="s">
        <v>247</v>
      </c>
      <c r="C1218" t="s">
        <v>170</v>
      </c>
      <c r="D1218" t="s">
        <v>171</v>
      </c>
      <c r="E1218" t="s">
        <v>51</v>
      </c>
      <c r="F1218" t="s">
        <v>39</v>
      </c>
      <c r="G1218" s="5">
        <v>0</v>
      </c>
      <c r="H1218" s="2">
        <v>74</v>
      </c>
      <c r="I1218" s="5">
        <v>1</v>
      </c>
      <c r="J1218" s="3">
        <v>0.25</v>
      </c>
      <c r="K1218" s="4">
        <v>480.375</v>
      </c>
      <c r="L1218" s="4">
        <v>480.375</v>
      </c>
      <c r="M1218" s="1">
        <v>0</v>
      </c>
      <c r="N1218" s="4">
        <v>0</v>
      </c>
      <c r="O1218" s="4">
        <v>480.375</v>
      </c>
      <c r="P1218" s="1">
        <v>7</v>
      </c>
    </row>
    <row r="1219" spans="1:16" x14ac:dyDescent="0.35">
      <c r="A1219" t="s">
        <v>246</v>
      </c>
      <c r="B1219" t="s">
        <v>247</v>
      </c>
      <c r="C1219" t="s">
        <v>170</v>
      </c>
      <c r="D1219" t="s">
        <v>171</v>
      </c>
      <c r="E1219" t="s">
        <v>62</v>
      </c>
      <c r="F1219" t="s">
        <v>31</v>
      </c>
      <c r="G1219" s="5">
        <v>0</v>
      </c>
      <c r="H1219" s="2">
        <v>74</v>
      </c>
      <c r="I1219" s="5">
        <v>1</v>
      </c>
      <c r="J1219" s="3">
        <v>0</v>
      </c>
      <c r="K1219" s="4">
        <v>480</v>
      </c>
      <c r="L1219" s="4">
        <v>480</v>
      </c>
      <c r="M1219" s="1">
        <v>0</v>
      </c>
      <c r="N1219" s="4">
        <v>0</v>
      </c>
      <c r="O1219" s="4">
        <v>480</v>
      </c>
      <c r="P1219" s="1">
        <v>15</v>
      </c>
    </row>
    <row r="1220" spans="1:16" x14ac:dyDescent="0.35">
      <c r="A1220" t="s">
        <v>246</v>
      </c>
      <c r="B1220" t="s">
        <v>247</v>
      </c>
      <c r="C1220" t="s">
        <v>170</v>
      </c>
      <c r="D1220" t="s">
        <v>171</v>
      </c>
      <c r="E1220" t="s">
        <v>88</v>
      </c>
      <c r="F1220" t="s">
        <v>39</v>
      </c>
      <c r="G1220" s="5">
        <v>0</v>
      </c>
      <c r="H1220" s="2">
        <v>74</v>
      </c>
      <c r="I1220" s="5">
        <v>1</v>
      </c>
      <c r="J1220" s="3">
        <v>0</v>
      </c>
      <c r="K1220" s="4">
        <v>442.05</v>
      </c>
      <c r="L1220" s="4">
        <v>442.05</v>
      </c>
      <c r="M1220" s="1">
        <v>0</v>
      </c>
      <c r="N1220" s="4">
        <v>0</v>
      </c>
      <c r="O1220" s="4">
        <v>442.05</v>
      </c>
      <c r="P1220" s="1">
        <v>5</v>
      </c>
    </row>
    <row r="1221" spans="1:16" x14ac:dyDescent="0.35">
      <c r="A1221" t="s">
        <v>246</v>
      </c>
      <c r="B1221" t="s">
        <v>247</v>
      </c>
      <c r="C1221" t="s">
        <v>170</v>
      </c>
      <c r="D1221" t="s">
        <v>171</v>
      </c>
      <c r="E1221" t="s">
        <v>93</v>
      </c>
      <c r="F1221" t="s">
        <v>39</v>
      </c>
      <c r="G1221" s="5">
        <v>0</v>
      </c>
      <c r="H1221" s="2">
        <v>74</v>
      </c>
      <c r="I1221" s="5">
        <v>1</v>
      </c>
      <c r="J1221" s="3">
        <v>0</v>
      </c>
      <c r="K1221" s="4">
        <v>408</v>
      </c>
      <c r="L1221" s="4">
        <v>408</v>
      </c>
      <c r="M1221" s="1">
        <v>0</v>
      </c>
      <c r="N1221" s="4">
        <v>0</v>
      </c>
      <c r="O1221" s="4">
        <v>408</v>
      </c>
      <c r="P1221" s="1">
        <v>3</v>
      </c>
    </row>
    <row r="1222" spans="1:16" x14ac:dyDescent="0.35">
      <c r="A1222" t="s">
        <v>246</v>
      </c>
      <c r="B1222" t="s">
        <v>247</v>
      </c>
      <c r="C1222" t="s">
        <v>170</v>
      </c>
      <c r="D1222" t="s">
        <v>171</v>
      </c>
      <c r="E1222" t="s">
        <v>91</v>
      </c>
      <c r="F1222" t="s">
        <v>36</v>
      </c>
      <c r="G1222" s="5">
        <v>0</v>
      </c>
      <c r="H1222" s="2">
        <v>74</v>
      </c>
      <c r="I1222" s="5">
        <v>1</v>
      </c>
      <c r="J1222" s="3">
        <v>0</v>
      </c>
      <c r="K1222" s="4">
        <v>388.35</v>
      </c>
      <c r="L1222" s="4">
        <v>388.35</v>
      </c>
      <c r="M1222" s="1">
        <v>0</v>
      </c>
      <c r="N1222" s="4">
        <v>0</v>
      </c>
      <c r="O1222" s="4">
        <v>388.35</v>
      </c>
      <c r="P1222" s="1">
        <v>3</v>
      </c>
    </row>
    <row r="1223" spans="1:16" x14ac:dyDescent="0.35">
      <c r="A1223" t="s">
        <v>246</v>
      </c>
      <c r="B1223" t="s">
        <v>247</v>
      </c>
      <c r="C1223" t="s">
        <v>170</v>
      </c>
      <c r="D1223" t="s">
        <v>171</v>
      </c>
      <c r="E1223" t="s">
        <v>41</v>
      </c>
      <c r="F1223" t="s">
        <v>31</v>
      </c>
      <c r="G1223" s="5">
        <v>0</v>
      </c>
      <c r="H1223" s="2">
        <v>74</v>
      </c>
      <c r="I1223" s="5">
        <v>1</v>
      </c>
      <c r="J1223" s="3">
        <v>0</v>
      </c>
      <c r="K1223" s="4">
        <v>374.76</v>
      </c>
      <c r="L1223" s="4">
        <v>374.76</v>
      </c>
      <c r="M1223" s="1">
        <v>0</v>
      </c>
      <c r="N1223" s="4">
        <v>0</v>
      </c>
      <c r="O1223" s="4">
        <v>374.76</v>
      </c>
      <c r="P1223" s="1">
        <v>5</v>
      </c>
    </row>
    <row r="1224" spans="1:16" x14ac:dyDescent="0.35">
      <c r="A1224" t="s">
        <v>246</v>
      </c>
      <c r="B1224" t="s">
        <v>247</v>
      </c>
      <c r="C1224" t="s">
        <v>170</v>
      </c>
      <c r="D1224" t="s">
        <v>171</v>
      </c>
      <c r="E1224" t="s">
        <v>43</v>
      </c>
      <c r="F1224" t="s">
        <v>34</v>
      </c>
      <c r="G1224" s="5">
        <v>0</v>
      </c>
      <c r="H1224" s="2">
        <v>74</v>
      </c>
      <c r="I1224" s="5">
        <v>1</v>
      </c>
      <c r="J1224" s="3">
        <v>0.25</v>
      </c>
      <c r="K1224" s="4">
        <v>337.5</v>
      </c>
      <c r="L1224" s="4">
        <v>337.5</v>
      </c>
      <c r="M1224" s="1">
        <v>0</v>
      </c>
      <c r="N1224" s="4">
        <v>0</v>
      </c>
      <c r="O1224" s="4">
        <v>337.5</v>
      </c>
      <c r="P1224" s="1">
        <v>7</v>
      </c>
    </row>
    <row r="1225" spans="1:16" x14ac:dyDescent="0.35">
      <c r="A1225" t="s">
        <v>246</v>
      </c>
      <c r="B1225" t="s">
        <v>247</v>
      </c>
      <c r="C1225" t="s">
        <v>170</v>
      </c>
      <c r="D1225" t="s">
        <v>171</v>
      </c>
      <c r="E1225" t="s">
        <v>105</v>
      </c>
      <c r="F1225" t="s">
        <v>34</v>
      </c>
      <c r="G1225" s="5">
        <v>0</v>
      </c>
      <c r="H1225" s="2">
        <v>74</v>
      </c>
      <c r="I1225" s="5">
        <v>1</v>
      </c>
      <c r="J1225" s="3">
        <v>0</v>
      </c>
      <c r="K1225" s="4">
        <v>276</v>
      </c>
      <c r="L1225" s="4">
        <v>276</v>
      </c>
      <c r="M1225" s="1">
        <v>0</v>
      </c>
      <c r="N1225" s="4">
        <v>0</v>
      </c>
      <c r="O1225" s="4">
        <v>276</v>
      </c>
      <c r="P1225" s="1">
        <v>6</v>
      </c>
    </row>
    <row r="1226" spans="1:16" x14ac:dyDescent="0.35">
      <c r="A1226" t="s">
        <v>246</v>
      </c>
      <c r="B1226" t="s">
        <v>247</v>
      </c>
      <c r="C1226" t="s">
        <v>170</v>
      </c>
      <c r="D1226" t="s">
        <v>171</v>
      </c>
      <c r="E1226" t="s">
        <v>92</v>
      </c>
      <c r="F1226" t="s">
        <v>24</v>
      </c>
      <c r="G1226" s="5">
        <v>0</v>
      </c>
      <c r="H1226" s="2">
        <v>74</v>
      </c>
      <c r="I1226" s="5">
        <v>1</v>
      </c>
      <c r="J1226" s="3">
        <v>0</v>
      </c>
      <c r="K1226" s="4">
        <v>105</v>
      </c>
      <c r="L1226" s="4">
        <v>105</v>
      </c>
      <c r="M1226" s="1">
        <v>0</v>
      </c>
      <c r="N1226" s="4">
        <v>0</v>
      </c>
      <c r="O1226" s="4">
        <v>105</v>
      </c>
      <c r="P1226" s="1">
        <v>32</v>
      </c>
    </row>
    <row r="1227" spans="1:16" x14ac:dyDescent="0.35">
      <c r="A1227" t="s">
        <v>246</v>
      </c>
      <c r="B1227" t="s">
        <v>247</v>
      </c>
      <c r="C1227" t="s">
        <v>170</v>
      </c>
      <c r="D1227" t="s">
        <v>171</v>
      </c>
      <c r="E1227" t="s">
        <v>78</v>
      </c>
      <c r="F1227" t="s">
        <v>24</v>
      </c>
      <c r="G1227" s="5">
        <v>0</v>
      </c>
      <c r="H1227" s="2">
        <v>74</v>
      </c>
      <c r="I1227" s="5">
        <v>1</v>
      </c>
      <c r="J1227" s="3">
        <v>0</v>
      </c>
      <c r="K1227" s="4">
        <v>75</v>
      </c>
      <c r="L1227" s="4">
        <v>75</v>
      </c>
      <c r="M1227" s="1">
        <v>0</v>
      </c>
      <c r="N1227" s="4">
        <v>0</v>
      </c>
      <c r="O1227" s="4">
        <v>75</v>
      </c>
      <c r="P1227" s="1">
        <v>5</v>
      </c>
    </row>
    <row r="1228" spans="1:16" x14ac:dyDescent="0.35">
      <c r="A1228" t="s">
        <v>248</v>
      </c>
      <c r="B1228" t="s">
        <v>249</v>
      </c>
      <c r="C1228" t="s">
        <v>250</v>
      </c>
      <c r="D1228" t="s">
        <v>251</v>
      </c>
      <c r="E1228" t="s">
        <v>26</v>
      </c>
      <c r="F1228" t="s">
        <v>27</v>
      </c>
      <c r="G1228" s="5">
        <v>190</v>
      </c>
      <c r="H1228" s="2">
        <v>74.428600000000003</v>
      </c>
      <c r="I1228" s="5">
        <v>2</v>
      </c>
      <c r="J1228" s="3">
        <v>0.175000004470348</v>
      </c>
      <c r="K1228" s="4">
        <v>1117.19999456405</v>
      </c>
      <c r="L1228" s="4">
        <v>558.59999728202797</v>
      </c>
      <c r="M1228" s="1">
        <v>1.0500000000000001E-2</v>
      </c>
      <c r="N1228" s="4">
        <v>5.8799999713897702</v>
      </c>
      <c r="O1228" s="4">
        <v>558.59999728202797</v>
      </c>
      <c r="P1228" s="1">
        <v>9.5</v>
      </c>
    </row>
    <row r="1229" spans="1:16" x14ac:dyDescent="0.35">
      <c r="A1229" t="s">
        <v>248</v>
      </c>
      <c r="B1229" t="s">
        <v>249</v>
      </c>
      <c r="C1229" t="s">
        <v>250</v>
      </c>
      <c r="D1229" t="s">
        <v>251</v>
      </c>
      <c r="E1229" t="s">
        <v>52</v>
      </c>
      <c r="F1229" t="s">
        <v>39</v>
      </c>
      <c r="G1229" s="5">
        <v>58</v>
      </c>
      <c r="H1229" s="2">
        <v>74.428600000000003</v>
      </c>
      <c r="I1229" s="5">
        <v>2</v>
      </c>
      <c r="J1229" s="3">
        <v>7.5000002980232197E-2</v>
      </c>
      <c r="K1229" s="4">
        <v>975.62499861419201</v>
      </c>
      <c r="L1229" s="4">
        <v>487.812499307096</v>
      </c>
      <c r="M1229" s="1">
        <v>3.4500000000000003E-2</v>
      </c>
      <c r="N1229" s="4">
        <v>16.821120665761899</v>
      </c>
      <c r="O1229" s="4">
        <v>487.812499307096</v>
      </c>
      <c r="P1229" s="1">
        <v>8.5</v>
      </c>
    </row>
    <row r="1230" spans="1:16" x14ac:dyDescent="0.35">
      <c r="A1230" t="s">
        <v>248</v>
      </c>
      <c r="B1230" t="s">
        <v>249</v>
      </c>
      <c r="C1230" t="s">
        <v>250</v>
      </c>
      <c r="D1230" t="s">
        <v>251</v>
      </c>
      <c r="E1230" t="s">
        <v>88</v>
      </c>
      <c r="F1230" t="s">
        <v>39</v>
      </c>
      <c r="G1230" s="5">
        <v>331</v>
      </c>
      <c r="H1230" s="2">
        <v>74.428600000000003</v>
      </c>
      <c r="I1230" s="5">
        <v>2</v>
      </c>
      <c r="J1230" s="3">
        <v>7.5000002980232197E-2</v>
      </c>
      <c r="K1230" s="4">
        <v>940.387498117983</v>
      </c>
      <c r="L1230" s="4">
        <v>470.19374905899099</v>
      </c>
      <c r="M1230" s="1">
        <v>6.0000000000000001E-3</v>
      </c>
      <c r="N1230" s="4">
        <v>2.8410498432567399</v>
      </c>
      <c r="O1230" s="4">
        <v>470.19374905899099</v>
      </c>
      <c r="P1230" s="1">
        <v>6</v>
      </c>
    </row>
    <row r="1231" spans="1:16" x14ac:dyDescent="0.35">
      <c r="A1231" t="s">
        <v>248</v>
      </c>
      <c r="B1231" t="s">
        <v>249</v>
      </c>
      <c r="C1231" t="s">
        <v>250</v>
      </c>
      <c r="D1231" t="s">
        <v>251</v>
      </c>
      <c r="E1231" t="s">
        <v>35</v>
      </c>
      <c r="F1231" t="s">
        <v>36</v>
      </c>
      <c r="G1231" s="5">
        <v>0</v>
      </c>
      <c r="H1231" s="2">
        <v>74.428600000000003</v>
      </c>
      <c r="I1231" s="5">
        <v>1</v>
      </c>
      <c r="J1231" s="3">
        <v>0.15000000596046401</v>
      </c>
      <c r="K1231" s="4">
        <v>632.39999556541397</v>
      </c>
      <c r="L1231" s="4">
        <v>632.39999556541397</v>
      </c>
      <c r="M1231" s="1">
        <v>0</v>
      </c>
      <c r="N1231" s="4">
        <v>0</v>
      </c>
      <c r="O1231" s="4">
        <v>632.39999556541397</v>
      </c>
      <c r="P1231" s="1">
        <v>9</v>
      </c>
    </row>
    <row r="1232" spans="1:16" x14ac:dyDescent="0.35">
      <c r="A1232" t="s">
        <v>248</v>
      </c>
      <c r="B1232" t="s">
        <v>249</v>
      </c>
      <c r="C1232" t="s">
        <v>250</v>
      </c>
      <c r="D1232" t="s">
        <v>251</v>
      </c>
      <c r="E1232" t="s">
        <v>29</v>
      </c>
      <c r="F1232" t="s">
        <v>24</v>
      </c>
      <c r="G1232" s="5">
        <v>380</v>
      </c>
      <c r="H1232" s="2">
        <v>74.428600000000003</v>
      </c>
      <c r="I1232" s="5">
        <v>2</v>
      </c>
      <c r="J1232" s="3">
        <v>7.5000002980232197E-2</v>
      </c>
      <c r="K1232" s="4">
        <v>601.79999959468796</v>
      </c>
      <c r="L1232" s="4">
        <v>300.89999979734398</v>
      </c>
      <c r="M1232" s="1">
        <v>5.3E-3</v>
      </c>
      <c r="N1232" s="4">
        <v>1.5836842094596999</v>
      </c>
      <c r="O1232" s="4">
        <v>300.89999979734398</v>
      </c>
      <c r="P1232" s="1">
        <v>8.5</v>
      </c>
    </row>
    <row r="1233" spans="1:16" x14ac:dyDescent="0.35">
      <c r="A1233" t="s">
        <v>248</v>
      </c>
      <c r="B1233" t="s">
        <v>249</v>
      </c>
      <c r="C1233" t="s">
        <v>250</v>
      </c>
      <c r="D1233" t="s">
        <v>251</v>
      </c>
      <c r="E1233" t="s">
        <v>46</v>
      </c>
      <c r="F1233" t="s">
        <v>31</v>
      </c>
      <c r="G1233" s="5">
        <v>0</v>
      </c>
      <c r="H1233" s="2">
        <v>74.428600000000003</v>
      </c>
      <c r="I1233" s="5">
        <v>1</v>
      </c>
      <c r="J1233" s="3">
        <v>0.15000000596046401</v>
      </c>
      <c r="K1233" s="4">
        <v>593.299995839595</v>
      </c>
      <c r="L1233" s="4">
        <v>593.299995839595</v>
      </c>
      <c r="M1233" s="1">
        <v>0</v>
      </c>
      <c r="N1233" s="4">
        <v>0</v>
      </c>
      <c r="O1233" s="4">
        <v>593.299995839595</v>
      </c>
      <c r="P1233" s="1">
        <v>9</v>
      </c>
    </row>
    <row r="1234" spans="1:16" x14ac:dyDescent="0.35">
      <c r="A1234" t="s">
        <v>248</v>
      </c>
      <c r="B1234" t="s">
        <v>249</v>
      </c>
      <c r="C1234" t="s">
        <v>250</v>
      </c>
      <c r="D1234" t="s">
        <v>251</v>
      </c>
      <c r="E1234" t="s">
        <v>23</v>
      </c>
      <c r="F1234" t="s">
        <v>24</v>
      </c>
      <c r="G1234" s="5">
        <v>0</v>
      </c>
      <c r="H1234" s="2">
        <v>74.428600000000003</v>
      </c>
      <c r="I1234" s="5">
        <v>1</v>
      </c>
      <c r="J1234" s="3">
        <v>0</v>
      </c>
      <c r="K1234" s="4">
        <v>396</v>
      </c>
      <c r="L1234" s="4">
        <v>396</v>
      </c>
      <c r="M1234" s="1">
        <v>0</v>
      </c>
      <c r="N1234" s="4">
        <v>0</v>
      </c>
      <c r="O1234" s="4">
        <v>396</v>
      </c>
      <c r="P1234" s="1">
        <v>3</v>
      </c>
    </row>
    <row r="1235" spans="1:16" x14ac:dyDescent="0.35">
      <c r="A1235" t="s">
        <v>248</v>
      </c>
      <c r="B1235" t="s">
        <v>249</v>
      </c>
      <c r="C1235" t="s">
        <v>250</v>
      </c>
      <c r="D1235" t="s">
        <v>251</v>
      </c>
      <c r="E1235" t="s">
        <v>49</v>
      </c>
      <c r="F1235" t="s">
        <v>34</v>
      </c>
      <c r="G1235" s="5">
        <v>0</v>
      </c>
      <c r="H1235" s="2">
        <v>74.428600000000003</v>
      </c>
      <c r="I1235" s="5">
        <v>1</v>
      </c>
      <c r="J1235" s="3">
        <v>0.15000000596046401</v>
      </c>
      <c r="K1235" s="4">
        <v>305.99999785423199</v>
      </c>
      <c r="L1235" s="4">
        <v>305.99999785423199</v>
      </c>
      <c r="M1235" s="1">
        <v>0</v>
      </c>
      <c r="N1235" s="4">
        <v>0</v>
      </c>
      <c r="O1235" s="4">
        <v>305.99999785423199</v>
      </c>
      <c r="P1235" s="1">
        <v>9</v>
      </c>
    </row>
    <row r="1236" spans="1:16" x14ac:dyDescent="0.35">
      <c r="A1236" t="s">
        <v>248</v>
      </c>
      <c r="B1236" t="s">
        <v>249</v>
      </c>
      <c r="C1236" t="s">
        <v>250</v>
      </c>
      <c r="D1236" t="s">
        <v>251</v>
      </c>
      <c r="E1236" t="s">
        <v>109</v>
      </c>
      <c r="F1236" t="s">
        <v>39</v>
      </c>
      <c r="G1236" s="5">
        <v>0</v>
      </c>
      <c r="H1236" s="2">
        <v>74.428600000000003</v>
      </c>
      <c r="I1236" s="5">
        <v>1</v>
      </c>
      <c r="J1236" s="3">
        <v>0.20000000298023199</v>
      </c>
      <c r="K1236" s="4">
        <v>225.27999916076601</v>
      </c>
      <c r="L1236" s="4">
        <v>225.27999916076601</v>
      </c>
      <c r="M1236" s="1">
        <v>0</v>
      </c>
      <c r="N1236" s="4">
        <v>0</v>
      </c>
      <c r="O1236" s="4">
        <v>225.27999916076601</v>
      </c>
      <c r="P1236" s="1">
        <v>10</v>
      </c>
    </row>
    <row r="1237" spans="1:16" x14ac:dyDescent="0.35">
      <c r="A1237" t="s">
        <v>248</v>
      </c>
      <c r="B1237" t="s">
        <v>249</v>
      </c>
      <c r="C1237" t="s">
        <v>250</v>
      </c>
      <c r="D1237" t="s">
        <v>251</v>
      </c>
      <c r="E1237" t="s">
        <v>55</v>
      </c>
      <c r="F1237" t="s">
        <v>34</v>
      </c>
      <c r="G1237" s="5">
        <v>0</v>
      </c>
      <c r="H1237" s="2">
        <v>74.428600000000003</v>
      </c>
      <c r="I1237" s="5">
        <v>1</v>
      </c>
      <c r="J1237" s="3">
        <v>0.10000000149011599</v>
      </c>
      <c r="K1237" s="4">
        <v>161.99999973177901</v>
      </c>
      <c r="L1237" s="4">
        <v>161.99999973177901</v>
      </c>
      <c r="M1237" s="1">
        <v>0</v>
      </c>
      <c r="N1237" s="4">
        <v>0</v>
      </c>
      <c r="O1237" s="4">
        <v>161.99999973177901</v>
      </c>
      <c r="P1237" s="1">
        <v>11</v>
      </c>
    </row>
    <row r="1238" spans="1:16" x14ac:dyDescent="0.35">
      <c r="A1238" t="s">
        <v>248</v>
      </c>
      <c r="B1238" t="s">
        <v>249</v>
      </c>
      <c r="C1238" t="s">
        <v>250</v>
      </c>
      <c r="D1238" t="s">
        <v>251</v>
      </c>
      <c r="E1238" t="s">
        <v>105</v>
      </c>
      <c r="F1238" t="s">
        <v>34</v>
      </c>
      <c r="G1238" s="5">
        <v>0</v>
      </c>
      <c r="H1238" s="2">
        <v>74.428600000000003</v>
      </c>
      <c r="I1238" s="5">
        <v>1</v>
      </c>
      <c r="J1238" s="3">
        <v>0</v>
      </c>
      <c r="K1238" s="4">
        <v>110.4</v>
      </c>
      <c r="L1238" s="4">
        <v>110.4</v>
      </c>
      <c r="M1238" s="1">
        <v>0</v>
      </c>
      <c r="N1238" s="4">
        <v>0</v>
      </c>
      <c r="O1238" s="4">
        <v>110.4</v>
      </c>
      <c r="P1238" s="1">
        <v>10</v>
      </c>
    </row>
    <row r="1239" spans="1:16" x14ac:dyDescent="0.35">
      <c r="A1239" t="s">
        <v>248</v>
      </c>
      <c r="B1239" t="s">
        <v>249</v>
      </c>
      <c r="C1239" t="s">
        <v>250</v>
      </c>
      <c r="D1239" t="s">
        <v>251</v>
      </c>
      <c r="E1239" t="s">
        <v>74</v>
      </c>
      <c r="F1239" t="s">
        <v>21</v>
      </c>
      <c r="G1239" s="5">
        <v>0</v>
      </c>
      <c r="H1239" s="2">
        <v>74.428600000000003</v>
      </c>
      <c r="I1239" s="5">
        <v>1</v>
      </c>
      <c r="J1239" s="3">
        <v>0.15000000596046401</v>
      </c>
      <c r="K1239" s="4">
        <v>100.29999929666501</v>
      </c>
      <c r="L1239" s="4">
        <v>100.29999929666501</v>
      </c>
      <c r="M1239" s="1">
        <v>0</v>
      </c>
      <c r="N1239" s="4">
        <v>0</v>
      </c>
      <c r="O1239" s="4">
        <v>100.29999929666501</v>
      </c>
      <c r="P1239" s="1">
        <v>6</v>
      </c>
    </row>
    <row r="1240" spans="1:16" x14ac:dyDescent="0.35">
      <c r="A1240" t="s">
        <v>248</v>
      </c>
      <c r="B1240" t="s">
        <v>249</v>
      </c>
      <c r="C1240" t="s">
        <v>250</v>
      </c>
      <c r="D1240" t="s">
        <v>251</v>
      </c>
      <c r="E1240" t="s">
        <v>37</v>
      </c>
      <c r="F1240" t="s">
        <v>31</v>
      </c>
      <c r="G1240" s="5">
        <v>0</v>
      </c>
      <c r="H1240" s="2">
        <v>74.428600000000003</v>
      </c>
      <c r="I1240" s="5">
        <v>1</v>
      </c>
      <c r="J1240" s="3">
        <v>0</v>
      </c>
      <c r="K1240" s="4">
        <v>100</v>
      </c>
      <c r="L1240" s="4">
        <v>100</v>
      </c>
      <c r="M1240" s="1">
        <v>0</v>
      </c>
      <c r="N1240" s="4">
        <v>0</v>
      </c>
      <c r="O1240" s="4">
        <v>100</v>
      </c>
      <c r="P1240" s="1">
        <v>3</v>
      </c>
    </row>
    <row r="1241" spans="1:16" x14ac:dyDescent="0.35">
      <c r="A1241" t="s">
        <v>248</v>
      </c>
      <c r="B1241" t="s">
        <v>249</v>
      </c>
      <c r="C1241" t="s">
        <v>250</v>
      </c>
      <c r="D1241" t="s">
        <v>251</v>
      </c>
      <c r="E1241" t="s">
        <v>95</v>
      </c>
      <c r="F1241" t="s">
        <v>31</v>
      </c>
      <c r="G1241" s="5">
        <v>0</v>
      </c>
      <c r="H1241" s="2">
        <v>74.428600000000003</v>
      </c>
      <c r="I1241" s="5">
        <v>1</v>
      </c>
      <c r="J1241" s="3">
        <v>0.10000000149011599</v>
      </c>
      <c r="K1241" s="4">
        <v>68.849999886006103</v>
      </c>
      <c r="L1241" s="4">
        <v>68.849999886006103</v>
      </c>
      <c r="M1241" s="1">
        <v>0</v>
      </c>
      <c r="N1241" s="4">
        <v>0</v>
      </c>
      <c r="O1241" s="4">
        <v>68.849999886006103</v>
      </c>
      <c r="P1241" s="1">
        <v>11</v>
      </c>
    </row>
    <row r="1242" spans="1:16" x14ac:dyDescent="0.35">
      <c r="A1242" t="s">
        <v>248</v>
      </c>
      <c r="B1242" t="s">
        <v>249</v>
      </c>
      <c r="C1242" t="s">
        <v>250</v>
      </c>
      <c r="D1242" t="s">
        <v>251</v>
      </c>
      <c r="E1242" t="s">
        <v>107</v>
      </c>
      <c r="F1242" t="s">
        <v>39</v>
      </c>
      <c r="G1242" s="5">
        <v>0</v>
      </c>
      <c r="H1242" s="2">
        <v>74.428600000000003</v>
      </c>
      <c r="I1242" s="5">
        <v>1</v>
      </c>
      <c r="J1242" s="3">
        <v>0.15000000596046401</v>
      </c>
      <c r="K1242" s="4">
        <v>61.879999566078098</v>
      </c>
      <c r="L1242" s="4">
        <v>61.879999566078098</v>
      </c>
      <c r="M1242" s="1">
        <v>0</v>
      </c>
      <c r="N1242" s="4">
        <v>0</v>
      </c>
      <c r="O1242" s="4">
        <v>61.879999566078098</v>
      </c>
      <c r="P1242" s="1">
        <v>8</v>
      </c>
    </row>
    <row r="1243" spans="1:16" x14ac:dyDescent="0.35">
      <c r="A1243" t="s">
        <v>248</v>
      </c>
      <c r="B1243" t="s">
        <v>249</v>
      </c>
      <c r="C1243" t="s">
        <v>250</v>
      </c>
      <c r="D1243" t="s">
        <v>251</v>
      </c>
      <c r="E1243" t="s">
        <v>77</v>
      </c>
      <c r="F1243" t="s">
        <v>34</v>
      </c>
      <c r="G1243" s="5">
        <v>0</v>
      </c>
      <c r="H1243" s="2">
        <v>74.428600000000003</v>
      </c>
      <c r="I1243" s="5">
        <v>1</v>
      </c>
      <c r="J1243" s="3">
        <v>0</v>
      </c>
      <c r="K1243" s="4">
        <v>36</v>
      </c>
      <c r="L1243" s="4">
        <v>36</v>
      </c>
      <c r="M1243" s="1">
        <v>0</v>
      </c>
      <c r="N1243" s="4">
        <v>0</v>
      </c>
      <c r="O1243" s="4">
        <v>36</v>
      </c>
      <c r="P1243" s="1">
        <v>6</v>
      </c>
    </row>
    <row r="1244" spans="1:16" x14ac:dyDescent="0.35">
      <c r="A1244" t="s">
        <v>252</v>
      </c>
      <c r="B1244" t="s">
        <v>253</v>
      </c>
      <c r="C1244" t="s">
        <v>254</v>
      </c>
      <c r="D1244" t="s">
        <v>19</v>
      </c>
      <c r="E1244" t="s">
        <v>66</v>
      </c>
      <c r="F1244" t="s">
        <v>59</v>
      </c>
      <c r="G1244" s="5">
        <v>0</v>
      </c>
      <c r="H1244" s="2">
        <v>81.857100000000003</v>
      </c>
      <c r="I1244" s="5">
        <v>1</v>
      </c>
      <c r="J1244" s="3">
        <v>0</v>
      </c>
      <c r="K1244" s="4">
        <v>1060</v>
      </c>
      <c r="L1244" s="4">
        <v>1060</v>
      </c>
      <c r="M1244" s="1">
        <v>0</v>
      </c>
      <c r="N1244" s="4">
        <v>0</v>
      </c>
      <c r="O1244" s="4">
        <v>1060</v>
      </c>
      <c r="P1244" s="1">
        <v>6</v>
      </c>
    </row>
    <row r="1245" spans="1:16" x14ac:dyDescent="0.35">
      <c r="A1245" t="s">
        <v>252</v>
      </c>
      <c r="B1245" t="s">
        <v>253</v>
      </c>
      <c r="C1245" t="s">
        <v>254</v>
      </c>
      <c r="D1245" t="s">
        <v>19</v>
      </c>
      <c r="E1245" t="s">
        <v>28</v>
      </c>
      <c r="F1245" t="s">
        <v>24</v>
      </c>
      <c r="G1245" s="5">
        <v>0</v>
      </c>
      <c r="H1245" s="2">
        <v>81.857100000000003</v>
      </c>
      <c r="I1245" s="5">
        <v>1</v>
      </c>
      <c r="J1245" s="3">
        <v>0</v>
      </c>
      <c r="K1245" s="4">
        <v>760</v>
      </c>
      <c r="L1245" s="4">
        <v>760</v>
      </c>
      <c r="M1245" s="1">
        <v>0</v>
      </c>
      <c r="N1245" s="4">
        <v>0</v>
      </c>
      <c r="O1245" s="4">
        <v>760</v>
      </c>
      <c r="P1245" s="1">
        <v>3</v>
      </c>
    </row>
    <row r="1246" spans="1:16" x14ac:dyDescent="0.35">
      <c r="A1246" t="s">
        <v>252</v>
      </c>
      <c r="B1246" t="s">
        <v>253</v>
      </c>
      <c r="C1246" t="s">
        <v>254</v>
      </c>
      <c r="D1246" t="s">
        <v>19</v>
      </c>
      <c r="E1246" t="s">
        <v>97</v>
      </c>
      <c r="F1246" t="s">
        <v>36</v>
      </c>
      <c r="G1246" s="5">
        <v>0</v>
      </c>
      <c r="H1246" s="2">
        <v>81.857100000000003</v>
      </c>
      <c r="I1246" s="5">
        <v>1</v>
      </c>
      <c r="J1246" s="3">
        <v>0</v>
      </c>
      <c r="K1246" s="4">
        <v>625</v>
      </c>
      <c r="L1246" s="4">
        <v>625</v>
      </c>
      <c r="M1246" s="1">
        <v>0</v>
      </c>
      <c r="N1246" s="4">
        <v>0</v>
      </c>
      <c r="O1246" s="4">
        <v>625</v>
      </c>
      <c r="P1246" s="1">
        <v>3</v>
      </c>
    </row>
    <row r="1247" spans="1:16" x14ac:dyDescent="0.35">
      <c r="A1247" t="s">
        <v>252</v>
      </c>
      <c r="B1247" t="s">
        <v>253</v>
      </c>
      <c r="C1247" t="s">
        <v>254</v>
      </c>
      <c r="D1247" t="s">
        <v>19</v>
      </c>
      <c r="E1247" t="s">
        <v>30</v>
      </c>
      <c r="F1247" t="s">
        <v>31</v>
      </c>
      <c r="G1247" s="5">
        <v>0</v>
      </c>
      <c r="H1247" s="2">
        <v>81.857100000000003</v>
      </c>
      <c r="I1247" s="5">
        <v>1</v>
      </c>
      <c r="J1247" s="3">
        <v>0</v>
      </c>
      <c r="K1247" s="4">
        <v>394</v>
      </c>
      <c r="L1247" s="4">
        <v>394</v>
      </c>
      <c r="M1247" s="1">
        <v>0</v>
      </c>
      <c r="N1247" s="4">
        <v>0</v>
      </c>
      <c r="O1247" s="4">
        <v>394</v>
      </c>
      <c r="P1247" s="1">
        <v>8</v>
      </c>
    </row>
    <row r="1248" spans="1:16" x14ac:dyDescent="0.35">
      <c r="A1248" t="s">
        <v>252</v>
      </c>
      <c r="B1248" t="s">
        <v>253</v>
      </c>
      <c r="C1248" t="s">
        <v>254</v>
      </c>
      <c r="D1248" t="s">
        <v>19</v>
      </c>
      <c r="E1248" t="s">
        <v>70</v>
      </c>
      <c r="F1248" t="s">
        <v>59</v>
      </c>
      <c r="G1248" s="5">
        <v>0</v>
      </c>
      <c r="H1248" s="2">
        <v>81.857100000000003</v>
      </c>
      <c r="I1248" s="5">
        <v>1</v>
      </c>
      <c r="J1248" s="3">
        <v>0</v>
      </c>
      <c r="K1248" s="4">
        <v>319.2</v>
      </c>
      <c r="L1248" s="4">
        <v>319.2</v>
      </c>
      <c r="M1248" s="1">
        <v>0</v>
      </c>
      <c r="N1248" s="4">
        <v>0</v>
      </c>
      <c r="O1248" s="4">
        <v>319.2</v>
      </c>
      <c r="P1248" s="1">
        <v>9</v>
      </c>
    </row>
    <row r="1249" spans="1:16" x14ac:dyDescent="0.35">
      <c r="A1249" t="s">
        <v>252</v>
      </c>
      <c r="B1249" t="s">
        <v>253</v>
      </c>
      <c r="C1249" t="s">
        <v>254</v>
      </c>
      <c r="D1249" t="s">
        <v>19</v>
      </c>
      <c r="E1249" t="s">
        <v>43</v>
      </c>
      <c r="F1249" t="s">
        <v>34</v>
      </c>
      <c r="G1249" s="5">
        <v>0</v>
      </c>
      <c r="H1249" s="2">
        <v>81.857100000000003</v>
      </c>
      <c r="I1249" s="5">
        <v>1</v>
      </c>
      <c r="J1249" s="3">
        <v>0</v>
      </c>
      <c r="K1249" s="4">
        <v>288</v>
      </c>
      <c r="L1249" s="4">
        <v>288</v>
      </c>
      <c r="M1249" s="1">
        <v>0</v>
      </c>
      <c r="N1249" s="4">
        <v>0</v>
      </c>
      <c r="O1249" s="4">
        <v>288</v>
      </c>
      <c r="P1249" s="1">
        <v>10</v>
      </c>
    </row>
    <row r="1250" spans="1:16" x14ac:dyDescent="0.35">
      <c r="A1250" t="s">
        <v>252</v>
      </c>
      <c r="B1250" t="s">
        <v>253</v>
      </c>
      <c r="C1250" t="s">
        <v>254</v>
      </c>
      <c r="D1250" t="s">
        <v>19</v>
      </c>
      <c r="E1250" t="s">
        <v>26</v>
      </c>
      <c r="F1250" t="s">
        <v>27</v>
      </c>
      <c r="G1250" s="5">
        <v>0</v>
      </c>
      <c r="H1250" s="2">
        <v>81.857100000000003</v>
      </c>
      <c r="I1250" s="5">
        <v>1</v>
      </c>
      <c r="J1250" s="3">
        <v>0</v>
      </c>
      <c r="K1250" s="4">
        <v>190</v>
      </c>
      <c r="L1250" s="4">
        <v>190</v>
      </c>
      <c r="M1250" s="1">
        <v>0</v>
      </c>
      <c r="N1250" s="4">
        <v>0</v>
      </c>
      <c r="O1250" s="4">
        <v>190</v>
      </c>
      <c r="P1250" s="1">
        <v>3</v>
      </c>
    </row>
    <row r="1251" spans="1:16" x14ac:dyDescent="0.35">
      <c r="A1251" t="s">
        <v>252</v>
      </c>
      <c r="B1251" t="s">
        <v>253</v>
      </c>
      <c r="C1251" t="s">
        <v>254</v>
      </c>
      <c r="D1251" t="s">
        <v>19</v>
      </c>
      <c r="E1251" t="s">
        <v>55</v>
      </c>
      <c r="F1251" t="s">
        <v>34</v>
      </c>
      <c r="G1251" s="5">
        <v>0</v>
      </c>
      <c r="H1251" s="2">
        <v>81.857100000000003</v>
      </c>
      <c r="I1251" s="5">
        <v>1</v>
      </c>
      <c r="J1251" s="3">
        <v>0</v>
      </c>
      <c r="K1251" s="4">
        <v>180</v>
      </c>
      <c r="L1251" s="4">
        <v>180</v>
      </c>
      <c r="M1251" s="1">
        <v>0</v>
      </c>
      <c r="N1251" s="4">
        <v>0</v>
      </c>
      <c r="O1251" s="4">
        <v>180</v>
      </c>
      <c r="P1251" s="1">
        <v>6</v>
      </c>
    </row>
    <row r="1252" spans="1:16" x14ac:dyDescent="0.35">
      <c r="A1252" t="s">
        <v>252</v>
      </c>
      <c r="B1252" t="s">
        <v>253</v>
      </c>
      <c r="C1252" t="s">
        <v>254</v>
      </c>
      <c r="D1252" t="s">
        <v>19</v>
      </c>
      <c r="E1252" t="s">
        <v>37</v>
      </c>
      <c r="F1252" t="s">
        <v>31</v>
      </c>
      <c r="G1252" s="5">
        <v>357</v>
      </c>
      <c r="H1252" s="2">
        <v>81.857100000000003</v>
      </c>
      <c r="I1252" s="5">
        <v>2</v>
      </c>
      <c r="J1252" s="3">
        <v>0</v>
      </c>
      <c r="K1252" s="4">
        <v>155</v>
      </c>
      <c r="L1252" s="4">
        <v>77.5</v>
      </c>
      <c r="M1252" s="1">
        <v>5.5999999999999999E-3</v>
      </c>
      <c r="N1252" s="4">
        <v>0.43417366946778702</v>
      </c>
      <c r="O1252" s="4">
        <v>77.5</v>
      </c>
      <c r="P1252" s="1">
        <v>8.5</v>
      </c>
    </row>
    <row r="1253" spans="1:16" x14ac:dyDescent="0.35">
      <c r="A1253" t="s">
        <v>252</v>
      </c>
      <c r="B1253" t="s">
        <v>253</v>
      </c>
      <c r="C1253" t="s">
        <v>254</v>
      </c>
      <c r="D1253" t="s">
        <v>19</v>
      </c>
      <c r="E1253" t="s">
        <v>25</v>
      </c>
      <c r="F1253" t="s">
        <v>21</v>
      </c>
      <c r="G1253" s="5">
        <v>0</v>
      </c>
      <c r="H1253" s="2">
        <v>81.857100000000003</v>
      </c>
      <c r="I1253" s="5">
        <v>1</v>
      </c>
      <c r="J1253" s="3">
        <v>0</v>
      </c>
      <c r="K1253" s="4">
        <v>98.4</v>
      </c>
      <c r="L1253" s="4">
        <v>98.4</v>
      </c>
      <c r="M1253" s="1">
        <v>0</v>
      </c>
      <c r="N1253" s="4">
        <v>0</v>
      </c>
      <c r="O1253" s="4">
        <v>98.4</v>
      </c>
      <c r="P1253" s="1">
        <v>8</v>
      </c>
    </row>
    <row r="1254" spans="1:16" x14ac:dyDescent="0.35">
      <c r="A1254" t="s">
        <v>252</v>
      </c>
      <c r="B1254" t="s">
        <v>253</v>
      </c>
      <c r="C1254" t="s">
        <v>254</v>
      </c>
      <c r="D1254" t="s">
        <v>19</v>
      </c>
      <c r="E1254" t="s">
        <v>137</v>
      </c>
      <c r="F1254" t="s">
        <v>34</v>
      </c>
      <c r="G1254" s="5">
        <v>0</v>
      </c>
      <c r="H1254" s="2">
        <v>81.857100000000003</v>
      </c>
      <c r="I1254" s="5">
        <v>1</v>
      </c>
      <c r="J1254" s="3">
        <v>0</v>
      </c>
      <c r="K1254" s="4">
        <v>98</v>
      </c>
      <c r="L1254" s="4">
        <v>98</v>
      </c>
      <c r="M1254" s="1">
        <v>0</v>
      </c>
      <c r="N1254" s="4">
        <v>0</v>
      </c>
      <c r="O1254" s="4">
        <v>98</v>
      </c>
      <c r="P1254" s="1">
        <v>9</v>
      </c>
    </row>
    <row r="1255" spans="1:16" x14ac:dyDescent="0.35">
      <c r="A1255" t="s">
        <v>252</v>
      </c>
      <c r="B1255" t="s">
        <v>253</v>
      </c>
      <c r="C1255" t="s">
        <v>254</v>
      </c>
      <c r="D1255" t="s">
        <v>19</v>
      </c>
      <c r="E1255" t="s">
        <v>23</v>
      </c>
      <c r="F1255" t="s">
        <v>24</v>
      </c>
      <c r="G1255" s="5">
        <v>0</v>
      </c>
      <c r="H1255" s="2">
        <v>81.857100000000003</v>
      </c>
      <c r="I1255" s="5">
        <v>1</v>
      </c>
      <c r="J1255" s="3">
        <v>0</v>
      </c>
      <c r="K1255" s="4">
        <v>55</v>
      </c>
      <c r="L1255" s="4">
        <v>55</v>
      </c>
      <c r="M1255" s="1">
        <v>0</v>
      </c>
      <c r="N1255" s="4">
        <v>0</v>
      </c>
      <c r="O1255" s="4">
        <v>55</v>
      </c>
      <c r="P1255" s="1">
        <v>6</v>
      </c>
    </row>
    <row r="1256" spans="1:16" x14ac:dyDescent="0.35">
      <c r="A1256" t="s">
        <v>252</v>
      </c>
      <c r="B1256" t="s">
        <v>253</v>
      </c>
      <c r="C1256" t="s">
        <v>254</v>
      </c>
      <c r="D1256" t="s">
        <v>19</v>
      </c>
      <c r="E1256" t="s">
        <v>77</v>
      </c>
      <c r="F1256" t="s">
        <v>34</v>
      </c>
      <c r="G1256" s="5">
        <v>0</v>
      </c>
      <c r="H1256" s="2">
        <v>81.857100000000003</v>
      </c>
      <c r="I1256" s="5">
        <v>1</v>
      </c>
      <c r="J1256" s="3">
        <v>0</v>
      </c>
      <c r="K1256" s="4">
        <v>36</v>
      </c>
      <c r="L1256" s="4">
        <v>36</v>
      </c>
      <c r="M1256" s="1">
        <v>0</v>
      </c>
      <c r="N1256" s="4">
        <v>0</v>
      </c>
      <c r="O1256" s="4">
        <v>36</v>
      </c>
      <c r="P1256" s="1">
        <v>8</v>
      </c>
    </row>
    <row r="1257" spans="1:16" x14ac:dyDescent="0.35">
      <c r="A1257" t="s">
        <v>255</v>
      </c>
      <c r="B1257" t="s">
        <v>256</v>
      </c>
      <c r="C1257" t="s">
        <v>257</v>
      </c>
      <c r="D1257" t="s">
        <v>232</v>
      </c>
      <c r="E1257" t="s">
        <v>26</v>
      </c>
      <c r="F1257" t="s">
        <v>27</v>
      </c>
      <c r="G1257" s="5">
        <v>353</v>
      </c>
      <c r="H1257" s="2">
        <v>92.857100000000003</v>
      </c>
      <c r="I1257" s="5">
        <v>3</v>
      </c>
      <c r="J1257" s="3">
        <v>5.0000001986821398E-2</v>
      </c>
      <c r="K1257" s="4">
        <v>2667.59999728202</v>
      </c>
      <c r="L1257" s="4">
        <v>889.19999909400894</v>
      </c>
      <c r="M1257" s="1">
        <v>8.5000000000000006E-3</v>
      </c>
      <c r="N1257" s="4">
        <v>7.5569405022153697</v>
      </c>
      <c r="O1257" s="4">
        <v>889.19999909400894</v>
      </c>
      <c r="P1257" s="1">
        <v>11</v>
      </c>
    </row>
    <row r="1258" spans="1:16" x14ac:dyDescent="0.35">
      <c r="A1258" t="s">
        <v>255</v>
      </c>
      <c r="B1258" t="s">
        <v>256</v>
      </c>
      <c r="C1258" t="s">
        <v>257</v>
      </c>
      <c r="D1258" t="s">
        <v>232</v>
      </c>
      <c r="E1258" t="s">
        <v>38</v>
      </c>
      <c r="F1258" t="s">
        <v>39</v>
      </c>
      <c r="G1258" s="5">
        <v>6</v>
      </c>
      <c r="H1258" s="2">
        <v>92.857100000000003</v>
      </c>
      <c r="I1258" s="5">
        <v>2</v>
      </c>
      <c r="J1258" s="3">
        <v>0</v>
      </c>
      <c r="K1258" s="4">
        <v>1843.8</v>
      </c>
      <c r="L1258" s="4">
        <v>921.9</v>
      </c>
      <c r="M1258" s="1">
        <v>0.33329999999999999</v>
      </c>
      <c r="N1258" s="4">
        <v>307.3</v>
      </c>
      <c r="O1258" s="4">
        <v>921.9</v>
      </c>
      <c r="P1258" s="1">
        <v>8.5</v>
      </c>
    </row>
    <row r="1259" spans="1:16" x14ac:dyDescent="0.35">
      <c r="A1259" t="s">
        <v>255</v>
      </c>
      <c r="B1259" t="s">
        <v>256</v>
      </c>
      <c r="C1259" t="s">
        <v>257</v>
      </c>
      <c r="D1259" t="s">
        <v>232</v>
      </c>
      <c r="E1259" t="s">
        <v>66</v>
      </c>
      <c r="F1259" t="s">
        <v>59</v>
      </c>
      <c r="G1259" s="5">
        <v>0</v>
      </c>
      <c r="H1259" s="2">
        <v>92.857100000000003</v>
      </c>
      <c r="I1259" s="5">
        <v>1</v>
      </c>
      <c r="J1259" s="3">
        <v>5.0000000745057997E-2</v>
      </c>
      <c r="K1259" s="4">
        <v>1510.49999881535</v>
      </c>
      <c r="L1259" s="4">
        <v>1510.49999881535</v>
      </c>
      <c r="M1259" s="1">
        <v>0</v>
      </c>
      <c r="N1259" s="4">
        <v>0</v>
      </c>
      <c r="O1259" s="4">
        <v>1510.49999881535</v>
      </c>
      <c r="P1259" s="1">
        <v>8</v>
      </c>
    </row>
    <row r="1260" spans="1:16" x14ac:dyDescent="0.35">
      <c r="A1260" t="s">
        <v>255</v>
      </c>
      <c r="B1260" t="s">
        <v>256</v>
      </c>
      <c r="C1260" t="s">
        <v>257</v>
      </c>
      <c r="D1260" t="s">
        <v>232</v>
      </c>
      <c r="E1260" t="s">
        <v>48</v>
      </c>
      <c r="F1260" t="s">
        <v>24</v>
      </c>
      <c r="G1260" s="5">
        <v>0</v>
      </c>
      <c r="H1260" s="2">
        <v>92.857100000000003</v>
      </c>
      <c r="I1260" s="5">
        <v>1</v>
      </c>
      <c r="J1260" s="3">
        <v>0</v>
      </c>
      <c r="K1260" s="4">
        <v>1440</v>
      </c>
      <c r="L1260" s="4">
        <v>1440</v>
      </c>
      <c r="M1260" s="1">
        <v>0</v>
      </c>
      <c r="N1260" s="4">
        <v>0</v>
      </c>
      <c r="O1260" s="4">
        <v>1440</v>
      </c>
      <c r="P1260" s="1">
        <v>2</v>
      </c>
    </row>
    <row r="1261" spans="1:16" x14ac:dyDescent="0.35">
      <c r="A1261" t="s">
        <v>255</v>
      </c>
      <c r="B1261" t="s">
        <v>256</v>
      </c>
      <c r="C1261" t="s">
        <v>257</v>
      </c>
      <c r="D1261" t="s">
        <v>232</v>
      </c>
      <c r="E1261" t="s">
        <v>30</v>
      </c>
      <c r="F1261" t="s">
        <v>31</v>
      </c>
      <c r="G1261" s="5">
        <v>121</v>
      </c>
      <c r="H1261" s="2">
        <v>92.857100000000003</v>
      </c>
      <c r="I1261" s="5">
        <v>2</v>
      </c>
      <c r="J1261" s="3">
        <v>7.5000002980232197E-2</v>
      </c>
      <c r="K1261" s="4">
        <v>946.55999647378906</v>
      </c>
      <c r="L1261" s="4">
        <v>473.27999823689402</v>
      </c>
      <c r="M1261" s="1">
        <v>1.6500000000000001E-2</v>
      </c>
      <c r="N1261" s="4">
        <v>7.8228098882131301</v>
      </c>
      <c r="O1261" s="4">
        <v>473.27999823689402</v>
      </c>
      <c r="P1261" s="1">
        <v>10.5</v>
      </c>
    </row>
    <row r="1262" spans="1:16" x14ac:dyDescent="0.35">
      <c r="A1262" t="s">
        <v>255</v>
      </c>
      <c r="B1262" t="s">
        <v>256</v>
      </c>
      <c r="C1262" t="s">
        <v>257</v>
      </c>
      <c r="D1262" t="s">
        <v>232</v>
      </c>
      <c r="E1262" t="s">
        <v>53</v>
      </c>
      <c r="F1262" t="s">
        <v>27</v>
      </c>
      <c r="G1262" s="5">
        <v>0</v>
      </c>
      <c r="H1262" s="2">
        <v>92.857100000000003</v>
      </c>
      <c r="I1262" s="5">
        <v>1</v>
      </c>
      <c r="J1262" s="3">
        <v>0</v>
      </c>
      <c r="K1262" s="4">
        <v>798</v>
      </c>
      <c r="L1262" s="4">
        <v>798</v>
      </c>
      <c r="M1262" s="1">
        <v>0</v>
      </c>
      <c r="N1262" s="4">
        <v>0</v>
      </c>
      <c r="O1262" s="4">
        <v>798</v>
      </c>
      <c r="P1262" s="1">
        <v>24</v>
      </c>
    </row>
    <row r="1263" spans="1:16" x14ac:dyDescent="0.35">
      <c r="A1263" t="s">
        <v>255</v>
      </c>
      <c r="B1263" t="s">
        <v>256</v>
      </c>
      <c r="C1263" t="s">
        <v>257</v>
      </c>
      <c r="D1263" t="s">
        <v>232</v>
      </c>
      <c r="E1263" t="s">
        <v>35</v>
      </c>
      <c r="F1263" t="s">
        <v>36</v>
      </c>
      <c r="G1263" s="5">
        <v>0</v>
      </c>
      <c r="H1263" s="2">
        <v>92.857100000000003</v>
      </c>
      <c r="I1263" s="5">
        <v>1</v>
      </c>
      <c r="J1263" s="3">
        <v>5.0000000745057997E-2</v>
      </c>
      <c r="K1263" s="4">
        <v>471.19999963045098</v>
      </c>
      <c r="L1263" s="4">
        <v>471.19999963045098</v>
      </c>
      <c r="M1263" s="1">
        <v>0</v>
      </c>
      <c r="N1263" s="4">
        <v>0</v>
      </c>
      <c r="O1263" s="4">
        <v>471.19999963045098</v>
      </c>
      <c r="P1263" s="1">
        <v>3</v>
      </c>
    </row>
    <row r="1264" spans="1:16" x14ac:dyDescent="0.35">
      <c r="A1264" t="s">
        <v>255</v>
      </c>
      <c r="B1264" t="s">
        <v>256</v>
      </c>
      <c r="C1264" t="s">
        <v>257</v>
      </c>
      <c r="D1264" t="s">
        <v>232</v>
      </c>
      <c r="E1264" t="s">
        <v>33</v>
      </c>
      <c r="F1264" t="s">
        <v>34</v>
      </c>
      <c r="G1264" s="5">
        <v>0</v>
      </c>
      <c r="H1264" s="2">
        <v>92.857100000000003</v>
      </c>
      <c r="I1264" s="5">
        <v>1</v>
      </c>
      <c r="J1264" s="3">
        <v>0.20000000298023199</v>
      </c>
      <c r="K1264" s="4">
        <v>455.999998301267</v>
      </c>
      <c r="L1264" s="4">
        <v>455.999998301267</v>
      </c>
      <c r="M1264" s="1">
        <v>0</v>
      </c>
      <c r="N1264" s="4">
        <v>0</v>
      </c>
      <c r="O1264" s="4">
        <v>455.999998301267</v>
      </c>
      <c r="P1264" s="1">
        <v>6</v>
      </c>
    </row>
    <row r="1265" spans="1:16" x14ac:dyDescent="0.35">
      <c r="A1265" t="s">
        <v>255</v>
      </c>
      <c r="B1265" t="s">
        <v>256</v>
      </c>
      <c r="C1265" t="s">
        <v>257</v>
      </c>
      <c r="D1265" t="s">
        <v>232</v>
      </c>
      <c r="E1265" t="s">
        <v>68</v>
      </c>
      <c r="F1265" t="s">
        <v>27</v>
      </c>
      <c r="G1265" s="5">
        <v>0</v>
      </c>
      <c r="H1265" s="2">
        <v>92.857100000000003</v>
      </c>
      <c r="I1265" s="5">
        <v>1</v>
      </c>
      <c r="J1265" s="3">
        <v>0</v>
      </c>
      <c r="K1265" s="4">
        <v>392</v>
      </c>
      <c r="L1265" s="4">
        <v>392</v>
      </c>
      <c r="M1265" s="1">
        <v>0</v>
      </c>
      <c r="N1265" s="4">
        <v>0</v>
      </c>
      <c r="O1265" s="4">
        <v>392</v>
      </c>
      <c r="P1265" s="1">
        <v>2</v>
      </c>
    </row>
    <row r="1266" spans="1:16" x14ac:dyDescent="0.35">
      <c r="A1266" t="s">
        <v>255</v>
      </c>
      <c r="B1266" t="s">
        <v>256</v>
      </c>
      <c r="C1266" t="s">
        <v>257</v>
      </c>
      <c r="D1266" t="s">
        <v>232</v>
      </c>
      <c r="E1266" t="s">
        <v>90</v>
      </c>
      <c r="F1266" t="s">
        <v>31</v>
      </c>
      <c r="G1266" s="5">
        <v>0</v>
      </c>
      <c r="H1266" s="2">
        <v>92.857100000000003</v>
      </c>
      <c r="I1266" s="5">
        <v>1</v>
      </c>
      <c r="J1266" s="3">
        <v>5.0000000745057997E-2</v>
      </c>
      <c r="K1266" s="4">
        <v>379.99999970197598</v>
      </c>
      <c r="L1266" s="4">
        <v>379.99999970197598</v>
      </c>
      <c r="M1266" s="1">
        <v>0</v>
      </c>
      <c r="N1266" s="4">
        <v>0</v>
      </c>
      <c r="O1266" s="4">
        <v>379.99999970197598</v>
      </c>
      <c r="P1266" s="1">
        <v>8</v>
      </c>
    </row>
    <row r="1267" spans="1:16" x14ac:dyDescent="0.35">
      <c r="A1267" t="s">
        <v>255</v>
      </c>
      <c r="B1267" t="s">
        <v>256</v>
      </c>
      <c r="C1267" t="s">
        <v>257</v>
      </c>
      <c r="D1267" t="s">
        <v>232</v>
      </c>
      <c r="E1267" t="s">
        <v>32</v>
      </c>
      <c r="F1267" t="s">
        <v>21</v>
      </c>
      <c r="G1267" s="5">
        <v>0</v>
      </c>
      <c r="H1267" s="2">
        <v>92.857100000000003</v>
      </c>
      <c r="I1267" s="5">
        <v>1</v>
      </c>
      <c r="J1267" s="3">
        <v>0.15000000596046401</v>
      </c>
      <c r="K1267" s="4">
        <v>342.71999759673997</v>
      </c>
      <c r="L1267" s="4">
        <v>342.71999759673997</v>
      </c>
      <c r="M1267" s="1">
        <v>0</v>
      </c>
      <c r="N1267" s="4">
        <v>0</v>
      </c>
      <c r="O1267" s="4">
        <v>342.71999759673997</v>
      </c>
      <c r="P1267" s="1">
        <v>12</v>
      </c>
    </row>
    <row r="1268" spans="1:16" x14ac:dyDescent="0.35">
      <c r="A1268" t="s">
        <v>255</v>
      </c>
      <c r="B1268" t="s">
        <v>256</v>
      </c>
      <c r="C1268" t="s">
        <v>257</v>
      </c>
      <c r="D1268" t="s">
        <v>232</v>
      </c>
      <c r="E1268" t="s">
        <v>29</v>
      </c>
      <c r="F1268" t="s">
        <v>24</v>
      </c>
      <c r="G1268" s="5">
        <v>0</v>
      </c>
      <c r="H1268" s="2">
        <v>92.857100000000003</v>
      </c>
      <c r="I1268" s="5">
        <v>1</v>
      </c>
      <c r="J1268" s="3">
        <v>5.0000000745057997E-2</v>
      </c>
      <c r="K1268" s="4">
        <v>322.99999974667998</v>
      </c>
      <c r="L1268" s="4">
        <v>322.99999974667998</v>
      </c>
      <c r="M1268" s="1">
        <v>0</v>
      </c>
      <c r="N1268" s="4">
        <v>0</v>
      </c>
      <c r="O1268" s="4">
        <v>322.99999974667998</v>
      </c>
      <c r="P1268" s="1">
        <v>3</v>
      </c>
    </row>
    <row r="1269" spans="1:16" x14ac:dyDescent="0.35">
      <c r="A1269" t="s">
        <v>255</v>
      </c>
      <c r="B1269" t="s">
        <v>256</v>
      </c>
      <c r="C1269" t="s">
        <v>257</v>
      </c>
      <c r="D1269" t="s">
        <v>232</v>
      </c>
      <c r="E1269" t="s">
        <v>94</v>
      </c>
      <c r="F1269" t="s">
        <v>59</v>
      </c>
      <c r="G1269" s="5">
        <v>145</v>
      </c>
      <c r="H1269" s="2">
        <v>92.857100000000003</v>
      </c>
      <c r="I1269" s="5">
        <v>2</v>
      </c>
      <c r="J1269" s="3">
        <v>7.5000002980232197E-2</v>
      </c>
      <c r="K1269" s="4">
        <v>303.999999046325</v>
      </c>
      <c r="L1269" s="4">
        <v>151.99999952316199</v>
      </c>
      <c r="M1269" s="1">
        <v>1.38E-2</v>
      </c>
      <c r="N1269" s="4">
        <v>2.0965517175608599</v>
      </c>
      <c r="O1269" s="4">
        <v>151.99999952316199</v>
      </c>
      <c r="P1269" s="1">
        <v>18</v>
      </c>
    </row>
    <row r="1270" spans="1:16" x14ac:dyDescent="0.35">
      <c r="A1270" t="s">
        <v>255</v>
      </c>
      <c r="B1270" t="s">
        <v>256</v>
      </c>
      <c r="C1270" t="s">
        <v>257</v>
      </c>
      <c r="D1270" t="s">
        <v>232</v>
      </c>
      <c r="E1270" t="s">
        <v>61</v>
      </c>
      <c r="F1270" t="s">
        <v>36</v>
      </c>
      <c r="G1270" s="5">
        <v>0</v>
      </c>
      <c r="H1270" s="2">
        <v>92.857100000000003</v>
      </c>
      <c r="I1270" s="5">
        <v>1</v>
      </c>
      <c r="J1270" s="3">
        <v>0</v>
      </c>
      <c r="K1270" s="4">
        <v>208</v>
      </c>
      <c r="L1270" s="4">
        <v>208</v>
      </c>
      <c r="M1270" s="1">
        <v>0</v>
      </c>
      <c r="N1270" s="4">
        <v>0</v>
      </c>
      <c r="O1270" s="4">
        <v>208</v>
      </c>
      <c r="P1270" s="1">
        <v>19</v>
      </c>
    </row>
    <row r="1271" spans="1:16" x14ac:dyDescent="0.35">
      <c r="A1271" t="s">
        <v>255</v>
      </c>
      <c r="B1271" t="s">
        <v>256</v>
      </c>
      <c r="C1271" t="s">
        <v>257</v>
      </c>
      <c r="D1271" t="s">
        <v>232</v>
      </c>
      <c r="E1271" t="s">
        <v>43</v>
      </c>
      <c r="F1271" t="s">
        <v>34</v>
      </c>
      <c r="G1271" s="5">
        <v>0</v>
      </c>
      <c r="H1271" s="2">
        <v>92.857100000000003</v>
      </c>
      <c r="I1271" s="5">
        <v>1</v>
      </c>
      <c r="J1271" s="3">
        <v>0.15000000596046401</v>
      </c>
      <c r="K1271" s="4">
        <v>183.59999871253899</v>
      </c>
      <c r="L1271" s="4">
        <v>183.59999871253899</v>
      </c>
      <c r="M1271" s="1">
        <v>0</v>
      </c>
      <c r="N1271" s="4">
        <v>0</v>
      </c>
      <c r="O1271" s="4">
        <v>183.59999871253899</v>
      </c>
      <c r="P1271" s="1">
        <v>24</v>
      </c>
    </row>
    <row r="1272" spans="1:16" x14ac:dyDescent="0.35">
      <c r="A1272" t="s">
        <v>255</v>
      </c>
      <c r="B1272" t="s">
        <v>256</v>
      </c>
      <c r="C1272" t="s">
        <v>257</v>
      </c>
      <c r="D1272" t="s">
        <v>232</v>
      </c>
      <c r="E1272" t="s">
        <v>77</v>
      </c>
      <c r="F1272" t="s">
        <v>34</v>
      </c>
      <c r="G1272" s="5">
        <v>0</v>
      </c>
      <c r="H1272" s="2">
        <v>92.857100000000003</v>
      </c>
      <c r="I1272" s="5">
        <v>1</v>
      </c>
      <c r="J1272" s="3">
        <v>0.15000000596046401</v>
      </c>
      <c r="K1272" s="4">
        <v>45.899999678134897</v>
      </c>
      <c r="L1272" s="4">
        <v>45.899999678134897</v>
      </c>
      <c r="M1272" s="1">
        <v>0</v>
      </c>
      <c r="N1272" s="4">
        <v>0</v>
      </c>
      <c r="O1272" s="4">
        <v>45.899999678134897</v>
      </c>
      <c r="P1272" s="1">
        <v>12</v>
      </c>
    </row>
    <row r="1273" spans="1:16" x14ac:dyDescent="0.35">
      <c r="A1273" t="s">
        <v>255</v>
      </c>
      <c r="B1273" t="s">
        <v>256</v>
      </c>
      <c r="C1273" t="s">
        <v>257</v>
      </c>
      <c r="D1273" t="s">
        <v>232</v>
      </c>
      <c r="E1273" t="s">
        <v>56</v>
      </c>
      <c r="F1273" t="s">
        <v>36</v>
      </c>
      <c r="G1273" s="5">
        <v>0</v>
      </c>
      <c r="H1273" s="2">
        <v>92.857100000000003</v>
      </c>
      <c r="I1273" s="5">
        <v>1</v>
      </c>
      <c r="J1273" s="3">
        <v>0</v>
      </c>
      <c r="K1273" s="4">
        <v>36</v>
      </c>
      <c r="L1273" s="4">
        <v>36</v>
      </c>
      <c r="M1273" s="1">
        <v>0</v>
      </c>
      <c r="N1273" s="4">
        <v>0</v>
      </c>
      <c r="O1273" s="4">
        <v>36</v>
      </c>
      <c r="P1273" s="1">
        <v>2</v>
      </c>
    </row>
    <row r="1274" spans="1:16" x14ac:dyDescent="0.35">
      <c r="A1274" t="s">
        <v>258</v>
      </c>
      <c r="B1274" t="s">
        <v>259</v>
      </c>
      <c r="C1274" t="s">
        <v>260</v>
      </c>
      <c r="D1274" t="s">
        <v>141</v>
      </c>
      <c r="E1274" t="s">
        <v>23</v>
      </c>
      <c r="F1274" t="s">
        <v>24</v>
      </c>
      <c r="G1274" s="5">
        <v>0</v>
      </c>
      <c r="H1274" s="2">
        <v>41.833300000000001</v>
      </c>
      <c r="I1274" s="5">
        <v>1</v>
      </c>
      <c r="J1274" s="3">
        <v>0</v>
      </c>
      <c r="K1274" s="4">
        <v>550</v>
      </c>
      <c r="L1274" s="4">
        <v>550</v>
      </c>
      <c r="M1274" s="1">
        <v>0</v>
      </c>
      <c r="N1274" s="4">
        <v>0</v>
      </c>
      <c r="O1274" s="4">
        <v>550</v>
      </c>
      <c r="P1274" s="1">
        <v>3</v>
      </c>
    </row>
    <row r="1275" spans="1:16" x14ac:dyDescent="0.35">
      <c r="A1275" t="s">
        <v>258</v>
      </c>
      <c r="B1275" t="s">
        <v>259</v>
      </c>
      <c r="C1275" t="s">
        <v>260</v>
      </c>
      <c r="D1275" t="s">
        <v>141</v>
      </c>
      <c r="E1275" t="s">
        <v>106</v>
      </c>
      <c r="F1275" t="s">
        <v>39</v>
      </c>
      <c r="G1275" s="5">
        <v>0</v>
      </c>
      <c r="H1275" s="2">
        <v>41.833300000000001</v>
      </c>
      <c r="I1275" s="5">
        <v>1</v>
      </c>
      <c r="J1275" s="3">
        <v>0</v>
      </c>
      <c r="K1275" s="4">
        <v>400</v>
      </c>
      <c r="L1275" s="4">
        <v>400</v>
      </c>
      <c r="M1275" s="1">
        <v>0</v>
      </c>
      <c r="N1275" s="4">
        <v>0</v>
      </c>
      <c r="O1275" s="4">
        <v>400</v>
      </c>
      <c r="P1275" s="1">
        <v>7</v>
      </c>
    </row>
    <row r="1276" spans="1:16" x14ac:dyDescent="0.35">
      <c r="A1276" t="s">
        <v>258</v>
      </c>
      <c r="B1276" t="s">
        <v>259</v>
      </c>
      <c r="C1276" t="s">
        <v>260</v>
      </c>
      <c r="D1276" t="s">
        <v>141</v>
      </c>
      <c r="E1276" t="s">
        <v>105</v>
      </c>
      <c r="F1276" t="s">
        <v>34</v>
      </c>
      <c r="G1276" s="5">
        <v>0</v>
      </c>
      <c r="H1276" s="2">
        <v>41.833300000000001</v>
      </c>
      <c r="I1276" s="5">
        <v>1</v>
      </c>
      <c r="J1276" s="3">
        <v>0</v>
      </c>
      <c r="K1276" s="4">
        <v>276</v>
      </c>
      <c r="L1276" s="4">
        <v>276</v>
      </c>
      <c r="M1276" s="1">
        <v>0</v>
      </c>
      <c r="N1276" s="4">
        <v>0</v>
      </c>
      <c r="O1276" s="4">
        <v>276</v>
      </c>
      <c r="P1276" s="1">
        <v>1</v>
      </c>
    </row>
    <row r="1277" spans="1:16" x14ac:dyDescent="0.35">
      <c r="A1277" t="s">
        <v>258</v>
      </c>
      <c r="B1277" t="s">
        <v>259</v>
      </c>
      <c r="C1277" t="s">
        <v>260</v>
      </c>
      <c r="D1277" t="s">
        <v>141</v>
      </c>
      <c r="E1277" t="s">
        <v>50</v>
      </c>
      <c r="F1277" t="s">
        <v>36</v>
      </c>
      <c r="G1277" s="5">
        <v>0</v>
      </c>
      <c r="H1277" s="2">
        <v>41.833300000000001</v>
      </c>
      <c r="I1277" s="5">
        <v>1</v>
      </c>
      <c r="J1277" s="3">
        <v>0</v>
      </c>
      <c r="K1277" s="4">
        <v>220.8</v>
      </c>
      <c r="L1277" s="4">
        <v>220.8</v>
      </c>
      <c r="M1277" s="1">
        <v>0</v>
      </c>
      <c r="N1277" s="4">
        <v>0</v>
      </c>
      <c r="O1277" s="4">
        <v>220.8</v>
      </c>
      <c r="P1277" s="1">
        <v>2</v>
      </c>
    </row>
    <row r="1278" spans="1:16" x14ac:dyDescent="0.35">
      <c r="A1278" t="s">
        <v>258</v>
      </c>
      <c r="B1278" t="s">
        <v>259</v>
      </c>
      <c r="C1278" t="s">
        <v>260</v>
      </c>
      <c r="D1278" t="s">
        <v>141</v>
      </c>
      <c r="E1278" t="s">
        <v>88</v>
      </c>
      <c r="F1278" t="s">
        <v>39</v>
      </c>
      <c r="G1278" s="5">
        <v>0</v>
      </c>
      <c r="H1278" s="2">
        <v>41.833300000000001</v>
      </c>
      <c r="I1278" s="5">
        <v>1</v>
      </c>
      <c r="J1278" s="3">
        <v>0</v>
      </c>
      <c r="K1278" s="4">
        <v>210.5</v>
      </c>
      <c r="L1278" s="4">
        <v>210.5</v>
      </c>
      <c r="M1278" s="1">
        <v>0</v>
      </c>
      <c r="N1278" s="4">
        <v>0</v>
      </c>
      <c r="O1278" s="4">
        <v>210.5</v>
      </c>
      <c r="P1278" s="1">
        <v>2</v>
      </c>
    </row>
    <row r="1279" spans="1:16" x14ac:dyDescent="0.35">
      <c r="A1279" t="s">
        <v>258</v>
      </c>
      <c r="B1279" t="s">
        <v>259</v>
      </c>
      <c r="C1279" t="s">
        <v>260</v>
      </c>
      <c r="D1279" t="s">
        <v>141</v>
      </c>
      <c r="E1279" t="s">
        <v>90</v>
      </c>
      <c r="F1279" t="s">
        <v>31</v>
      </c>
      <c r="G1279" s="5">
        <v>0</v>
      </c>
      <c r="H1279" s="2">
        <v>41.833300000000001</v>
      </c>
      <c r="I1279" s="5">
        <v>1</v>
      </c>
      <c r="J1279" s="3">
        <v>0</v>
      </c>
      <c r="K1279" s="4">
        <v>200</v>
      </c>
      <c r="L1279" s="4">
        <v>200</v>
      </c>
      <c r="M1279" s="1">
        <v>0</v>
      </c>
      <c r="N1279" s="4">
        <v>0</v>
      </c>
      <c r="O1279" s="4">
        <v>200</v>
      </c>
      <c r="P1279" s="1">
        <v>3</v>
      </c>
    </row>
    <row r="1280" spans="1:16" x14ac:dyDescent="0.35">
      <c r="A1280" t="s">
        <v>258</v>
      </c>
      <c r="B1280" t="s">
        <v>259</v>
      </c>
      <c r="C1280" t="s">
        <v>260</v>
      </c>
      <c r="D1280" t="s">
        <v>141</v>
      </c>
      <c r="E1280" t="s">
        <v>62</v>
      </c>
      <c r="F1280" t="s">
        <v>31</v>
      </c>
      <c r="G1280" s="5">
        <v>0</v>
      </c>
      <c r="H1280" s="2">
        <v>41.833300000000001</v>
      </c>
      <c r="I1280" s="5">
        <v>1</v>
      </c>
      <c r="J1280" s="3">
        <v>0</v>
      </c>
      <c r="K1280" s="4">
        <v>200</v>
      </c>
      <c r="L1280" s="4">
        <v>200</v>
      </c>
      <c r="M1280" s="1">
        <v>0</v>
      </c>
      <c r="N1280" s="4">
        <v>0</v>
      </c>
      <c r="O1280" s="4">
        <v>200</v>
      </c>
      <c r="P1280" s="1">
        <v>6</v>
      </c>
    </row>
    <row r="1281" spans="1:16" x14ac:dyDescent="0.35">
      <c r="A1281" t="s">
        <v>258</v>
      </c>
      <c r="B1281" t="s">
        <v>259</v>
      </c>
      <c r="C1281" t="s">
        <v>260</v>
      </c>
      <c r="D1281" t="s">
        <v>141</v>
      </c>
      <c r="E1281" t="s">
        <v>55</v>
      </c>
      <c r="F1281" t="s">
        <v>34</v>
      </c>
      <c r="G1281" s="5">
        <v>0</v>
      </c>
      <c r="H1281" s="2">
        <v>41.833300000000001</v>
      </c>
      <c r="I1281" s="5">
        <v>1</v>
      </c>
      <c r="J1281" s="3">
        <v>0</v>
      </c>
      <c r="K1281" s="4">
        <v>180</v>
      </c>
      <c r="L1281" s="4">
        <v>180</v>
      </c>
      <c r="M1281" s="1">
        <v>0</v>
      </c>
      <c r="N1281" s="4">
        <v>0</v>
      </c>
      <c r="O1281" s="4">
        <v>180</v>
      </c>
      <c r="P1281" s="1">
        <v>2</v>
      </c>
    </row>
    <row r="1282" spans="1:16" x14ac:dyDescent="0.35">
      <c r="A1282" t="s">
        <v>258</v>
      </c>
      <c r="B1282" t="s">
        <v>259</v>
      </c>
      <c r="C1282" t="s">
        <v>260</v>
      </c>
      <c r="D1282" t="s">
        <v>141</v>
      </c>
      <c r="E1282" t="s">
        <v>28</v>
      </c>
      <c r="F1282" t="s">
        <v>24</v>
      </c>
      <c r="G1282" s="5">
        <v>0</v>
      </c>
      <c r="H1282" s="2">
        <v>41.833300000000001</v>
      </c>
      <c r="I1282" s="5">
        <v>1</v>
      </c>
      <c r="J1282" s="3">
        <v>0</v>
      </c>
      <c r="K1282" s="4">
        <v>152</v>
      </c>
      <c r="L1282" s="4">
        <v>152</v>
      </c>
      <c r="M1282" s="1">
        <v>0</v>
      </c>
      <c r="N1282" s="4">
        <v>0</v>
      </c>
      <c r="O1282" s="4">
        <v>152</v>
      </c>
      <c r="P1282" s="1">
        <v>7</v>
      </c>
    </row>
    <row r="1283" spans="1:16" x14ac:dyDescent="0.35">
      <c r="A1283" t="s">
        <v>258</v>
      </c>
      <c r="B1283" t="s">
        <v>259</v>
      </c>
      <c r="C1283" t="s">
        <v>260</v>
      </c>
      <c r="D1283" t="s">
        <v>141</v>
      </c>
      <c r="E1283" t="s">
        <v>47</v>
      </c>
      <c r="F1283" t="s">
        <v>39</v>
      </c>
      <c r="G1283" s="5">
        <v>0</v>
      </c>
      <c r="H1283" s="2">
        <v>41.833300000000001</v>
      </c>
      <c r="I1283" s="5">
        <v>1</v>
      </c>
      <c r="J1283" s="3">
        <v>0</v>
      </c>
      <c r="K1283" s="4">
        <v>142.5</v>
      </c>
      <c r="L1283" s="4">
        <v>142.5</v>
      </c>
      <c r="M1283" s="1">
        <v>0</v>
      </c>
      <c r="N1283" s="4">
        <v>0</v>
      </c>
      <c r="O1283" s="4">
        <v>142.5</v>
      </c>
      <c r="P1283" s="1">
        <v>6</v>
      </c>
    </row>
    <row r="1284" spans="1:16" x14ac:dyDescent="0.35">
      <c r="A1284" t="s">
        <v>258</v>
      </c>
      <c r="B1284" t="s">
        <v>259</v>
      </c>
      <c r="C1284" t="s">
        <v>260</v>
      </c>
      <c r="D1284" t="s">
        <v>141</v>
      </c>
      <c r="E1284" t="s">
        <v>70</v>
      </c>
      <c r="F1284" t="s">
        <v>59</v>
      </c>
      <c r="G1284" s="5">
        <v>0</v>
      </c>
      <c r="H1284" s="2">
        <v>41.833300000000001</v>
      </c>
      <c r="I1284" s="5">
        <v>1</v>
      </c>
      <c r="J1284" s="3">
        <v>0</v>
      </c>
      <c r="K1284" s="4">
        <v>136.80000000000001</v>
      </c>
      <c r="L1284" s="4">
        <v>136.80000000000001</v>
      </c>
      <c r="M1284" s="1">
        <v>0</v>
      </c>
      <c r="N1284" s="4">
        <v>0</v>
      </c>
      <c r="O1284" s="4">
        <v>136.80000000000001</v>
      </c>
      <c r="P1284" s="1">
        <v>3</v>
      </c>
    </row>
    <row r="1285" spans="1:16" x14ac:dyDescent="0.35">
      <c r="A1285" t="s">
        <v>258</v>
      </c>
      <c r="B1285" t="s">
        <v>259</v>
      </c>
      <c r="C1285" t="s">
        <v>260</v>
      </c>
      <c r="D1285" t="s">
        <v>141</v>
      </c>
      <c r="E1285" t="s">
        <v>32</v>
      </c>
      <c r="F1285" t="s">
        <v>21</v>
      </c>
      <c r="G1285" s="5">
        <v>0</v>
      </c>
      <c r="H1285" s="2">
        <v>41.833300000000001</v>
      </c>
      <c r="I1285" s="5">
        <v>1</v>
      </c>
      <c r="J1285" s="3">
        <v>0</v>
      </c>
      <c r="K1285" s="4">
        <v>120</v>
      </c>
      <c r="L1285" s="4">
        <v>120</v>
      </c>
      <c r="M1285" s="1">
        <v>0</v>
      </c>
      <c r="N1285" s="4">
        <v>0</v>
      </c>
      <c r="O1285" s="4">
        <v>120</v>
      </c>
      <c r="P1285" s="1">
        <v>7</v>
      </c>
    </row>
    <row r="1286" spans="1:16" x14ac:dyDescent="0.35">
      <c r="A1286" t="s">
        <v>258</v>
      </c>
      <c r="B1286" t="s">
        <v>259</v>
      </c>
      <c r="C1286" t="s">
        <v>260</v>
      </c>
      <c r="D1286" t="s">
        <v>141</v>
      </c>
      <c r="E1286" t="s">
        <v>71</v>
      </c>
      <c r="F1286" t="s">
        <v>31</v>
      </c>
      <c r="G1286" s="5">
        <v>0</v>
      </c>
      <c r="H1286" s="2">
        <v>41.833300000000001</v>
      </c>
      <c r="I1286" s="5">
        <v>1</v>
      </c>
      <c r="J1286" s="3">
        <v>0</v>
      </c>
      <c r="K1286" s="4">
        <v>110.4</v>
      </c>
      <c r="L1286" s="4">
        <v>110.4</v>
      </c>
      <c r="M1286" s="1">
        <v>0</v>
      </c>
      <c r="N1286" s="4">
        <v>0</v>
      </c>
      <c r="O1286" s="4">
        <v>110.4</v>
      </c>
      <c r="P1286" s="1">
        <v>6</v>
      </c>
    </row>
    <row r="1287" spans="1:16" x14ac:dyDescent="0.35">
      <c r="A1287" t="s">
        <v>258</v>
      </c>
      <c r="B1287" t="s">
        <v>259</v>
      </c>
      <c r="C1287" t="s">
        <v>260</v>
      </c>
      <c r="D1287" t="s">
        <v>141</v>
      </c>
      <c r="E1287" t="s">
        <v>77</v>
      </c>
      <c r="F1287" t="s">
        <v>34</v>
      </c>
      <c r="G1287" s="5">
        <v>0</v>
      </c>
      <c r="H1287" s="2">
        <v>41.833300000000001</v>
      </c>
      <c r="I1287" s="5">
        <v>1</v>
      </c>
      <c r="J1287" s="3">
        <v>0</v>
      </c>
      <c r="K1287" s="4">
        <v>90</v>
      </c>
      <c r="L1287" s="4">
        <v>90</v>
      </c>
      <c r="M1287" s="1">
        <v>0</v>
      </c>
      <c r="N1287" s="4">
        <v>0</v>
      </c>
      <c r="O1287" s="4">
        <v>90</v>
      </c>
      <c r="P1287" s="1">
        <v>7</v>
      </c>
    </row>
    <row r="1288" spans="1:16" x14ac:dyDescent="0.35">
      <c r="A1288" t="s">
        <v>258</v>
      </c>
      <c r="B1288" t="s">
        <v>259</v>
      </c>
      <c r="C1288" t="s">
        <v>260</v>
      </c>
      <c r="D1288" t="s">
        <v>141</v>
      </c>
      <c r="E1288" t="s">
        <v>68</v>
      </c>
      <c r="F1288" t="s">
        <v>27</v>
      </c>
      <c r="G1288" s="5">
        <v>0</v>
      </c>
      <c r="H1288" s="2">
        <v>41.833300000000001</v>
      </c>
      <c r="I1288" s="5">
        <v>1</v>
      </c>
      <c r="J1288" s="3">
        <v>0</v>
      </c>
      <c r="K1288" s="4">
        <v>84</v>
      </c>
      <c r="L1288" s="4">
        <v>84</v>
      </c>
      <c r="M1288" s="1">
        <v>0</v>
      </c>
      <c r="N1288" s="4">
        <v>0</v>
      </c>
      <c r="O1288" s="4">
        <v>84</v>
      </c>
      <c r="P1288" s="1">
        <v>1</v>
      </c>
    </row>
    <row r="1289" spans="1:16" x14ac:dyDescent="0.35">
      <c r="A1289" t="s">
        <v>258</v>
      </c>
      <c r="B1289" t="s">
        <v>259</v>
      </c>
      <c r="C1289" t="s">
        <v>260</v>
      </c>
      <c r="D1289" t="s">
        <v>141</v>
      </c>
      <c r="E1289" t="s">
        <v>46</v>
      </c>
      <c r="F1289" t="s">
        <v>31</v>
      </c>
      <c r="G1289" s="5">
        <v>0</v>
      </c>
      <c r="H1289" s="2">
        <v>41.833300000000001</v>
      </c>
      <c r="I1289" s="5">
        <v>1</v>
      </c>
      <c r="J1289" s="3">
        <v>0</v>
      </c>
      <c r="K1289" s="4">
        <v>52.35</v>
      </c>
      <c r="L1289" s="4">
        <v>52.35</v>
      </c>
      <c r="M1289" s="1">
        <v>0</v>
      </c>
      <c r="N1289" s="4">
        <v>0</v>
      </c>
      <c r="O1289" s="4">
        <v>52.35</v>
      </c>
      <c r="P1289" s="1">
        <v>1</v>
      </c>
    </row>
    <row r="1290" spans="1:16" x14ac:dyDescent="0.35">
      <c r="A1290" t="s">
        <v>258</v>
      </c>
      <c r="B1290" t="s">
        <v>259</v>
      </c>
      <c r="C1290" t="s">
        <v>260</v>
      </c>
      <c r="D1290" t="s">
        <v>141</v>
      </c>
      <c r="E1290" t="s">
        <v>43</v>
      </c>
      <c r="F1290" t="s">
        <v>34</v>
      </c>
      <c r="G1290" s="5">
        <v>0</v>
      </c>
      <c r="H1290" s="2">
        <v>41.833300000000001</v>
      </c>
      <c r="I1290" s="5">
        <v>1</v>
      </c>
      <c r="J1290" s="3">
        <v>0</v>
      </c>
      <c r="K1290" s="4">
        <v>36</v>
      </c>
      <c r="L1290" s="4">
        <v>36</v>
      </c>
      <c r="M1290" s="1">
        <v>0</v>
      </c>
      <c r="N1290" s="4">
        <v>0</v>
      </c>
      <c r="O1290" s="4">
        <v>36</v>
      </c>
      <c r="P1290" s="1">
        <v>3</v>
      </c>
    </row>
    <row r="1291" spans="1:16" x14ac:dyDescent="0.35">
      <c r="A1291" t="s">
        <v>261</v>
      </c>
      <c r="B1291" t="s">
        <v>262</v>
      </c>
      <c r="C1291" t="s">
        <v>263</v>
      </c>
      <c r="D1291" t="s">
        <v>185</v>
      </c>
      <c r="E1291" t="s">
        <v>23</v>
      </c>
      <c r="F1291" t="s">
        <v>24</v>
      </c>
      <c r="G1291" s="5">
        <v>0</v>
      </c>
      <c r="H1291" s="2">
        <v>55.833300000000001</v>
      </c>
      <c r="I1291" s="5">
        <v>1</v>
      </c>
      <c r="J1291" s="3">
        <v>5.0000000745057997E-2</v>
      </c>
      <c r="K1291" s="4">
        <v>2089.99999836087</v>
      </c>
      <c r="L1291" s="4">
        <v>2089.99999836087</v>
      </c>
      <c r="M1291" s="1">
        <v>0</v>
      </c>
      <c r="N1291" s="4">
        <v>0</v>
      </c>
      <c r="O1291" s="4">
        <v>2089.99999836087</v>
      </c>
      <c r="P1291" s="1">
        <v>2</v>
      </c>
    </row>
    <row r="1292" spans="1:16" x14ac:dyDescent="0.35">
      <c r="A1292" t="s">
        <v>261</v>
      </c>
      <c r="B1292" t="s">
        <v>262</v>
      </c>
      <c r="C1292" t="s">
        <v>263</v>
      </c>
      <c r="D1292" t="s">
        <v>185</v>
      </c>
      <c r="E1292" t="s">
        <v>89</v>
      </c>
      <c r="F1292" t="s">
        <v>31</v>
      </c>
      <c r="G1292" s="5">
        <v>0</v>
      </c>
      <c r="H1292" s="2">
        <v>55.833300000000001</v>
      </c>
      <c r="I1292" s="5">
        <v>1</v>
      </c>
      <c r="J1292" s="3">
        <v>0</v>
      </c>
      <c r="K1292" s="4">
        <v>1756</v>
      </c>
      <c r="L1292" s="4">
        <v>1756</v>
      </c>
      <c r="M1292" s="1">
        <v>0</v>
      </c>
      <c r="N1292" s="4">
        <v>0</v>
      </c>
      <c r="O1292" s="4">
        <v>1756</v>
      </c>
      <c r="P1292" s="1">
        <v>9</v>
      </c>
    </row>
    <row r="1293" spans="1:16" x14ac:dyDescent="0.35">
      <c r="A1293" t="s">
        <v>261</v>
      </c>
      <c r="B1293" t="s">
        <v>262</v>
      </c>
      <c r="C1293" t="s">
        <v>263</v>
      </c>
      <c r="D1293" t="s">
        <v>185</v>
      </c>
      <c r="E1293" t="s">
        <v>105</v>
      </c>
      <c r="F1293" t="s">
        <v>34</v>
      </c>
      <c r="G1293" s="5">
        <v>0</v>
      </c>
      <c r="H1293" s="2">
        <v>55.833300000000001</v>
      </c>
      <c r="I1293" s="5">
        <v>1</v>
      </c>
      <c r="J1293" s="3">
        <v>0.25</v>
      </c>
      <c r="K1293" s="4">
        <v>1035</v>
      </c>
      <c r="L1293" s="4">
        <v>1035</v>
      </c>
      <c r="M1293" s="1">
        <v>0</v>
      </c>
      <c r="N1293" s="4">
        <v>0</v>
      </c>
      <c r="O1293" s="4">
        <v>1035</v>
      </c>
      <c r="P1293" s="1">
        <v>9</v>
      </c>
    </row>
    <row r="1294" spans="1:16" x14ac:dyDescent="0.35">
      <c r="A1294" t="s">
        <v>261</v>
      </c>
      <c r="B1294" t="s">
        <v>262</v>
      </c>
      <c r="C1294" t="s">
        <v>263</v>
      </c>
      <c r="D1294" t="s">
        <v>185</v>
      </c>
      <c r="E1294" t="s">
        <v>70</v>
      </c>
      <c r="F1294" t="s">
        <v>59</v>
      </c>
      <c r="G1294" s="5">
        <v>0</v>
      </c>
      <c r="H1294" s="2">
        <v>55.833300000000001</v>
      </c>
      <c r="I1294" s="5">
        <v>1</v>
      </c>
      <c r="J1294" s="3">
        <v>0</v>
      </c>
      <c r="K1294" s="4">
        <v>912</v>
      </c>
      <c r="L1294" s="4">
        <v>912</v>
      </c>
      <c r="M1294" s="1">
        <v>0</v>
      </c>
      <c r="N1294" s="4">
        <v>0</v>
      </c>
      <c r="O1294" s="4">
        <v>912</v>
      </c>
      <c r="P1294" s="1">
        <v>1</v>
      </c>
    </row>
    <row r="1295" spans="1:16" x14ac:dyDescent="0.35">
      <c r="A1295" t="s">
        <v>261</v>
      </c>
      <c r="B1295" t="s">
        <v>262</v>
      </c>
      <c r="C1295" t="s">
        <v>263</v>
      </c>
      <c r="D1295" t="s">
        <v>185</v>
      </c>
      <c r="E1295" t="s">
        <v>106</v>
      </c>
      <c r="F1295" t="s">
        <v>39</v>
      </c>
      <c r="G1295" s="5">
        <v>0</v>
      </c>
      <c r="H1295" s="2">
        <v>55.833300000000001</v>
      </c>
      <c r="I1295" s="5">
        <v>1</v>
      </c>
      <c r="J1295" s="3">
        <v>0.15000000596046401</v>
      </c>
      <c r="K1295" s="4">
        <v>679.99999523162796</v>
      </c>
      <c r="L1295" s="4">
        <v>679.99999523162796</v>
      </c>
      <c r="M1295" s="1">
        <v>0</v>
      </c>
      <c r="N1295" s="4">
        <v>0</v>
      </c>
      <c r="O1295" s="4">
        <v>679.99999523162796</v>
      </c>
      <c r="P1295" s="1">
        <v>28</v>
      </c>
    </row>
    <row r="1296" spans="1:16" x14ac:dyDescent="0.35">
      <c r="A1296" t="s">
        <v>261</v>
      </c>
      <c r="B1296" t="s">
        <v>262</v>
      </c>
      <c r="C1296" t="s">
        <v>263</v>
      </c>
      <c r="D1296" t="s">
        <v>185</v>
      </c>
      <c r="E1296" t="s">
        <v>26</v>
      </c>
      <c r="F1296" t="s">
        <v>27</v>
      </c>
      <c r="G1296" s="5">
        <v>0</v>
      </c>
      <c r="H1296" s="2">
        <v>55.833300000000001</v>
      </c>
      <c r="I1296" s="5">
        <v>1</v>
      </c>
      <c r="J1296" s="3">
        <v>0</v>
      </c>
      <c r="K1296" s="4">
        <v>608</v>
      </c>
      <c r="L1296" s="4">
        <v>608</v>
      </c>
      <c r="M1296" s="1">
        <v>0</v>
      </c>
      <c r="N1296" s="4">
        <v>0</v>
      </c>
      <c r="O1296" s="4">
        <v>608</v>
      </c>
      <c r="P1296" s="1">
        <v>8</v>
      </c>
    </row>
    <row r="1297" spans="1:16" x14ac:dyDescent="0.35">
      <c r="A1297" t="s">
        <v>261</v>
      </c>
      <c r="B1297" t="s">
        <v>262</v>
      </c>
      <c r="C1297" t="s">
        <v>263</v>
      </c>
      <c r="D1297" t="s">
        <v>185</v>
      </c>
      <c r="E1297" t="s">
        <v>42</v>
      </c>
      <c r="F1297" t="s">
        <v>24</v>
      </c>
      <c r="G1297" s="5">
        <v>0</v>
      </c>
      <c r="H1297" s="2">
        <v>55.833300000000001</v>
      </c>
      <c r="I1297" s="5">
        <v>1</v>
      </c>
      <c r="J1297" s="3">
        <v>0</v>
      </c>
      <c r="K1297" s="4">
        <v>522</v>
      </c>
      <c r="L1297" s="4">
        <v>522</v>
      </c>
      <c r="M1297" s="1">
        <v>0</v>
      </c>
      <c r="N1297" s="4">
        <v>0</v>
      </c>
      <c r="O1297" s="4">
        <v>522</v>
      </c>
      <c r="P1297" s="1">
        <v>1</v>
      </c>
    </row>
    <row r="1298" spans="1:16" x14ac:dyDescent="0.35">
      <c r="A1298" t="s">
        <v>261</v>
      </c>
      <c r="B1298" t="s">
        <v>262</v>
      </c>
      <c r="C1298" t="s">
        <v>263</v>
      </c>
      <c r="D1298" t="s">
        <v>185</v>
      </c>
      <c r="E1298" t="s">
        <v>48</v>
      </c>
      <c r="F1298" t="s">
        <v>24</v>
      </c>
      <c r="G1298" s="5">
        <v>0</v>
      </c>
      <c r="H1298" s="2">
        <v>55.833300000000001</v>
      </c>
      <c r="I1298" s="5">
        <v>1</v>
      </c>
      <c r="J1298" s="3">
        <v>0</v>
      </c>
      <c r="K1298" s="4">
        <v>360</v>
      </c>
      <c r="L1298" s="4">
        <v>360</v>
      </c>
      <c r="M1298" s="1">
        <v>0</v>
      </c>
      <c r="N1298" s="4">
        <v>0</v>
      </c>
      <c r="O1298" s="4">
        <v>360</v>
      </c>
      <c r="P1298" s="1">
        <v>2</v>
      </c>
    </row>
    <row r="1299" spans="1:16" x14ac:dyDescent="0.35">
      <c r="A1299" t="s">
        <v>261</v>
      </c>
      <c r="B1299" t="s">
        <v>262</v>
      </c>
      <c r="C1299" t="s">
        <v>263</v>
      </c>
      <c r="D1299" t="s">
        <v>185</v>
      </c>
      <c r="E1299" t="s">
        <v>90</v>
      </c>
      <c r="F1299" t="s">
        <v>31</v>
      </c>
      <c r="G1299" s="5">
        <v>0</v>
      </c>
      <c r="H1299" s="2">
        <v>55.833300000000001</v>
      </c>
      <c r="I1299" s="5">
        <v>1</v>
      </c>
      <c r="J1299" s="3">
        <v>0.15000000596046401</v>
      </c>
      <c r="K1299" s="4">
        <v>339.99999761581398</v>
      </c>
      <c r="L1299" s="4">
        <v>339.99999761581398</v>
      </c>
      <c r="M1299" s="1">
        <v>0</v>
      </c>
      <c r="N1299" s="4">
        <v>0</v>
      </c>
      <c r="O1299" s="4">
        <v>339.99999761581398</v>
      </c>
      <c r="P1299" s="1">
        <v>28</v>
      </c>
    </row>
    <row r="1300" spans="1:16" x14ac:dyDescent="0.35">
      <c r="A1300" t="s">
        <v>261</v>
      </c>
      <c r="B1300" t="s">
        <v>262</v>
      </c>
      <c r="C1300" t="s">
        <v>263</v>
      </c>
      <c r="D1300" t="s">
        <v>185</v>
      </c>
      <c r="E1300" t="s">
        <v>32</v>
      </c>
      <c r="F1300" t="s">
        <v>21</v>
      </c>
      <c r="G1300" s="5">
        <v>0</v>
      </c>
      <c r="H1300" s="2">
        <v>55.833300000000001</v>
      </c>
      <c r="I1300" s="5">
        <v>1</v>
      </c>
      <c r="J1300" s="3">
        <v>0</v>
      </c>
      <c r="K1300" s="4">
        <v>336</v>
      </c>
      <c r="L1300" s="4">
        <v>336</v>
      </c>
      <c r="M1300" s="1">
        <v>0</v>
      </c>
      <c r="N1300" s="4">
        <v>0</v>
      </c>
      <c r="O1300" s="4">
        <v>336</v>
      </c>
      <c r="P1300" s="1">
        <v>2</v>
      </c>
    </row>
    <row r="1301" spans="1:16" x14ac:dyDescent="0.35">
      <c r="A1301" t="s">
        <v>261</v>
      </c>
      <c r="B1301" t="s">
        <v>262</v>
      </c>
      <c r="C1301" t="s">
        <v>263</v>
      </c>
      <c r="D1301" t="s">
        <v>185</v>
      </c>
      <c r="E1301" t="s">
        <v>37</v>
      </c>
      <c r="F1301" t="s">
        <v>31</v>
      </c>
      <c r="G1301" s="5">
        <v>0</v>
      </c>
      <c r="H1301" s="2">
        <v>55.833300000000001</v>
      </c>
      <c r="I1301" s="5">
        <v>1</v>
      </c>
      <c r="J1301" s="3">
        <v>0</v>
      </c>
      <c r="K1301" s="4">
        <v>250</v>
      </c>
      <c r="L1301" s="4">
        <v>250</v>
      </c>
      <c r="M1301" s="1">
        <v>0</v>
      </c>
      <c r="N1301" s="4">
        <v>0</v>
      </c>
      <c r="O1301" s="4">
        <v>250</v>
      </c>
      <c r="P1301" s="1">
        <v>2</v>
      </c>
    </row>
    <row r="1302" spans="1:16" x14ac:dyDescent="0.35">
      <c r="A1302" t="s">
        <v>261</v>
      </c>
      <c r="B1302" t="s">
        <v>262</v>
      </c>
      <c r="C1302" t="s">
        <v>263</v>
      </c>
      <c r="D1302" t="s">
        <v>185</v>
      </c>
      <c r="E1302" t="s">
        <v>41</v>
      </c>
      <c r="F1302" t="s">
        <v>31</v>
      </c>
      <c r="G1302" s="5">
        <v>0</v>
      </c>
      <c r="H1302" s="2">
        <v>55.833300000000001</v>
      </c>
      <c r="I1302" s="5">
        <v>1</v>
      </c>
      <c r="J1302" s="3">
        <v>0</v>
      </c>
      <c r="K1302" s="4">
        <v>187.38</v>
      </c>
      <c r="L1302" s="4">
        <v>187.38</v>
      </c>
      <c r="M1302" s="1">
        <v>0</v>
      </c>
      <c r="N1302" s="4">
        <v>0</v>
      </c>
      <c r="O1302" s="4">
        <v>187.38</v>
      </c>
      <c r="P1302" s="1">
        <v>13</v>
      </c>
    </row>
    <row r="1303" spans="1:16" x14ac:dyDescent="0.35">
      <c r="A1303" t="s">
        <v>261</v>
      </c>
      <c r="B1303" t="s">
        <v>262</v>
      </c>
      <c r="C1303" t="s">
        <v>263</v>
      </c>
      <c r="D1303" t="s">
        <v>185</v>
      </c>
      <c r="E1303" t="s">
        <v>50</v>
      </c>
      <c r="F1303" t="s">
        <v>36</v>
      </c>
      <c r="G1303" s="5">
        <v>0</v>
      </c>
      <c r="H1303" s="2">
        <v>55.833300000000001</v>
      </c>
      <c r="I1303" s="5">
        <v>1</v>
      </c>
      <c r="J1303" s="3">
        <v>0</v>
      </c>
      <c r="K1303" s="4">
        <v>184</v>
      </c>
      <c r="L1303" s="4">
        <v>184</v>
      </c>
      <c r="M1303" s="1">
        <v>0</v>
      </c>
      <c r="N1303" s="4">
        <v>0</v>
      </c>
      <c r="O1303" s="4">
        <v>184</v>
      </c>
      <c r="P1303" s="1">
        <v>28</v>
      </c>
    </row>
    <row r="1304" spans="1:16" x14ac:dyDescent="0.35">
      <c r="A1304" t="s">
        <v>261</v>
      </c>
      <c r="B1304" t="s">
        <v>262</v>
      </c>
      <c r="C1304" t="s">
        <v>263</v>
      </c>
      <c r="D1304" t="s">
        <v>185</v>
      </c>
      <c r="E1304" t="s">
        <v>60</v>
      </c>
      <c r="F1304" t="s">
        <v>36</v>
      </c>
      <c r="G1304" s="5">
        <v>0</v>
      </c>
      <c r="H1304" s="2">
        <v>55.833300000000001</v>
      </c>
      <c r="I1304" s="5">
        <v>1</v>
      </c>
      <c r="J1304" s="3">
        <v>0</v>
      </c>
      <c r="K1304" s="4">
        <v>142.5</v>
      </c>
      <c r="L1304" s="4">
        <v>142.5</v>
      </c>
      <c r="M1304" s="1">
        <v>0</v>
      </c>
      <c r="N1304" s="4">
        <v>0</v>
      </c>
      <c r="O1304" s="4">
        <v>142.5</v>
      </c>
      <c r="P1304" s="1">
        <v>8</v>
      </c>
    </row>
    <row r="1305" spans="1:16" x14ac:dyDescent="0.35">
      <c r="A1305" t="s">
        <v>261</v>
      </c>
      <c r="B1305" t="s">
        <v>262</v>
      </c>
      <c r="C1305" t="s">
        <v>263</v>
      </c>
      <c r="D1305" t="s">
        <v>185</v>
      </c>
      <c r="E1305" t="s">
        <v>80</v>
      </c>
      <c r="F1305" t="s">
        <v>31</v>
      </c>
      <c r="G1305" s="5">
        <v>0</v>
      </c>
      <c r="H1305" s="2">
        <v>55.833300000000001</v>
      </c>
      <c r="I1305" s="5">
        <v>1</v>
      </c>
      <c r="J1305" s="3">
        <v>0.25</v>
      </c>
      <c r="K1305" s="4">
        <v>126</v>
      </c>
      <c r="L1305" s="4">
        <v>126</v>
      </c>
      <c r="M1305" s="1">
        <v>0</v>
      </c>
      <c r="N1305" s="4">
        <v>0</v>
      </c>
      <c r="O1305" s="4">
        <v>126</v>
      </c>
      <c r="P1305" s="1">
        <v>9</v>
      </c>
    </row>
    <row r="1306" spans="1:16" x14ac:dyDescent="0.35">
      <c r="A1306" t="s">
        <v>261</v>
      </c>
      <c r="B1306" t="s">
        <v>262</v>
      </c>
      <c r="C1306" t="s">
        <v>263</v>
      </c>
      <c r="D1306" t="s">
        <v>185</v>
      </c>
      <c r="E1306" t="s">
        <v>55</v>
      </c>
      <c r="F1306" t="s">
        <v>34</v>
      </c>
      <c r="G1306" s="5">
        <v>0</v>
      </c>
      <c r="H1306" s="2">
        <v>55.833300000000001</v>
      </c>
      <c r="I1306" s="5">
        <v>1</v>
      </c>
      <c r="J1306" s="3">
        <v>0</v>
      </c>
      <c r="K1306" s="4">
        <v>108</v>
      </c>
      <c r="L1306" s="4">
        <v>108</v>
      </c>
      <c r="M1306" s="1">
        <v>0</v>
      </c>
      <c r="N1306" s="4">
        <v>0</v>
      </c>
      <c r="O1306" s="4">
        <v>108</v>
      </c>
      <c r="P1306" s="1">
        <v>13</v>
      </c>
    </row>
    <row r="1307" spans="1:16" x14ac:dyDescent="0.35">
      <c r="A1307" t="s">
        <v>261</v>
      </c>
      <c r="B1307" t="s">
        <v>262</v>
      </c>
      <c r="C1307" t="s">
        <v>263</v>
      </c>
      <c r="D1307" t="s">
        <v>185</v>
      </c>
      <c r="E1307" t="s">
        <v>52</v>
      </c>
      <c r="F1307" t="s">
        <v>39</v>
      </c>
      <c r="G1307" s="5">
        <v>0</v>
      </c>
      <c r="H1307" s="2">
        <v>55.833300000000001</v>
      </c>
      <c r="I1307" s="5">
        <v>1</v>
      </c>
      <c r="J1307" s="3">
        <v>0.15000000596046401</v>
      </c>
      <c r="K1307" s="4">
        <v>99.194999304413798</v>
      </c>
      <c r="L1307" s="4">
        <v>99.194999304413798</v>
      </c>
      <c r="M1307" s="1">
        <v>0</v>
      </c>
      <c r="N1307" s="4">
        <v>0</v>
      </c>
      <c r="O1307" s="4">
        <v>99.194999304413798</v>
      </c>
      <c r="P1307" s="1">
        <v>28</v>
      </c>
    </row>
    <row r="1308" spans="1:16" x14ac:dyDescent="0.35">
      <c r="A1308" t="s">
        <v>264</v>
      </c>
      <c r="B1308" t="s">
        <v>265</v>
      </c>
      <c r="C1308" t="s">
        <v>174</v>
      </c>
      <c r="D1308" t="s">
        <v>161</v>
      </c>
      <c r="E1308" t="s">
        <v>25</v>
      </c>
      <c r="F1308" t="s">
        <v>21</v>
      </c>
      <c r="G1308" s="5">
        <v>0</v>
      </c>
      <c r="H1308" s="2">
        <v>59.833300000000001</v>
      </c>
      <c r="I1308" s="5">
        <v>1</v>
      </c>
      <c r="J1308" s="3">
        <v>5.0000000745057997E-2</v>
      </c>
      <c r="K1308" s="4">
        <v>778.99999938905205</v>
      </c>
      <c r="L1308" s="4">
        <v>778.99999938905205</v>
      </c>
      <c r="M1308" s="1">
        <v>0</v>
      </c>
      <c r="N1308" s="4">
        <v>0</v>
      </c>
      <c r="O1308" s="4">
        <v>778.99999938905205</v>
      </c>
      <c r="P1308" s="1">
        <v>5</v>
      </c>
    </row>
    <row r="1309" spans="1:16" x14ac:dyDescent="0.35">
      <c r="A1309" t="s">
        <v>264</v>
      </c>
      <c r="B1309" t="s">
        <v>265</v>
      </c>
      <c r="C1309" t="s">
        <v>174</v>
      </c>
      <c r="D1309" t="s">
        <v>161</v>
      </c>
      <c r="E1309" t="s">
        <v>91</v>
      </c>
      <c r="F1309" t="s">
        <v>36</v>
      </c>
      <c r="G1309" s="5">
        <v>0</v>
      </c>
      <c r="H1309" s="2">
        <v>59.833300000000001</v>
      </c>
      <c r="I1309" s="5">
        <v>1</v>
      </c>
      <c r="J1309" s="3">
        <v>0</v>
      </c>
      <c r="K1309" s="4">
        <v>776.7</v>
      </c>
      <c r="L1309" s="4">
        <v>776.7</v>
      </c>
      <c r="M1309" s="1">
        <v>0</v>
      </c>
      <c r="N1309" s="4">
        <v>0</v>
      </c>
      <c r="O1309" s="4">
        <v>776.7</v>
      </c>
      <c r="P1309" s="1">
        <v>5</v>
      </c>
    </row>
    <row r="1310" spans="1:16" x14ac:dyDescent="0.35">
      <c r="A1310" t="s">
        <v>264</v>
      </c>
      <c r="B1310" t="s">
        <v>265</v>
      </c>
      <c r="C1310" t="s">
        <v>174</v>
      </c>
      <c r="D1310" t="s">
        <v>161</v>
      </c>
      <c r="E1310" t="s">
        <v>87</v>
      </c>
      <c r="F1310" t="s">
        <v>34</v>
      </c>
      <c r="G1310" s="5">
        <v>0</v>
      </c>
      <c r="H1310" s="2">
        <v>59.833300000000001</v>
      </c>
      <c r="I1310" s="5">
        <v>1</v>
      </c>
      <c r="J1310" s="3">
        <v>0.15000000596046401</v>
      </c>
      <c r="K1310" s="4">
        <v>611.99999570846501</v>
      </c>
      <c r="L1310" s="4">
        <v>611.99999570846501</v>
      </c>
      <c r="M1310" s="1">
        <v>0</v>
      </c>
      <c r="N1310" s="4">
        <v>0</v>
      </c>
      <c r="O1310" s="4">
        <v>611.99999570846501</v>
      </c>
      <c r="P1310" s="1">
        <v>2</v>
      </c>
    </row>
    <row r="1311" spans="1:16" x14ac:dyDescent="0.35">
      <c r="A1311" t="s">
        <v>264</v>
      </c>
      <c r="B1311" t="s">
        <v>265</v>
      </c>
      <c r="C1311" t="s">
        <v>174</v>
      </c>
      <c r="D1311" t="s">
        <v>161</v>
      </c>
      <c r="E1311" t="s">
        <v>29</v>
      </c>
      <c r="F1311" t="s">
        <v>24</v>
      </c>
      <c r="G1311" s="5">
        <v>0</v>
      </c>
      <c r="H1311" s="2">
        <v>59.833300000000001</v>
      </c>
      <c r="I1311" s="5">
        <v>1</v>
      </c>
      <c r="J1311" s="3">
        <v>0.15000000596046401</v>
      </c>
      <c r="K1311" s="4">
        <v>346.79999756812998</v>
      </c>
      <c r="L1311" s="4">
        <v>346.79999756812998</v>
      </c>
      <c r="M1311" s="1">
        <v>0</v>
      </c>
      <c r="N1311" s="4">
        <v>0</v>
      </c>
      <c r="O1311" s="4">
        <v>346.79999756812998</v>
      </c>
      <c r="P1311" s="1">
        <v>3</v>
      </c>
    </row>
    <row r="1312" spans="1:16" x14ac:dyDescent="0.35">
      <c r="A1312" t="s">
        <v>264</v>
      </c>
      <c r="B1312" t="s">
        <v>265</v>
      </c>
      <c r="C1312" t="s">
        <v>174</v>
      </c>
      <c r="D1312" t="s">
        <v>161</v>
      </c>
      <c r="E1312" t="s">
        <v>54</v>
      </c>
      <c r="F1312" t="s">
        <v>34</v>
      </c>
      <c r="G1312" s="5">
        <v>232</v>
      </c>
      <c r="H1312" s="2">
        <v>59.833300000000001</v>
      </c>
      <c r="I1312" s="5">
        <v>2</v>
      </c>
      <c r="J1312" s="3">
        <v>0.175000004470348</v>
      </c>
      <c r="K1312" s="4">
        <v>341.61999862342998</v>
      </c>
      <c r="L1312" s="4">
        <v>170.80999931171499</v>
      </c>
      <c r="M1312" s="1">
        <v>8.6E-3</v>
      </c>
      <c r="N1312" s="4">
        <v>1.47249999406651</v>
      </c>
      <c r="O1312" s="4">
        <v>170.80999931171499</v>
      </c>
      <c r="P1312" s="1">
        <v>4</v>
      </c>
    </row>
    <row r="1313" spans="1:16" x14ac:dyDescent="0.35">
      <c r="A1313" t="s">
        <v>264</v>
      </c>
      <c r="B1313" t="s">
        <v>265</v>
      </c>
      <c r="C1313" t="s">
        <v>174</v>
      </c>
      <c r="D1313" t="s">
        <v>161</v>
      </c>
      <c r="E1313" t="s">
        <v>74</v>
      </c>
      <c r="F1313" t="s">
        <v>21</v>
      </c>
      <c r="G1313" s="5">
        <v>0</v>
      </c>
      <c r="H1313" s="2">
        <v>59.833300000000001</v>
      </c>
      <c r="I1313" s="5">
        <v>1</v>
      </c>
      <c r="J1313" s="3">
        <v>0</v>
      </c>
      <c r="K1313" s="4">
        <v>223.5</v>
      </c>
      <c r="L1313" s="4">
        <v>223.5</v>
      </c>
      <c r="M1313" s="1">
        <v>0</v>
      </c>
      <c r="N1313" s="4">
        <v>0</v>
      </c>
      <c r="O1313" s="4">
        <v>223.5</v>
      </c>
      <c r="P1313" s="1">
        <v>5</v>
      </c>
    </row>
    <row r="1314" spans="1:16" x14ac:dyDescent="0.35">
      <c r="A1314" t="s">
        <v>264</v>
      </c>
      <c r="B1314" t="s">
        <v>265</v>
      </c>
      <c r="C1314" t="s">
        <v>174</v>
      </c>
      <c r="D1314" t="s">
        <v>161</v>
      </c>
      <c r="E1314" t="s">
        <v>32</v>
      </c>
      <c r="F1314" t="s">
        <v>21</v>
      </c>
      <c r="G1314" s="5">
        <v>0</v>
      </c>
      <c r="H1314" s="2">
        <v>59.833300000000001</v>
      </c>
      <c r="I1314" s="5">
        <v>1</v>
      </c>
      <c r="J1314" s="3">
        <v>0</v>
      </c>
      <c r="K1314" s="4">
        <v>144</v>
      </c>
      <c r="L1314" s="4">
        <v>144</v>
      </c>
      <c r="M1314" s="1">
        <v>0</v>
      </c>
      <c r="N1314" s="4">
        <v>0</v>
      </c>
      <c r="O1314" s="4">
        <v>144</v>
      </c>
      <c r="P1314" s="1">
        <v>5</v>
      </c>
    </row>
    <row r="1315" spans="1:16" x14ac:dyDescent="0.35">
      <c r="A1315" t="s">
        <v>264</v>
      </c>
      <c r="B1315" t="s">
        <v>265</v>
      </c>
      <c r="C1315" t="s">
        <v>174</v>
      </c>
      <c r="D1315" t="s">
        <v>161</v>
      </c>
      <c r="E1315" t="s">
        <v>71</v>
      </c>
      <c r="F1315" t="s">
        <v>31</v>
      </c>
      <c r="G1315" s="5">
        <v>0</v>
      </c>
      <c r="H1315" s="2">
        <v>59.833300000000001</v>
      </c>
      <c r="I1315" s="5">
        <v>1</v>
      </c>
      <c r="J1315" s="3">
        <v>5.0000000745057997E-2</v>
      </c>
      <c r="K1315" s="4">
        <v>124.829999902099</v>
      </c>
      <c r="L1315" s="4">
        <v>124.829999902099</v>
      </c>
      <c r="M1315" s="1">
        <v>0</v>
      </c>
      <c r="N1315" s="4">
        <v>0</v>
      </c>
      <c r="O1315" s="4">
        <v>124.829999902099</v>
      </c>
      <c r="P1315" s="1">
        <v>3</v>
      </c>
    </row>
    <row r="1316" spans="1:16" x14ac:dyDescent="0.35">
      <c r="A1316" t="s">
        <v>264</v>
      </c>
      <c r="B1316" t="s">
        <v>265</v>
      </c>
      <c r="C1316" t="s">
        <v>174</v>
      </c>
      <c r="D1316" t="s">
        <v>161</v>
      </c>
      <c r="E1316" t="s">
        <v>44</v>
      </c>
      <c r="F1316" t="s">
        <v>36</v>
      </c>
      <c r="G1316" s="5">
        <v>0</v>
      </c>
      <c r="H1316" s="2">
        <v>59.833300000000001</v>
      </c>
      <c r="I1316" s="5">
        <v>1</v>
      </c>
      <c r="J1316" s="3">
        <v>0</v>
      </c>
      <c r="K1316" s="4">
        <v>115.8</v>
      </c>
      <c r="L1316" s="4">
        <v>115.8</v>
      </c>
      <c r="M1316" s="1">
        <v>0</v>
      </c>
      <c r="N1316" s="4">
        <v>0</v>
      </c>
      <c r="O1316" s="4">
        <v>115.8</v>
      </c>
      <c r="P1316" s="1">
        <v>5</v>
      </c>
    </row>
    <row r="1317" spans="1:16" x14ac:dyDescent="0.35">
      <c r="A1317" t="s">
        <v>264</v>
      </c>
      <c r="B1317" t="s">
        <v>265</v>
      </c>
      <c r="C1317" t="s">
        <v>174</v>
      </c>
      <c r="D1317" t="s">
        <v>161</v>
      </c>
      <c r="E1317" t="s">
        <v>80</v>
      </c>
      <c r="F1317" t="s">
        <v>31</v>
      </c>
      <c r="G1317" s="5">
        <v>0</v>
      </c>
      <c r="H1317" s="2">
        <v>59.833300000000001</v>
      </c>
      <c r="I1317" s="5">
        <v>1</v>
      </c>
      <c r="J1317" s="3">
        <v>0</v>
      </c>
      <c r="K1317" s="4">
        <v>112</v>
      </c>
      <c r="L1317" s="4">
        <v>112</v>
      </c>
      <c r="M1317" s="1">
        <v>0</v>
      </c>
      <c r="N1317" s="4">
        <v>0</v>
      </c>
      <c r="O1317" s="4">
        <v>112</v>
      </c>
      <c r="P1317" s="1">
        <v>2</v>
      </c>
    </row>
    <row r="1318" spans="1:16" x14ac:dyDescent="0.35">
      <c r="A1318" t="s">
        <v>264</v>
      </c>
      <c r="B1318" t="s">
        <v>265</v>
      </c>
      <c r="C1318" t="s">
        <v>174</v>
      </c>
      <c r="D1318" t="s">
        <v>161</v>
      </c>
      <c r="E1318" t="s">
        <v>69</v>
      </c>
      <c r="F1318" t="s">
        <v>34</v>
      </c>
      <c r="G1318" s="5">
        <v>0</v>
      </c>
      <c r="H1318" s="2">
        <v>59.833300000000001</v>
      </c>
      <c r="I1318" s="5">
        <v>1</v>
      </c>
      <c r="J1318" s="3">
        <v>0</v>
      </c>
      <c r="K1318" s="4">
        <v>112</v>
      </c>
      <c r="L1318" s="4">
        <v>112</v>
      </c>
      <c r="M1318" s="1">
        <v>0</v>
      </c>
      <c r="N1318" s="4">
        <v>0</v>
      </c>
      <c r="O1318" s="4">
        <v>112</v>
      </c>
      <c r="P1318" s="1">
        <v>7</v>
      </c>
    </row>
    <row r="1319" spans="1:16" x14ac:dyDescent="0.35">
      <c r="A1319" t="s">
        <v>264</v>
      </c>
      <c r="B1319" t="s">
        <v>265</v>
      </c>
      <c r="C1319" t="s">
        <v>174</v>
      </c>
      <c r="D1319" t="s">
        <v>161</v>
      </c>
      <c r="E1319" t="s">
        <v>78</v>
      </c>
      <c r="F1319" t="s">
        <v>24</v>
      </c>
      <c r="G1319" s="5">
        <v>0</v>
      </c>
      <c r="H1319" s="2">
        <v>59.833300000000001</v>
      </c>
      <c r="I1319" s="5">
        <v>1</v>
      </c>
      <c r="J1319" s="3">
        <v>0</v>
      </c>
      <c r="K1319" s="4">
        <v>100</v>
      </c>
      <c r="L1319" s="4">
        <v>100</v>
      </c>
      <c r="M1319" s="1">
        <v>0</v>
      </c>
      <c r="N1319" s="4">
        <v>0</v>
      </c>
      <c r="O1319" s="4">
        <v>100</v>
      </c>
      <c r="P1319" s="1">
        <v>3</v>
      </c>
    </row>
    <row r="1320" spans="1:16" x14ac:dyDescent="0.35">
      <c r="A1320" t="s">
        <v>264</v>
      </c>
      <c r="B1320" t="s">
        <v>265</v>
      </c>
      <c r="C1320" t="s">
        <v>174</v>
      </c>
      <c r="D1320" t="s">
        <v>161</v>
      </c>
      <c r="E1320" t="s">
        <v>77</v>
      </c>
      <c r="F1320" t="s">
        <v>34</v>
      </c>
      <c r="G1320" s="5">
        <v>124</v>
      </c>
      <c r="H1320" s="2">
        <v>59.833300000000001</v>
      </c>
      <c r="I1320" s="5">
        <v>2</v>
      </c>
      <c r="J1320" s="3">
        <v>7.5000002980232197E-2</v>
      </c>
      <c r="K1320" s="4">
        <v>92.249999731779099</v>
      </c>
      <c r="L1320" s="4">
        <v>46.1249998658895</v>
      </c>
      <c r="M1320" s="1">
        <v>1.61E-2</v>
      </c>
      <c r="N1320" s="4">
        <v>0.74395161074015403</v>
      </c>
      <c r="O1320" s="4">
        <v>46.1249998658895</v>
      </c>
      <c r="P1320" s="1">
        <v>5</v>
      </c>
    </row>
    <row r="1321" spans="1:16" x14ac:dyDescent="0.35">
      <c r="A1321" t="s">
        <v>264</v>
      </c>
      <c r="B1321" t="s">
        <v>265</v>
      </c>
      <c r="C1321" t="s">
        <v>174</v>
      </c>
      <c r="D1321" t="s">
        <v>161</v>
      </c>
      <c r="E1321" t="s">
        <v>64</v>
      </c>
      <c r="F1321" t="s">
        <v>36</v>
      </c>
      <c r="G1321" s="5">
        <v>0</v>
      </c>
      <c r="H1321" s="2">
        <v>59.833300000000001</v>
      </c>
      <c r="I1321" s="5">
        <v>1</v>
      </c>
      <c r="J1321" s="3">
        <v>0.15000000596046401</v>
      </c>
      <c r="K1321" s="4">
        <v>91.799999356269794</v>
      </c>
      <c r="L1321" s="4">
        <v>91.799999356269794</v>
      </c>
      <c r="M1321" s="1">
        <v>0</v>
      </c>
      <c r="N1321" s="4">
        <v>0</v>
      </c>
      <c r="O1321" s="4">
        <v>91.799999356269794</v>
      </c>
      <c r="P1321" s="1">
        <v>3</v>
      </c>
    </row>
    <row r="1322" spans="1:16" x14ac:dyDescent="0.35">
      <c r="A1322" t="s">
        <v>264</v>
      </c>
      <c r="B1322" t="s">
        <v>265</v>
      </c>
      <c r="C1322" t="s">
        <v>174</v>
      </c>
      <c r="D1322" t="s">
        <v>161</v>
      </c>
      <c r="E1322" t="s">
        <v>50</v>
      </c>
      <c r="F1322" t="s">
        <v>36</v>
      </c>
      <c r="G1322" s="5">
        <v>0</v>
      </c>
      <c r="H1322" s="2">
        <v>59.833300000000001</v>
      </c>
      <c r="I1322" s="5">
        <v>1</v>
      </c>
      <c r="J1322" s="3">
        <v>0</v>
      </c>
      <c r="K1322" s="4">
        <v>58.8</v>
      </c>
      <c r="L1322" s="4">
        <v>58.8</v>
      </c>
      <c r="M1322" s="1">
        <v>0</v>
      </c>
      <c r="N1322" s="4">
        <v>0</v>
      </c>
      <c r="O1322" s="4">
        <v>58.8</v>
      </c>
      <c r="P1322" s="1">
        <v>2</v>
      </c>
    </row>
    <row r="1323" spans="1:16" x14ac:dyDescent="0.35">
      <c r="A1323" t="s">
        <v>264</v>
      </c>
      <c r="B1323" t="s">
        <v>265</v>
      </c>
      <c r="C1323" t="s">
        <v>174</v>
      </c>
      <c r="D1323" t="s">
        <v>161</v>
      </c>
      <c r="E1323" t="s">
        <v>72</v>
      </c>
      <c r="F1323" t="s">
        <v>31</v>
      </c>
      <c r="G1323" s="5">
        <v>0</v>
      </c>
      <c r="H1323" s="2">
        <v>59.833300000000001</v>
      </c>
      <c r="I1323" s="5">
        <v>1</v>
      </c>
      <c r="J1323" s="3">
        <v>0.15000000596046401</v>
      </c>
      <c r="K1323" s="4">
        <v>48.449999660253503</v>
      </c>
      <c r="L1323" s="4">
        <v>48.449999660253503</v>
      </c>
      <c r="M1323" s="1">
        <v>0</v>
      </c>
      <c r="N1323" s="4">
        <v>0</v>
      </c>
      <c r="O1323" s="4">
        <v>48.449999660253503</v>
      </c>
      <c r="P1323" s="1">
        <v>3</v>
      </c>
    </row>
    <row r="1324" spans="1:16" x14ac:dyDescent="0.35">
      <c r="A1324" t="s">
        <v>264</v>
      </c>
      <c r="B1324" t="s">
        <v>265</v>
      </c>
      <c r="C1324" t="s">
        <v>174</v>
      </c>
      <c r="D1324" t="s">
        <v>161</v>
      </c>
      <c r="E1324" t="s">
        <v>122</v>
      </c>
      <c r="F1324" t="s">
        <v>27</v>
      </c>
      <c r="G1324" s="5">
        <v>0</v>
      </c>
      <c r="H1324" s="2">
        <v>59.833300000000001</v>
      </c>
      <c r="I1324" s="5">
        <v>1</v>
      </c>
      <c r="J1324" s="3">
        <v>0</v>
      </c>
      <c r="K1324" s="4">
        <v>28</v>
      </c>
      <c r="L1324" s="4">
        <v>28</v>
      </c>
      <c r="M1324" s="1">
        <v>0</v>
      </c>
      <c r="N1324" s="4">
        <v>0</v>
      </c>
      <c r="O1324" s="4">
        <v>28</v>
      </c>
      <c r="P1324" s="1">
        <v>5</v>
      </c>
    </row>
    <row r="1325" spans="1:16" x14ac:dyDescent="0.35">
      <c r="A1325" t="s">
        <v>266</v>
      </c>
      <c r="B1325" t="s">
        <v>267</v>
      </c>
      <c r="C1325" t="s">
        <v>268</v>
      </c>
      <c r="D1325" t="s">
        <v>104</v>
      </c>
      <c r="E1325" t="s">
        <v>29</v>
      </c>
      <c r="F1325" t="s">
        <v>24</v>
      </c>
      <c r="G1325" s="5">
        <v>0</v>
      </c>
      <c r="H1325" s="2">
        <v>64.166700000000006</v>
      </c>
      <c r="I1325" s="5">
        <v>1</v>
      </c>
      <c r="J1325" s="3">
        <v>0</v>
      </c>
      <c r="K1325" s="4">
        <v>714</v>
      </c>
      <c r="L1325" s="4">
        <v>714</v>
      </c>
      <c r="M1325" s="1">
        <v>0</v>
      </c>
      <c r="N1325" s="4">
        <v>0</v>
      </c>
      <c r="O1325" s="4">
        <v>714</v>
      </c>
      <c r="P1325" s="1">
        <v>0</v>
      </c>
    </row>
    <row r="1326" spans="1:16" x14ac:dyDescent="0.35">
      <c r="A1326" t="s">
        <v>266</v>
      </c>
      <c r="B1326" t="s">
        <v>267</v>
      </c>
      <c r="C1326" t="s">
        <v>268</v>
      </c>
      <c r="D1326" t="s">
        <v>104</v>
      </c>
      <c r="E1326" t="s">
        <v>97</v>
      </c>
      <c r="F1326" t="s">
        <v>36</v>
      </c>
      <c r="G1326" s="5">
        <v>0</v>
      </c>
      <c r="H1326" s="2">
        <v>64.166700000000006</v>
      </c>
      <c r="I1326" s="5">
        <v>1</v>
      </c>
      <c r="J1326" s="3">
        <v>0</v>
      </c>
      <c r="K1326" s="4">
        <v>625</v>
      </c>
      <c r="L1326" s="4">
        <v>625</v>
      </c>
      <c r="M1326" s="1">
        <v>0</v>
      </c>
      <c r="N1326" s="4">
        <v>0</v>
      </c>
      <c r="O1326" s="4">
        <v>625</v>
      </c>
      <c r="P1326" s="1">
        <v>7</v>
      </c>
    </row>
    <row r="1327" spans="1:16" x14ac:dyDescent="0.35">
      <c r="A1327" t="s">
        <v>266</v>
      </c>
      <c r="B1327" t="s">
        <v>267</v>
      </c>
      <c r="C1327" t="s">
        <v>268</v>
      </c>
      <c r="D1327" t="s">
        <v>104</v>
      </c>
      <c r="E1327" t="s">
        <v>66</v>
      </c>
      <c r="F1327" t="s">
        <v>59</v>
      </c>
      <c r="G1327" s="5">
        <v>0</v>
      </c>
      <c r="H1327" s="2">
        <v>64.166700000000006</v>
      </c>
      <c r="I1327" s="5">
        <v>1</v>
      </c>
      <c r="J1327" s="3">
        <v>0</v>
      </c>
      <c r="K1327" s="4">
        <v>424</v>
      </c>
      <c r="L1327" s="4">
        <v>424</v>
      </c>
      <c r="M1327" s="1">
        <v>0</v>
      </c>
      <c r="N1327" s="4">
        <v>0</v>
      </c>
      <c r="O1327" s="4">
        <v>424</v>
      </c>
      <c r="P1327" s="1">
        <v>3</v>
      </c>
    </row>
    <row r="1328" spans="1:16" x14ac:dyDescent="0.35">
      <c r="A1328" t="s">
        <v>266</v>
      </c>
      <c r="B1328" t="s">
        <v>267</v>
      </c>
      <c r="C1328" t="s">
        <v>268</v>
      </c>
      <c r="D1328" t="s">
        <v>104</v>
      </c>
      <c r="E1328" t="s">
        <v>92</v>
      </c>
      <c r="F1328" t="s">
        <v>24</v>
      </c>
      <c r="G1328" s="5">
        <v>0</v>
      </c>
      <c r="H1328" s="2">
        <v>64.166700000000006</v>
      </c>
      <c r="I1328" s="5">
        <v>1</v>
      </c>
      <c r="J1328" s="3">
        <v>0</v>
      </c>
      <c r="K1328" s="4">
        <v>294</v>
      </c>
      <c r="L1328" s="4">
        <v>294</v>
      </c>
      <c r="M1328" s="1">
        <v>0</v>
      </c>
      <c r="N1328" s="4">
        <v>0</v>
      </c>
      <c r="O1328" s="4">
        <v>294</v>
      </c>
      <c r="P1328" s="1">
        <v>3</v>
      </c>
    </row>
    <row r="1329" spans="1:16" x14ac:dyDescent="0.35">
      <c r="A1329" t="s">
        <v>266</v>
      </c>
      <c r="B1329" t="s">
        <v>267</v>
      </c>
      <c r="C1329" t="s">
        <v>268</v>
      </c>
      <c r="D1329" t="s">
        <v>104</v>
      </c>
      <c r="E1329" t="s">
        <v>55</v>
      </c>
      <c r="F1329" t="s">
        <v>34</v>
      </c>
      <c r="G1329" s="5">
        <v>0</v>
      </c>
      <c r="H1329" s="2">
        <v>64.166700000000006</v>
      </c>
      <c r="I1329" s="5">
        <v>1</v>
      </c>
      <c r="J1329" s="3">
        <v>0</v>
      </c>
      <c r="K1329" s="4">
        <v>252</v>
      </c>
      <c r="L1329" s="4">
        <v>252</v>
      </c>
      <c r="M1329" s="1">
        <v>0</v>
      </c>
      <c r="N1329" s="4">
        <v>0</v>
      </c>
      <c r="O1329" s="4">
        <v>252</v>
      </c>
      <c r="P1329" s="1">
        <v>17</v>
      </c>
    </row>
    <row r="1330" spans="1:16" x14ac:dyDescent="0.35">
      <c r="A1330" t="s">
        <v>266</v>
      </c>
      <c r="B1330" t="s">
        <v>267</v>
      </c>
      <c r="C1330" t="s">
        <v>268</v>
      </c>
      <c r="D1330" t="s">
        <v>104</v>
      </c>
      <c r="E1330" t="s">
        <v>90</v>
      </c>
      <c r="F1330" t="s">
        <v>31</v>
      </c>
      <c r="G1330" s="5">
        <v>274</v>
      </c>
      <c r="H1330" s="2">
        <v>64.166700000000006</v>
      </c>
      <c r="I1330" s="5">
        <v>3</v>
      </c>
      <c r="J1330" s="3">
        <v>0</v>
      </c>
      <c r="K1330" s="4">
        <v>230</v>
      </c>
      <c r="L1330" s="4">
        <v>76.6666666666666</v>
      </c>
      <c r="M1330" s="1">
        <v>1.09E-2</v>
      </c>
      <c r="N1330" s="4">
        <v>0.83941605839416</v>
      </c>
      <c r="O1330" s="4">
        <v>76.6666666666666</v>
      </c>
      <c r="P1330" s="1">
        <v>3</v>
      </c>
    </row>
    <row r="1331" spans="1:16" x14ac:dyDescent="0.35">
      <c r="A1331" t="s">
        <v>266</v>
      </c>
      <c r="B1331" t="s">
        <v>267</v>
      </c>
      <c r="C1331" t="s">
        <v>268</v>
      </c>
      <c r="D1331" t="s">
        <v>104</v>
      </c>
      <c r="E1331" t="s">
        <v>74</v>
      </c>
      <c r="F1331" t="s">
        <v>21</v>
      </c>
      <c r="G1331" s="5">
        <v>0</v>
      </c>
      <c r="H1331" s="2">
        <v>64.166700000000006</v>
      </c>
      <c r="I1331" s="5">
        <v>1</v>
      </c>
      <c r="J1331" s="3">
        <v>0</v>
      </c>
      <c r="K1331" s="4">
        <v>149</v>
      </c>
      <c r="L1331" s="4">
        <v>149</v>
      </c>
      <c r="M1331" s="1">
        <v>0</v>
      </c>
      <c r="N1331" s="4">
        <v>0</v>
      </c>
      <c r="O1331" s="4">
        <v>149</v>
      </c>
      <c r="P1331" s="1">
        <v>7</v>
      </c>
    </row>
    <row r="1332" spans="1:16" x14ac:dyDescent="0.35">
      <c r="A1332" t="s">
        <v>266</v>
      </c>
      <c r="B1332" t="s">
        <v>267</v>
      </c>
      <c r="C1332" t="s">
        <v>268</v>
      </c>
      <c r="D1332" t="s">
        <v>104</v>
      </c>
      <c r="E1332" t="s">
        <v>70</v>
      </c>
      <c r="F1332" t="s">
        <v>59</v>
      </c>
      <c r="G1332" s="5">
        <v>0</v>
      </c>
      <c r="H1332" s="2">
        <v>64.166700000000006</v>
      </c>
      <c r="I1332" s="5">
        <v>1</v>
      </c>
      <c r="J1332" s="3">
        <v>0</v>
      </c>
      <c r="K1332" s="4">
        <v>136.80000000000001</v>
      </c>
      <c r="L1332" s="4">
        <v>136.80000000000001</v>
      </c>
      <c r="M1332" s="1">
        <v>0</v>
      </c>
      <c r="N1332" s="4">
        <v>0</v>
      </c>
      <c r="O1332" s="4">
        <v>136.80000000000001</v>
      </c>
      <c r="P1332" s="1">
        <v>12</v>
      </c>
    </row>
    <row r="1333" spans="1:16" x14ac:dyDescent="0.35">
      <c r="A1333" t="s">
        <v>266</v>
      </c>
      <c r="B1333" t="s">
        <v>267</v>
      </c>
      <c r="C1333" t="s">
        <v>268</v>
      </c>
      <c r="D1333" t="s">
        <v>104</v>
      </c>
      <c r="E1333" t="s">
        <v>72</v>
      </c>
      <c r="F1333" t="s">
        <v>31</v>
      </c>
      <c r="G1333" s="5">
        <v>0</v>
      </c>
      <c r="H1333" s="2">
        <v>64.166700000000006</v>
      </c>
      <c r="I1333" s="5">
        <v>1</v>
      </c>
      <c r="J1333" s="3">
        <v>0</v>
      </c>
      <c r="K1333" s="4">
        <v>133</v>
      </c>
      <c r="L1333" s="4">
        <v>133</v>
      </c>
      <c r="M1333" s="1">
        <v>0</v>
      </c>
      <c r="N1333" s="4">
        <v>0</v>
      </c>
      <c r="O1333" s="4">
        <v>133</v>
      </c>
      <c r="P1333" s="1">
        <v>3</v>
      </c>
    </row>
    <row r="1334" spans="1:16" x14ac:dyDescent="0.35">
      <c r="A1334" t="s">
        <v>266</v>
      </c>
      <c r="B1334" t="s">
        <v>267</v>
      </c>
      <c r="C1334" t="s">
        <v>268</v>
      </c>
      <c r="D1334" t="s">
        <v>104</v>
      </c>
      <c r="E1334" t="s">
        <v>47</v>
      </c>
      <c r="F1334" t="s">
        <v>39</v>
      </c>
      <c r="G1334" s="5">
        <v>0</v>
      </c>
      <c r="H1334" s="2">
        <v>64.166700000000006</v>
      </c>
      <c r="I1334" s="5">
        <v>1</v>
      </c>
      <c r="J1334" s="3">
        <v>0</v>
      </c>
      <c r="K1334" s="4">
        <v>114</v>
      </c>
      <c r="L1334" s="4">
        <v>114</v>
      </c>
      <c r="M1334" s="1">
        <v>0</v>
      </c>
      <c r="N1334" s="4">
        <v>0</v>
      </c>
      <c r="O1334" s="4">
        <v>114</v>
      </c>
      <c r="P1334" s="1">
        <v>0</v>
      </c>
    </row>
    <row r="1335" spans="1:16" x14ac:dyDescent="0.35">
      <c r="A1335" t="s">
        <v>266</v>
      </c>
      <c r="B1335" t="s">
        <v>267</v>
      </c>
      <c r="C1335" t="s">
        <v>268</v>
      </c>
      <c r="D1335" t="s">
        <v>104</v>
      </c>
      <c r="E1335" t="s">
        <v>87</v>
      </c>
      <c r="F1335" t="s">
        <v>34</v>
      </c>
      <c r="G1335" s="5">
        <v>0</v>
      </c>
      <c r="H1335" s="2">
        <v>64.166700000000006</v>
      </c>
      <c r="I1335" s="5">
        <v>1</v>
      </c>
      <c r="J1335" s="3">
        <v>0</v>
      </c>
      <c r="K1335" s="4">
        <v>90</v>
      </c>
      <c r="L1335" s="4">
        <v>90</v>
      </c>
      <c r="M1335" s="1">
        <v>0</v>
      </c>
      <c r="N1335" s="4">
        <v>0</v>
      </c>
      <c r="O1335" s="4">
        <v>90</v>
      </c>
      <c r="P1335" s="1">
        <v>3</v>
      </c>
    </row>
    <row r="1336" spans="1:16" x14ac:dyDescent="0.35">
      <c r="A1336" t="s">
        <v>266</v>
      </c>
      <c r="B1336" t="s">
        <v>267</v>
      </c>
      <c r="C1336" t="s">
        <v>268</v>
      </c>
      <c r="D1336" t="s">
        <v>104</v>
      </c>
      <c r="E1336" t="s">
        <v>76</v>
      </c>
      <c r="F1336" t="s">
        <v>27</v>
      </c>
      <c r="G1336" s="5">
        <v>0</v>
      </c>
      <c r="H1336" s="2">
        <v>64.166700000000006</v>
      </c>
      <c r="I1336" s="5">
        <v>1</v>
      </c>
      <c r="J1336" s="3">
        <v>0</v>
      </c>
      <c r="K1336" s="4">
        <v>78</v>
      </c>
      <c r="L1336" s="4">
        <v>78</v>
      </c>
      <c r="M1336" s="1">
        <v>0</v>
      </c>
      <c r="N1336" s="4">
        <v>0</v>
      </c>
      <c r="O1336" s="4">
        <v>78</v>
      </c>
      <c r="P1336" s="1">
        <v>17</v>
      </c>
    </row>
    <row r="1337" spans="1:16" x14ac:dyDescent="0.35">
      <c r="A1337" t="s">
        <v>269</v>
      </c>
      <c r="B1337" t="s">
        <v>270</v>
      </c>
      <c r="C1337" t="s">
        <v>224</v>
      </c>
      <c r="D1337" t="s">
        <v>225</v>
      </c>
      <c r="E1337" t="s">
        <v>92</v>
      </c>
      <c r="F1337" t="s">
        <v>24</v>
      </c>
      <c r="G1337" s="5">
        <v>167</v>
      </c>
      <c r="H1337" s="2">
        <v>71.166700000000006</v>
      </c>
      <c r="I1337" s="5">
        <v>2</v>
      </c>
      <c r="J1337" s="3">
        <v>5.0000000745057997E-2</v>
      </c>
      <c r="K1337" s="4">
        <v>1348.1999984353699</v>
      </c>
      <c r="L1337" s="4">
        <v>674.09999921768895</v>
      </c>
      <c r="M1337" s="1">
        <v>1.2E-2</v>
      </c>
      <c r="N1337" s="4">
        <v>8.0730538828465708</v>
      </c>
      <c r="O1337" s="4">
        <v>674.09999921768895</v>
      </c>
      <c r="P1337" s="1">
        <v>6.5</v>
      </c>
    </row>
    <row r="1338" spans="1:16" x14ac:dyDescent="0.35">
      <c r="A1338" t="s">
        <v>269</v>
      </c>
      <c r="B1338" t="s">
        <v>270</v>
      </c>
      <c r="C1338" t="s">
        <v>224</v>
      </c>
      <c r="D1338" t="s">
        <v>225</v>
      </c>
      <c r="E1338" t="s">
        <v>25</v>
      </c>
      <c r="F1338" t="s">
        <v>21</v>
      </c>
      <c r="G1338" s="5">
        <v>0</v>
      </c>
      <c r="H1338" s="2">
        <v>71.166700000000006</v>
      </c>
      <c r="I1338" s="5">
        <v>1</v>
      </c>
      <c r="J1338" s="3">
        <v>0</v>
      </c>
      <c r="K1338" s="4">
        <v>820</v>
      </c>
      <c r="L1338" s="4">
        <v>820</v>
      </c>
      <c r="M1338" s="1">
        <v>0</v>
      </c>
      <c r="N1338" s="4">
        <v>0</v>
      </c>
      <c r="O1338" s="4">
        <v>820</v>
      </c>
      <c r="P1338" s="1">
        <v>1</v>
      </c>
    </row>
    <row r="1339" spans="1:16" x14ac:dyDescent="0.35">
      <c r="A1339" t="s">
        <v>269</v>
      </c>
      <c r="B1339" t="s">
        <v>270</v>
      </c>
      <c r="C1339" t="s">
        <v>224</v>
      </c>
      <c r="D1339" t="s">
        <v>225</v>
      </c>
      <c r="E1339" t="s">
        <v>41</v>
      </c>
      <c r="F1339" t="s">
        <v>31</v>
      </c>
      <c r="G1339" s="5">
        <v>0</v>
      </c>
      <c r="H1339" s="2">
        <v>71.166700000000006</v>
      </c>
      <c r="I1339" s="5">
        <v>1</v>
      </c>
      <c r="J1339" s="3">
        <v>0.15000000596046401</v>
      </c>
      <c r="K1339" s="4">
        <v>796.36499441564001</v>
      </c>
      <c r="L1339" s="4">
        <v>796.36499441564001</v>
      </c>
      <c r="M1339" s="1">
        <v>0</v>
      </c>
      <c r="N1339" s="4">
        <v>0</v>
      </c>
      <c r="O1339" s="4">
        <v>796.36499441564001</v>
      </c>
      <c r="P1339" s="1">
        <v>4</v>
      </c>
    </row>
    <row r="1340" spans="1:16" x14ac:dyDescent="0.35">
      <c r="A1340" t="s">
        <v>269</v>
      </c>
      <c r="B1340" t="s">
        <v>270</v>
      </c>
      <c r="C1340" t="s">
        <v>224</v>
      </c>
      <c r="D1340" t="s">
        <v>225</v>
      </c>
      <c r="E1340" t="s">
        <v>23</v>
      </c>
      <c r="F1340" t="s">
        <v>24</v>
      </c>
      <c r="G1340" s="5">
        <v>0</v>
      </c>
      <c r="H1340" s="2">
        <v>71.166700000000006</v>
      </c>
      <c r="I1340" s="5">
        <v>1</v>
      </c>
      <c r="J1340" s="3">
        <v>0.10000000149011599</v>
      </c>
      <c r="K1340" s="4">
        <v>742.49999877065397</v>
      </c>
      <c r="L1340" s="4">
        <v>742.49999877065397</v>
      </c>
      <c r="M1340" s="1">
        <v>0</v>
      </c>
      <c r="N1340" s="4">
        <v>0</v>
      </c>
      <c r="O1340" s="4">
        <v>742.49999877065397</v>
      </c>
      <c r="P1340" s="1">
        <v>8</v>
      </c>
    </row>
    <row r="1341" spans="1:16" x14ac:dyDescent="0.35">
      <c r="A1341" t="s">
        <v>269</v>
      </c>
      <c r="B1341" t="s">
        <v>270</v>
      </c>
      <c r="C1341" t="s">
        <v>224</v>
      </c>
      <c r="D1341" t="s">
        <v>225</v>
      </c>
      <c r="E1341" t="s">
        <v>22</v>
      </c>
      <c r="F1341" t="s">
        <v>21</v>
      </c>
      <c r="G1341" s="5">
        <v>0</v>
      </c>
      <c r="H1341" s="2">
        <v>71.166700000000006</v>
      </c>
      <c r="I1341" s="5">
        <v>1</v>
      </c>
      <c r="J1341" s="3">
        <v>0</v>
      </c>
      <c r="K1341" s="4">
        <v>702</v>
      </c>
      <c r="L1341" s="4">
        <v>702</v>
      </c>
      <c r="M1341" s="1">
        <v>0</v>
      </c>
      <c r="N1341" s="4">
        <v>0</v>
      </c>
      <c r="O1341" s="4">
        <v>702</v>
      </c>
      <c r="P1341" s="1">
        <v>1</v>
      </c>
    </row>
    <row r="1342" spans="1:16" x14ac:dyDescent="0.35">
      <c r="A1342" t="s">
        <v>269</v>
      </c>
      <c r="B1342" t="s">
        <v>270</v>
      </c>
      <c r="C1342" t="s">
        <v>224</v>
      </c>
      <c r="D1342" t="s">
        <v>225</v>
      </c>
      <c r="E1342" t="s">
        <v>105</v>
      </c>
      <c r="F1342" t="s">
        <v>34</v>
      </c>
      <c r="G1342" s="5">
        <v>0</v>
      </c>
      <c r="H1342" s="2">
        <v>71.166700000000006</v>
      </c>
      <c r="I1342" s="5">
        <v>1</v>
      </c>
      <c r="J1342" s="3">
        <v>0.15000000596046401</v>
      </c>
      <c r="K1342" s="4">
        <v>586.49999588727906</v>
      </c>
      <c r="L1342" s="4">
        <v>586.49999588727906</v>
      </c>
      <c r="M1342" s="1">
        <v>0</v>
      </c>
      <c r="N1342" s="4">
        <v>0</v>
      </c>
      <c r="O1342" s="4">
        <v>586.49999588727906</v>
      </c>
      <c r="P1342" s="1">
        <v>7</v>
      </c>
    </row>
    <row r="1343" spans="1:16" x14ac:dyDescent="0.35">
      <c r="A1343" t="s">
        <v>269</v>
      </c>
      <c r="B1343" t="s">
        <v>270</v>
      </c>
      <c r="C1343" t="s">
        <v>224</v>
      </c>
      <c r="D1343" t="s">
        <v>225</v>
      </c>
      <c r="E1343" t="s">
        <v>69</v>
      </c>
      <c r="F1343" t="s">
        <v>34</v>
      </c>
      <c r="G1343" s="5">
        <v>0</v>
      </c>
      <c r="H1343" s="2">
        <v>71.166700000000006</v>
      </c>
      <c r="I1343" s="5">
        <v>1</v>
      </c>
      <c r="J1343" s="3">
        <v>0</v>
      </c>
      <c r="K1343" s="4">
        <v>560</v>
      </c>
      <c r="L1343" s="4">
        <v>560</v>
      </c>
      <c r="M1343" s="1">
        <v>0</v>
      </c>
      <c r="N1343" s="4">
        <v>0</v>
      </c>
      <c r="O1343" s="4">
        <v>560</v>
      </c>
      <c r="P1343" s="1">
        <v>1</v>
      </c>
    </row>
    <row r="1344" spans="1:16" x14ac:dyDescent="0.35">
      <c r="A1344" t="s">
        <v>269</v>
      </c>
      <c r="B1344" t="s">
        <v>270</v>
      </c>
      <c r="C1344" t="s">
        <v>224</v>
      </c>
      <c r="D1344" t="s">
        <v>225</v>
      </c>
      <c r="E1344" t="s">
        <v>33</v>
      </c>
      <c r="F1344" t="s">
        <v>34</v>
      </c>
      <c r="G1344" s="5">
        <v>0</v>
      </c>
      <c r="H1344" s="2">
        <v>71.166700000000006</v>
      </c>
      <c r="I1344" s="5">
        <v>1</v>
      </c>
      <c r="J1344" s="3">
        <v>0</v>
      </c>
      <c r="K1344" s="4">
        <v>380</v>
      </c>
      <c r="L1344" s="4">
        <v>380</v>
      </c>
      <c r="M1344" s="1">
        <v>0</v>
      </c>
      <c r="N1344" s="4">
        <v>0</v>
      </c>
      <c r="O1344" s="4">
        <v>380</v>
      </c>
      <c r="P1344" s="1">
        <v>13</v>
      </c>
    </row>
    <row r="1345" spans="1:16" x14ac:dyDescent="0.35">
      <c r="A1345" t="s">
        <v>269</v>
      </c>
      <c r="B1345" t="s">
        <v>270</v>
      </c>
      <c r="C1345" t="s">
        <v>224</v>
      </c>
      <c r="D1345" t="s">
        <v>225</v>
      </c>
      <c r="E1345" t="s">
        <v>68</v>
      </c>
      <c r="F1345" t="s">
        <v>27</v>
      </c>
      <c r="G1345" s="5">
        <v>0</v>
      </c>
      <c r="H1345" s="2">
        <v>71.166700000000006</v>
      </c>
      <c r="I1345" s="5">
        <v>1</v>
      </c>
      <c r="J1345" s="3">
        <v>0</v>
      </c>
      <c r="K1345" s="4">
        <v>280</v>
      </c>
      <c r="L1345" s="4">
        <v>280</v>
      </c>
      <c r="M1345" s="1">
        <v>0</v>
      </c>
      <c r="N1345" s="4">
        <v>0</v>
      </c>
      <c r="O1345" s="4">
        <v>280</v>
      </c>
      <c r="P1345" s="1">
        <v>13</v>
      </c>
    </row>
    <row r="1346" spans="1:16" x14ac:dyDescent="0.35">
      <c r="A1346" t="s">
        <v>269</v>
      </c>
      <c r="B1346" t="s">
        <v>270</v>
      </c>
      <c r="C1346" t="s">
        <v>224</v>
      </c>
      <c r="D1346" t="s">
        <v>225</v>
      </c>
      <c r="E1346" t="s">
        <v>54</v>
      </c>
      <c r="F1346" t="s">
        <v>34</v>
      </c>
      <c r="G1346" s="5">
        <v>0</v>
      </c>
      <c r="H1346" s="2">
        <v>71.166700000000006</v>
      </c>
      <c r="I1346" s="5">
        <v>1</v>
      </c>
      <c r="J1346" s="3">
        <v>0</v>
      </c>
      <c r="K1346" s="4">
        <v>232.5</v>
      </c>
      <c r="L1346" s="4">
        <v>232.5</v>
      </c>
      <c r="M1346" s="1">
        <v>0</v>
      </c>
      <c r="N1346" s="4">
        <v>0</v>
      </c>
      <c r="O1346" s="4">
        <v>232.5</v>
      </c>
      <c r="P1346" s="1">
        <v>6</v>
      </c>
    </row>
    <row r="1347" spans="1:16" x14ac:dyDescent="0.35">
      <c r="A1347" t="s">
        <v>269</v>
      </c>
      <c r="B1347" t="s">
        <v>270</v>
      </c>
      <c r="C1347" t="s">
        <v>224</v>
      </c>
      <c r="D1347" t="s">
        <v>225</v>
      </c>
      <c r="E1347" t="s">
        <v>50</v>
      </c>
      <c r="F1347" t="s">
        <v>36</v>
      </c>
      <c r="G1347" s="5">
        <v>0</v>
      </c>
      <c r="H1347" s="2">
        <v>71.166700000000006</v>
      </c>
      <c r="I1347" s="5">
        <v>1</v>
      </c>
      <c r="J1347" s="3">
        <v>0.10000000149011599</v>
      </c>
      <c r="K1347" s="4">
        <v>165.59999972581801</v>
      </c>
      <c r="L1347" s="4">
        <v>165.59999972581801</v>
      </c>
      <c r="M1347" s="1">
        <v>0</v>
      </c>
      <c r="N1347" s="4">
        <v>0</v>
      </c>
      <c r="O1347" s="4">
        <v>165.59999972581801</v>
      </c>
      <c r="P1347" s="1">
        <v>8</v>
      </c>
    </row>
    <row r="1348" spans="1:16" x14ac:dyDescent="0.35">
      <c r="A1348" t="s">
        <v>269</v>
      </c>
      <c r="B1348" t="s">
        <v>270</v>
      </c>
      <c r="C1348" t="s">
        <v>224</v>
      </c>
      <c r="D1348" t="s">
        <v>225</v>
      </c>
      <c r="E1348" t="s">
        <v>95</v>
      </c>
      <c r="F1348" t="s">
        <v>31</v>
      </c>
      <c r="G1348" s="5">
        <v>0</v>
      </c>
      <c r="H1348" s="2">
        <v>71.166700000000006</v>
      </c>
      <c r="I1348" s="5">
        <v>1</v>
      </c>
      <c r="J1348" s="3">
        <v>0.15000000596046401</v>
      </c>
      <c r="K1348" s="4">
        <v>162.562498860061</v>
      </c>
      <c r="L1348" s="4">
        <v>162.562498860061</v>
      </c>
      <c r="M1348" s="1">
        <v>0</v>
      </c>
      <c r="N1348" s="4">
        <v>0</v>
      </c>
      <c r="O1348" s="4">
        <v>162.562498860061</v>
      </c>
      <c r="P1348" s="1">
        <v>7</v>
      </c>
    </row>
    <row r="1349" spans="1:16" x14ac:dyDescent="0.35">
      <c r="A1349" t="s">
        <v>269</v>
      </c>
      <c r="B1349" t="s">
        <v>270</v>
      </c>
      <c r="C1349" t="s">
        <v>224</v>
      </c>
      <c r="D1349" t="s">
        <v>225</v>
      </c>
      <c r="E1349" t="s">
        <v>78</v>
      </c>
      <c r="F1349" t="s">
        <v>24</v>
      </c>
      <c r="G1349" s="5">
        <v>3</v>
      </c>
      <c r="H1349" s="2">
        <v>71.166700000000006</v>
      </c>
      <c r="I1349" s="5">
        <v>2</v>
      </c>
      <c r="J1349" s="3">
        <v>7.5000002980232197E-2</v>
      </c>
      <c r="K1349" s="4">
        <v>91.999999880790696</v>
      </c>
      <c r="L1349" s="4">
        <v>45.999999940395298</v>
      </c>
      <c r="M1349" s="1">
        <v>0.66669999999999996</v>
      </c>
      <c r="N1349" s="4">
        <v>30.666666626930201</v>
      </c>
      <c r="O1349" s="4">
        <v>45.999999940395298</v>
      </c>
      <c r="P1349" s="1">
        <v>5</v>
      </c>
    </row>
    <row r="1350" spans="1:16" x14ac:dyDescent="0.35">
      <c r="A1350" t="s">
        <v>269</v>
      </c>
      <c r="B1350" t="s">
        <v>270</v>
      </c>
      <c r="C1350" t="s">
        <v>224</v>
      </c>
      <c r="D1350" t="s">
        <v>225</v>
      </c>
      <c r="E1350" t="s">
        <v>76</v>
      </c>
      <c r="F1350" t="s">
        <v>27</v>
      </c>
      <c r="G1350" s="5">
        <v>0</v>
      </c>
      <c r="H1350" s="2">
        <v>71.166700000000006</v>
      </c>
      <c r="I1350" s="5">
        <v>1</v>
      </c>
      <c r="J1350" s="3">
        <v>0.10000000149011599</v>
      </c>
      <c r="K1350" s="4">
        <v>87.749999854713593</v>
      </c>
      <c r="L1350" s="4">
        <v>87.749999854713593</v>
      </c>
      <c r="M1350" s="1">
        <v>0</v>
      </c>
      <c r="N1350" s="4">
        <v>0</v>
      </c>
      <c r="O1350" s="4">
        <v>87.749999854713593</v>
      </c>
      <c r="P1350" s="1">
        <v>8</v>
      </c>
    </row>
    <row r="1351" spans="1:16" x14ac:dyDescent="0.35">
      <c r="A1351" t="s">
        <v>269</v>
      </c>
      <c r="B1351" t="s">
        <v>270</v>
      </c>
      <c r="C1351" t="s">
        <v>224</v>
      </c>
      <c r="D1351" t="s">
        <v>225</v>
      </c>
      <c r="E1351" t="s">
        <v>93</v>
      </c>
      <c r="F1351" t="s">
        <v>39</v>
      </c>
      <c r="G1351" s="5">
        <v>0</v>
      </c>
      <c r="H1351" s="2">
        <v>71.166700000000006</v>
      </c>
      <c r="I1351" s="5">
        <v>1</v>
      </c>
      <c r="J1351" s="3">
        <v>0</v>
      </c>
      <c r="K1351" s="4">
        <v>68</v>
      </c>
      <c r="L1351" s="4">
        <v>68</v>
      </c>
      <c r="M1351" s="1">
        <v>0</v>
      </c>
      <c r="N1351" s="4">
        <v>0</v>
      </c>
      <c r="O1351" s="4">
        <v>68</v>
      </c>
      <c r="P1351" s="1">
        <v>6</v>
      </c>
    </row>
    <row r="1352" spans="1:16" x14ac:dyDescent="0.35">
      <c r="A1352" t="s">
        <v>271</v>
      </c>
      <c r="B1352" t="s">
        <v>272</v>
      </c>
      <c r="C1352" t="s">
        <v>273</v>
      </c>
      <c r="D1352" t="s">
        <v>274</v>
      </c>
      <c r="E1352" t="s">
        <v>47</v>
      </c>
      <c r="F1352" t="s">
        <v>39</v>
      </c>
      <c r="G1352" s="5">
        <v>37</v>
      </c>
      <c r="H1352" s="2">
        <v>84</v>
      </c>
      <c r="I1352" s="5">
        <v>2</v>
      </c>
      <c r="J1352" s="3">
        <v>0</v>
      </c>
      <c r="K1352" s="4">
        <v>627</v>
      </c>
      <c r="L1352" s="4">
        <v>313.5</v>
      </c>
      <c r="M1352" s="1">
        <v>5.4100000000000002E-2</v>
      </c>
      <c r="N1352" s="4">
        <v>16.945945945945901</v>
      </c>
      <c r="O1352" s="4">
        <v>313.5</v>
      </c>
      <c r="P1352" s="1">
        <v>10</v>
      </c>
    </row>
    <row r="1353" spans="1:16" x14ac:dyDescent="0.35">
      <c r="A1353" t="s">
        <v>271</v>
      </c>
      <c r="B1353" t="s">
        <v>272</v>
      </c>
      <c r="C1353" t="s">
        <v>273</v>
      </c>
      <c r="D1353" t="s">
        <v>274</v>
      </c>
      <c r="E1353" t="s">
        <v>30</v>
      </c>
      <c r="F1353" t="s">
        <v>31</v>
      </c>
      <c r="G1353" s="5">
        <v>0</v>
      </c>
      <c r="H1353" s="2">
        <v>84</v>
      </c>
      <c r="I1353" s="5">
        <v>1</v>
      </c>
      <c r="J1353" s="3">
        <v>0</v>
      </c>
      <c r="K1353" s="4">
        <v>591.6</v>
      </c>
      <c r="L1353" s="4">
        <v>591.6</v>
      </c>
      <c r="M1353" s="1">
        <v>0</v>
      </c>
      <c r="N1353" s="4">
        <v>0</v>
      </c>
      <c r="O1353" s="4">
        <v>591.6</v>
      </c>
      <c r="P1353" s="1">
        <v>8</v>
      </c>
    </row>
    <row r="1354" spans="1:16" x14ac:dyDescent="0.35">
      <c r="A1354" t="s">
        <v>271</v>
      </c>
      <c r="B1354" t="s">
        <v>272</v>
      </c>
      <c r="C1354" t="s">
        <v>273</v>
      </c>
      <c r="D1354" t="s">
        <v>274</v>
      </c>
      <c r="E1354" t="s">
        <v>29</v>
      </c>
      <c r="F1354" t="s">
        <v>24</v>
      </c>
      <c r="G1354" s="5">
        <v>0</v>
      </c>
      <c r="H1354" s="2">
        <v>84</v>
      </c>
      <c r="I1354" s="5">
        <v>1</v>
      </c>
      <c r="J1354" s="3">
        <v>0</v>
      </c>
      <c r="K1354" s="4">
        <v>510</v>
      </c>
      <c r="L1354" s="4">
        <v>510</v>
      </c>
      <c r="M1354" s="1">
        <v>0</v>
      </c>
      <c r="N1354" s="4">
        <v>0</v>
      </c>
      <c r="O1354" s="4">
        <v>510</v>
      </c>
      <c r="P1354" s="1">
        <v>7</v>
      </c>
    </row>
    <row r="1355" spans="1:16" x14ac:dyDescent="0.35">
      <c r="A1355" t="s">
        <v>271</v>
      </c>
      <c r="B1355" t="s">
        <v>272</v>
      </c>
      <c r="C1355" t="s">
        <v>273</v>
      </c>
      <c r="D1355" t="s">
        <v>274</v>
      </c>
      <c r="E1355" t="s">
        <v>33</v>
      </c>
      <c r="F1355" t="s">
        <v>34</v>
      </c>
      <c r="G1355" s="5">
        <v>151</v>
      </c>
      <c r="H1355" s="2">
        <v>84</v>
      </c>
      <c r="I1355" s="5">
        <v>2</v>
      </c>
      <c r="J1355" s="3">
        <v>0</v>
      </c>
      <c r="K1355" s="4">
        <v>380</v>
      </c>
      <c r="L1355" s="4">
        <v>190</v>
      </c>
      <c r="M1355" s="1">
        <v>1.32E-2</v>
      </c>
      <c r="N1355" s="4">
        <v>2.51655629139072</v>
      </c>
      <c r="O1355" s="4">
        <v>190</v>
      </c>
      <c r="P1355" s="1">
        <v>7.5</v>
      </c>
    </row>
    <row r="1356" spans="1:16" x14ac:dyDescent="0.35">
      <c r="A1356" t="s">
        <v>271</v>
      </c>
      <c r="B1356" t="s">
        <v>272</v>
      </c>
      <c r="C1356" t="s">
        <v>273</v>
      </c>
      <c r="D1356" t="s">
        <v>274</v>
      </c>
      <c r="E1356" t="s">
        <v>57</v>
      </c>
      <c r="F1356" t="s">
        <v>24</v>
      </c>
      <c r="G1356" s="5">
        <v>0</v>
      </c>
      <c r="H1356" s="2">
        <v>84</v>
      </c>
      <c r="I1356" s="5">
        <v>1</v>
      </c>
      <c r="J1356" s="3">
        <v>0</v>
      </c>
      <c r="K1356" s="4">
        <v>300</v>
      </c>
      <c r="L1356" s="4">
        <v>300</v>
      </c>
      <c r="M1356" s="1">
        <v>0</v>
      </c>
      <c r="N1356" s="4">
        <v>0</v>
      </c>
      <c r="O1356" s="4">
        <v>300</v>
      </c>
      <c r="P1356" s="1">
        <v>4</v>
      </c>
    </row>
    <row r="1357" spans="1:16" x14ac:dyDescent="0.35">
      <c r="A1357" t="s">
        <v>271</v>
      </c>
      <c r="B1357" t="s">
        <v>272</v>
      </c>
      <c r="C1357" t="s">
        <v>273</v>
      </c>
      <c r="D1357" t="s">
        <v>274</v>
      </c>
      <c r="E1357" t="s">
        <v>54</v>
      </c>
      <c r="F1357" t="s">
        <v>34</v>
      </c>
      <c r="G1357" s="5">
        <v>0</v>
      </c>
      <c r="H1357" s="2">
        <v>84</v>
      </c>
      <c r="I1357" s="5">
        <v>1</v>
      </c>
      <c r="J1357" s="3">
        <v>0</v>
      </c>
      <c r="K1357" s="4">
        <v>232.5</v>
      </c>
      <c r="L1357" s="4">
        <v>232.5</v>
      </c>
      <c r="M1357" s="1">
        <v>0</v>
      </c>
      <c r="N1357" s="4">
        <v>0</v>
      </c>
      <c r="O1357" s="4">
        <v>232.5</v>
      </c>
      <c r="P1357" s="1">
        <v>14</v>
      </c>
    </row>
    <row r="1358" spans="1:16" x14ac:dyDescent="0.35">
      <c r="A1358" t="s">
        <v>271</v>
      </c>
      <c r="B1358" t="s">
        <v>272</v>
      </c>
      <c r="C1358" t="s">
        <v>273</v>
      </c>
      <c r="D1358" t="s">
        <v>274</v>
      </c>
      <c r="E1358" t="s">
        <v>94</v>
      </c>
      <c r="F1358" t="s">
        <v>59</v>
      </c>
      <c r="G1358" s="5">
        <v>0</v>
      </c>
      <c r="H1358" s="2">
        <v>84</v>
      </c>
      <c r="I1358" s="5">
        <v>1</v>
      </c>
      <c r="J1358" s="3">
        <v>0</v>
      </c>
      <c r="K1358" s="4">
        <v>200</v>
      </c>
      <c r="L1358" s="4">
        <v>200</v>
      </c>
      <c r="M1358" s="1">
        <v>0</v>
      </c>
      <c r="N1358" s="4">
        <v>0</v>
      </c>
      <c r="O1358" s="4">
        <v>200</v>
      </c>
      <c r="P1358" s="1">
        <v>14</v>
      </c>
    </row>
    <row r="1359" spans="1:16" x14ac:dyDescent="0.35">
      <c r="A1359" t="s">
        <v>271</v>
      </c>
      <c r="B1359" t="s">
        <v>272</v>
      </c>
      <c r="C1359" t="s">
        <v>273</v>
      </c>
      <c r="D1359" t="s">
        <v>274</v>
      </c>
      <c r="E1359" t="s">
        <v>37</v>
      </c>
      <c r="F1359" t="s">
        <v>31</v>
      </c>
      <c r="G1359" s="5">
        <v>0</v>
      </c>
      <c r="H1359" s="2">
        <v>84</v>
      </c>
      <c r="I1359" s="5">
        <v>1</v>
      </c>
      <c r="J1359" s="3">
        <v>0</v>
      </c>
      <c r="K1359" s="4">
        <v>187.5</v>
      </c>
      <c r="L1359" s="4">
        <v>187.5</v>
      </c>
      <c r="M1359" s="1">
        <v>0</v>
      </c>
      <c r="N1359" s="4">
        <v>0</v>
      </c>
      <c r="O1359" s="4">
        <v>187.5</v>
      </c>
      <c r="P1359" s="1">
        <v>8</v>
      </c>
    </row>
    <row r="1360" spans="1:16" x14ac:dyDescent="0.35">
      <c r="A1360" t="s">
        <v>271</v>
      </c>
      <c r="B1360" t="s">
        <v>272</v>
      </c>
      <c r="C1360" t="s">
        <v>273</v>
      </c>
      <c r="D1360" t="s">
        <v>274</v>
      </c>
      <c r="E1360" t="s">
        <v>79</v>
      </c>
      <c r="F1360" t="s">
        <v>36</v>
      </c>
      <c r="G1360" s="5">
        <v>0</v>
      </c>
      <c r="H1360" s="2">
        <v>84</v>
      </c>
      <c r="I1360" s="5">
        <v>1</v>
      </c>
      <c r="J1360" s="3">
        <v>0</v>
      </c>
      <c r="K1360" s="4">
        <v>159</v>
      </c>
      <c r="L1360" s="4">
        <v>159</v>
      </c>
      <c r="M1360" s="1">
        <v>0</v>
      </c>
      <c r="N1360" s="4">
        <v>0</v>
      </c>
      <c r="O1360" s="4">
        <v>159</v>
      </c>
      <c r="P1360" s="1">
        <v>4</v>
      </c>
    </row>
    <row r="1361" spans="1:16" x14ac:dyDescent="0.35">
      <c r="A1361" t="s">
        <v>271</v>
      </c>
      <c r="B1361" t="s">
        <v>272</v>
      </c>
      <c r="C1361" t="s">
        <v>273</v>
      </c>
      <c r="D1361" t="s">
        <v>274</v>
      </c>
      <c r="E1361" t="s">
        <v>43</v>
      </c>
      <c r="F1361" t="s">
        <v>34</v>
      </c>
      <c r="G1361" s="5">
        <v>0</v>
      </c>
      <c r="H1361" s="2">
        <v>84</v>
      </c>
      <c r="I1361" s="5">
        <v>1</v>
      </c>
      <c r="J1361" s="3">
        <v>0</v>
      </c>
      <c r="K1361" s="4">
        <v>108</v>
      </c>
      <c r="L1361" s="4">
        <v>108</v>
      </c>
      <c r="M1361" s="1">
        <v>0</v>
      </c>
      <c r="N1361" s="4">
        <v>0</v>
      </c>
      <c r="O1361" s="4">
        <v>108</v>
      </c>
      <c r="P1361" s="1">
        <v>7</v>
      </c>
    </row>
    <row r="1362" spans="1:16" x14ac:dyDescent="0.35">
      <c r="A1362" t="s">
        <v>271</v>
      </c>
      <c r="B1362" t="s">
        <v>272</v>
      </c>
      <c r="C1362" t="s">
        <v>273</v>
      </c>
      <c r="D1362" t="s">
        <v>274</v>
      </c>
      <c r="E1362" t="s">
        <v>66</v>
      </c>
      <c r="F1362" t="s">
        <v>59</v>
      </c>
      <c r="G1362" s="5">
        <v>0</v>
      </c>
      <c r="H1362" s="2">
        <v>84</v>
      </c>
      <c r="I1362" s="5">
        <v>1</v>
      </c>
      <c r="J1362" s="3">
        <v>0</v>
      </c>
      <c r="K1362" s="4">
        <v>106</v>
      </c>
      <c r="L1362" s="4">
        <v>106</v>
      </c>
      <c r="M1362" s="1">
        <v>0</v>
      </c>
      <c r="N1362" s="4">
        <v>0</v>
      </c>
      <c r="O1362" s="4">
        <v>106</v>
      </c>
      <c r="P1362" s="1">
        <v>9</v>
      </c>
    </row>
    <row r="1363" spans="1:16" x14ac:dyDescent="0.35">
      <c r="A1363" t="s">
        <v>271</v>
      </c>
      <c r="B1363" t="s">
        <v>272</v>
      </c>
      <c r="C1363" t="s">
        <v>273</v>
      </c>
      <c r="D1363" t="s">
        <v>274</v>
      </c>
      <c r="E1363" t="s">
        <v>77</v>
      </c>
      <c r="F1363" t="s">
        <v>34</v>
      </c>
      <c r="G1363" s="5">
        <v>0</v>
      </c>
      <c r="H1363" s="2">
        <v>84</v>
      </c>
      <c r="I1363" s="5">
        <v>1</v>
      </c>
      <c r="J1363" s="3">
        <v>0</v>
      </c>
      <c r="K1363" s="4">
        <v>54</v>
      </c>
      <c r="L1363" s="4">
        <v>54</v>
      </c>
      <c r="M1363" s="1">
        <v>0</v>
      </c>
      <c r="N1363" s="4">
        <v>0</v>
      </c>
      <c r="O1363" s="4">
        <v>54</v>
      </c>
      <c r="P1363" s="1">
        <v>14</v>
      </c>
    </row>
    <row r="1364" spans="1:16" x14ac:dyDescent="0.35">
      <c r="A1364" t="s">
        <v>271</v>
      </c>
      <c r="B1364" t="s">
        <v>272</v>
      </c>
      <c r="C1364" t="s">
        <v>273</v>
      </c>
      <c r="D1364" t="s">
        <v>274</v>
      </c>
      <c r="E1364" t="s">
        <v>49</v>
      </c>
      <c r="F1364" t="s">
        <v>34</v>
      </c>
      <c r="G1364" s="5">
        <v>0</v>
      </c>
      <c r="H1364" s="2">
        <v>84</v>
      </c>
      <c r="I1364" s="5">
        <v>1</v>
      </c>
      <c r="J1364" s="3">
        <v>0</v>
      </c>
      <c r="K1364" s="4">
        <v>54</v>
      </c>
      <c r="L1364" s="4">
        <v>54</v>
      </c>
      <c r="M1364" s="1">
        <v>0</v>
      </c>
      <c r="N1364" s="4">
        <v>0</v>
      </c>
      <c r="O1364" s="4">
        <v>54</v>
      </c>
      <c r="P1364" s="1">
        <v>9</v>
      </c>
    </row>
    <row r="1365" spans="1:16" x14ac:dyDescent="0.35">
      <c r="A1365" t="s">
        <v>271</v>
      </c>
      <c r="B1365" t="s">
        <v>272</v>
      </c>
      <c r="C1365" t="s">
        <v>273</v>
      </c>
      <c r="D1365" t="s">
        <v>274</v>
      </c>
      <c r="E1365" t="s">
        <v>74</v>
      </c>
      <c r="F1365" t="s">
        <v>21</v>
      </c>
      <c r="G1365" s="5">
        <v>0</v>
      </c>
      <c r="H1365" s="2">
        <v>84</v>
      </c>
      <c r="I1365" s="5">
        <v>1</v>
      </c>
      <c r="J1365" s="3">
        <v>0</v>
      </c>
      <c r="K1365" s="4">
        <v>22.35</v>
      </c>
      <c r="L1365" s="4">
        <v>22.35</v>
      </c>
      <c r="M1365" s="1">
        <v>0</v>
      </c>
      <c r="N1365" s="4">
        <v>0</v>
      </c>
      <c r="O1365" s="4">
        <v>22.35</v>
      </c>
      <c r="P1365" s="1">
        <v>8</v>
      </c>
    </row>
    <row r="1366" spans="1:16" x14ac:dyDescent="0.35">
      <c r="A1366" t="s">
        <v>275</v>
      </c>
      <c r="B1366" t="s">
        <v>276</v>
      </c>
      <c r="C1366" t="s">
        <v>277</v>
      </c>
      <c r="D1366" t="s">
        <v>192</v>
      </c>
      <c r="E1366" t="s">
        <v>85</v>
      </c>
      <c r="F1366" t="s">
        <v>34</v>
      </c>
      <c r="G1366" s="5">
        <v>0</v>
      </c>
      <c r="H1366" s="2">
        <v>92.333299999999994</v>
      </c>
      <c r="I1366" s="5">
        <v>1</v>
      </c>
      <c r="J1366" s="3">
        <v>0</v>
      </c>
      <c r="K1366" s="4">
        <v>10540</v>
      </c>
      <c r="L1366" s="4">
        <v>10540</v>
      </c>
      <c r="M1366" s="1">
        <v>0</v>
      </c>
      <c r="N1366" s="4">
        <v>0</v>
      </c>
      <c r="O1366" s="4">
        <v>10540</v>
      </c>
      <c r="P1366" s="1">
        <v>12</v>
      </c>
    </row>
    <row r="1367" spans="1:16" x14ac:dyDescent="0.35">
      <c r="A1367" t="s">
        <v>275</v>
      </c>
      <c r="B1367" t="s">
        <v>276</v>
      </c>
      <c r="C1367" t="s">
        <v>277</v>
      </c>
      <c r="D1367" t="s">
        <v>192</v>
      </c>
      <c r="E1367" t="s">
        <v>66</v>
      </c>
      <c r="F1367" t="s">
        <v>59</v>
      </c>
      <c r="G1367" s="5">
        <v>0</v>
      </c>
      <c r="H1367" s="2">
        <v>92.333299999999994</v>
      </c>
      <c r="I1367" s="5">
        <v>1</v>
      </c>
      <c r="J1367" s="3">
        <v>0.25</v>
      </c>
      <c r="K1367" s="4">
        <v>1192.5</v>
      </c>
      <c r="L1367" s="4">
        <v>1192.5</v>
      </c>
      <c r="M1367" s="1">
        <v>0</v>
      </c>
      <c r="N1367" s="4">
        <v>0</v>
      </c>
      <c r="O1367" s="4">
        <v>1192.5</v>
      </c>
      <c r="P1367" s="1">
        <v>4</v>
      </c>
    </row>
    <row r="1368" spans="1:16" x14ac:dyDescent="0.35">
      <c r="A1368" t="s">
        <v>275</v>
      </c>
      <c r="B1368" t="s">
        <v>276</v>
      </c>
      <c r="C1368" t="s">
        <v>277</v>
      </c>
      <c r="D1368" t="s">
        <v>192</v>
      </c>
      <c r="E1368" t="s">
        <v>32</v>
      </c>
      <c r="F1368" t="s">
        <v>21</v>
      </c>
      <c r="G1368" s="5">
        <v>0</v>
      </c>
      <c r="H1368" s="2">
        <v>92.333299999999994</v>
      </c>
      <c r="I1368" s="5">
        <v>1</v>
      </c>
      <c r="J1368" s="3">
        <v>0.25</v>
      </c>
      <c r="K1368" s="4">
        <v>1080</v>
      </c>
      <c r="L1368" s="4">
        <v>1080</v>
      </c>
      <c r="M1368" s="1">
        <v>0</v>
      </c>
      <c r="N1368" s="4">
        <v>0</v>
      </c>
      <c r="O1368" s="4">
        <v>1080</v>
      </c>
      <c r="P1368" s="1">
        <v>4</v>
      </c>
    </row>
    <row r="1369" spans="1:16" x14ac:dyDescent="0.35">
      <c r="A1369" t="s">
        <v>275</v>
      </c>
      <c r="B1369" t="s">
        <v>276</v>
      </c>
      <c r="C1369" t="s">
        <v>277</v>
      </c>
      <c r="D1369" t="s">
        <v>192</v>
      </c>
      <c r="E1369" t="s">
        <v>42</v>
      </c>
      <c r="F1369" t="s">
        <v>24</v>
      </c>
      <c r="G1369" s="5">
        <v>0</v>
      </c>
      <c r="H1369" s="2">
        <v>92.333299999999994</v>
      </c>
      <c r="I1369" s="5">
        <v>1</v>
      </c>
      <c r="J1369" s="3">
        <v>0</v>
      </c>
      <c r="K1369" s="4">
        <v>835.2</v>
      </c>
      <c r="L1369" s="4">
        <v>835.2</v>
      </c>
      <c r="M1369" s="1">
        <v>0</v>
      </c>
      <c r="N1369" s="4">
        <v>0</v>
      </c>
      <c r="O1369" s="4">
        <v>835.2</v>
      </c>
      <c r="P1369" s="1">
        <v>10</v>
      </c>
    </row>
    <row r="1370" spans="1:16" x14ac:dyDescent="0.35">
      <c r="A1370" t="s">
        <v>275</v>
      </c>
      <c r="B1370" t="s">
        <v>276</v>
      </c>
      <c r="C1370" t="s">
        <v>277</v>
      </c>
      <c r="D1370" t="s">
        <v>192</v>
      </c>
      <c r="E1370" t="s">
        <v>45</v>
      </c>
      <c r="F1370" t="s">
        <v>36</v>
      </c>
      <c r="G1370" s="5">
        <v>0</v>
      </c>
      <c r="H1370" s="2">
        <v>92.333299999999994</v>
      </c>
      <c r="I1370" s="5">
        <v>1</v>
      </c>
      <c r="J1370" s="3">
        <v>0</v>
      </c>
      <c r="K1370" s="4">
        <v>570</v>
      </c>
      <c r="L1370" s="4">
        <v>570</v>
      </c>
      <c r="M1370" s="1">
        <v>0</v>
      </c>
      <c r="N1370" s="4">
        <v>0</v>
      </c>
      <c r="O1370" s="4">
        <v>570</v>
      </c>
      <c r="P1370" s="1">
        <v>7</v>
      </c>
    </row>
    <row r="1371" spans="1:16" x14ac:dyDescent="0.35">
      <c r="A1371" t="s">
        <v>275</v>
      </c>
      <c r="B1371" t="s">
        <v>276</v>
      </c>
      <c r="C1371" t="s">
        <v>277</v>
      </c>
      <c r="D1371" t="s">
        <v>192</v>
      </c>
      <c r="E1371" t="s">
        <v>91</v>
      </c>
      <c r="F1371" t="s">
        <v>36</v>
      </c>
      <c r="G1371" s="5">
        <v>0</v>
      </c>
      <c r="H1371" s="2">
        <v>92.333299999999994</v>
      </c>
      <c r="I1371" s="5">
        <v>1</v>
      </c>
      <c r="J1371" s="3">
        <v>0.25</v>
      </c>
      <c r="K1371" s="4">
        <v>485.4375</v>
      </c>
      <c r="L1371" s="4">
        <v>485.4375</v>
      </c>
      <c r="M1371" s="1">
        <v>0</v>
      </c>
      <c r="N1371" s="4">
        <v>0</v>
      </c>
      <c r="O1371" s="4">
        <v>485.4375</v>
      </c>
      <c r="P1371" s="1">
        <v>4</v>
      </c>
    </row>
    <row r="1372" spans="1:16" x14ac:dyDescent="0.35">
      <c r="A1372" t="s">
        <v>275</v>
      </c>
      <c r="B1372" t="s">
        <v>276</v>
      </c>
      <c r="C1372" t="s">
        <v>277</v>
      </c>
      <c r="D1372" t="s">
        <v>192</v>
      </c>
      <c r="E1372" t="s">
        <v>47</v>
      </c>
      <c r="F1372" t="s">
        <v>39</v>
      </c>
      <c r="G1372" s="5">
        <v>0</v>
      </c>
      <c r="H1372" s="2">
        <v>92.333299999999994</v>
      </c>
      <c r="I1372" s="5">
        <v>1</v>
      </c>
      <c r="J1372" s="3">
        <v>0.20000000298023199</v>
      </c>
      <c r="K1372" s="4">
        <v>455.999998301267</v>
      </c>
      <c r="L1372" s="4">
        <v>455.999998301267</v>
      </c>
      <c r="M1372" s="1">
        <v>0</v>
      </c>
      <c r="N1372" s="4">
        <v>0</v>
      </c>
      <c r="O1372" s="4">
        <v>455.999998301267</v>
      </c>
      <c r="P1372" s="1">
        <v>14</v>
      </c>
    </row>
    <row r="1373" spans="1:16" x14ac:dyDescent="0.35">
      <c r="A1373" t="s">
        <v>275</v>
      </c>
      <c r="B1373" t="s">
        <v>276</v>
      </c>
      <c r="C1373" t="s">
        <v>277</v>
      </c>
      <c r="D1373" t="s">
        <v>192</v>
      </c>
      <c r="E1373" t="s">
        <v>107</v>
      </c>
      <c r="F1373" t="s">
        <v>39</v>
      </c>
      <c r="G1373" s="5">
        <v>0</v>
      </c>
      <c r="H1373" s="2">
        <v>92.333299999999994</v>
      </c>
      <c r="I1373" s="5">
        <v>1</v>
      </c>
      <c r="J1373" s="3">
        <v>0</v>
      </c>
      <c r="K1373" s="4">
        <v>364</v>
      </c>
      <c r="L1373" s="4">
        <v>364</v>
      </c>
      <c r="M1373" s="1">
        <v>0</v>
      </c>
      <c r="N1373" s="4">
        <v>0</v>
      </c>
      <c r="O1373" s="4">
        <v>364</v>
      </c>
      <c r="P1373" s="1">
        <v>12</v>
      </c>
    </row>
    <row r="1374" spans="1:16" x14ac:dyDescent="0.35">
      <c r="A1374" t="s">
        <v>275</v>
      </c>
      <c r="B1374" t="s">
        <v>276</v>
      </c>
      <c r="C1374" t="s">
        <v>277</v>
      </c>
      <c r="D1374" t="s">
        <v>192</v>
      </c>
      <c r="E1374" t="s">
        <v>23</v>
      </c>
      <c r="F1374" t="s">
        <v>24</v>
      </c>
      <c r="G1374" s="5">
        <v>0</v>
      </c>
      <c r="H1374" s="2">
        <v>92.333299999999994</v>
      </c>
      <c r="I1374" s="5">
        <v>1</v>
      </c>
      <c r="J1374" s="3">
        <v>0.15000000596046401</v>
      </c>
      <c r="K1374" s="4">
        <v>336.59999763965601</v>
      </c>
      <c r="L1374" s="4">
        <v>336.59999763965601</v>
      </c>
      <c r="M1374" s="1">
        <v>0</v>
      </c>
      <c r="N1374" s="4">
        <v>0</v>
      </c>
      <c r="O1374" s="4">
        <v>336.59999763965601</v>
      </c>
      <c r="P1374" s="1">
        <v>7</v>
      </c>
    </row>
    <row r="1375" spans="1:16" x14ac:dyDescent="0.35">
      <c r="A1375" t="s">
        <v>275</v>
      </c>
      <c r="B1375" t="s">
        <v>276</v>
      </c>
      <c r="C1375" t="s">
        <v>277</v>
      </c>
      <c r="D1375" t="s">
        <v>192</v>
      </c>
      <c r="E1375" t="s">
        <v>37</v>
      </c>
      <c r="F1375" t="s">
        <v>31</v>
      </c>
      <c r="G1375" s="5">
        <v>0</v>
      </c>
      <c r="H1375" s="2">
        <v>92.333299999999994</v>
      </c>
      <c r="I1375" s="5">
        <v>1</v>
      </c>
      <c r="J1375" s="3">
        <v>0.25</v>
      </c>
      <c r="K1375" s="4">
        <v>270</v>
      </c>
      <c r="L1375" s="4">
        <v>270</v>
      </c>
      <c r="M1375" s="1">
        <v>0</v>
      </c>
      <c r="N1375" s="4">
        <v>0</v>
      </c>
      <c r="O1375" s="4">
        <v>270</v>
      </c>
      <c r="P1375" s="1">
        <v>12</v>
      </c>
    </row>
    <row r="1376" spans="1:16" x14ac:dyDescent="0.35">
      <c r="A1376" t="s">
        <v>275</v>
      </c>
      <c r="B1376" t="s">
        <v>276</v>
      </c>
      <c r="C1376" t="s">
        <v>277</v>
      </c>
      <c r="D1376" t="s">
        <v>192</v>
      </c>
      <c r="E1376" t="s">
        <v>90</v>
      </c>
      <c r="F1376" t="s">
        <v>31</v>
      </c>
      <c r="G1376" s="5">
        <v>0</v>
      </c>
      <c r="H1376" s="2">
        <v>92.333299999999994</v>
      </c>
      <c r="I1376" s="5">
        <v>1</v>
      </c>
      <c r="J1376" s="3">
        <v>0.20000000298023199</v>
      </c>
      <c r="K1376" s="4">
        <v>239.99999910592999</v>
      </c>
      <c r="L1376" s="4">
        <v>239.99999910592999</v>
      </c>
      <c r="M1376" s="1">
        <v>0</v>
      </c>
      <c r="N1376" s="4">
        <v>0</v>
      </c>
      <c r="O1376" s="4">
        <v>239.99999910592999</v>
      </c>
      <c r="P1376" s="1">
        <v>14</v>
      </c>
    </row>
    <row r="1377" spans="1:16" x14ac:dyDescent="0.35">
      <c r="A1377" t="s">
        <v>275</v>
      </c>
      <c r="B1377" t="s">
        <v>276</v>
      </c>
      <c r="C1377" t="s">
        <v>277</v>
      </c>
      <c r="D1377" t="s">
        <v>192</v>
      </c>
      <c r="E1377" t="s">
        <v>46</v>
      </c>
      <c r="F1377" t="s">
        <v>31</v>
      </c>
      <c r="G1377" s="5">
        <v>0</v>
      </c>
      <c r="H1377" s="2">
        <v>92.333299999999994</v>
      </c>
      <c r="I1377" s="5">
        <v>1</v>
      </c>
      <c r="J1377" s="3">
        <v>5.0000000745057997E-2</v>
      </c>
      <c r="K1377" s="4">
        <v>232.08499981798201</v>
      </c>
      <c r="L1377" s="4">
        <v>232.08499981798201</v>
      </c>
      <c r="M1377" s="1">
        <v>0</v>
      </c>
      <c r="N1377" s="4">
        <v>0</v>
      </c>
      <c r="O1377" s="4">
        <v>232.08499981798201</v>
      </c>
      <c r="P1377" s="1">
        <v>0</v>
      </c>
    </row>
    <row r="1378" spans="1:16" x14ac:dyDescent="0.35">
      <c r="A1378" t="s">
        <v>275</v>
      </c>
      <c r="B1378" t="s">
        <v>276</v>
      </c>
      <c r="C1378" t="s">
        <v>277</v>
      </c>
      <c r="D1378" t="s">
        <v>192</v>
      </c>
      <c r="E1378" t="s">
        <v>30</v>
      </c>
      <c r="F1378" t="s">
        <v>31</v>
      </c>
      <c r="G1378" s="5">
        <v>0</v>
      </c>
      <c r="H1378" s="2">
        <v>92.333299999999994</v>
      </c>
      <c r="I1378" s="5">
        <v>1</v>
      </c>
      <c r="J1378" s="3">
        <v>0.25</v>
      </c>
      <c r="K1378" s="4">
        <v>184.875</v>
      </c>
      <c r="L1378" s="4">
        <v>184.875</v>
      </c>
      <c r="M1378" s="1">
        <v>0</v>
      </c>
      <c r="N1378" s="4">
        <v>0</v>
      </c>
      <c r="O1378" s="4">
        <v>184.875</v>
      </c>
      <c r="P1378" s="1">
        <v>4</v>
      </c>
    </row>
    <row r="1379" spans="1:16" x14ac:dyDescent="0.35">
      <c r="A1379" t="s">
        <v>275</v>
      </c>
      <c r="B1379" t="s">
        <v>276</v>
      </c>
      <c r="C1379" t="s">
        <v>277</v>
      </c>
      <c r="D1379" t="s">
        <v>192</v>
      </c>
      <c r="E1379" t="s">
        <v>78</v>
      </c>
      <c r="F1379" t="s">
        <v>24</v>
      </c>
      <c r="G1379" s="5">
        <v>0</v>
      </c>
      <c r="H1379" s="2">
        <v>92.333299999999994</v>
      </c>
      <c r="I1379" s="5">
        <v>1</v>
      </c>
      <c r="J1379" s="3">
        <v>0</v>
      </c>
      <c r="K1379" s="4">
        <v>16</v>
      </c>
      <c r="L1379" s="4">
        <v>16</v>
      </c>
      <c r="M1379" s="1">
        <v>0</v>
      </c>
      <c r="N1379" s="4">
        <v>0</v>
      </c>
      <c r="O1379" s="4">
        <v>16</v>
      </c>
      <c r="P1379" s="1">
        <v>7</v>
      </c>
    </row>
    <row r="1380" spans="1:16" x14ac:dyDescent="0.35">
      <c r="A1380" t="s">
        <v>275</v>
      </c>
      <c r="B1380" t="s">
        <v>276</v>
      </c>
      <c r="C1380" t="s">
        <v>277</v>
      </c>
      <c r="D1380" t="s">
        <v>192</v>
      </c>
      <c r="E1380" t="s">
        <v>64</v>
      </c>
      <c r="F1380" t="s">
        <v>36</v>
      </c>
      <c r="G1380" s="5">
        <v>0</v>
      </c>
      <c r="H1380" s="2">
        <v>92.333299999999994</v>
      </c>
      <c r="I1380" s="5">
        <v>1</v>
      </c>
      <c r="J1380" s="3">
        <v>0.25</v>
      </c>
      <c r="K1380" s="4">
        <v>14.399999999999901</v>
      </c>
      <c r="L1380" s="4">
        <v>14.399999999999901</v>
      </c>
      <c r="M1380" s="1">
        <v>0</v>
      </c>
      <c r="N1380" s="4">
        <v>0</v>
      </c>
      <c r="O1380" s="4">
        <v>14.399999999999901</v>
      </c>
      <c r="P1380" s="1">
        <v>12</v>
      </c>
    </row>
    <row r="1381" spans="1:16" x14ac:dyDescent="0.35">
      <c r="A1381" t="s">
        <v>278</v>
      </c>
      <c r="B1381" t="s">
        <v>279</v>
      </c>
      <c r="C1381" t="s">
        <v>280</v>
      </c>
      <c r="D1381" t="s">
        <v>104</v>
      </c>
      <c r="E1381" t="s">
        <v>38</v>
      </c>
      <c r="F1381" t="s">
        <v>39</v>
      </c>
      <c r="G1381" s="5">
        <v>0</v>
      </c>
      <c r="H1381" s="2">
        <v>45.4</v>
      </c>
      <c r="I1381" s="5">
        <v>1</v>
      </c>
      <c r="J1381" s="3">
        <v>0</v>
      </c>
      <c r="K1381" s="4">
        <v>878</v>
      </c>
      <c r="L1381" s="4">
        <v>878</v>
      </c>
      <c r="M1381" s="1">
        <v>0</v>
      </c>
      <c r="N1381" s="4">
        <v>0</v>
      </c>
      <c r="O1381" s="4">
        <v>878</v>
      </c>
      <c r="P1381" s="1">
        <v>10</v>
      </c>
    </row>
    <row r="1382" spans="1:16" x14ac:dyDescent="0.35">
      <c r="A1382" t="s">
        <v>278</v>
      </c>
      <c r="B1382" t="s">
        <v>279</v>
      </c>
      <c r="C1382" t="s">
        <v>280</v>
      </c>
      <c r="D1382" t="s">
        <v>104</v>
      </c>
      <c r="E1382" t="s">
        <v>23</v>
      </c>
      <c r="F1382" t="s">
        <v>24</v>
      </c>
      <c r="G1382" s="5">
        <v>0</v>
      </c>
      <c r="H1382" s="2">
        <v>45.4</v>
      </c>
      <c r="I1382" s="5">
        <v>1</v>
      </c>
      <c r="J1382" s="3">
        <v>0</v>
      </c>
      <c r="K1382" s="4">
        <v>825</v>
      </c>
      <c r="L1382" s="4">
        <v>825</v>
      </c>
      <c r="M1382" s="1">
        <v>0</v>
      </c>
      <c r="N1382" s="4">
        <v>0</v>
      </c>
      <c r="O1382" s="4">
        <v>825</v>
      </c>
      <c r="P1382" s="1">
        <v>6</v>
      </c>
    </row>
    <row r="1383" spans="1:16" x14ac:dyDescent="0.35">
      <c r="A1383" t="s">
        <v>278</v>
      </c>
      <c r="B1383" t="s">
        <v>279</v>
      </c>
      <c r="C1383" t="s">
        <v>280</v>
      </c>
      <c r="D1383" t="s">
        <v>104</v>
      </c>
      <c r="E1383" t="s">
        <v>70</v>
      </c>
      <c r="F1383" t="s">
        <v>59</v>
      </c>
      <c r="G1383" s="5">
        <v>203</v>
      </c>
      <c r="H1383" s="2">
        <v>45.4</v>
      </c>
      <c r="I1383" s="5">
        <v>2</v>
      </c>
      <c r="J1383" s="3">
        <v>0.125</v>
      </c>
      <c r="K1383" s="4">
        <v>604.20000000000005</v>
      </c>
      <c r="L1383" s="4">
        <v>302.10000000000002</v>
      </c>
      <c r="M1383" s="1">
        <v>9.9000000000000008E-3</v>
      </c>
      <c r="N1383" s="4">
        <v>2.9763546798029501</v>
      </c>
      <c r="O1383" s="4">
        <v>302.10000000000002</v>
      </c>
      <c r="P1383" s="1">
        <v>8</v>
      </c>
    </row>
    <row r="1384" spans="1:16" x14ac:dyDescent="0.35">
      <c r="A1384" t="s">
        <v>278</v>
      </c>
      <c r="B1384" t="s">
        <v>279</v>
      </c>
      <c r="C1384" t="s">
        <v>280</v>
      </c>
      <c r="D1384" t="s">
        <v>104</v>
      </c>
      <c r="E1384" t="s">
        <v>79</v>
      </c>
      <c r="F1384" t="s">
        <v>36</v>
      </c>
      <c r="G1384" s="5">
        <v>0</v>
      </c>
      <c r="H1384" s="2">
        <v>45.4</v>
      </c>
      <c r="I1384" s="5">
        <v>1</v>
      </c>
      <c r="J1384" s="3">
        <v>5.0000000745057997E-2</v>
      </c>
      <c r="K1384" s="4">
        <v>503.499999605119</v>
      </c>
      <c r="L1384" s="4">
        <v>503.499999605119</v>
      </c>
      <c r="M1384" s="1">
        <v>0</v>
      </c>
      <c r="N1384" s="4">
        <v>0</v>
      </c>
      <c r="O1384" s="4">
        <v>503.499999605119</v>
      </c>
      <c r="P1384" s="1">
        <v>4</v>
      </c>
    </row>
    <row r="1385" spans="1:16" x14ac:dyDescent="0.35">
      <c r="A1385" t="s">
        <v>278</v>
      </c>
      <c r="B1385" t="s">
        <v>279</v>
      </c>
      <c r="C1385" t="s">
        <v>280</v>
      </c>
      <c r="D1385" t="s">
        <v>104</v>
      </c>
      <c r="E1385" t="s">
        <v>40</v>
      </c>
      <c r="F1385" t="s">
        <v>24</v>
      </c>
      <c r="G1385" s="5">
        <v>0</v>
      </c>
      <c r="H1385" s="2">
        <v>45.4</v>
      </c>
      <c r="I1385" s="5">
        <v>1</v>
      </c>
      <c r="J1385" s="3">
        <v>0</v>
      </c>
      <c r="K1385" s="4">
        <v>430</v>
      </c>
      <c r="L1385" s="4">
        <v>430</v>
      </c>
      <c r="M1385" s="1">
        <v>0</v>
      </c>
      <c r="N1385" s="4">
        <v>0</v>
      </c>
      <c r="O1385" s="4">
        <v>430</v>
      </c>
      <c r="P1385" s="1">
        <v>4</v>
      </c>
    </row>
    <row r="1386" spans="1:16" x14ac:dyDescent="0.35">
      <c r="A1386" t="s">
        <v>278</v>
      </c>
      <c r="B1386" t="s">
        <v>279</v>
      </c>
      <c r="C1386" t="s">
        <v>280</v>
      </c>
      <c r="D1386" t="s">
        <v>104</v>
      </c>
      <c r="E1386" t="s">
        <v>114</v>
      </c>
      <c r="F1386" t="s">
        <v>39</v>
      </c>
      <c r="G1386" s="5">
        <v>0</v>
      </c>
      <c r="H1386" s="2">
        <v>45.4</v>
      </c>
      <c r="I1386" s="5">
        <v>1</v>
      </c>
      <c r="J1386" s="3">
        <v>5.0000000745057997E-2</v>
      </c>
      <c r="K1386" s="4">
        <v>379.99999970197598</v>
      </c>
      <c r="L1386" s="4">
        <v>379.99999970197598</v>
      </c>
      <c r="M1386" s="1">
        <v>0</v>
      </c>
      <c r="N1386" s="4">
        <v>0</v>
      </c>
      <c r="O1386" s="4">
        <v>379.99999970197598</v>
      </c>
      <c r="P1386" s="1">
        <v>8</v>
      </c>
    </row>
    <row r="1387" spans="1:16" x14ac:dyDescent="0.35">
      <c r="A1387" t="s">
        <v>278</v>
      </c>
      <c r="B1387" t="s">
        <v>279</v>
      </c>
      <c r="C1387" t="s">
        <v>280</v>
      </c>
      <c r="D1387" t="s">
        <v>104</v>
      </c>
      <c r="E1387" t="s">
        <v>87</v>
      </c>
      <c r="F1387" t="s">
        <v>34</v>
      </c>
      <c r="G1387" s="5">
        <v>0</v>
      </c>
      <c r="H1387" s="2">
        <v>45.4</v>
      </c>
      <c r="I1387" s="5">
        <v>1</v>
      </c>
      <c r="J1387" s="3">
        <v>0.25</v>
      </c>
      <c r="K1387" s="4">
        <v>283.5</v>
      </c>
      <c r="L1387" s="4">
        <v>283.5</v>
      </c>
      <c r="M1387" s="1">
        <v>0</v>
      </c>
      <c r="N1387" s="4">
        <v>0</v>
      </c>
      <c r="O1387" s="4">
        <v>283.5</v>
      </c>
      <c r="P1387" s="1">
        <v>8</v>
      </c>
    </row>
    <row r="1388" spans="1:16" x14ac:dyDescent="0.35">
      <c r="A1388" t="s">
        <v>278</v>
      </c>
      <c r="B1388" t="s">
        <v>279</v>
      </c>
      <c r="C1388" t="s">
        <v>280</v>
      </c>
      <c r="D1388" t="s">
        <v>104</v>
      </c>
      <c r="E1388" t="s">
        <v>55</v>
      </c>
      <c r="F1388" t="s">
        <v>34</v>
      </c>
      <c r="G1388" s="5">
        <v>0</v>
      </c>
      <c r="H1388" s="2">
        <v>45.4</v>
      </c>
      <c r="I1388" s="5">
        <v>1</v>
      </c>
      <c r="J1388" s="3">
        <v>0</v>
      </c>
      <c r="K1388" s="4">
        <v>270</v>
      </c>
      <c r="L1388" s="4">
        <v>270</v>
      </c>
      <c r="M1388" s="1">
        <v>0</v>
      </c>
      <c r="N1388" s="4">
        <v>0</v>
      </c>
      <c r="O1388" s="4">
        <v>270</v>
      </c>
      <c r="P1388" s="1">
        <v>8</v>
      </c>
    </row>
    <row r="1389" spans="1:16" x14ac:dyDescent="0.35">
      <c r="A1389" t="s">
        <v>278</v>
      </c>
      <c r="B1389" t="s">
        <v>279</v>
      </c>
      <c r="C1389" t="s">
        <v>280</v>
      </c>
      <c r="D1389" t="s">
        <v>104</v>
      </c>
      <c r="E1389" t="s">
        <v>98</v>
      </c>
      <c r="F1389" t="s">
        <v>39</v>
      </c>
      <c r="G1389" s="5">
        <v>0</v>
      </c>
      <c r="H1389" s="2">
        <v>45.4</v>
      </c>
      <c r="I1389" s="5">
        <v>1</v>
      </c>
      <c r="J1389" s="3">
        <v>0</v>
      </c>
      <c r="K1389" s="4">
        <v>60</v>
      </c>
      <c r="L1389" s="4">
        <v>60</v>
      </c>
      <c r="M1389" s="1">
        <v>0</v>
      </c>
      <c r="N1389" s="4">
        <v>0</v>
      </c>
      <c r="O1389" s="4">
        <v>60</v>
      </c>
      <c r="P1389" s="1">
        <v>8</v>
      </c>
    </row>
    <row r="1390" spans="1:16" x14ac:dyDescent="0.35">
      <c r="A1390" t="s">
        <v>278</v>
      </c>
      <c r="B1390" t="s">
        <v>279</v>
      </c>
      <c r="C1390" t="s">
        <v>280</v>
      </c>
      <c r="D1390" t="s">
        <v>104</v>
      </c>
      <c r="E1390" t="s">
        <v>107</v>
      </c>
      <c r="F1390" t="s">
        <v>39</v>
      </c>
      <c r="G1390" s="5">
        <v>0</v>
      </c>
      <c r="H1390" s="2">
        <v>45.4</v>
      </c>
      <c r="I1390" s="5">
        <v>1</v>
      </c>
      <c r="J1390" s="3">
        <v>0.20000000298023199</v>
      </c>
      <c r="K1390" s="4">
        <v>20.799999922513901</v>
      </c>
      <c r="L1390" s="4">
        <v>20.799999922513901</v>
      </c>
      <c r="M1390" s="1">
        <v>0</v>
      </c>
      <c r="N1390" s="4">
        <v>0</v>
      </c>
      <c r="O1390" s="4">
        <v>20.799999922513901</v>
      </c>
      <c r="P1390" s="1">
        <v>6</v>
      </c>
    </row>
    <row r="1391" spans="1:16" x14ac:dyDescent="0.35">
      <c r="A1391" t="s">
        <v>278</v>
      </c>
      <c r="B1391" t="s">
        <v>279</v>
      </c>
      <c r="C1391" t="s">
        <v>280</v>
      </c>
      <c r="D1391" t="s">
        <v>104</v>
      </c>
      <c r="E1391" t="s">
        <v>64</v>
      </c>
      <c r="F1391" t="s">
        <v>36</v>
      </c>
      <c r="G1391" s="5">
        <v>0</v>
      </c>
      <c r="H1391" s="2">
        <v>45.4</v>
      </c>
      <c r="I1391" s="5">
        <v>1</v>
      </c>
      <c r="J1391" s="3">
        <v>0.25</v>
      </c>
      <c r="K1391" s="4">
        <v>18</v>
      </c>
      <c r="L1391" s="4">
        <v>18</v>
      </c>
      <c r="M1391" s="1">
        <v>0</v>
      </c>
      <c r="N1391" s="4">
        <v>0</v>
      </c>
      <c r="O1391" s="4">
        <v>18</v>
      </c>
      <c r="P1391" s="1">
        <v>8</v>
      </c>
    </row>
    <row r="1392" spans="1:16" x14ac:dyDescent="0.35">
      <c r="A1392" t="s">
        <v>281</v>
      </c>
      <c r="B1392" t="s">
        <v>282</v>
      </c>
      <c r="C1392" t="s">
        <v>283</v>
      </c>
      <c r="D1392" t="s">
        <v>284</v>
      </c>
      <c r="E1392" t="s">
        <v>70</v>
      </c>
      <c r="F1392" t="s">
        <v>59</v>
      </c>
      <c r="G1392" s="5">
        <v>0</v>
      </c>
      <c r="H1392" s="2">
        <v>72.8</v>
      </c>
      <c r="I1392" s="5">
        <v>1</v>
      </c>
      <c r="J1392" s="3">
        <v>0</v>
      </c>
      <c r="K1392" s="4">
        <v>364.8</v>
      </c>
      <c r="L1392" s="4">
        <v>364.8</v>
      </c>
      <c r="M1392" s="1">
        <v>0</v>
      </c>
      <c r="N1392" s="4">
        <v>0</v>
      </c>
      <c r="O1392" s="4">
        <v>364.8</v>
      </c>
      <c r="P1392" s="1">
        <v>3</v>
      </c>
    </row>
    <row r="1393" spans="1:16" x14ac:dyDescent="0.35">
      <c r="A1393" t="s">
        <v>281</v>
      </c>
      <c r="B1393" t="s">
        <v>282</v>
      </c>
      <c r="C1393" t="s">
        <v>283</v>
      </c>
      <c r="D1393" t="s">
        <v>284</v>
      </c>
      <c r="E1393" t="s">
        <v>105</v>
      </c>
      <c r="F1393" t="s">
        <v>34</v>
      </c>
      <c r="G1393" s="5">
        <v>0</v>
      </c>
      <c r="H1393" s="2">
        <v>72.8</v>
      </c>
      <c r="I1393" s="5">
        <v>1</v>
      </c>
      <c r="J1393" s="3">
        <v>0</v>
      </c>
      <c r="K1393" s="4">
        <v>322</v>
      </c>
      <c r="L1393" s="4">
        <v>322</v>
      </c>
      <c r="M1393" s="1">
        <v>0</v>
      </c>
      <c r="N1393" s="4">
        <v>0</v>
      </c>
      <c r="O1393" s="4">
        <v>322</v>
      </c>
      <c r="P1393" s="1">
        <v>9</v>
      </c>
    </row>
    <row r="1394" spans="1:16" x14ac:dyDescent="0.35">
      <c r="A1394" t="s">
        <v>281</v>
      </c>
      <c r="B1394" t="s">
        <v>282</v>
      </c>
      <c r="C1394" t="s">
        <v>283</v>
      </c>
      <c r="D1394" t="s">
        <v>284</v>
      </c>
      <c r="E1394" t="s">
        <v>69</v>
      </c>
      <c r="F1394" t="s">
        <v>34</v>
      </c>
      <c r="G1394" s="5">
        <v>0</v>
      </c>
      <c r="H1394" s="2">
        <v>72.8</v>
      </c>
      <c r="I1394" s="5">
        <v>1</v>
      </c>
      <c r="J1394" s="3">
        <v>0</v>
      </c>
      <c r="K1394" s="4">
        <v>280</v>
      </c>
      <c r="L1394" s="4">
        <v>280</v>
      </c>
      <c r="M1394" s="1">
        <v>0</v>
      </c>
      <c r="N1394" s="4">
        <v>0</v>
      </c>
      <c r="O1394" s="4">
        <v>280</v>
      </c>
      <c r="P1394" s="1">
        <v>3</v>
      </c>
    </row>
    <row r="1395" spans="1:16" x14ac:dyDescent="0.35">
      <c r="A1395" t="s">
        <v>281</v>
      </c>
      <c r="B1395" t="s">
        <v>282</v>
      </c>
      <c r="C1395" t="s">
        <v>283</v>
      </c>
      <c r="D1395" t="s">
        <v>284</v>
      </c>
      <c r="E1395" t="s">
        <v>137</v>
      </c>
      <c r="F1395" t="s">
        <v>34</v>
      </c>
      <c r="G1395" s="5">
        <v>0</v>
      </c>
      <c r="H1395" s="2">
        <v>72.8</v>
      </c>
      <c r="I1395" s="5">
        <v>1</v>
      </c>
      <c r="J1395" s="3">
        <v>0</v>
      </c>
      <c r="K1395" s="4">
        <v>280</v>
      </c>
      <c r="L1395" s="4">
        <v>280</v>
      </c>
      <c r="M1395" s="1">
        <v>0</v>
      </c>
      <c r="N1395" s="4">
        <v>0</v>
      </c>
      <c r="O1395" s="4">
        <v>280</v>
      </c>
      <c r="P1395" s="1">
        <v>0</v>
      </c>
    </row>
    <row r="1396" spans="1:16" x14ac:dyDescent="0.35">
      <c r="A1396" t="s">
        <v>281</v>
      </c>
      <c r="B1396" t="s">
        <v>282</v>
      </c>
      <c r="C1396" t="s">
        <v>283</v>
      </c>
      <c r="D1396" t="s">
        <v>284</v>
      </c>
      <c r="E1396" t="s">
        <v>54</v>
      </c>
      <c r="F1396" t="s">
        <v>34</v>
      </c>
      <c r="G1396" s="5">
        <v>0</v>
      </c>
      <c r="H1396" s="2">
        <v>72.8</v>
      </c>
      <c r="I1396" s="5">
        <v>1</v>
      </c>
      <c r="J1396" s="3">
        <v>0</v>
      </c>
      <c r="K1396" s="4">
        <v>155</v>
      </c>
      <c r="L1396" s="4">
        <v>155</v>
      </c>
      <c r="M1396" s="1">
        <v>0</v>
      </c>
      <c r="N1396" s="4">
        <v>0</v>
      </c>
      <c r="O1396" s="4">
        <v>155</v>
      </c>
      <c r="P1396" s="1">
        <v>9</v>
      </c>
    </row>
    <row r="1397" spans="1:16" x14ac:dyDescent="0.35">
      <c r="A1397" t="s">
        <v>281</v>
      </c>
      <c r="B1397" t="s">
        <v>282</v>
      </c>
      <c r="C1397" t="s">
        <v>283</v>
      </c>
      <c r="D1397" t="s">
        <v>284</v>
      </c>
      <c r="E1397" t="s">
        <v>73</v>
      </c>
      <c r="F1397" t="s">
        <v>36</v>
      </c>
      <c r="G1397" s="5">
        <v>0</v>
      </c>
      <c r="H1397" s="2">
        <v>72.8</v>
      </c>
      <c r="I1397" s="5">
        <v>1</v>
      </c>
      <c r="J1397" s="3">
        <v>0</v>
      </c>
      <c r="K1397" s="4">
        <v>150</v>
      </c>
      <c r="L1397" s="4">
        <v>150</v>
      </c>
      <c r="M1397" s="1">
        <v>0</v>
      </c>
      <c r="N1397" s="4">
        <v>0</v>
      </c>
      <c r="O1397" s="4">
        <v>150</v>
      </c>
      <c r="P1397" s="1">
        <v>7</v>
      </c>
    </row>
    <row r="1398" spans="1:16" x14ac:dyDescent="0.35">
      <c r="A1398" t="s">
        <v>281</v>
      </c>
      <c r="B1398" t="s">
        <v>282</v>
      </c>
      <c r="C1398" t="s">
        <v>283</v>
      </c>
      <c r="D1398" t="s">
        <v>284</v>
      </c>
      <c r="E1398" t="s">
        <v>44</v>
      </c>
      <c r="F1398" t="s">
        <v>36</v>
      </c>
      <c r="G1398" s="5">
        <v>0</v>
      </c>
      <c r="H1398" s="2">
        <v>72.8</v>
      </c>
      <c r="I1398" s="5">
        <v>1</v>
      </c>
      <c r="J1398" s="3">
        <v>0</v>
      </c>
      <c r="K1398" s="4">
        <v>96.5</v>
      </c>
      <c r="L1398" s="4">
        <v>96.5</v>
      </c>
      <c r="M1398" s="1">
        <v>0</v>
      </c>
      <c r="N1398" s="4">
        <v>0</v>
      </c>
      <c r="O1398" s="4">
        <v>96.5</v>
      </c>
      <c r="P1398" s="1">
        <v>3</v>
      </c>
    </row>
    <row r="1399" spans="1:16" x14ac:dyDescent="0.35">
      <c r="A1399" t="s">
        <v>281</v>
      </c>
      <c r="B1399" t="s">
        <v>282</v>
      </c>
      <c r="C1399" t="s">
        <v>283</v>
      </c>
      <c r="D1399" t="s">
        <v>284</v>
      </c>
      <c r="E1399" t="s">
        <v>37</v>
      </c>
      <c r="F1399" t="s">
        <v>31</v>
      </c>
      <c r="G1399" s="5">
        <v>0</v>
      </c>
      <c r="H1399" s="2">
        <v>72.8</v>
      </c>
      <c r="I1399" s="5">
        <v>1</v>
      </c>
      <c r="J1399" s="3">
        <v>0</v>
      </c>
      <c r="K1399" s="4">
        <v>75</v>
      </c>
      <c r="L1399" s="4">
        <v>75</v>
      </c>
      <c r="M1399" s="1">
        <v>0</v>
      </c>
      <c r="N1399" s="4">
        <v>0</v>
      </c>
      <c r="O1399" s="4">
        <v>75</v>
      </c>
      <c r="P1399" s="1">
        <v>3</v>
      </c>
    </row>
    <row r="1400" spans="1:16" x14ac:dyDescent="0.35">
      <c r="A1400" t="s">
        <v>281</v>
      </c>
      <c r="B1400" t="s">
        <v>282</v>
      </c>
      <c r="C1400" t="s">
        <v>283</v>
      </c>
      <c r="D1400" t="s">
        <v>284</v>
      </c>
      <c r="E1400" t="s">
        <v>49</v>
      </c>
      <c r="F1400" t="s">
        <v>34</v>
      </c>
      <c r="G1400" s="5">
        <v>0</v>
      </c>
      <c r="H1400" s="2">
        <v>72.8</v>
      </c>
      <c r="I1400" s="5">
        <v>1</v>
      </c>
      <c r="J1400" s="3">
        <v>0</v>
      </c>
      <c r="K1400" s="4">
        <v>54</v>
      </c>
      <c r="L1400" s="4">
        <v>54</v>
      </c>
      <c r="M1400" s="1">
        <v>0</v>
      </c>
      <c r="N1400" s="4">
        <v>0</v>
      </c>
      <c r="O1400" s="4">
        <v>54</v>
      </c>
      <c r="P1400" s="1">
        <v>3</v>
      </c>
    </row>
    <row r="1401" spans="1:16" x14ac:dyDescent="0.35">
      <c r="A1401" t="s">
        <v>281</v>
      </c>
      <c r="B1401" t="s">
        <v>282</v>
      </c>
      <c r="C1401" t="s">
        <v>283</v>
      </c>
      <c r="D1401" t="s">
        <v>284</v>
      </c>
      <c r="E1401" t="s">
        <v>78</v>
      </c>
      <c r="F1401" t="s">
        <v>24</v>
      </c>
      <c r="G1401" s="5">
        <v>0</v>
      </c>
      <c r="H1401" s="2">
        <v>72.8</v>
      </c>
      <c r="I1401" s="5">
        <v>1</v>
      </c>
      <c r="J1401" s="3">
        <v>0</v>
      </c>
      <c r="K1401" s="4">
        <v>25</v>
      </c>
      <c r="L1401" s="4">
        <v>25</v>
      </c>
      <c r="M1401" s="1">
        <v>0</v>
      </c>
      <c r="N1401" s="4">
        <v>0</v>
      </c>
      <c r="O1401" s="4">
        <v>25</v>
      </c>
      <c r="P1401" s="1">
        <v>0</v>
      </c>
    </row>
    <row r="1402" spans="1:16" x14ac:dyDescent="0.35">
      <c r="A1402" t="s">
        <v>281</v>
      </c>
      <c r="B1402" t="s">
        <v>282</v>
      </c>
      <c r="C1402" t="s">
        <v>283</v>
      </c>
      <c r="D1402" t="s">
        <v>284</v>
      </c>
      <c r="E1402" t="s">
        <v>57</v>
      </c>
      <c r="F1402" t="s">
        <v>24</v>
      </c>
      <c r="G1402" s="5">
        <v>0</v>
      </c>
      <c r="H1402" s="2">
        <v>72.8</v>
      </c>
      <c r="I1402" s="5">
        <v>1</v>
      </c>
      <c r="J1402" s="3">
        <v>0</v>
      </c>
      <c r="K1402" s="4">
        <v>12.5</v>
      </c>
      <c r="L1402" s="4">
        <v>12.5</v>
      </c>
      <c r="M1402" s="1">
        <v>0</v>
      </c>
      <c r="N1402" s="4">
        <v>0</v>
      </c>
      <c r="O1402" s="4">
        <v>12.5</v>
      </c>
      <c r="P1402" s="1">
        <v>5</v>
      </c>
    </row>
    <row r="1403" spans="1:16" x14ac:dyDescent="0.35">
      <c r="A1403" t="s">
        <v>285</v>
      </c>
      <c r="B1403" t="s">
        <v>286</v>
      </c>
      <c r="C1403" t="s">
        <v>287</v>
      </c>
      <c r="D1403" t="s">
        <v>181</v>
      </c>
      <c r="E1403" t="s">
        <v>66</v>
      </c>
      <c r="F1403" t="s">
        <v>59</v>
      </c>
      <c r="G1403" s="5">
        <v>0</v>
      </c>
      <c r="H1403" s="2">
        <v>92.6</v>
      </c>
      <c r="I1403" s="5">
        <v>1</v>
      </c>
      <c r="J1403" s="3">
        <v>0</v>
      </c>
      <c r="K1403" s="4">
        <v>530</v>
      </c>
      <c r="L1403" s="4">
        <v>530</v>
      </c>
      <c r="M1403" s="1">
        <v>0</v>
      </c>
      <c r="N1403" s="4">
        <v>0</v>
      </c>
      <c r="O1403" s="4">
        <v>530</v>
      </c>
      <c r="P1403" s="1">
        <v>13</v>
      </c>
    </row>
    <row r="1404" spans="1:16" x14ac:dyDescent="0.35">
      <c r="A1404" t="s">
        <v>285</v>
      </c>
      <c r="B1404" t="s">
        <v>286</v>
      </c>
      <c r="C1404" t="s">
        <v>287</v>
      </c>
      <c r="D1404" t="s">
        <v>181</v>
      </c>
      <c r="E1404" t="s">
        <v>97</v>
      </c>
      <c r="F1404" t="s">
        <v>36</v>
      </c>
      <c r="G1404" s="5">
        <v>0</v>
      </c>
      <c r="H1404" s="2">
        <v>92.6</v>
      </c>
      <c r="I1404" s="5">
        <v>1</v>
      </c>
      <c r="J1404" s="3">
        <v>0</v>
      </c>
      <c r="K1404" s="4">
        <v>500</v>
      </c>
      <c r="L1404" s="4">
        <v>500</v>
      </c>
      <c r="M1404" s="1">
        <v>0</v>
      </c>
      <c r="N1404" s="4">
        <v>0</v>
      </c>
      <c r="O1404" s="4">
        <v>500</v>
      </c>
      <c r="P1404" s="1">
        <v>13</v>
      </c>
    </row>
    <row r="1405" spans="1:16" x14ac:dyDescent="0.35">
      <c r="A1405" t="s">
        <v>285</v>
      </c>
      <c r="B1405" t="s">
        <v>286</v>
      </c>
      <c r="C1405" t="s">
        <v>287</v>
      </c>
      <c r="D1405" t="s">
        <v>181</v>
      </c>
      <c r="E1405" t="s">
        <v>29</v>
      </c>
      <c r="F1405" t="s">
        <v>24</v>
      </c>
      <c r="G1405" s="5">
        <v>0</v>
      </c>
      <c r="H1405" s="2">
        <v>92.6</v>
      </c>
      <c r="I1405" s="5">
        <v>1</v>
      </c>
      <c r="J1405" s="3">
        <v>0</v>
      </c>
      <c r="K1405" s="4">
        <v>136</v>
      </c>
      <c r="L1405" s="4">
        <v>136</v>
      </c>
      <c r="M1405" s="1">
        <v>0</v>
      </c>
      <c r="N1405" s="4">
        <v>0</v>
      </c>
      <c r="O1405" s="4">
        <v>136</v>
      </c>
      <c r="P1405" s="1">
        <v>4</v>
      </c>
    </row>
    <row r="1406" spans="1:16" x14ac:dyDescent="0.35">
      <c r="A1406" t="s">
        <v>285</v>
      </c>
      <c r="B1406" t="s">
        <v>286</v>
      </c>
      <c r="C1406" t="s">
        <v>287</v>
      </c>
      <c r="D1406" t="s">
        <v>181</v>
      </c>
      <c r="E1406" t="s">
        <v>107</v>
      </c>
      <c r="F1406" t="s">
        <v>39</v>
      </c>
      <c r="G1406" s="5">
        <v>0</v>
      </c>
      <c r="H1406" s="2">
        <v>92.6</v>
      </c>
      <c r="I1406" s="5">
        <v>1</v>
      </c>
      <c r="J1406" s="3">
        <v>0</v>
      </c>
      <c r="K1406" s="4">
        <v>130</v>
      </c>
      <c r="L1406" s="4">
        <v>130</v>
      </c>
      <c r="M1406" s="1">
        <v>0</v>
      </c>
      <c r="N1406" s="4">
        <v>0</v>
      </c>
      <c r="O1406" s="4">
        <v>130</v>
      </c>
      <c r="P1406" s="1">
        <v>4</v>
      </c>
    </row>
    <row r="1407" spans="1:16" x14ac:dyDescent="0.35">
      <c r="A1407" t="s">
        <v>285</v>
      </c>
      <c r="B1407" t="s">
        <v>286</v>
      </c>
      <c r="C1407" t="s">
        <v>287</v>
      </c>
      <c r="D1407" t="s">
        <v>181</v>
      </c>
      <c r="E1407" t="s">
        <v>94</v>
      </c>
      <c r="F1407" t="s">
        <v>59</v>
      </c>
      <c r="G1407" s="5">
        <v>0</v>
      </c>
      <c r="H1407" s="2">
        <v>92.6</v>
      </c>
      <c r="I1407" s="5">
        <v>1</v>
      </c>
      <c r="J1407" s="3">
        <v>0</v>
      </c>
      <c r="K1407" s="4">
        <v>50</v>
      </c>
      <c r="L1407" s="4">
        <v>50</v>
      </c>
      <c r="M1407" s="1">
        <v>0</v>
      </c>
      <c r="N1407" s="4">
        <v>0</v>
      </c>
      <c r="O1407" s="4">
        <v>50</v>
      </c>
      <c r="P1407" s="1">
        <v>2</v>
      </c>
    </row>
    <row r="1408" spans="1:16" x14ac:dyDescent="0.35">
      <c r="A1408" t="s">
        <v>285</v>
      </c>
      <c r="B1408" t="s">
        <v>286</v>
      </c>
      <c r="C1408" t="s">
        <v>287</v>
      </c>
      <c r="D1408" t="s">
        <v>181</v>
      </c>
      <c r="E1408" t="s">
        <v>41</v>
      </c>
      <c r="F1408" t="s">
        <v>31</v>
      </c>
      <c r="G1408" s="5">
        <v>0</v>
      </c>
      <c r="H1408" s="2">
        <v>92.6</v>
      </c>
      <c r="I1408" s="5">
        <v>1</v>
      </c>
      <c r="J1408" s="3">
        <v>0</v>
      </c>
      <c r="K1408" s="4">
        <v>49.8</v>
      </c>
      <c r="L1408" s="4">
        <v>49.8</v>
      </c>
      <c r="M1408" s="1">
        <v>0</v>
      </c>
      <c r="N1408" s="4">
        <v>0</v>
      </c>
      <c r="O1408" s="4">
        <v>49.8</v>
      </c>
      <c r="P1408" s="1">
        <v>9</v>
      </c>
    </row>
    <row r="1409" spans="1:16" x14ac:dyDescent="0.35">
      <c r="A1409" t="s">
        <v>285</v>
      </c>
      <c r="B1409" t="s">
        <v>286</v>
      </c>
      <c r="C1409" t="s">
        <v>287</v>
      </c>
      <c r="D1409" t="s">
        <v>181</v>
      </c>
      <c r="E1409" t="s">
        <v>72</v>
      </c>
      <c r="F1409" t="s">
        <v>31</v>
      </c>
      <c r="G1409" s="5">
        <v>0</v>
      </c>
      <c r="H1409" s="2">
        <v>92.6</v>
      </c>
      <c r="I1409" s="5">
        <v>1</v>
      </c>
      <c r="J1409" s="3">
        <v>0</v>
      </c>
      <c r="K1409" s="4">
        <v>47.5</v>
      </c>
      <c r="L1409" s="4">
        <v>47.5</v>
      </c>
      <c r="M1409" s="1">
        <v>0</v>
      </c>
      <c r="N1409" s="4">
        <v>0</v>
      </c>
      <c r="O1409" s="4">
        <v>47.5</v>
      </c>
      <c r="P1409" s="1">
        <v>3</v>
      </c>
    </row>
    <row r="1410" spans="1:16" x14ac:dyDescent="0.35">
      <c r="A1410" t="s">
        <v>285</v>
      </c>
      <c r="B1410" t="s">
        <v>286</v>
      </c>
      <c r="C1410" t="s">
        <v>287</v>
      </c>
      <c r="D1410" t="s">
        <v>181</v>
      </c>
      <c r="E1410" t="s">
        <v>71</v>
      </c>
      <c r="F1410" t="s">
        <v>31</v>
      </c>
      <c r="G1410" s="5">
        <v>0</v>
      </c>
      <c r="H1410" s="2">
        <v>92.6</v>
      </c>
      <c r="I1410" s="5">
        <v>1</v>
      </c>
      <c r="J1410" s="3">
        <v>0</v>
      </c>
      <c r="K1410" s="4">
        <v>46</v>
      </c>
      <c r="L1410" s="4">
        <v>46</v>
      </c>
      <c r="M1410" s="1">
        <v>0</v>
      </c>
      <c r="N1410" s="4">
        <v>0</v>
      </c>
      <c r="O1410" s="4">
        <v>46</v>
      </c>
      <c r="P1410" s="1">
        <v>3</v>
      </c>
    </row>
    <row r="1411" spans="1:16" x14ac:dyDescent="0.35">
      <c r="A1411" t="s">
        <v>285</v>
      </c>
      <c r="B1411" t="s">
        <v>286</v>
      </c>
      <c r="C1411" t="s">
        <v>287</v>
      </c>
      <c r="D1411" t="s">
        <v>181</v>
      </c>
      <c r="E1411" t="s">
        <v>60</v>
      </c>
      <c r="F1411" t="s">
        <v>36</v>
      </c>
      <c r="G1411" s="5">
        <v>0</v>
      </c>
      <c r="H1411" s="2">
        <v>92.6</v>
      </c>
      <c r="I1411" s="5">
        <v>1</v>
      </c>
      <c r="J1411" s="3">
        <v>0</v>
      </c>
      <c r="K1411" s="4">
        <v>38</v>
      </c>
      <c r="L1411" s="4">
        <v>38</v>
      </c>
      <c r="M1411" s="1">
        <v>0</v>
      </c>
      <c r="N1411" s="4">
        <v>0</v>
      </c>
      <c r="O1411" s="4">
        <v>38</v>
      </c>
      <c r="P1411" s="1">
        <v>2</v>
      </c>
    </row>
    <row r="1412" spans="1:16" x14ac:dyDescent="0.35">
      <c r="A1412" t="s">
        <v>285</v>
      </c>
      <c r="B1412" t="s">
        <v>286</v>
      </c>
      <c r="C1412" t="s">
        <v>287</v>
      </c>
      <c r="D1412" t="s">
        <v>181</v>
      </c>
      <c r="E1412" t="s">
        <v>50</v>
      </c>
      <c r="F1412" t="s">
        <v>36</v>
      </c>
      <c r="G1412" s="5">
        <v>0</v>
      </c>
      <c r="H1412" s="2">
        <v>92.6</v>
      </c>
      <c r="I1412" s="5">
        <v>1</v>
      </c>
      <c r="J1412" s="3">
        <v>0</v>
      </c>
      <c r="K1412" s="4">
        <v>18.399999999999999</v>
      </c>
      <c r="L1412" s="4">
        <v>18.399999999999999</v>
      </c>
      <c r="M1412" s="1">
        <v>0</v>
      </c>
      <c r="N1412" s="4">
        <v>0</v>
      </c>
      <c r="O1412" s="4">
        <v>18.399999999999999</v>
      </c>
      <c r="P1412" s="1">
        <v>30</v>
      </c>
    </row>
    <row r="1413" spans="1:16" x14ac:dyDescent="0.35">
      <c r="A1413" t="s">
        <v>288</v>
      </c>
      <c r="B1413" t="s">
        <v>289</v>
      </c>
      <c r="C1413" t="s">
        <v>290</v>
      </c>
      <c r="D1413" t="s">
        <v>291</v>
      </c>
      <c r="E1413" t="s">
        <v>85</v>
      </c>
      <c r="F1413" t="s">
        <v>34</v>
      </c>
      <c r="G1413" s="5">
        <v>0</v>
      </c>
      <c r="H1413" s="2">
        <v>95.6</v>
      </c>
      <c r="I1413" s="5">
        <v>1</v>
      </c>
      <c r="J1413" s="3">
        <v>0</v>
      </c>
      <c r="K1413" s="4">
        <v>2108</v>
      </c>
      <c r="L1413" s="4">
        <v>2108</v>
      </c>
      <c r="M1413" s="1">
        <v>0</v>
      </c>
      <c r="N1413" s="4">
        <v>0</v>
      </c>
      <c r="O1413" s="4">
        <v>2108</v>
      </c>
      <c r="P1413" s="1">
        <v>9</v>
      </c>
    </row>
    <row r="1414" spans="1:16" x14ac:dyDescent="0.35">
      <c r="A1414" t="s">
        <v>288</v>
      </c>
      <c r="B1414" t="s">
        <v>289</v>
      </c>
      <c r="C1414" t="s">
        <v>290</v>
      </c>
      <c r="D1414" t="s">
        <v>291</v>
      </c>
      <c r="E1414" t="s">
        <v>23</v>
      </c>
      <c r="F1414" t="s">
        <v>24</v>
      </c>
      <c r="G1414" s="5">
        <v>0</v>
      </c>
      <c r="H1414" s="2">
        <v>95.6</v>
      </c>
      <c r="I1414" s="5">
        <v>1</v>
      </c>
      <c r="J1414" s="3">
        <v>0</v>
      </c>
      <c r="K1414" s="4">
        <v>528</v>
      </c>
      <c r="L1414" s="4">
        <v>528</v>
      </c>
      <c r="M1414" s="1">
        <v>0</v>
      </c>
      <c r="N1414" s="4">
        <v>0</v>
      </c>
      <c r="O1414" s="4">
        <v>528</v>
      </c>
      <c r="P1414" s="1">
        <v>2</v>
      </c>
    </row>
    <row r="1415" spans="1:16" x14ac:dyDescent="0.35">
      <c r="A1415" t="s">
        <v>288</v>
      </c>
      <c r="B1415" t="s">
        <v>289</v>
      </c>
      <c r="C1415" t="s">
        <v>290</v>
      </c>
      <c r="D1415" t="s">
        <v>291</v>
      </c>
      <c r="E1415" t="s">
        <v>97</v>
      </c>
      <c r="F1415" t="s">
        <v>36</v>
      </c>
      <c r="G1415" s="5">
        <v>0</v>
      </c>
      <c r="H1415" s="2">
        <v>95.6</v>
      </c>
      <c r="I1415" s="5">
        <v>1</v>
      </c>
      <c r="J1415" s="3">
        <v>0</v>
      </c>
      <c r="K1415" s="4">
        <v>500</v>
      </c>
      <c r="L1415" s="4">
        <v>500</v>
      </c>
      <c r="M1415" s="1">
        <v>0</v>
      </c>
      <c r="N1415" s="4">
        <v>0</v>
      </c>
      <c r="O1415" s="4">
        <v>500</v>
      </c>
      <c r="P1415" s="1">
        <v>7</v>
      </c>
    </row>
    <row r="1416" spans="1:16" x14ac:dyDescent="0.35">
      <c r="A1416" t="s">
        <v>288</v>
      </c>
      <c r="B1416" t="s">
        <v>289</v>
      </c>
      <c r="C1416" t="s">
        <v>290</v>
      </c>
      <c r="D1416" t="s">
        <v>291</v>
      </c>
      <c r="E1416" t="s">
        <v>105</v>
      </c>
      <c r="F1416" t="s">
        <v>34</v>
      </c>
      <c r="G1416" s="5">
        <v>0</v>
      </c>
      <c r="H1416" s="2">
        <v>95.6</v>
      </c>
      <c r="I1416" s="5">
        <v>1</v>
      </c>
      <c r="J1416" s="3">
        <v>0</v>
      </c>
      <c r="K1416" s="4">
        <v>414</v>
      </c>
      <c r="L1416" s="4">
        <v>414</v>
      </c>
      <c r="M1416" s="1">
        <v>0</v>
      </c>
      <c r="N1416" s="4">
        <v>0</v>
      </c>
      <c r="O1416" s="4">
        <v>414</v>
      </c>
      <c r="P1416" s="1">
        <v>9</v>
      </c>
    </row>
    <row r="1417" spans="1:16" x14ac:dyDescent="0.35">
      <c r="A1417" t="s">
        <v>288</v>
      </c>
      <c r="B1417" t="s">
        <v>289</v>
      </c>
      <c r="C1417" t="s">
        <v>290</v>
      </c>
      <c r="D1417" t="s">
        <v>291</v>
      </c>
      <c r="E1417" t="s">
        <v>91</v>
      </c>
      <c r="F1417" t="s">
        <v>36</v>
      </c>
      <c r="G1417" s="5">
        <v>0</v>
      </c>
      <c r="H1417" s="2">
        <v>95.6</v>
      </c>
      <c r="I1417" s="5">
        <v>1</v>
      </c>
      <c r="J1417" s="3">
        <v>0</v>
      </c>
      <c r="K1417" s="4">
        <v>388.35</v>
      </c>
      <c r="L1417" s="4">
        <v>388.35</v>
      </c>
      <c r="M1417" s="1">
        <v>0</v>
      </c>
      <c r="N1417" s="4">
        <v>0</v>
      </c>
      <c r="O1417" s="4">
        <v>388.35</v>
      </c>
      <c r="P1417" s="1">
        <v>10</v>
      </c>
    </row>
    <row r="1418" spans="1:16" x14ac:dyDescent="0.35">
      <c r="A1418" t="s">
        <v>288</v>
      </c>
      <c r="B1418" t="s">
        <v>289</v>
      </c>
      <c r="C1418" t="s">
        <v>290</v>
      </c>
      <c r="D1418" t="s">
        <v>291</v>
      </c>
      <c r="E1418" t="s">
        <v>58</v>
      </c>
      <c r="F1418" t="s">
        <v>59</v>
      </c>
      <c r="G1418" s="5">
        <v>0</v>
      </c>
      <c r="H1418" s="2">
        <v>95.6</v>
      </c>
      <c r="I1418" s="5">
        <v>1</v>
      </c>
      <c r="J1418" s="3">
        <v>0</v>
      </c>
      <c r="K1418" s="4">
        <v>360</v>
      </c>
      <c r="L1418" s="4">
        <v>360</v>
      </c>
      <c r="M1418" s="1">
        <v>0</v>
      </c>
      <c r="N1418" s="4">
        <v>0</v>
      </c>
      <c r="O1418" s="4">
        <v>360</v>
      </c>
      <c r="P1418" s="1">
        <v>12</v>
      </c>
    </row>
    <row r="1419" spans="1:16" x14ac:dyDescent="0.35">
      <c r="A1419" t="s">
        <v>288</v>
      </c>
      <c r="B1419" t="s">
        <v>289</v>
      </c>
      <c r="C1419" t="s">
        <v>290</v>
      </c>
      <c r="D1419" t="s">
        <v>291</v>
      </c>
      <c r="E1419" t="s">
        <v>46</v>
      </c>
      <c r="F1419" t="s">
        <v>31</v>
      </c>
      <c r="G1419" s="5">
        <v>0</v>
      </c>
      <c r="H1419" s="2">
        <v>95.6</v>
      </c>
      <c r="I1419" s="5">
        <v>1</v>
      </c>
      <c r="J1419" s="3">
        <v>0</v>
      </c>
      <c r="K1419" s="4">
        <v>261.75</v>
      </c>
      <c r="L1419" s="4">
        <v>261.75</v>
      </c>
      <c r="M1419" s="1">
        <v>0</v>
      </c>
      <c r="N1419" s="4">
        <v>0</v>
      </c>
      <c r="O1419" s="4">
        <v>261.75</v>
      </c>
      <c r="P1419" s="1">
        <v>12</v>
      </c>
    </row>
    <row r="1420" spans="1:16" x14ac:dyDescent="0.35">
      <c r="A1420" t="s">
        <v>288</v>
      </c>
      <c r="B1420" t="s">
        <v>289</v>
      </c>
      <c r="C1420" t="s">
        <v>290</v>
      </c>
      <c r="D1420" t="s">
        <v>291</v>
      </c>
      <c r="E1420" t="s">
        <v>40</v>
      </c>
      <c r="F1420" t="s">
        <v>24</v>
      </c>
      <c r="G1420" s="5">
        <v>0</v>
      </c>
      <c r="H1420" s="2">
        <v>95.6</v>
      </c>
      <c r="I1420" s="5">
        <v>1</v>
      </c>
      <c r="J1420" s="3">
        <v>0</v>
      </c>
      <c r="K1420" s="4">
        <v>258</v>
      </c>
      <c r="L1420" s="4">
        <v>258</v>
      </c>
      <c r="M1420" s="1">
        <v>0</v>
      </c>
      <c r="N1420" s="4">
        <v>0</v>
      </c>
      <c r="O1420" s="4">
        <v>258</v>
      </c>
      <c r="P1420" s="1">
        <v>2</v>
      </c>
    </row>
    <row r="1421" spans="1:16" x14ac:dyDescent="0.35">
      <c r="A1421" t="s">
        <v>288</v>
      </c>
      <c r="B1421" t="s">
        <v>289</v>
      </c>
      <c r="C1421" t="s">
        <v>290</v>
      </c>
      <c r="D1421" t="s">
        <v>291</v>
      </c>
      <c r="E1421" t="s">
        <v>107</v>
      </c>
      <c r="F1421" t="s">
        <v>39</v>
      </c>
      <c r="G1421" s="5">
        <v>0</v>
      </c>
      <c r="H1421" s="2">
        <v>95.6</v>
      </c>
      <c r="I1421" s="5">
        <v>1</v>
      </c>
      <c r="J1421" s="3">
        <v>0</v>
      </c>
      <c r="K1421" s="4">
        <v>234</v>
      </c>
      <c r="L1421" s="4">
        <v>234</v>
      </c>
      <c r="M1421" s="1">
        <v>0</v>
      </c>
      <c r="N1421" s="4">
        <v>0</v>
      </c>
      <c r="O1421" s="4">
        <v>234</v>
      </c>
      <c r="P1421" s="1">
        <v>10</v>
      </c>
    </row>
    <row r="1422" spans="1:16" x14ac:dyDescent="0.35">
      <c r="A1422" t="s">
        <v>288</v>
      </c>
      <c r="B1422" t="s">
        <v>289</v>
      </c>
      <c r="C1422" t="s">
        <v>290</v>
      </c>
      <c r="D1422" t="s">
        <v>291</v>
      </c>
      <c r="E1422" t="s">
        <v>70</v>
      </c>
      <c r="F1422" t="s">
        <v>59</v>
      </c>
      <c r="G1422" s="5">
        <v>0</v>
      </c>
      <c r="H1422" s="2">
        <v>95.6</v>
      </c>
      <c r="I1422" s="5">
        <v>1</v>
      </c>
      <c r="J1422" s="3">
        <v>0</v>
      </c>
      <c r="K1422" s="4">
        <v>218.4</v>
      </c>
      <c r="L1422" s="4">
        <v>218.4</v>
      </c>
      <c r="M1422" s="1">
        <v>0</v>
      </c>
      <c r="N1422" s="4">
        <v>0</v>
      </c>
      <c r="O1422" s="4">
        <v>218.4</v>
      </c>
      <c r="P1422" s="1">
        <v>2</v>
      </c>
    </row>
    <row r="1423" spans="1:16" x14ac:dyDescent="0.35">
      <c r="A1423" t="s">
        <v>288</v>
      </c>
      <c r="B1423" t="s">
        <v>289</v>
      </c>
      <c r="C1423" t="s">
        <v>290</v>
      </c>
      <c r="D1423" t="s">
        <v>291</v>
      </c>
      <c r="E1423" t="s">
        <v>25</v>
      </c>
      <c r="F1423" t="s">
        <v>21</v>
      </c>
      <c r="G1423" s="5">
        <v>0</v>
      </c>
      <c r="H1423" s="2">
        <v>95.6</v>
      </c>
      <c r="I1423" s="5">
        <v>1</v>
      </c>
      <c r="J1423" s="3">
        <v>0</v>
      </c>
      <c r="K1423" s="4">
        <v>164</v>
      </c>
      <c r="L1423" s="4">
        <v>164</v>
      </c>
      <c r="M1423" s="1">
        <v>0</v>
      </c>
      <c r="N1423" s="4">
        <v>0</v>
      </c>
      <c r="O1423" s="4">
        <v>164</v>
      </c>
      <c r="P1423" s="1">
        <v>2</v>
      </c>
    </row>
    <row r="1424" spans="1:16" x14ac:dyDescent="0.35">
      <c r="A1424" t="s">
        <v>288</v>
      </c>
      <c r="B1424" t="s">
        <v>289</v>
      </c>
      <c r="C1424" t="s">
        <v>290</v>
      </c>
      <c r="D1424" t="s">
        <v>291</v>
      </c>
      <c r="E1424" t="s">
        <v>49</v>
      </c>
      <c r="F1424" t="s">
        <v>34</v>
      </c>
      <c r="G1424" s="5">
        <v>0</v>
      </c>
      <c r="H1424" s="2">
        <v>95.6</v>
      </c>
      <c r="I1424" s="5">
        <v>1</v>
      </c>
      <c r="J1424" s="3">
        <v>0</v>
      </c>
      <c r="K1424" s="4">
        <v>144</v>
      </c>
      <c r="L1424" s="4">
        <v>144</v>
      </c>
      <c r="M1424" s="1">
        <v>0</v>
      </c>
      <c r="N1424" s="4">
        <v>0</v>
      </c>
      <c r="O1424" s="4">
        <v>144</v>
      </c>
      <c r="P1424" s="1">
        <v>9</v>
      </c>
    </row>
    <row r="1425" spans="1:16" x14ac:dyDescent="0.35">
      <c r="A1425" t="s">
        <v>288</v>
      </c>
      <c r="B1425" t="s">
        <v>289</v>
      </c>
      <c r="C1425" t="s">
        <v>290</v>
      </c>
      <c r="D1425" t="s">
        <v>291</v>
      </c>
      <c r="E1425" t="s">
        <v>77</v>
      </c>
      <c r="F1425" t="s">
        <v>34</v>
      </c>
      <c r="G1425" s="5">
        <v>132</v>
      </c>
      <c r="H1425" s="2">
        <v>95.6</v>
      </c>
      <c r="I1425" s="5">
        <v>2</v>
      </c>
      <c r="J1425" s="3">
        <v>0</v>
      </c>
      <c r="K1425" s="4">
        <v>90</v>
      </c>
      <c r="L1425" s="4">
        <v>45</v>
      </c>
      <c r="M1425" s="1">
        <v>1.52E-2</v>
      </c>
      <c r="N1425" s="4">
        <v>0.68181818181818099</v>
      </c>
      <c r="O1425" s="4">
        <v>45</v>
      </c>
      <c r="P1425" s="1">
        <v>2</v>
      </c>
    </row>
    <row r="1426" spans="1:16" x14ac:dyDescent="0.35">
      <c r="A1426" t="s">
        <v>288</v>
      </c>
      <c r="B1426" t="s">
        <v>289</v>
      </c>
      <c r="C1426" t="s">
        <v>290</v>
      </c>
      <c r="D1426" t="s">
        <v>291</v>
      </c>
      <c r="E1426" t="s">
        <v>44</v>
      </c>
      <c r="F1426" t="s">
        <v>36</v>
      </c>
      <c r="G1426" s="5">
        <v>0</v>
      </c>
      <c r="H1426" s="2">
        <v>95.6</v>
      </c>
      <c r="I1426" s="5">
        <v>1</v>
      </c>
      <c r="J1426" s="3">
        <v>0</v>
      </c>
      <c r="K1426" s="4">
        <v>48.25</v>
      </c>
      <c r="L1426" s="4">
        <v>48.25</v>
      </c>
      <c r="M1426" s="1">
        <v>0</v>
      </c>
      <c r="N1426" s="4">
        <v>0</v>
      </c>
      <c r="O1426" s="4">
        <v>48.25</v>
      </c>
      <c r="P1426" s="1">
        <v>12</v>
      </c>
    </row>
    <row r="1427" spans="1:16" x14ac:dyDescent="0.35">
      <c r="A1427" t="s">
        <v>288</v>
      </c>
      <c r="B1427" t="s">
        <v>289</v>
      </c>
      <c r="C1427" t="s">
        <v>290</v>
      </c>
      <c r="D1427" t="s">
        <v>291</v>
      </c>
      <c r="E1427" t="s">
        <v>71</v>
      </c>
      <c r="F1427" t="s">
        <v>31</v>
      </c>
      <c r="G1427" s="5">
        <v>0</v>
      </c>
      <c r="H1427" s="2">
        <v>95.6</v>
      </c>
      <c r="I1427" s="5">
        <v>1</v>
      </c>
      <c r="J1427" s="3">
        <v>0</v>
      </c>
      <c r="K1427" s="4">
        <v>18.399999999999999</v>
      </c>
      <c r="L1427" s="4">
        <v>18.399999999999999</v>
      </c>
      <c r="M1427" s="1">
        <v>0</v>
      </c>
      <c r="N1427" s="4">
        <v>0</v>
      </c>
      <c r="O1427" s="4">
        <v>18.399999999999999</v>
      </c>
      <c r="P1427" s="1">
        <v>9</v>
      </c>
    </row>
    <row r="1428" spans="1:16" x14ac:dyDescent="0.35">
      <c r="A1428" t="s">
        <v>292</v>
      </c>
      <c r="B1428" t="s">
        <v>293</v>
      </c>
      <c r="C1428" t="s">
        <v>174</v>
      </c>
      <c r="D1428" t="s">
        <v>161</v>
      </c>
      <c r="E1428" t="s">
        <v>86</v>
      </c>
      <c r="F1428" t="s">
        <v>31</v>
      </c>
      <c r="G1428" s="5">
        <v>0</v>
      </c>
      <c r="H1428" s="2">
        <v>101.8</v>
      </c>
      <c r="I1428" s="5">
        <v>1</v>
      </c>
      <c r="J1428" s="3">
        <v>0</v>
      </c>
      <c r="K1428" s="4">
        <v>1296</v>
      </c>
      <c r="L1428" s="4">
        <v>1296</v>
      </c>
      <c r="M1428" s="1">
        <v>0</v>
      </c>
      <c r="N1428" s="4">
        <v>0</v>
      </c>
      <c r="O1428" s="4">
        <v>1296</v>
      </c>
      <c r="P1428" s="1">
        <v>5</v>
      </c>
    </row>
    <row r="1429" spans="1:16" x14ac:dyDescent="0.35">
      <c r="A1429" t="s">
        <v>292</v>
      </c>
      <c r="B1429" t="s">
        <v>293</v>
      </c>
      <c r="C1429" t="s">
        <v>174</v>
      </c>
      <c r="D1429" t="s">
        <v>161</v>
      </c>
      <c r="E1429" t="s">
        <v>29</v>
      </c>
      <c r="F1429" t="s">
        <v>24</v>
      </c>
      <c r="G1429" s="5">
        <v>0</v>
      </c>
      <c r="H1429" s="2">
        <v>101.8</v>
      </c>
      <c r="I1429" s="5">
        <v>1</v>
      </c>
      <c r="J1429" s="3">
        <v>0</v>
      </c>
      <c r="K1429" s="4">
        <v>1020</v>
      </c>
      <c r="L1429" s="4">
        <v>1020</v>
      </c>
      <c r="M1429" s="1">
        <v>0</v>
      </c>
      <c r="N1429" s="4">
        <v>0</v>
      </c>
      <c r="O1429" s="4">
        <v>1020</v>
      </c>
      <c r="P1429" s="1">
        <v>8</v>
      </c>
    </row>
    <row r="1430" spans="1:16" x14ac:dyDescent="0.35">
      <c r="A1430" t="s">
        <v>292</v>
      </c>
      <c r="B1430" t="s">
        <v>293</v>
      </c>
      <c r="C1430" t="s">
        <v>174</v>
      </c>
      <c r="D1430" t="s">
        <v>161</v>
      </c>
      <c r="E1430" t="s">
        <v>20</v>
      </c>
      <c r="F1430" t="s">
        <v>21</v>
      </c>
      <c r="G1430" s="5">
        <v>0</v>
      </c>
      <c r="H1430" s="2">
        <v>101.8</v>
      </c>
      <c r="I1430" s="5">
        <v>1</v>
      </c>
      <c r="J1430" s="3">
        <v>5.0000000745057997E-2</v>
      </c>
      <c r="K1430" s="4">
        <v>940.80399926215398</v>
      </c>
      <c r="L1430" s="4">
        <v>940.80399926215398</v>
      </c>
      <c r="M1430" s="1">
        <v>0</v>
      </c>
      <c r="N1430" s="4">
        <v>0</v>
      </c>
      <c r="O1430" s="4">
        <v>940.80399926215398</v>
      </c>
      <c r="P1430" s="1">
        <v>4</v>
      </c>
    </row>
    <row r="1431" spans="1:16" x14ac:dyDescent="0.35">
      <c r="A1431" t="s">
        <v>292</v>
      </c>
      <c r="B1431" t="s">
        <v>293</v>
      </c>
      <c r="C1431" t="s">
        <v>174</v>
      </c>
      <c r="D1431" t="s">
        <v>161</v>
      </c>
      <c r="E1431" t="s">
        <v>87</v>
      </c>
      <c r="F1431" t="s">
        <v>34</v>
      </c>
      <c r="G1431" s="5">
        <v>0</v>
      </c>
      <c r="H1431" s="2">
        <v>101.8</v>
      </c>
      <c r="I1431" s="5">
        <v>1</v>
      </c>
      <c r="J1431" s="3">
        <v>0</v>
      </c>
      <c r="K1431" s="4">
        <v>504</v>
      </c>
      <c r="L1431" s="4">
        <v>504</v>
      </c>
      <c r="M1431" s="1">
        <v>0</v>
      </c>
      <c r="N1431" s="4">
        <v>0</v>
      </c>
      <c r="O1431" s="4">
        <v>504</v>
      </c>
      <c r="P1431" s="1">
        <v>8</v>
      </c>
    </row>
    <row r="1432" spans="1:16" x14ac:dyDescent="0.35">
      <c r="A1432" t="s">
        <v>292</v>
      </c>
      <c r="B1432" t="s">
        <v>293</v>
      </c>
      <c r="C1432" t="s">
        <v>174</v>
      </c>
      <c r="D1432" t="s">
        <v>161</v>
      </c>
      <c r="E1432" t="s">
        <v>91</v>
      </c>
      <c r="F1432" t="s">
        <v>36</v>
      </c>
      <c r="G1432" s="5">
        <v>0</v>
      </c>
      <c r="H1432" s="2">
        <v>101.8</v>
      </c>
      <c r="I1432" s="5">
        <v>1</v>
      </c>
      <c r="J1432" s="3">
        <v>5.0000000745057997E-2</v>
      </c>
      <c r="K1432" s="4">
        <v>491.909999614208</v>
      </c>
      <c r="L1432" s="4">
        <v>491.909999614208</v>
      </c>
      <c r="M1432" s="1">
        <v>0</v>
      </c>
      <c r="N1432" s="4">
        <v>0</v>
      </c>
      <c r="O1432" s="4">
        <v>491.909999614208</v>
      </c>
      <c r="P1432" s="1">
        <v>4</v>
      </c>
    </row>
    <row r="1433" spans="1:16" x14ac:dyDescent="0.35">
      <c r="A1433" t="s">
        <v>292</v>
      </c>
      <c r="B1433" t="s">
        <v>293</v>
      </c>
      <c r="C1433" t="s">
        <v>174</v>
      </c>
      <c r="D1433" t="s">
        <v>161</v>
      </c>
      <c r="E1433" t="s">
        <v>42</v>
      </c>
      <c r="F1433" t="s">
        <v>24</v>
      </c>
      <c r="G1433" s="5">
        <v>0</v>
      </c>
      <c r="H1433" s="2">
        <v>101.8</v>
      </c>
      <c r="I1433" s="5">
        <v>1</v>
      </c>
      <c r="J1433" s="3">
        <v>0.10000000149011599</v>
      </c>
      <c r="K1433" s="4">
        <v>469.79999922215899</v>
      </c>
      <c r="L1433" s="4">
        <v>469.79999922215899</v>
      </c>
      <c r="M1433" s="1">
        <v>0</v>
      </c>
      <c r="N1433" s="4">
        <v>0</v>
      </c>
      <c r="O1433" s="4">
        <v>469.79999922215899</v>
      </c>
      <c r="P1433" s="1">
        <v>3</v>
      </c>
    </row>
    <row r="1434" spans="1:16" x14ac:dyDescent="0.35">
      <c r="A1434" t="s">
        <v>292</v>
      </c>
      <c r="B1434" t="s">
        <v>293</v>
      </c>
      <c r="C1434" t="s">
        <v>174</v>
      </c>
      <c r="D1434" t="s">
        <v>161</v>
      </c>
      <c r="E1434" t="s">
        <v>30</v>
      </c>
      <c r="F1434" t="s">
        <v>31</v>
      </c>
      <c r="G1434" s="5">
        <v>0</v>
      </c>
      <c r="H1434" s="2">
        <v>101.8</v>
      </c>
      <c r="I1434" s="5">
        <v>1</v>
      </c>
      <c r="J1434" s="3">
        <v>0.20000000298023199</v>
      </c>
      <c r="K1434" s="4">
        <v>394.39999853074499</v>
      </c>
      <c r="L1434" s="4">
        <v>394.39999853074499</v>
      </c>
      <c r="M1434" s="1">
        <v>0</v>
      </c>
      <c r="N1434" s="4">
        <v>0</v>
      </c>
      <c r="O1434" s="4">
        <v>394.39999853074499</v>
      </c>
      <c r="P1434" s="1">
        <v>9</v>
      </c>
    </row>
    <row r="1435" spans="1:16" x14ac:dyDescent="0.35">
      <c r="A1435" t="s">
        <v>292</v>
      </c>
      <c r="B1435" t="s">
        <v>293</v>
      </c>
      <c r="C1435" t="s">
        <v>174</v>
      </c>
      <c r="D1435" t="s">
        <v>161</v>
      </c>
      <c r="E1435" t="s">
        <v>32</v>
      </c>
      <c r="F1435" t="s">
        <v>21</v>
      </c>
      <c r="G1435" s="5">
        <v>0</v>
      </c>
      <c r="H1435" s="2">
        <v>101.8</v>
      </c>
      <c r="I1435" s="5">
        <v>1</v>
      </c>
      <c r="J1435" s="3">
        <v>0.20000000298023199</v>
      </c>
      <c r="K1435" s="4">
        <v>383.99999856948801</v>
      </c>
      <c r="L1435" s="4">
        <v>383.99999856948801</v>
      </c>
      <c r="M1435" s="1">
        <v>0</v>
      </c>
      <c r="N1435" s="4">
        <v>0</v>
      </c>
      <c r="O1435" s="4">
        <v>383.99999856948801</v>
      </c>
      <c r="P1435" s="1">
        <v>9</v>
      </c>
    </row>
    <row r="1436" spans="1:16" x14ac:dyDescent="0.35">
      <c r="A1436" t="s">
        <v>292</v>
      </c>
      <c r="B1436" t="s">
        <v>293</v>
      </c>
      <c r="C1436" t="s">
        <v>174</v>
      </c>
      <c r="D1436" t="s">
        <v>161</v>
      </c>
      <c r="E1436" t="s">
        <v>79</v>
      </c>
      <c r="F1436" t="s">
        <v>36</v>
      </c>
      <c r="G1436" s="5">
        <v>0</v>
      </c>
      <c r="H1436" s="2">
        <v>101.8</v>
      </c>
      <c r="I1436" s="5">
        <v>1</v>
      </c>
      <c r="J1436" s="3">
        <v>0.10000000149011599</v>
      </c>
      <c r="K1436" s="4">
        <v>357.74999940767799</v>
      </c>
      <c r="L1436" s="4">
        <v>357.74999940767799</v>
      </c>
      <c r="M1436" s="1">
        <v>0</v>
      </c>
      <c r="N1436" s="4">
        <v>0</v>
      </c>
      <c r="O1436" s="4">
        <v>357.74999940767799</v>
      </c>
      <c r="P1436" s="1">
        <v>3</v>
      </c>
    </row>
    <row r="1437" spans="1:16" x14ac:dyDescent="0.35">
      <c r="A1437" t="s">
        <v>292</v>
      </c>
      <c r="B1437" t="s">
        <v>293</v>
      </c>
      <c r="C1437" t="s">
        <v>174</v>
      </c>
      <c r="D1437" t="s">
        <v>161</v>
      </c>
      <c r="E1437" t="s">
        <v>109</v>
      </c>
      <c r="F1437" t="s">
        <v>39</v>
      </c>
      <c r="G1437" s="5">
        <v>0</v>
      </c>
      <c r="H1437" s="2">
        <v>101.8</v>
      </c>
      <c r="I1437" s="5">
        <v>1</v>
      </c>
      <c r="J1437" s="3">
        <v>0.20000000298023199</v>
      </c>
      <c r="K1437" s="4">
        <v>351.99999868869702</v>
      </c>
      <c r="L1437" s="4">
        <v>351.99999868869702</v>
      </c>
      <c r="M1437" s="1">
        <v>0</v>
      </c>
      <c r="N1437" s="4">
        <v>0</v>
      </c>
      <c r="O1437" s="4">
        <v>351.99999868869702</v>
      </c>
      <c r="P1437" s="1">
        <v>9</v>
      </c>
    </row>
    <row r="1438" spans="1:16" x14ac:dyDescent="0.35">
      <c r="A1438" t="s">
        <v>292</v>
      </c>
      <c r="B1438" t="s">
        <v>293</v>
      </c>
      <c r="C1438" t="s">
        <v>174</v>
      </c>
      <c r="D1438" t="s">
        <v>161</v>
      </c>
      <c r="E1438" t="s">
        <v>37</v>
      </c>
      <c r="F1438" t="s">
        <v>31</v>
      </c>
      <c r="G1438" s="5">
        <v>0</v>
      </c>
      <c r="H1438" s="2">
        <v>101.8</v>
      </c>
      <c r="I1438" s="5">
        <v>1</v>
      </c>
      <c r="J1438" s="3">
        <v>0</v>
      </c>
      <c r="K1438" s="4">
        <v>300</v>
      </c>
      <c r="L1438" s="4">
        <v>300</v>
      </c>
      <c r="M1438" s="1">
        <v>0</v>
      </c>
      <c r="N1438" s="4">
        <v>0</v>
      </c>
      <c r="O1438" s="4">
        <v>300</v>
      </c>
      <c r="P1438" s="1">
        <v>8</v>
      </c>
    </row>
    <row r="1439" spans="1:16" x14ac:dyDescent="0.35">
      <c r="A1439" t="s">
        <v>292</v>
      </c>
      <c r="B1439" t="s">
        <v>293</v>
      </c>
      <c r="C1439" t="s">
        <v>174</v>
      </c>
      <c r="D1439" t="s">
        <v>161</v>
      </c>
      <c r="E1439" t="s">
        <v>57</v>
      </c>
      <c r="F1439" t="s">
        <v>24</v>
      </c>
      <c r="G1439" s="5">
        <v>0</v>
      </c>
      <c r="H1439" s="2">
        <v>101.8</v>
      </c>
      <c r="I1439" s="5">
        <v>1</v>
      </c>
      <c r="J1439" s="3">
        <v>5.0000000745057997E-2</v>
      </c>
      <c r="K1439" s="4">
        <v>189.99999985098799</v>
      </c>
      <c r="L1439" s="4">
        <v>189.99999985098799</v>
      </c>
      <c r="M1439" s="1">
        <v>0</v>
      </c>
      <c r="N1439" s="4">
        <v>0</v>
      </c>
      <c r="O1439" s="4">
        <v>189.99999985098799</v>
      </c>
      <c r="P1439" s="1">
        <v>3</v>
      </c>
    </row>
    <row r="1440" spans="1:16" x14ac:dyDescent="0.35">
      <c r="A1440" t="s">
        <v>292</v>
      </c>
      <c r="B1440" t="s">
        <v>293</v>
      </c>
      <c r="C1440" t="s">
        <v>174</v>
      </c>
      <c r="D1440" t="s">
        <v>161</v>
      </c>
      <c r="E1440" t="s">
        <v>114</v>
      </c>
      <c r="F1440" t="s">
        <v>39</v>
      </c>
      <c r="G1440" s="5">
        <v>0</v>
      </c>
      <c r="H1440" s="2">
        <v>101.8</v>
      </c>
      <c r="I1440" s="5">
        <v>1</v>
      </c>
      <c r="J1440" s="3">
        <v>0</v>
      </c>
      <c r="K1440" s="4">
        <v>150</v>
      </c>
      <c r="L1440" s="4">
        <v>150</v>
      </c>
      <c r="M1440" s="1">
        <v>0</v>
      </c>
      <c r="N1440" s="4">
        <v>0</v>
      </c>
      <c r="O1440" s="4">
        <v>150</v>
      </c>
      <c r="P1440" s="1">
        <v>8</v>
      </c>
    </row>
    <row r="1441" spans="1:16" x14ac:dyDescent="0.35">
      <c r="A1441" t="s">
        <v>294</v>
      </c>
      <c r="B1441" t="s">
        <v>295</v>
      </c>
      <c r="C1441" t="s">
        <v>296</v>
      </c>
      <c r="D1441" t="s">
        <v>104</v>
      </c>
      <c r="E1441" t="s">
        <v>23</v>
      </c>
      <c r="F1441" t="s">
        <v>24</v>
      </c>
      <c r="G1441" s="5">
        <v>0</v>
      </c>
      <c r="H1441" s="2">
        <v>104.8</v>
      </c>
      <c r="I1441" s="5">
        <v>1</v>
      </c>
      <c r="J1441" s="3">
        <v>0</v>
      </c>
      <c r="K1441" s="4">
        <v>1650</v>
      </c>
      <c r="L1441" s="4">
        <v>1650</v>
      </c>
      <c r="M1441" s="1">
        <v>0</v>
      </c>
      <c r="N1441" s="4">
        <v>0</v>
      </c>
      <c r="O1441" s="4">
        <v>1650</v>
      </c>
      <c r="P1441" s="1">
        <v>2</v>
      </c>
    </row>
    <row r="1442" spans="1:16" x14ac:dyDescent="0.35">
      <c r="A1442" t="s">
        <v>294</v>
      </c>
      <c r="B1442" t="s">
        <v>295</v>
      </c>
      <c r="C1442" t="s">
        <v>296</v>
      </c>
      <c r="D1442" t="s">
        <v>104</v>
      </c>
      <c r="E1442" t="s">
        <v>25</v>
      </c>
      <c r="F1442" t="s">
        <v>21</v>
      </c>
      <c r="G1442" s="5">
        <v>0</v>
      </c>
      <c r="H1442" s="2">
        <v>104.8</v>
      </c>
      <c r="I1442" s="5">
        <v>1</v>
      </c>
      <c r="J1442" s="3">
        <v>0</v>
      </c>
      <c r="K1442" s="4">
        <v>656</v>
      </c>
      <c r="L1442" s="4">
        <v>656</v>
      </c>
      <c r="M1442" s="1">
        <v>0</v>
      </c>
      <c r="N1442" s="4">
        <v>0</v>
      </c>
      <c r="O1442" s="4">
        <v>656</v>
      </c>
      <c r="P1442" s="1">
        <v>5</v>
      </c>
    </row>
    <row r="1443" spans="1:16" x14ac:dyDescent="0.35">
      <c r="A1443" t="s">
        <v>294</v>
      </c>
      <c r="B1443" t="s">
        <v>295</v>
      </c>
      <c r="C1443" t="s">
        <v>296</v>
      </c>
      <c r="D1443" t="s">
        <v>104</v>
      </c>
      <c r="E1443" t="s">
        <v>92</v>
      </c>
      <c r="F1443" t="s">
        <v>24</v>
      </c>
      <c r="G1443" s="5">
        <v>0</v>
      </c>
      <c r="H1443" s="2">
        <v>104.8</v>
      </c>
      <c r="I1443" s="5">
        <v>1</v>
      </c>
      <c r="J1443" s="3">
        <v>0</v>
      </c>
      <c r="K1443" s="4">
        <v>420</v>
      </c>
      <c r="L1443" s="4">
        <v>420</v>
      </c>
      <c r="M1443" s="1">
        <v>0</v>
      </c>
      <c r="N1443" s="4">
        <v>0</v>
      </c>
      <c r="O1443" s="4">
        <v>420</v>
      </c>
      <c r="P1443" s="1">
        <v>11</v>
      </c>
    </row>
    <row r="1444" spans="1:16" x14ac:dyDescent="0.35">
      <c r="A1444" t="s">
        <v>294</v>
      </c>
      <c r="B1444" t="s">
        <v>295</v>
      </c>
      <c r="C1444" t="s">
        <v>296</v>
      </c>
      <c r="D1444" t="s">
        <v>104</v>
      </c>
      <c r="E1444" t="s">
        <v>41</v>
      </c>
      <c r="F1444" t="s">
        <v>31</v>
      </c>
      <c r="G1444" s="5">
        <v>0</v>
      </c>
      <c r="H1444" s="2">
        <v>104.8</v>
      </c>
      <c r="I1444" s="5">
        <v>1</v>
      </c>
      <c r="J1444" s="3">
        <v>0</v>
      </c>
      <c r="K1444" s="4">
        <v>374.76</v>
      </c>
      <c r="L1444" s="4">
        <v>374.76</v>
      </c>
      <c r="M1444" s="1">
        <v>0</v>
      </c>
      <c r="N1444" s="4">
        <v>0</v>
      </c>
      <c r="O1444" s="4">
        <v>374.76</v>
      </c>
      <c r="P1444" s="1">
        <v>5</v>
      </c>
    </row>
    <row r="1445" spans="1:16" x14ac:dyDescent="0.35">
      <c r="A1445" t="s">
        <v>294</v>
      </c>
      <c r="B1445" t="s">
        <v>295</v>
      </c>
      <c r="C1445" t="s">
        <v>296</v>
      </c>
      <c r="D1445" t="s">
        <v>104</v>
      </c>
      <c r="E1445" t="s">
        <v>57</v>
      </c>
      <c r="F1445" t="s">
        <v>24</v>
      </c>
      <c r="G1445" s="5">
        <v>0</v>
      </c>
      <c r="H1445" s="2">
        <v>104.8</v>
      </c>
      <c r="I1445" s="5">
        <v>1</v>
      </c>
      <c r="J1445" s="3">
        <v>0</v>
      </c>
      <c r="K1445" s="4">
        <v>200</v>
      </c>
      <c r="L1445" s="4">
        <v>200</v>
      </c>
      <c r="M1445" s="1">
        <v>0</v>
      </c>
      <c r="N1445" s="4">
        <v>0</v>
      </c>
      <c r="O1445" s="4">
        <v>200</v>
      </c>
      <c r="P1445" s="1">
        <v>8</v>
      </c>
    </row>
    <row r="1446" spans="1:16" x14ac:dyDescent="0.35">
      <c r="A1446" t="s">
        <v>294</v>
      </c>
      <c r="B1446" t="s">
        <v>295</v>
      </c>
      <c r="C1446" t="s">
        <v>296</v>
      </c>
      <c r="D1446" t="s">
        <v>104</v>
      </c>
      <c r="E1446" t="s">
        <v>55</v>
      </c>
      <c r="F1446" t="s">
        <v>34</v>
      </c>
      <c r="G1446" s="5">
        <v>0</v>
      </c>
      <c r="H1446" s="2">
        <v>104.8</v>
      </c>
      <c r="I1446" s="5">
        <v>1</v>
      </c>
      <c r="J1446" s="3">
        <v>0</v>
      </c>
      <c r="K1446" s="4">
        <v>172.8</v>
      </c>
      <c r="L1446" s="4">
        <v>172.8</v>
      </c>
      <c r="M1446" s="1">
        <v>0</v>
      </c>
      <c r="N1446" s="4">
        <v>0</v>
      </c>
      <c r="O1446" s="4">
        <v>172.8</v>
      </c>
      <c r="P1446" s="1">
        <v>8</v>
      </c>
    </row>
    <row r="1447" spans="1:16" x14ac:dyDescent="0.35">
      <c r="A1447" t="s">
        <v>294</v>
      </c>
      <c r="B1447" t="s">
        <v>295</v>
      </c>
      <c r="C1447" t="s">
        <v>296</v>
      </c>
      <c r="D1447" t="s">
        <v>104</v>
      </c>
      <c r="E1447" t="s">
        <v>56</v>
      </c>
      <c r="F1447" t="s">
        <v>36</v>
      </c>
      <c r="G1447" s="5">
        <v>483</v>
      </c>
      <c r="H1447" s="2">
        <v>104.8</v>
      </c>
      <c r="I1447" s="5">
        <v>2</v>
      </c>
      <c r="J1447" s="3">
        <v>0</v>
      </c>
      <c r="K1447" s="4">
        <v>128.4</v>
      </c>
      <c r="L1447" s="4">
        <v>64.2</v>
      </c>
      <c r="M1447" s="1">
        <v>4.1000000000000003E-3</v>
      </c>
      <c r="N1447" s="4">
        <v>0.26583850931677</v>
      </c>
      <c r="O1447" s="4">
        <v>64.2</v>
      </c>
      <c r="P1447" s="1">
        <v>5</v>
      </c>
    </row>
    <row r="1448" spans="1:16" x14ac:dyDescent="0.35">
      <c r="A1448" t="s">
        <v>294</v>
      </c>
      <c r="B1448" t="s">
        <v>295</v>
      </c>
      <c r="C1448" t="s">
        <v>296</v>
      </c>
      <c r="D1448" t="s">
        <v>104</v>
      </c>
      <c r="E1448" t="s">
        <v>44</v>
      </c>
      <c r="F1448" t="s">
        <v>36</v>
      </c>
      <c r="G1448" s="5">
        <v>0</v>
      </c>
      <c r="H1448" s="2">
        <v>104.8</v>
      </c>
      <c r="I1448" s="5">
        <v>1</v>
      </c>
      <c r="J1448" s="3">
        <v>0</v>
      </c>
      <c r="K1448" s="4">
        <v>86.85</v>
      </c>
      <c r="L1448" s="4">
        <v>86.85</v>
      </c>
      <c r="M1448" s="1">
        <v>0</v>
      </c>
      <c r="N1448" s="4">
        <v>0</v>
      </c>
      <c r="O1448" s="4">
        <v>86.85</v>
      </c>
      <c r="P1448" s="1">
        <v>2</v>
      </c>
    </row>
    <row r="1449" spans="1:16" x14ac:dyDescent="0.35">
      <c r="A1449" t="s">
        <v>294</v>
      </c>
      <c r="B1449" t="s">
        <v>295</v>
      </c>
      <c r="C1449" t="s">
        <v>296</v>
      </c>
      <c r="D1449" t="s">
        <v>104</v>
      </c>
      <c r="E1449" t="s">
        <v>54</v>
      </c>
      <c r="F1449" t="s">
        <v>34</v>
      </c>
      <c r="G1449" s="5">
        <v>0</v>
      </c>
      <c r="H1449" s="2">
        <v>104.8</v>
      </c>
      <c r="I1449" s="5">
        <v>1</v>
      </c>
      <c r="J1449" s="3">
        <v>0</v>
      </c>
      <c r="K1449" s="4">
        <v>74.400000000000006</v>
      </c>
      <c r="L1449" s="4">
        <v>74.400000000000006</v>
      </c>
      <c r="M1449" s="1">
        <v>0</v>
      </c>
      <c r="N1449" s="4">
        <v>0</v>
      </c>
      <c r="O1449" s="4">
        <v>74.400000000000006</v>
      </c>
      <c r="P1449" s="1">
        <v>8</v>
      </c>
    </row>
    <row r="1450" spans="1:16" x14ac:dyDescent="0.35">
      <c r="A1450" t="s">
        <v>297</v>
      </c>
      <c r="B1450" t="s">
        <v>298</v>
      </c>
      <c r="C1450" t="s">
        <v>224</v>
      </c>
      <c r="D1450" t="s">
        <v>225</v>
      </c>
      <c r="E1450" t="s">
        <v>66</v>
      </c>
      <c r="F1450" t="s">
        <v>59</v>
      </c>
      <c r="G1450" s="5">
        <v>0</v>
      </c>
      <c r="H1450" s="2">
        <v>115.6</v>
      </c>
      <c r="I1450" s="5">
        <v>1</v>
      </c>
      <c r="J1450" s="3">
        <v>0</v>
      </c>
      <c r="K1450" s="4">
        <v>1060</v>
      </c>
      <c r="L1450" s="4">
        <v>1060</v>
      </c>
      <c r="M1450" s="1">
        <v>0</v>
      </c>
      <c r="N1450" s="4">
        <v>0</v>
      </c>
      <c r="O1450" s="4">
        <v>1060</v>
      </c>
      <c r="P1450" s="1">
        <v>4</v>
      </c>
    </row>
    <row r="1451" spans="1:16" x14ac:dyDescent="0.35">
      <c r="A1451" t="s">
        <v>297</v>
      </c>
      <c r="B1451" t="s">
        <v>298</v>
      </c>
      <c r="C1451" t="s">
        <v>224</v>
      </c>
      <c r="D1451" t="s">
        <v>225</v>
      </c>
      <c r="E1451" t="s">
        <v>70</v>
      </c>
      <c r="F1451" t="s">
        <v>59</v>
      </c>
      <c r="G1451" s="5">
        <v>0</v>
      </c>
      <c r="H1451" s="2">
        <v>115.6</v>
      </c>
      <c r="I1451" s="5">
        <v>1</v>
      </c>
      <c r="J1451" s="3">
        <v>0</v>
      </c>
      <c r="K1451" s="4">
        <v>655.20000000000005</v>
      </c>
      <c r="L1451" s="4">
        <v>655.20000000000005</v>
      </c>
      <c r="M1451" s="1">
        <v>0</v>
      </c>
      <c r="N1451" s="4">
        <v>0</v>
      </c>
      <c r="O1451" s="4">
        <v>655.20000000000005</v>
      </c>
      <c r="P1451" s="1">
        <v>8</v>
      </c>
    </row>
    <row r="1452" spans="1:16" x14ac:dyDescent="0.35">
      <c r="A1452" t="s">
        <v>297</v>
      </c>
      <c r="B1452" t="s">
        <v>298</v>
      </c>
      <c r="C1452" t="s">
        <v>224</v>
      </c>
      <c r="D1452" t="s">
        <v>225</v>
      </c>
      <c r="E1452" t="s">
        <v>137</v>
      </c>
      <c r="F1452" t="s">
        <v>34</v>
      </c>
      <c r="G1452" s="5">
        <v>0</v>
      </c>
      <c r="H1452" s="2">
        <v>115.6</v>
      </c>
      <c r="I1452" s="5">
        <v>1</v>
      </c>
      <c r="J1452" s="3">
        <v>0</v>
      </c>
      <c r="K1452" s="4">
        <v>420</v>
      </c>
      <c r="L1452" s="4">
        <v>420</v>
      </c>
      <c r="M1452" s="1">
        <v>0</v>
      </c>
      <c r="N1452" s="4">
        <v>0</v>
      </c>
      <c r="O1452" s="4">
        <v>420</v>
      </c>
      <c r="P1452" s="1">
        <v>19</v>
      </c>
    </row>
    <row r="1453" spans="1:16" x14ac:dyDescent="0.35">
      <c r="A1453" t="s">
        <v>297</v>
      </c>
      <c r="B1453" t="s">
        <v>298</v>
      </c>
      <c r="C1453" t="s">
        <v>224</v>
      </c>
      <c r="D1453" t="s">
        <v>225</v>
      </c>
      <c r="E1453" t="s">
        <v>20</v>
      </c>
      <c r="F1453" t="s">
        <v>21</v>
      </c>
      <c r="G1453" s="5">
        <v>0</v>
      </c>
      <c r="H1453" s="2">
        <v>115.6</v>
      </c>
      <c r="I1453" s="5">
        <v>1</v>
      </c>
      <c r="J1453" s="3">
        <v>0</v>
      </c>
      <c r="K1453" s="4">
        <v>396</v>
      </c>
      <c r="L1453" s="4">
        <v>396</v>
      </c>
      <c r="M1453" s="1">
        <v>0</v>
      </c>
      <c r="N1453" s="4">
        <v>0</v>
      </c>
      <c r="O1453" s="4">
        <v>396</v>
      </c>
      <c r="P1453" s="1">
        <v>6</v>
      </c>
    </row>
    <row r="1454" spans="1:16" x14ac:dyDescent="0.35">
      <c r="A1454" t="s">
        <v>297</v>
      </c>
      <c r="B1454" t="s">
        <v>298</v>
      </c>
      <c r="C1454" t="s">
        <v>224</v>
      </c>
      <c r="D1454" t="s">
        <v>225</v>
      </c>
      <c r="E1454" t="s">
        <v>50</v>
      </c>
      <c r="F1454" t="s">
        <v>36</v>
      </c>
      <c r="G1454" s="5">
        <v>0</v>
      </c>
      <c r="H1454" s="2">
        <v>115.6</v>
      </c>
      <c r="I1454" s="5">
        <v>1</v>
      </c>
      <c r="J1454" s="3">
        <v>0</v>
      </c>
      <c r="K1454" s="4">
        <v>308.7</v>
      </c>
      <c r="L1454" s="4">
        <v>308.7</v>
      </c>
      <c r="M1454" s="1">
        <v>0</v>
      </c>
      <c r="N1454" s="4">
        <v>0</v>
      </c>
      <c r="O1454" s="4">
        <v>308.7</v>
      </c>
      <c r="P1454" s="1">
        <v>8</v>
      </c>
    </row>
    <row r="1455" spans="1:16" x14ac:dyDescent="0.35">
      <c r="A1455" t="s">
        <v>297</v>
      </c>
      <c r="B1455" t="s">
        <v>298</v>
      </c>
      <c r="C1455" t="s">
        <v>224</v>
      </c>
      <c r="D1455" t="s">
        <v>225</v>
      </c>
      <c r="E1455" t="s">
        <v>63</v>
      </c>
      <c r="F1455" t="s">
        <v>59</v>
      </c>
      <c r="G1455" s="5">
        <v>0</v>
      </c>
      <c r="H1455" s="2">
        <v>115.6</v>
      </c>
      <c r="I1455" s="5">
        <v>1</v>
      </c>
      <c r="J1455" s="3">
        <v>0</v>
      </c>
      <c r="K1455" s="4">
        <v>223.2</v>
      </c>
      <c r="L1455" s="4">
        <v>223.2</v>
      </c>
      <c r="M1455" s="1">
        <v>0</v>
      </c>
      <c r="N1455" s="4">
        <v>0</v>
      </c>
      <c r="O1455" s="4">
        <v>223.2</v>
      </c>
      <c r="P1455" s="1">
        <v>8</v>
      </c>
    </row>
    <row r="1456" spans="1:16" x14ac:dyDescent="0.35">
      <c r="A1456" t="s">
        <v>297</v>
      </c>
      <c r="B1456" t="s">
        <v>298</v>
      </c>
      <c r="C1456" t="s">
        <v>224</v>
      </c>
      <c r="D1456" t="s">
        <v>225</v>
      </c>
      <c r="E1456" t="s">
        <v>92</v>
      </c>
      <c r="F1456" t="s">
        <v>24</v>
      </c>
      <c r="G1456" s="5">
        <v>0</v>
      </c>
      <c r="H1456" s="2">
        <v>115.6</v>
      </c>
      <c r="I1456" s="5">
        <v>1</v>
      </c>
      <c r="J1456" s="3">
        <v>0</v>
      </c>
      <c r="K1456" s="4">
        <v>210</v>
      </c>
      <c r="L1456" s="4">
        <v>210</v>
      </c>
      <c r="M1456" s="1">
        <v>0</v>
      </c>
      <c r="N1456" s="4">
        <v>0</v>
      </c>
      <c r="O1456" s="4">
        <v>210</v>
      </c>
      <c r="P1456" s="1">
        <v>0</v>
      </c>
    </row>
    <row r="1457" spans="1:16" x14ac:dyDescent="0.35">
      <c r="A1457" t="s">
        <v>297</v>
      </c>
      <c r="B1457" t="s">
        <v>298</v>
      </c>
      <c r="C1457" t="s">
        <v>224</v>
      </c>
      <c r="D1457" t="s">
        <v>225</v>
      </c>
      <c r="E1457" t="s">
        <v>60</v>
      </c>
      <c r="F1457" t="s">
        <v>36</v>
      </c>
      <c r="G1457" s="5">
        <v>0</v>
      </c>
      <c r="H1457" s="2">
        <v>115.6</v>
      </c>
      <c r="I1457" s="5">
        <v>1</v>
      </c>
      <c r="J1457" s="3">
        <v>0</v>
      </c>
      <c r="K1457" s="4">
        <v>199.5</v>
      </c>
      <c r="L1457" s="4">
        <v>199.5</v>
      </c>
      <c r="M1457" s="1">
        <v>0</v>
      </c>
      <c r="N1457" s="4">
        <v>0</v>
      </c>
      <c r="O1457" s="4">
        <v>199.5</v>
      </c>
      <c r="P1457" s="1">
        <v>19</v>
      </c>
    </row>
    <row r="1458" spans="1:16" x14ac:dyDescent="0.35">
      <c r="A1458" t="s">
        <v>297</v>
      </c>
      <c r="B1458" t="s">
        <v>298</v>
      </c>
      <c r="C1458" t="s">
        <v>224</v>
      </c>
      <c r="D1458" t="s">
        <v>225</v>
      </c>
      <c r="E1458" t="s">
        <v>25</v>
      </c>
      <c r="F1458" t="s">
        <v>21</v>
      </c>
      <c r="G1458" s="5">
        <v>0</v>
      </c>
      <c r="H1458" s="2">
        <v>115.6</v>
      </c>
      <c r="I1458" s="5">
        <v>1</v>
      </c>
      <c r="J1458" s="3">
        <v>0</v>
      </c>
      <c r="K1458" s="4">
        <v>196.8</v>
      </c>
      <c r="L1458" s="4">
        <v>196.8</v>
      </c>
      <c r="M1458" s="1">
        <v>0</v>
      </c>
      <c r="N1458" s="4">
        <v>0</v>
      </c>
      <c r="O1458" s="4">
        <v>196.8</v>
      </c>
      <c r="P1458" s="1">
        <v>19</v>
      </c>
    </row>
    <row r="1459" spans="1:16" x14ac:dyDescent="0.35">
      <c r="A1459" t="s">
        <v>297</v>
      </c>
      <c r="B1459" t="s">
        <v>298</v>
      </c>
      <c r="C1459" t="s">
        <v>224</v>
      </c>
      <c r="D1459" t="s">
        <v>225</v>
      </c>
      <c r="E1459" t="s">
        <v>43</v>
      </c>
      <c r="F1459" t="s">
        <v>34</v>
      </c>
      <c r="G1459" s="5">
        <v>0</v>
      </c>
      <c r="H1459" s="2">
        <v>115.6</v>
      </c>
      <c r="I1459" s="5">
        <v>1</v>
      </c>
      <c r="J1459" s="3">
        <v>0</v>
      </c>
      <c r="K1459" s="4">
        <v>172.8</v>
      </c>
      <c r="L1459" s="4">
        <v>172.8</v>
      </c>
      <c r="M1459" s="1">
        <v>0</v>
      </c>
      <c r="N1459" s="4">
        <v>0</v>
      </c>
      <c r="O1459" s="4">
        <v>172.8</v>
      </c>
      <c r="P1459" s="1">
        <v>6</v>
      </c>
    </row>
    <row r="1460" spans="1:16" x14ac:dyDescent="0.35">
      <c r="A1460" t="s">
        <v>297</v>
      </c>
      <c r="B1460" t="s">
        <v>298</v>
      </c>
      <c r="C1460" t="s">
        <v>224</v>
      </c>
      <c r="D1460" t="s">
        <v>225</v>
      </c>
      <c r="E1460" t="s">
        <v>29</v>
      </c>
      <c r="F1460" t="s">
        <v>24</v>
      </c>
      <c r="G1460" s="5">
        <v>0</v>
      </c>
      <c r="H1460" s="2">
        <v>115.6</v>
      </c>
      <c r="I1460" s="5">
        <v>1</v>
      </c>
      <c r="J1460" s="3">
        <v>0</v>
      </c>
      <c r="K1460" s="4">
        <v>136</v>
      </c>
      <c r="L1460" s="4">
        <v>136</v>
      </c>
      <c r="M1460" s="1">
        <v>0</v>
      </c>
      <c r="N1460" s="4">
        <v>0</v>
      </c>
      <c r="O1460" s="4">
        <v>136</v>
      </c>
      <c r="P1460" s="1">
        <v>4</v>
      </c>
    </row>
    <row r="1461" spans="1:16" x14ac:dyDescent="0.35">
      <c r="A1461" t="s">
        <v>297</v>
      </c>
      <c r="B1461" t="s">
        <v>298</v>
      </c>
      <c r="C1461" t="s">
        <v>224</v>
      </c>
      <c r="D1461" t="s">
        <v>225</v>
      </c>
      <c r="E1461" t="s">
        <v>122</v>
      </c>
      <c r="F1461" t="s">
        <v>27</v>
      </c>
      <c r="G1461" s="5">
        <v>0</v>
      </c>
      <c r="H1461" s="2">
        <v>115.6</v>
      </c>
      <c r="I1461" s="5">
        <v>1</v>
      </c>
      <c r="J1461" s="3">
        <v>0</v>
      </c>
      <c r="K1461" s="4">
        <v>112</v>
      </c>
      <c r="L1461" s="4">
        <v>112</v>
      </c>
      <c r="M1461" s="1">
        <v>0</v>
      </c>
      <c r="N1461" s="4">
        <v>0</v>
      </c>
      <c r="O1461" s="4">
        <v>112</v>
      </c>
      <c r="P1461" s="1">
        <v>19</v>
      </c>
    </row>
    <row r="1462" spans="1:16" x14ac:dyDescent="0.35">
      <c r="A1462" t="s">
        <v>297</v>
      </c>
      <c r="B1462" t="s">
        <v>298</v>
      </c>
      <c r="C1462" t="s">
        <v>224</v>
      </c>
      <c r="D1462" t="s">
        <v>225</v>
      </c>
      <c r="E1462" t="s">
        <v>77</v>
      </c>
      <c r="F1462" t="s">
        <v>34</v>
      </c>
      <c r="G1462" s="5">
        <v>0</v>
      </c>
      <c r="H1462" s="2">
        <v>115.6</v>
      </c>
      <c r="I1462" s="5">
        <v>1</v>
      </c>
      <c r="J1462" s="3">
        <v>0</v>
      </c>
      <c r="K1462" s="4">
        <v>90</v>
      </c>
      <c r="L1462" s="4">
        <v>90</v>
      </c>
      <c r="M1462" s="1">
        <v>0</v>
      </c>
      <c r="N1462" s="4">
        <v>0</v>
      </c>
      <c r="O1462" s="4">
        <v>90</v>
      </c>
      <c r="P1462" s="1">
        <v>0</v>
      </c>
    </row>
    <row r="1463" spans="1:16" x14ac:dyDescent="0.35">
      <c r="A1463" t="s">
        <v>297</v>
      </c>
      <c r="B1463" t="s">
        <v>298</v>
      </c>
      <c r="C1463" t="s">
        <v>224</v>
      </c>
      <c r="D1463" t="s">
        <v>225</v>
      </c>
      <c r="E1463" t="s">
        <v>54</v>
      </c>
      <c r="F1463" t="s">
        <v>34</v>
      </c>
      <c r="G1463" s="5">
        <v>0</v>
      </c>
      <c r="H1463" s="2">
        <v>115.6</v>
      </c>
      <c r="I1463" s="5">
        <v>1</v>
      </c>
      <c r="J1463" s="3">
        <v>0</v>
      </c>
      <c r="K1463" s="4">
        <v>62</v>
      </c>
      <c r="L1463" s="4">
        <v>62</v>
      </c>
      <c r="M1463" s="1">
        <v>0</v>
      </c>
      <c r="N1463" s="4">
        <v>0</v>
      </c>
      <c r="O1463" s="4">
        <v>62</v>
      </c>
      <c r="P1463" s="1">
        <v>8</v>
      </c>
    </row>
    <row r="1464" spans="1:16" x14ac:dyDescent="0.35">
      <c r="A1464" t="s">
        <v>299</v>
      </c>
      <c r="B1464" t="s">
        <v>300</v>
      </c>
      <c r="C1464" t="s">
        <v>301</v>
      </c>
      <c r="D1464" t="s">
        <v>104</v>
      </c>
      <c r="E1464" t="s">
        <v>66</v>
      </c>
      <c r="F1464" t="s">
        <v>59</v>
      </c>
      <c r="G1464" s="5">
        <v>0</v>
      </c>
      <c r="H1464" s="2">
        <v>125.2</v>
      </c>
      <c r="I1464" s="5">
        <v>1</v>
      </c>
      <c r="J1464" s="3">
        <v>0</v>
      </c>
      <c r="K1464" s="4">
        <v>1696</v>
      </c>
      <c r="L1464" s="4">
        <v>1696</v>
      </c>
      <c r="M1464" s="1">
        <v>0</v>
      </c>
      <c r="N1464" s="4">
        <v>0</v>
      </c>
      <c r="O1464" s="4">
        <v>1696</v>
      </c>
      <c r="P1464" s="1">
        <v>5</v>
      </c>
    </row>
    <row r="1465" spans="1:16" x14ac:dyDescent="0.35">
      <c r="A1465" t="s">
        <v>299</v>
      </c>
      <c r="B1465" t="s">
        <v>300</v>
      </c>
      <c r="C1465" t="s">
        <v>301</v>
      </c>
      <c r="D1465" t="s">
        <v>104</v>
      </c>
      <c r="E1465" t="s">
        <v>26</v>
      </c>
      <c r="F1465" t="s">
        <v>27</v>
      </c>
      <c r="G1465" s="5">
        <v>0</v>
      </c>
      <c r="H1465" s="2">
        <v>125.2</v>
      </c>
      <c r="I1465" s="5">
        <v>1</v>
      </c>
      <c r="J1465" s="3">
        <v>0</v>
      </c>
      <c r="K1465" s="4">
        <v>1064</v>
      </c>
      <c r="L1465" s="4">
        <v>1064</v>
      </c>
      <c r="M1465" s="1">
        <v>0</v>
      </c>
      <c r="N1465" s="4">
        <v>0</v>
      </c>
      <c r="O1465" s="4">
        <v>1064</v>
      </c>
      <c r="P1465" s="1">
        <v>9</v>
      </c>
    </row>
    <row r="1466" spans="1:16" x14ac:dyDescent="0.35">
      <c r="A1466" t="s">
        <v>299</v>
      </c>
      <c r="B1466" t="s">
        <v>300</v>
      </c>
      <c r="C1466" t="s">
        <v>301</v>
      </c>
      <c r="D1466" t="s">
        <v>104</v>
      </c>
      <c r="E1466" t="s">
        <v>62</v>
      </c>
      <c r="F1466" t="s">
        <v>31</v>
      </c>
      <c r="G1466" s="5">
        <v>0</v>
      </c>
      <c r="H1466" s="2">
        <v>125.2</v>
      </c>
      <c r="I1466" s="5">
        <v>1</v>
      </c>
      <c r="J1466" s="3">
        <v>0</v>
      </c>
      <c r="K1466" s="4">
        <v>800</v>
      </c>
      <c r="L1466" s="4">
        <v>800</v>
      </c>
      <c r="M1466" s="1">
        <v>0</v>
      </c>
      <c r="N1466" s="4">
        <v>0</v>
      </c>
      <c r="O1466" s="4">
        <v>800</v>
      </c>
      <c r="P1466" s="1">
        <v>10</v>
      </c>
    </row>
    <row r="1467" spans="1:16" x14ac:dyDescent="0.35">
      <c r="A1467" t="s">
        <v>299</v>
      </c>
      <c r="B1467" t="s">
        <v>300</v>
      </c>
      <c r="C1467" t="s">
        <v>301</v>
      </c>
      <c r="D1467" t="s">
        <v>104</v>
      </c>
      <c r="E1467" t="s">
        <v>69</v>
      </c>
      <c r="F1467" t="s">
        <v>34</v>
      </c>
      <c r="G1467" s="5">
        <v>109</v>
      </c>
      <c r="H1467" s="2">
        <v>125.2</v>
      </c>
      <c r="I1467" s="5">
        <v>2</v>
      </c>
      <c r="J1467" s="3">
        <v>0.22500000149011601</v>
      </c>
      <c r="K1467" s="4">
        <v>284.19999933242798</v>
      </c>
      <c r="L1467" s="4">
        <v>142.09999966621399</v>
      </c>
      <c r="M1467" s="1">
        <v>1.83E-2</v>
      </c>
      <c r="N1467" s="4">
        <v>2.60733944341677</v>
      </c>
      <c r="O1467" s="4">
        <v>142.09999966621399</v>
      </c>
      <c r="P1467" s="1">
        <v>7.5</v>
      </c>
    </row>
    <row r="1468" spans="1:16" x14ac:dyDescent="0.35">
      <c r="A1468" t="s">
        <v>299</v>
      </c>
      <c r="B1468" t="s">
        <v>300</v>
      </c>
      <c r="C1468" t="s">
        <v>301</v>
      </c>
      <c r="D1468" t="s">
        <v>104</v>
      </c>
      <c r="E1468" t="s">
        <v>71</v>
      </c>
      <c r="F1468" t="s">
        <v>31</v>
      </c>
      <c r="G1468" s="5">
        <v>410</v>
      </c>
      <c r="H1468" s="2">
        <v>125.2</v>
      </c>
      <c r="I1468" s="5">
        <v>3</v>
      </c>
      <c r="J1468" s="3">
        <v>0.10000000149011599</v>
      </c>
      <c r="K1468" s="4">
        <v>276.83999954312998</v>
      </c>
      <c r="L1468" s="4">
        <v>92.279999847710101</v>
      </c>
      <c r="M1468" s="1">
        <v>7.3000000000000001E-3</v>
      </c>
      <c r="N1468" s="4">
        <v>0.67521951108080502</v>
      </c>
      <c r="O1468" s="4">
        <v>92.279999847710101</v>
      </c>
      <c r="P1468" s="1">
        <v>7.6666999999999996</v>
      </c>
    </row>
    <row r="1469" spans="1:16" x14ac:dyDescent="0.35">
      <c r="A1469" t="s">
        <v>299</v>
      </c>
      <c r="B1469" t="s">
        <v>300</v>
      </c>
      <c r="C1469" t="s">
        <v>301</v>
      </c>
      <c r="D1469" t="s">
        <v>104</v>
      </c>
      <c r="E1469" t="s">
        <v>76</v>
      </c>
      <c r="F1469" t="s">
        <v>27</v>
      </c>
      <c r="G1469" s="5">
        <v>0</v>
      </c>
      <c r="H1469" s="2">
        <v>125.2</v>
      </c>
      <c r="I1469" s="5">
        <v>1</v>
      </c>
      <c r="J1469" s="3">
        <v>0.20000000298023199</v>
      </c>
      <c r="K1469" s="4">
        <v>187.199999302625</v>
      </c>
      <c r="L1469" s="4">
        <v>187.199999302625</v>
      </c>
      <c r="M1469" s="1">
        <v>0</v>
      </c>
      <c r="N1469" s="4">
        <v>0</v>
      </c>
      <c r="O1469" s="4">
        <v>187.199999302625</v>
      </c>
      <c r="P1469" s="1">
        <v>8</v>
      </c>
    </row>
    <row r="1470" spans="1:16" x14ac:dyDescent="0.35">
      <c r="A1470" t="s">
        <v>299</v>
      </c>
      <c r="B1470" t="s">
        <v>300</v>
      </c>
      <c r="C1470" t="s">
        <v>301</v>
      </c>
      <c r="D1470" t="s">
        <v>104</v>
      </c>
      <c r="E1470" t="s">
        <v>63</v>
      </c>
      <c r="F1470" t="s">
        <v>59</v>
      </c>
      <c r="G1470" s="5">
        <v>0</v>
      </c>
      <c r="H1470" s="2">
        <v>125.2</v>
      </c>
      <c r="I1470" s="5">
        <v>1</v>
      </c>
      <c r="J1470" s="3">
        <v>0</v>
      </c>
      <c r="K1470" s="4">
        <v>167.4</v>
      </c>
      <c r="L1470" s="4">
        <v>167.4</v>
      </c>
      <c r="M1470" s="1">
        <v>0</v>
      </c>
      <c r="N1470" s="4">
        <v>0</v>
      </c>
      <c r="O1470" s="4">
        <v>167.4</v>
      </c>
      <c r="P1470" s="1">
        <v>5</v>
      </c>
    </row>
    <row r="1471" spans="1:16" x14ac:dyDescent="0.35">
      <c r="A1471" t="s">
        <v>299</v>
      </c>
      <c r="B1471" t="s">
        <v>300</v>
      </c>
      <c r="C1471" t="s">
        <v>301</v>
      </c>
      <c r="D1471" t="s">
        <v>104</v>
      </c>
      <c r="E1471" t="s">
        <v>44</v>
      </c>
      <c r="F1471" t="s">
        <v>36</v>
      </c>
      <c r="G1471" s="5">
        <v>0</v>
      </c>
      <c r="H1471" s="2">
        <v>125.2</v>
      </c>
      <c r="I1471" s="5">
        <v>1</v>
      </c>
      <c r="J1471" s="3">
        <v>0</v>
      </c>
      <c r="K1471" s="4">
        <v>135.1</v>
      </c>
      <c r="L1471" s="4">
        <v>135.1</v>
      </c>
      <c r="M1471" s="1">
        <v>0</v>
      </c>
      <c r="N1471" s="4">
        <v>0</v>
      </c>
      <c r="O1471" s="4">
        <v>135.1</v>
      </c>
      <c r="P1471" s="1">
        <v>7</v>
      </c>
    </row>
    <row r="1472" spans="1:16" x14ac:dyDescent="0.35">
      <c r="A1472" t="s">
        <v>299</v>
      </c>
      <c r="B1472" t="s">
        <v>300</v>
      </c>
      <c r="C1472" t="s">
        <v>301</v>
      </c>
      <c r="D1472" t="s">
        <v>104</v>
      </c>
      <c r="E1472" t="s">
        <v>122</v>
      </c>
      <c r="F1472" t="s">
        <v>27</v>
      </c>
      <c r="G1472" s="5">
        <v>0</v>
      </c>
      <c r="H1472" s="2">
        <v>125.2</v>
      </c>
      <c r="I1472" s="5">
        <v>1</v>
      </c>
      <c r="J1472" s="3">
        <v>0.10000000149011599</v>
      </c>
      <c r="K1472" s="4">
        <v>75.599999874830203</v>
      </c>
      <c r="L1472" s="4">
        <v>75.599999874830203</v>
      </c>
      <c r="M1472" s="1">
        <v>0</v>
      </c>
      <c r="N1472" s="4">
        <v>0</v>
      </c>
      <c r="O1472" s="4">
        <v>75.599999874830203</v>
      </c>
      <c r="P1472" s="1">
        <v>5</v>
      </c>
    </row>
    <row r="1473" spans="1:16" x14ac:dyDescent="0.35">
      <c r="A1473" t="s">
        <v>299</v>
      </c>
      <c r="B1473" t="s">
        <v>300</v>
      </c>
      <c r="C1473" t="s">
        <v>301</v>
      </c>
      <c r="D1473" t="s">
        <v>104</v>
      </c>
      <c r="E1473" t="s">
        <v>77</v>
      </c>
      <c r="F1473" t="s">
        <v>34</v>
      </c>
      <c r="G1473" s="5">
        <v>0</v>
      </c>
      <c r="H1473" s="2">
        <v>125.2</v>
      </c>
      <c r="I1473" s="5">
        <v>1</v>
      </c>
      <c r="J1473" s="3">
        <v>0.10000000149011599</v>
      </c>
      <c r="K1473" s="4">
        <v>64.799999892711597</v>
      </c>
      <c r="L1473" s="4">
        <v>64.799999892711597</v>
      </c>
      <c r="M1473" s="1">
        <v>0</v>
      </c>
      <c r="N1473" s="4">
        <v>0</v>
      </c>
      <c r="O1473" s="4">
        <v>64.799999892711597</v>
      </c>
      <c r="P1473" s="1">
        <v>5</v>
      </c>
    </row>
    <row r="1474" spans="1:16" x14ac:dyDescent="0.35">
      <c r="A1474" t="s">
        <v>299</v>
      </c>
      <c r="B1474" t="s">
        <v>300</v>
      </c>
      <c r="C1474" t="s">
        <v>301</v>
      </c>
      <c r="D1474" t="s">
        <v>104</v>
      </c>
      <c r="E1474" t="s">
        <v>57</v>
      </c>
      <c r="F1474" t="s">
        <v>24</v>
      </c>
      <c r="G1474" s="5">
        <v>0</v>
      </c>
      <c r="H1474" s="2">
        <v>125.2</v>
      </c>
      <c r="I1474" s="5">
        <v>1</v>
      </c>
      <c r="J1474" s="3">
        <v>0.10000000149011599</v>
      </c>
      <c r="K1474" s="4">
        <v>26.999999955296499</v>
      </c>
      <c r="L1474" s="4">
        <v>26.999999955296499</v>
      </c>
      <c r="M1474" s="1">
        <v>0</v>
      </c>
      <c r="N1474" s="4">
        <v>0</v>
      </c>
      <c r="O1474" s="4">
        <v>26.999999955296499</v>
      </c>
      <c r="P1474" s="1">
        <v>5</v>
      </c>
    </row>
    <row r="1475" spans="1:16" x14ac:dyDescent="0.35">
      <c r="A1475" t="s">
        <v>302</v>
      </c>
      <c r="B1475" t="s">
        <v>303</v>
      </c>
      <c r="C1475" t="s">
        <v>304</v>
      </c>
      <c r="D1475" t="s">
        <v>19</v>
      </c>
      <c r="E1475" t="s">
        <v>86</v>
      </c>
      <c r="F1475" t="s">
        <v>31</v>
      </c>
      <c r="G1475" s="5">
        <v>0</v>
      </c>
      <c r="H1475" s="2">
        <v>69</v>
      </c>
      <c r="I1475" s="5">
        <v>1</v>
      </c>
      <c r="J1475" s="3">
        <v>0</v>
      </c>
      <c r="K1475" s="4">
        <v>1701</v>
      </c>
      <c r="L1475" s="4">
        <v>1701</v>
      </c>
      <c r="M1475" s="1">
        <v>0</v>
      </c>
      <c r="N1475" s="4">
        <v>0</v>
      </c>
      <c r="O1475" s="4">
        <v>1701</v>
      </c>
      <c r="P1475" s="1">
        <v>37</v>
      </c>
    </row>
    <row r="1476" spans="1:16" x14ac:dyDescent="0.35">
      <c r="A1476" t="s">
        <v>302</v>
      </c>
      <c r="B1476" t="s">
        <v>303</v>
      </c>
      <c r="C1476" t="s">
        <v>304</v>
      </c>
      <c r="D1476" t="s">
        <v>19</v>
      </c>
      <c r="E1476" t="s">
        <v>73</v>
      </c>
      <c r="F1476" t="s">
        <v>36</v>
      </c>
      <c r="G1476" s="5">
        <v>0</v>
      </c>
      <c r="H1476" s="2">
        <v>69</v>
      </c>
      <c r="I1476" s="5">
        <v>1</v>
      </c>
      <c r="J1476" s="3">
        <v>0</v>
      </c>
      <c r="K1476" s="4">
        <v>450</v>
      </c>
      <c r="L1476" s="4">
        <v>450</v>
      </c>
      <c r="M1476" s="1">
        <v>0</v>
      </c>
      <c r="N1476" s="4">
        <v>0</v>
      </c>
      <c r="O1476" s="4">
        <v>450</v>
      </c>
      <c r="P1476" s="1">
        <v>5</v>
      </c>
    </row>
    <row r="1477" spans="1:16" x14ac:dyDescent="0.35">
      <c r="A1477" t="s">
        <v>302</v>
      </c>
      <c r="B1477" t="s">
        <v>303</v>
      </c>
      <c r="C1477" t="s">
        <v>304</v>
      </c>
      <c r="D1477" t="s">
        <v>19</v>
      </c>
      <c r="E1477" t="s">
        <v>30</v>
      </c>
      <c r="F1477" t="s">
        <v>31</v>
      </c>
      <c r="G1477" s="5">
        <v>0</v>
      </c>
      <c r="H1477" s="2">
        <v>69</v>
      </c>
      <c r="I1477" s="5">
        <v>1</v>
      </c>
      <c r="J1477" s="3">
        <v>0</v>
      </c>
      <c r="K1477" s="4">
        <v>394</v>
      </c>
      <c r="L1477" s="4">
        <v>394</v>
      </c>
      <c r="M1477" s="1">
        <v>0</v>
      </c>
      <c r="N1477" s="4">
        <v>0</v>
      </c>
      <c r="O1477" s="4">
        <v>394</v>
      </c>
      <c r="P1477" s="1">
        <v>9</v>
      </c>
    </row>
    <row r="1478" spans="1:16" x14ac:dyDescent="0.35">
      <c r="A1478" t="s">
        <v>302</v>
      </c>
      <c r="B1478" t="s">
        <v>303</v>
      </c>
      <c r="C1478" t="s">
        <v>304</v>
      </c>
      <c r="D1478" t="s">
        <v>19</v>
      </c>
      <c r="E1478" t="s">
        <v>63</v>
      </c>
      <c r="F1478" t="s">
        <v>59</v>
      </c>
      <c r="G1478" s="5">
        <v>0</v>
      </c>
      <c r="H1478" s="2">
        <v>69</v>
      </c>
      <c r="I1478" s="5">
        <v>1</v>
      </c>
      <c r="J1478" s="3">
        <v>0</v>
      </c>
      <c r="K1478" s="4">
        <v>279</v>
      </c>
      <c r="L1478" s="4">
        <v>279</v>
      </c>
      <c r="M1478" s="1">
        <v>0</v>
      </c>
      <c r="N1478" s="4">
        <v>0</v>
      </c>
      <c r="O1478" s="4">
        <v>279</v>
      </c>
      <c r="P1478" s="1">
        <v>3</v>
      </c>
    </row>
    <row r="1479" spans="1:16" x14ac:dyDescent="0.35">
      <c r="A1479" t="s">
        <v>302</v>
      </c>
      <c r="B1479" t="s">
        <v>303</v>
      </c>
      <c r="C1479" t="s">
        <v>304</v>
      </c>
      <c r="D1479" t="s">
        <v>19</v>
      </c>
      <c r="E1479" t="s">
        <v>74</v>
      </c>
      <c r="F1479" t="s">
        <v>21</v>
      </c>
      <c r="G1479" s="5">
        <v>222</v>
      </c>
      <c r="H1479" s="2">
        <v>69</v>
      </c>
      <c r="I1479" s="5">
        <v>2</v>
      </c>
      <c r="J1479" s="3">
        <v>0</v>
      </c>
      <c r="K1479" s="4">
        <v>88.8</v>
      </c>
      <c r="L1479" s="4">
        <v>44.4</v>
      </c>
      <c r="M1479" s="1">
        <v>8.9999999999999993E-3</v>
      </c>
      <c r="N1479" s="4">
        <v>0.39999999999999902</v>
      </c>
      <c r="O1479" s="4">
        <v>44.4</v>
      </c>
      <c r="P1479" s="1">
        <v>4</v>
      </c>
    </row>
    <row r="1480" spans="1:16" x14ac:dyDescent="0.35">
      <c r="A1480" t="s">
        <v>302</v>
      </c>
      <c r="B1480" t="s">
        <v>303</v>
      </c>
      <c r="C1480" t="s">
        <v>304</v>
      </c>
      <c r="D1480" t="s">
        <v>19</v>
      </c>
      <c r="E1480" t="s">
        <v>22</v>
      </c>
      <c r="F1480" t="s">
        <v>21</v>
      </c>
      <c r="G1480" s="5">
        <v>0</v>
      </c>
      <c r="H1480" s="2">
        <v>69</v>
      </c>
      <c r="I1480" s="5">
        <v>1</v>
      </c>
      <c r="J1480" s="3">
        <v>0</v>
      </c>
      <c r="K1480" s="4">
        <v>62.4</v>
      </c>
      <c r="L1480" s="4">
        <v>62.4</v>
      </c>
      <c r="M1480" s="1">
        <v>0</v>
      </c>
      <c r="N1480" s="4">
        <v>0</v>
      </c>
      <c r="O1480" s="4">
        <v>62.4</v>
      </c>
      <c r="P1480" s="1">
        <v>9</v>
      </c>
    </row>
    <row r="1481" spans="1:16" x14ac:dyDescent="0.35">
      <c r="A1481" t="s">
        <v>302</v>
      </c>
      <c r="B1481" t="s">
        <v>303</v>
      </c>
      <c r="C1481" t="s">
        <v>304</v>
      </c>
      <c r="D1481" t="s">
        <v>19</v>
      </c>
      <c r="E1481" t="s">
        <v>56</v>
      </c>
      <c r="F1481" t="s">
        <v>36</v>
      </c>
      <c r="G1481" s="5">
        <v>0</v>
      </c>
      <c r="H1481" s="2">
        <v>69</v>
      </c>
      <c r="I1481" s="5">
        <v>1</v>
      </c>
      <c r="J1481" s="3">
        <v>0</v>
      </c>
      <c r="K1481" s="4">
        <v>48</v>
      </c>
      <c r="L1481" s="4">
        <v>48</v>
      </c>
      <c r="M1481" s="1">
        <v>0</v>
      </c>
      <c r="N1481" s="4">
        <v>0</v>
      </c>
      <c r="O1481" s="4">
        <v>48</v>
      </c>
      <c r="P1481" s="1">
        <v>9</v>
      </c>
    </row>
    <row r="1482" spans="1:16" x14ac:dyDescent="0.35">
      <c r="A1482" t="s">
        <v>302</v>
      </c>
      <c r="B1482" t="s">
        <v>303</v>
      </c>
      <c r="C1482" t="s">
        <v>304</v>
      </c>
      <c r="D1482" t="s">
        <v>19</v>
      </c>
      <c r="E1482" t="s">
        <v>78</v>
      </c>
      <c r="F1482" t="s">
        <v>24</v>
      </c>
      <c r="G1482" s="5">
        <v>0</v>
      </c>
      <c r="H1482" s="2">
        <v>69</v>
      </c>
      <c r="I1482" s="5">
        <v>1</v>
      </c>
      <c r="J1482" s="3">
        <v>0</v>
      </c>
      <c r="K1482" s="4">
        <v>40</v>
      </c>
      <c r="L1482" s="4">
        <v>40</v>
      </c>
      <c r="M1482" s="1">
        <v>0</v>
      </c>
      <c r="N1482" s="4">
        <v>0</v>
      </c>
      <c r="O1482" s="4">
        <v>40</v>
      </c>
      <c r="P1482" s="1">
        <v>9</v>
      </c>
    </row>
    <row r="1483" spans="1:16" x14ac:dyDescent="0.35">
      <c r="A1483" t="s">
        <v>305</v>
      </c>
      <c r="B1483" t="s">
        <v>306</v>
      </c>
      <c r="C1483" t="s">
        <v>307</v>
      </c>
      <c r="D1483" t="s">
        <v>133</v>
      </c>
      <c r="E1483" t="s">
        <v>97</v>
      </c>
      <c r="F1483" t="s">
        <v>36</v>
      </c>
      <c r="G1483" s="5">
        <v>129</v>
      </c>
      <c r="H1483" s="2">
        <v>87</v>
      </c>
      <c r="I1483" s="5">
        <v>2</v>
      </c>
      <c r="J1483" s="3">
        <v>0</v>
      </c>
      <c r="K1483" s="4">
        <v>5000</v>
      </c>
      <c r="L1483" s="4">
        <v>2500</v>
      </c>
      <c r="M1483" s="1">
        <v>1.55E-2</v>
      </c>
      <c r="N1483" s="4">
        <v>38.759689922480597</v>
      </c>
      <c r="O1483" s="4">
        <v>2500</v>
      </c>
      <c r="P1483" s="1">
        <v>7.5</v>
      </c>
    </row>
    <row r="1484" spans="1:16" x14ac:dyDescent="0.35">
      <c r="A1484" t="s">
        <v>305</v>
      </c>
      <c r="B1484" t="s">
        <v>306</v>
      </c>
      <c r="C1484" t="s">
        <v>307</v>
      </c>
      <c r="D1484" t="s">
        <v>133</v>
      </c>
      <c r="E1484" t="s">
        <v>30</v>
      </c>
      <c r="F1484" t="s">
        <v>31</v>
      </c>
      <c r="G1484" s="5">
        <v>0</v>
      </c>
      <c r="H1484" s="2">
        <v>87</v>
      </c>
      <c r="I1484" s="5">
        <v>1</v>
      </c>
      <c r="J1484" s="3">
        <v>0</v>
      </c>
      <c r="K1484" s="4">
        <v>1379</v>
      </c>
      <c r="L1484" s="4">
        <v>1379</v>
      </c>
      <c r="M1484" s="1">
        <v>0</v>
      </c>
      <c r="N1484" s="4">
        <v>0</v>
      </c>
      <c r="O1484" s="4">
        <v>1379</v>
      </c>
      <c r="P1484" s="1">
        <v>6</v>
      </c>
    </row>
    <row r="1485" spans="1:16" x14ac:dyDescent="0.35">
      <c r="A1485" t="s">
        <v>305</v>
      </c>
      <c r="B1485" t="s">
        <v>306</v>
      </c>
      <c r="C1485" t="s">
        <v>307</v>
      </c>
      <c r="D1485" t="s">
        <v>133</v>
      </c>
      <c r="E1485" t="s">
        <v>38</v>
      </c>
      <c r="F1485" t="s">
        <v>39</v>
      </c>
      <c r="G1485" s="5">
        <v>0</v>
      </c>
      <c r="H1485" s="2">
        <v>87</v>
      </c>
      <c r="I1485" s="5">
        <v>1</v>
      </c>
      <c r="J1485" s="3">
        <v>0</v>
      </c>
      <c r="K1485" s="4">
        <v>1317</v>
      </c>
      <c r="L1485" s="4">
        <v>1317</v>
      </c>
      <c r="M1485" s="1">
        <v>0</v>
      </c>
      <c r="N1485" s="4">
        <v>0</v>
      </c>
      <c r="O1485" s="4">
        <v>1317</v>
      </c>
      <c r="P1485" s="1">
        <v>9</v>
      </c>
    </row>
    <row r="1486" spans="1:16" x14ac:dyDescent="0.35">
      <c r="A1486" t="s">
        <v>305</v>
      </c>
      <c r="B1486" t="s">
        <v>306</v>
      </c>
      <c r="C1486" t="s">
        <v>307</v>
      </c>
      <c r="D1486" t="s">
        <v>133</v>
      </c>
      <c r="E1486" t="s">
        <v>58</v>
      </c>
      <c r="F1486" t="s">
        <v>59</v>
      </c>
      <c r="G1486" s="5">
        <v>0</v>
      </c>
      <c r="H1486" s="2">
        <v>87</v>
      </c>
      <c r="I1486" s="5">
        <v>1</v>
      </c>
      <c r="J1486" s="3">
        <v>0</v>
      </c>
      <c r="K1486" s="4">
        <v>1050</v>
      </c>
      <c r="L1486" s="4">
        <v>1050</v>
      </c>
      <c r="M1486" s="1">
        <v>0</v>
      </c>
      <c r="N1486" s="4">
        <v>0</v>
      </c>
      <c r="O1486" s="4">
        <v>1050</v>
      </c>
      <c r="P1486" s="1">
        <v>6</v>
      </c>
    </row>
    <row r="1487" spans="1:16" x14ac:dyDescent="0.35">
      <c r="A1487" t="s">
        <v>305</v>
      </c>
      <c r="B1487" t="s">
        <v>306</v>
      </c>
      <c r="C1487" t="s">
        <v>307</v>
      </c>
      <c r="D1487" t="s">
        <v>133</v>
      </c>
      <c r="E1487" t="s">
        <v>66</v>
      </c>
      <c r="F1487" t="s">
        <v>59</v>
      </c>
      <c r="G1487" s="5">
        <v>0</v>
      </c>
      <c r="H1487" s="2">
        <v>87</v>
      </c>
      <c r="I1487" s="5">
        <v>1</v>
      </c>
      <c r="J1487" s="3">
        <v>0</v>
      </c>
      <c r="K1487" s="4">
        <v>795</v>
      </c>
      <c r="L1487" s="4">
        <v>795</v>
      </c>
      <c r="M1487" s="1">
        <v>0</v>
      </c>
      <c r="N1487" s="4">
        <v>0</v>
      </c>
      <c r="O1487" s="4">
        <v>795</v>
      </c>
      <c r="P1487" s="1">
        <v>6</v>
      </c>
    </row>
    <row r="1488" spans="1:16" x14ac:dyDescent="0.35">
      <c r="A1488" t="s">
        <v>305</v>
      </c>
      <c r="B1488" t="s">
        <v>306</v>
      </c>
      <c r="C1488" t="s">
        <v>307</v>
      </c>
      <c r="D1488" t="s">
        <v>133</v>
      </c>
      <c r="E1488" t="s">
        <v>23</v>
      </c>
      <c r="F1488" t="s">
        <v>24</v>
      </c>
      <c r="G1488" s="5">
        <v>0</v>
      </c>
      <c r="H1488" s="2">
        <v>87</v>
      </c>
      <c r="I1488" s="5">
        <v>1</v>
      </c>
      <c r="J1488" s="3">
        <v>0</v>
      </c>
      <c r="K1488" s="4">
        <v>528</v>
      </c>
      <c r="L1488" s="4">
        <v>528</v>
      </c>
      <c r="M1488" s="1">
        <v>0</v>
      </c>
      <c r="N1488" s="4">
        <v>0</v>
      </c>
      <c r="O1488" s="4">
        <v>528</v>
      </c>
      <c r="P1488" s="1">
        <v>4</v>
      </c>
    </row>
    <row r="1489" spans="1:16" x14ac:dyDescent="0.35">
      <c r="A1489" t="s">
        <v>305</v>
      </c>
      <c r="B1489" t="s">
        <v>306</v>
      </c>
      <c r="C1489" t="s">
        <v>307</v>
      </c>
      <c r="D1489" t="s">
        <v>133</v>
      </c>
      <c r="E1489" t="s">
        <v>90</v>
      </c>
      <c r="F1489" t="s">
        <v>31</v>
      </c>
      <c r="G1489" s="5">
        <v>0</v>
      </c>
      <c r="H1489" s="2">
        <v>87</v>
      </c>
      <c r="I1489" s="5">
        <v>1</v>
      </c>
      <c r="J1489" s="3">
        <v>0</v>
      </c>
      <c r="K1489" s="4">
        <v>400</v>
      </c>
      <c r="L1489" s="4">
        <v>400</v>
      </c>
      <c r="M1489" s="1">
        <v>0</v>
      </c>
      <c r="N1489" s="4">
        <v>0</v>
      </c>
      <c r="O1489" s="4">
        <v>400</v>
      </c>
      <c r="P1489" s="1">
        <v>5</v>
      </c>
    </row>
    <row r="1490" spans="1:16" x14ac:dyDescent="0.35">
      <c r="A1490" t="s">
        <v>305</v>
      </c>
      <c r="B1490" t="s">
        <v>306</v>
      </c>
      <c r="C1490" t="s">
        <v>307</v>
      </c>
      <c r="D1490" t="s">
        <v>133</v>
      </c>
      <c r="E1490" t="s">
        <v>49</v>
      </c>
      <c r="F1490" t="s">
        <v>34</v>
      </c>
      <c r="G1490" s="5">
        <v>0</v>
      </c>
      <c r="H1490" s="2">
        <v>87</v>
      </c>
      <c r="I1490" s="5">
        <v>1</v>
      </c>
      <c r="J1490" s="3">
        <v>0</v>
      </c>
      <c r="K1490" s="4">
        <v>270</v>
      </c>
      <c r="L1490" s="4">
        <v>270</v>
      </c>
      <c r="M1490" s="1">
        <v>0</v>
      </c>
      <c r="N1490" s="4">
        <v>0</v>
      </c>
      <c r="O1490" s="4">
        <v>270</v>
      </c>
      <c r="P1490" s="1">
        <v>9</v>
      </c>
    </row>
    <row r="1491" spans="1:16" x14ac:dyDescent="0.35">
      <c r="A1491" t="s">
        <v>305</v>
      </c>
      <c r="B1491" t="s">
        <v>306</v>
      </c>
      <c r="C1491" t="s">
        <v>307</v>
      </c>
      <c r="D1491" t="s">
        <v>133</v>
      </c>
      <c r="E1491" t="s">
        <v>72</v>
      </c>
      <c r="F1491" t="s">
        <v>31</v>
      </c>
      <c r="G1491" s="5">
        <v>0</v>
      </c>
      <c r="H1491" s="2">
        <v>87</v>
      </c>
      <c r="I1491" s="5">
        <v>1</v>
      </c>
      <c r="J1491" s="3">
        <v>0</v>
      </c>
      <c r="K1491" s="4">
        <v>228</v>
      </c>
      <c r="L1491" s="4">
        <v>228</v>
      </c>
      <c r="M1491" s="1">
        <v>0</v>
      </c>
      <c r="N1491" s="4">
        <v>0</v>
      </c>
      <c r="O1491" s="4">
        <v>228</v>
      </c>
      <c r="P1491" s="1">
        <v>4</v>
      </c>
    </row>
    <row r="1492" spans="1:16" x14ac:dyDescent="0.35">
      <c r="A1492" t="s">
        <v>305</v>
      </c>
      <c r="B1492" t="s">
        <v>306</v>
      </c>
      <c r="C1492" t="s">
        <v>307</v>
      </c>
      <c r="D1492" t="s">
        <v>133</v>
      </c>
      <c r="E1492" t="s">
        <v>37</v>
      </c>
      <c r="F1492" t="s">
        <v>31</v>
      </c>
      <c r="G1492" s="5">
        <v>0</v>
      </c>
      <c r="H1492" s="2">
        <v>87</v>
      </c>
      <c r="I1492" s="5">
        <v>1</v>
      </c>
      <c r="J1492" s="3">
        <v>0</v>
      </c>
      <c r="K1492" s="4">
        <v>225</v>
      </c>
      <c r="L1492" s="4">
        <v>225</v>
      </c>
      <c r="M1492" s="1">
        <v>0</v>
      </c>
      <c r="N1492" s="4">
        <v>0</v>
      </c>
      <c r="O1492" s="4">
        <v>225</v>
      </c>
      <c r="P1492" s="1">
        <v>9</v>
      </c>
    </row>
    <row r="1493" spans="1:16" x14ac:dyDescent="0.35">
      <c r="A1493" t="s">
        <v>305</v>
      </c>
      <c r="B1493" t="s">
        <v>306</v>
      </c>
      <c r="C1493" t="s">
        <v>307</v>
      </c>
      <c r="D1493" t="s">
        <v>133</v>
      </c>
      <c r="E1493" t="s">
        <v>61</v>
      </c>
      <c r="F1493" t="s">
        <v>36</v>
      </c>
      <c r="G1493" s="5">
        <v>0</v>
      </c>
      <c r="H1493" s="2">
        <v>87</v>
      </c>
      <c r="I1493" s="5">
        <v>1</v>
      </c>
      <c r="J1493" s="3">
        <v>0</v>
      </c>
      <c r="K1493" s="4">
        <v>208</v>
      </c>
      <c r="L1493" s="4">
        <v>208</v>
      </c>
      <c r="M1493" s="1">
        <v>0</v>
      </c>
      <c r="N1493" s="4">
        <v>0</v>
      </c>
      <c r="O1493" s="4">
        <v>208</v>
      </c>
      <c r="P1493" s="1">
        <v>6</v>
      </c>
    </row>
    <row r="1494" spans="1:16" x14ac:dyDescent="0.35">
      <c r="A1494" t="s">
        <v>305</v>
      </c>
      <c r="B1494" t="s">
        <v>306</v>
      </c>
      <c r="C1494" t="s">
        <v>307</v>
      </c>
      <c r="D1494" t="s">
        <v>133</v>
      </c>
      <c r="E1494" t="s">
        <v>65</v>
      </c>
      <c r="F1494" t="s">
        <v>27</v>
      </c>
      <c r="G1494" s="5">
        <v>0</v>
      </c>
      <c r="H1494" s="2">
        <v>87</v>
      </c>
      <c r="I1494" s="5">
        <v>1</v>
      </c>
      <c r="J1494" s="3">
        <v>0</v>
      </c>
      <c r="K1494" s="4">
        <v>126</v>
      </c>
      <c r="L1494" s="4">
        <v>126</v>
      </c>
      <c r="M1494" s="1">
        <v>0</v>
      </c>
      <c r="N1494" s="4">
        <v>0</v>
      </c>
      <c r="O1494" s="4">
        <v>126</v>
      </c>
      <c r="P1494" s="1">
        <v>5</v>
      </c>
    </row>
    <row r="1495" spans="1:16" x14ac:dyDescent="0.35">
      <c r="A1495" t="s">
        <v>305</v>
      </c>
      <c r="B1495" t="s">
        <v>306</v>
      </c>
      <c r="C1495" t="s">
        <v>307</v>
      </c>
      <c r="D1495" t="s">
        <v>133</v>
      </c>
      <c r="E1495" t="s">
        <v>77</v>
      </c>
      <c r="F1495" t="s">
        <v>34</v>
      </c>
      <c r="G1495" s="5">
        <v>0</v>
      </c>
      <c r="H1495" s="2">
        <v>87</v>
      </c>
      <c r="I1495" s="5">
        <v>1</v>
      </c>
      <c r="J1495" s="3">
        <v>0</v>
      </c>
      <c r="K1495" s="4">
        <v>90</v>
      </c>
      <c r="L1495" s="4">
        <v>90</v>
      </c>
      <c r="M1495" s="1">
        <v>0</v>
      </c>
      <c r="N1495" s="4">
        <v>0</v>
      </c>
      <c r="O1495" s="4">
        <v>90</v>
      </c>
      <c r="P1495" s="1">
        <v>5</v>
      </c>
    </row>
    <row r="1496" spans="1:16" x14ac:dyDescent="0.35">
      <c r="A1496" t="s">
        <v>305</v>
      </c>
      <c r="B1496" t="s">
        <v>306</v>
      </c>
      <c r="C1496" t="s">
        <v>307</v>
      </c>
      <c r="D1496" t="s">
        <v>133</v>
      </c>
      <c r="E1496" t="s">
        <v>74</v>
      </c>
      <c r="F1496" t="s">
        <v>21</v>
      </c>
      <c r="G1496" s="5">
        <v>0</v>
      </c>
      <c r="H1496" s="2">
        <v>87</v>
      </c>
      <c r="I1496" s="5">
        <v>1</v>
      </c>
      <c r="J1496" s="3">
        <v>0</v>
      </c>
      <c r="K1496" s="4">
        <v>35.4</v>
      </c>
      <c r="L1496" s="4">
        <v>35.4</v>
      </c>
      <c r="M1496" s="1">
        <v>0</v>
      </c>
      <c r="N1496" s="4">
        <v>0</v>
      </c>
      <c r="O1496" s="4">
        <v>35.4</v>
      </c>
      <c r="P1496" s="1">
        <v>6</v>
      </c>
    </row>
    <row r="1497" spans="1:16" x14ac:dyDescent="0.35">
      <c r="A1497" t="s">
        <v>305</v>
      </c>
      <c r="B1497" t="s">
        <v>306</v>
      </c>
      <c r="C1497" t="s">
        <v>307</v>
      </c>
      <c r="D1497" t="s">
        <v>133</v>
      </c>
      <c r="E1497" t="s">
        <v>54</v>
      </c>
      <c r="F1497" t="s">
        <v>34</v>
      </c>
      <c r="G1497" s="5">
        <v>0</v>
      </c>
      <c r="H1497" s="2">
        <v>87</v>
      </c>
      <c r="I1497" s="5">
        <v>1</v>
      </c>
      <c r="J1497" s="3">
        <v>0</v>
      </c>
      <c r="K1497" s="4">
        <v>15.5</v>
      </c>
      <c r="L1497" s="4">
        <v>15.5</v>
      </c>
      <c r="M1497" s="1">
        <v>0</v>
      </c>
      <c r="N1497" s="4">
        <v>0</v>
      </c>
      <c r="O1497" s="4">
        <v>15.5</v>
      </c>
      <c r="P1497" s="1">
        <v>6</v>
      </c>
    </row>
    <row r="1498" spans="1:16" x14ac:dyDescent="0.35">
      <c r="A1498" t="s">
        <v>308</v>
      </c>
      <c r="B1498" t="s">
        <v>309</v>
      </c>
      <c r="C1498" t="s">
        <v>283</v>
      </c>
      <c r="D1498" t="s">
        <v>284</v>
      </c>
      <c r="E1498" t="s">
        <v>85</v>
      </c>
      <c r="F1498" t="s">
        <v>34</v>
      </c>
      <c r="G1498" s="5">
        <v>0</v>
      </c>
      <c r="H1498" s="2">
        <v>105</v>
      </c>
      <c r="I1498" s="5">
        <v>1</v>
      </c>
      <c r="J1498" s="3">
        <v>0</v>
      </c>
      <c r="K1498" s="4">
        <v>527</v>
      </c>
      <c r="L1498" s="4">
        <v>527</v>
      </c>
      <c r="M1498" s="1">
        <v>0</v>
      </c>
      <c r="N1498" s="4">
        <v>0</v>
      </c>
      <c r="O1498" s="4">
        <v>527</v>
      </c>
      <c r="P1498" s="1">
        <v>22</v>
      </c>
    </row>
    <row r="1499" spans="1:16" x14ac:dyDescent="0.35">
      <c r="A1499" t="s">
        <v>308</v>
      </c>
      <c r="B1499" t="s">
        <v>309</v>
      </c>
      <c r="C1499" t="s">
        <v>283</v>
      </c>
      <c r="D1499" t="s">
        <v>284</v>
      </c>
      <c r="E1499" t="s">
        <v>86</v>
      </c>
      <c r="F1499" t="s">
        <v>31</v>
      </c>
      <c r="G1499" s="5">
        <v>0</v>
      </c>
      <c r="H1499" s="2">
        <v>105</v>
      </c>
      <c r="I1499" s="5">
        <v>1</v>
      </c>
      <c r="J1499" s="3">
        <v>0</v>
      </c>
      <c r="K1499" s="4">
        <v>405</v>
      </c>
      <c r="L1499" s="4">
        <v>405</v>
      </c>
      <c r="M1499" s="1">
        <v>0</v>
      </c>
      <c r="N1499" s="4">
        <v>0</v>
      </c>
      <c r="O1499" s="4">
        <v>405</v>
      </c>
      <c r="P1499" s="1">
        <v>22</v>
      </c>
    </row>
    <row r="1500" spans="1:16" x14ac:dyDescent="0.35">
      <c r="A1500" t="s">
        <v>308</v>
      </c>
      <c r="B1500" t="s">
        <v>309</v>
      </c>
      <c r="C1500" t="s">
        <v>283</v>
      </c>
      <c r="D1500" t="s">
        <v>284</v>
      </c>
      <c r="E1500" t="s">
        <v>76</v>
      </c>
      <c r="F1500" t="s">
        <v>27</v>
      </c>
      <c r="G1500" s="5">
        <v>0</v>
      </c>
      <c r="H1500" s="2">
        <v>105</v>
      </c>
      <c r="I1500" s="5">
        <v>1</v>
      </c>
      <c r="J1500" s="3">
        <v>0</v>
      </c>
      <c r="K1500" s="4">
        <v>390</v>
      </c>
      <c r="L1500" s="4">
        <v>390</v>
      </c>
      <c r="M1500" s="1">
        <v>0</v>
      </c>
      <c r="N1500" s="4">
        <v>0</v>
      </c>
      <c r="O1500" s="4">
        <v>390</v>
      </c>
      <c r="P1500" s="1">
        <v>10</v>
      </c>
    </row>
    <row r="1501" spans="1:16" x14ac:dyDescent="0.35">
      <c r="A1501" t="s">
        <v>308</v>
      </c>
      <c r="B1501" t="s">
        <v>309</v>
      </c>
      <c r="C1501" t="s">
        <v>283</v>
      </c>
      <c r="D1501" t="s">
        <v>284</v>
      </c>
      <c r="E1501" t="s">
        <v>66</v>
      </c>
      <c r="F1501" t="s">
        <v>59</v>
      </c>
      <c r="G1501" s="5">
        <v>0</v>
      </c>
      <c r="H1501" s="2">
        <v>105</v>
      </c>
      <c r="I1501" s="5">
        <v>1</v>
      </c>
      <c r="J1501" s="3">
        <v>0</v>
      </c>
      <c r="K1501" s="4">
        <v>371</v>
      </c>
      <c r="L1501" s="4">
        <v>371</v>
      </c>
      <c r="M1501" s="1">
        <v>0</v>
      </c>
      <c r="N1501" s="4">
        <v>0</v>
      </c>
      <c r="O1501" s="4">
        <v>371</v>
      </c>
      <c r="P1501" s="1">
        <v>3</v>
      </c>
    </row>
    <row r="1502" spans="1:16" x14ac:dyDescent="0.35">
      <c r="A1502" t="s">
        <v>308</v>
      </c>
      <c r="B1502" t="s">
        <v>309</v>
      </c>
      <c r="C1502" t="s">
        <v>283</v>
      </c>
      <c r="D1502" t="s">
        <v>284</v>
      </c>
      <c r="E1502" t="s">
        <v>50</v>
      </c>
      <c r="F1502" t="s">
        <v>36</v>
      </c>
      <c r="G1502" s="5">
        <v>0</v>
      </c>
      <c r="H1502" s="2">
        <v>105</v>
      </c>
      <c r="I1502" s="5">
        <v>1</v>
      </c>
      <c r="J1502" s="3">
        <v>0</v>
      </c>
      <c r="K1502" s="4">
        <v>294</v>
      </c>
      <c r="L1502" s="4">
        <v>294</v>
      </c>
      <c r="M1502" s="1">
        <v>0</v>
      </c>
      <c r="N1502" s="4">
        <v>0</v>
      </c>
      <c r="O1502" s="4">
        <v>294</v>
      </c>
      <c r="P1502" s="1">
        <v>7</v>
      </c>
    </row>
    <row r="1503" spans="1:16" x14ac:dyDescent="0.35">
      <c r="A1503" t="s">
        <v>308</v>
      </c>
      <c r="B1503" t="s">
        <v>309</v>
      </c>
      <c r="C1503" t="s">
        <v>283</v>
      </c>
      <c r="D1503" t="s">
        <v>284</v>
      </c>
      <c r="E1503" t="s">
        <v>47</v>
      </c>
      <c r="F1503" t="s">
        <v>39</v>
      </c>
      <c r="G1503" s="5">
        <v>0</v>
      </c>
      <c r="H1503" s="2">
        <v>105</v>
      </c>
      <c r="I1503" s="5">
        <v>1</v>
      </c>
      <c r="J1503" s="3">
        <v>0</v>
      </c>
      <c r="K1503" s="4">
        <v>285</v>
      </c>
      <c r="L1503" s="4">
        <v>285</v>
      </c>
      <c r="M1503" s="1">
        <v>0</v>
      </c>
      <c r="N1503" s="4">
        <v>0</v>
      </c>
      <c r="O1503" s="4">
        <v>285</v>
      </c>
      <c r="P1503" s="1">
        <v>3</v>
      </c>
    </row>
    <row r="1504" spans="1:16" x14ac:dyDescent="0.35">
      <c r="A1504" t="s">
        <v>308</v>
      </c>
      <c r="B1504" t="s">
        <v>309</v>
      </c>
      <c r="C1504" t="s">
        <v>283</v>
      </c>
      <c r="D1504" t="s">
        <v>284</v>
      </c>
      <c r="E1504" t="s">
        <v>100</v>
      </c>
      <c r="F1504" t="s">
        <v>24</v>
      </c>
      <c r="G1504" s="5">
        <v>0</v>
      </c>
      <c r="H1504" s="2">
        <v>105</v>
      </c>
      <c r="I1504" s="5">
        <v>1</v>
      </c>
      <c r="J1504" s="3">
        <v>0</v>
      </c>
      <c r="K1504" s="4">
        <v>192</v>
      </c>
      <c r="L1504" s="4">
        <v>192</v>
      </c>
      <c r="M1504" s="1">
        <v>0</v>
      </c>
      <c r="N1504" s="4">
        <v>0</v>
      </c>
      <c r="O1504" s="4">
        <v>192</v>
      </c>
      <c r="P1504" s="1">
        <v>10</v>
      </c>
    </row>
    <row r="1505" spans="1:16" x14ac:dyDescent="0.35">
      <c r="A1505" t="s">
        <v>308</v>
      </c>
      <c r="B1505" t="s">
        <v>309</v>
      </c>
      <c r="C1505" t="s">
        <v>283</v>
      </c>
      <c r="D1505" t="s">
        <v>284</v>
      </c>
      <c r="E1505" t="s">
        <v>41</v>
      </c>
      <c r="F1505" t="s">
        <v>31</v>
      </c>
      <c r="G1505" s="5">
        <v>0</v>
      </c>
      <c r="H1505" s="2">
        <v>105</v>
      </c>
      <c r="I1505" s="5">
        <v>1</v>
      </c>
      <c r="J1505" s="3">
        <v>0</v>
      </c>
      <c r="K1505" s="4">
        <v>149.4</v>
      </c>
      <c r="L1505" s="4">
        <v>149.4</v>
      </c>
      <c r="M1505" s="1">
        <v>0</v>
      </c>
      <c r="N1505" s="4">
        <v>0</v>
      </c>
      <c r="O1505" s="4">
        <v>149.4</v>
      </c>
      <c r="P1505" s="1">
        <v>7</v>
      </c>
    </row>
    <row r="1506" spans="1:16" x14ac:dyDescent="0.35">
      <c r="A1506" t="s">
        <v>308</v>
      </c>
      <c r="B1506" t="s">
        <v>309</v>
      </c>
      <c r="C1506" t="s">
        <v>283</v>
      </c>
      <c r="D1506" t="s">
        <v>284</v>
      </c>
      <c r="E1506" t="s">
        <v>46</v>
      </c>
      <c r="F1506" t="s">
        <v>31</v>
      </c>
      <c r="G1506" s="5">
        <v>0</v>
      </c>
      <c r="H1506" s="2">
        <v>105</v>
      </c>
      <c r="I1506" s="5">
        <v>1</v>
      </c>
      <c r="J1506" s="3">
        <v>0</v>
      </c>
      <c r="K1506" s="4">
        <v>104.7</v>
      </c>
      <c r="L1506" s="4">
        <v>104.7</v>
      </c>
      <c r="M1506" s="1">
        <v>0</v>
      </c>
      <c r="N1506" s="4">
        <v>0</v>
      </c>
      <c r="O1506" s="4">
        <v>104.7</v>
      </c>
      <c r="P1506" s="1">
        <v>10</v>
      </c>
    </row>
    <row r="1507" spans="1:16" x14ac:dyDescent="0.35">
      <c r="A1507" t="s">
        <v>308</v>
      </c>
      <c r="B1507" t="s">
        <v>309</v>
      </c>
      <c r="C1507" t="s">
        <v>283</v>
      </c>
      <c r="D1507" t="s">
        <v>284</v>
      </c>
      <c r="E1507" t="s">
        <v>90</v>
      </c>
      <c r="F1507" t="s">
        <v>31</v>
      </c>
      <c r="G1507" s="5">
        <v>0</v>
      </c>
      <c r="H1507" s="2">
        <v>105</v>
      </c>
      <c r="I1507" s="5">
        <v>1</v>
      </c>
      <c r="J1507" s="3">
        <v>0</v>
      </c>
      <c r="K1507" s="4">
        <v>50</v>
      </c>
      <c r="L1507" s="4">
        <v>50</v>
      </c>
      <c r="M1507" s="1">
        <v>0</v>
      </c>
      <c r="N1507" s="4">
        <v>0</v>
      </c>
      <c r="O1507" s="4">
        <v>50</v>
      </c>
      <c r="P1507" s="1">
        <v>3</v>
      </c>
    </row>
    <row r="1508" spans="1:16" x14ac:dyDescent="0.35">
      <c r="A1508" t="s">
        <v>308</v>
      </c>
      <c r="B1508" t="s">
        <v>309</v>
      </c>
      <c r="C1508" t="s">
        <v>283</v>
      </c>
      <c r="D1508" t="s">
        <v>284</v>
      </c>
      <c r="E1508" t="s">
        <v>62</v>
      </c>
      <c r="F1508" t="s">
        <v>31</v>
      </c>
      <c r="G1508" s="5">
        <v>0</v>
      </c>
      <c r="H1508" s="2">
        <v>105</v>
      </c>
      <c r="I1508" s="5">
        <v>1</v>
      </c>
      <c r="J1508" s="3">
        <v>0</v>
      </c>
      <c r="K1508" s="4">
        <v>40</v>
      </c>
      <c r="L1508" s="4">
        <v>40</v>
      </c>
      <c r="M1508" s="1">
        <v>0</v>
      </c>
      <c r="N1508" s="4">
        <v>0</v>
      </c>
      <c r="O1508" s="4">
        <v>40</v>
      </c>
      <c r="P1508" s="1">
        <v>0</v>
      </c>
    </row>
    <row r="1509" spans="1:16" x14ac:dyDescent="0.35">
      <c r="A1509" t="s">
        <v>308</v>
      </c>
      <c r="B1509" t="s">
        <v>309</v>
      </c>
      <c r="C1509" t="s">
        <v>283</v>
      </c>
      <c r="D1509" t="s">
        <v>284</v>
      </c>
      <c r="E1509" t="s">
        <v>64</v>
      </c>
      <c r="F1509" t="s">
        <v>36</v>
      </c>
      <c r="G1509" s="5">
        <v>0</v>
      </c>
      <c r="H1509" s="2">
        <v>105</v>
      </c>
      <c r="I1509" s="5">
        <v>1</v>
      </c>
      <c r="J1509" s="3">
        <v>0</v>
      </c>
      <c r="K1509" s="4">
        <v>36</v>
      </c>
      <c r="L1509" s="4">
        <v>36</v>
      </c>
      <c r="M1509" s="1">
        <v>0</v>
      </c>
      <c r="N1509" s="4">
        <v>0</v>
      </c>
      <c r="O1509" s="4">
        <v>36</v>
      </c>
      <c r="P1509" s="1">
        <v>0</v>
      </c>
    </row>
    <row r="1510" spans="1:16" x14ac:dyDescent="0.35">
      <c r="A1510" t="s">
        <v>310</v>
      </c>
      <c r="B1510" t="s">
        <v>311</v>
      </c>
      <c r="C1510" t="s">
        <v>283</v>
      </c>
      <c r="D1510" t="s">
        <v>284</v>
      </c>
      <c r="E1510" t="s">
        <v>86</v>
      </c>
      <c r="F1510" t="s">
        <v>31</v>
      </c>
      <c r="G1510" s="5">
        <v>0</v>
      </c>
      <c r="H1510" s="2">
        <v>111.25</v>
      </c>
      <c r="I1510" s="5">
        <v>1</v>
      </c>
      <c r="J1510" s="3">
        <v>0</v>
      </c>
      <c r="K1510" s="4">
        <v>1215</v>
      </c>
      <c r="L1510" s="4">
        <v>1215</v>
      </c>
      <c r="M1510" s="1">
        <v>0</v>
      </c>
      <c r="N1510" s="4">
        <v>0</v>
      </c>
      <c r="O1510" s="4">
        <v>1215</v>
      </c>
      <c r="P1510" s="1">
        <v>22</v>
      </c>
    </row>
    <row r="1511" spans="1:16" x14ac:dyDescent="0.35">
      <c r="A1511" t="s">
        <v>310</v>
      </c>
      <c r="B1511" t="s">
        <v>311</v>
      </c>
      <c r="C1511" t="s">
        <v>283</v>
      </c>
      <c r="D1511" t="s">
        <v>284</v>
      </c>
      <c r="E1511" t="s">
        <v>92</v>
      </c>
      <c r="F1511" t="s">
        <v>24</v>
      </c>
      <c r="G1511" s="5">
        <v>0</v>
      </c>
      <c r="H1511" s="2">
        <v>111.25</v>
      </c>
      <c r="I1511" s="5">
        <v>1</v>
      </c>
      <c r="J1511" s="3">
        <v>0</v>
      </c>
      <c r="K1511" s="4">
        <v>630</v>
      </c>
      <c r="L1511" s="4">
        <v>630</v>
      </c>
      <c r="M1511" s="1">
        <v>0</v>
      </c>
      <c r="N1511" s="4">
        <v>0</v>
      </c>
      <c r="O1511" s="4">
        <v>630</v>
      </c>
      <c r="P1511" s="1">
        <v>22</v>
      </c>
    </row>
    <row r="1512" spans="1:16" x14ac:dyDescent="0.35">
      <c r="A1512" t="s">
        <v>310</v>
      </c>
      <c r="B1512" t="s">
        <v>311</v>
      </c>
      <c r="C1512" t="s">
        <v>283</v>
      </c>
      <c r="D1512" t="s">
        <v>284</v>
      </c>
      <c r="E1512" t="s">
        <v>51</v>
      </c>
      <c r="F1512" t="s">
        <v>39</v>
      </c>
      <c r="G1512" s="5">
        <v>0</v>
      </c>
      <c r="H1512" s="2">
        <v>111.25</v>
      </c>
      <c r="I1512" s="5">
        <v>1</v>
      </c>
      <c r="J1512" s="3">
        <v>0</v>
      </c>
      <c r="K1512" s="4">
        <v>427</v>
      </c>
      <c r="L1512" s="4">
        <v>427</v>
      </c>
      <c r="M1512" s="1">
        <v>0</v>
      </c>
      <c r="N1512" s="4">
        <v>0</v>
      </c>
      <c r="O1512" s="4">
        <v>427</v>
      </c>
      <c r="P1512" s="1">
        <v>9</v>
      </c>
    </row>
    <row r="1513" spans="1:16" x14ac:dyDescent="0.35">
      <c r="A1513" t="s">
        <v>310</v>
      </c>
      <c r="B1513" t="s">
        <v>311</v>
      </c>
      <c r="C1513" t="s">
        <v>283</v>
      </c>
      <c r="D1513" t="s">
        <v>284</v>
      </c>
      <c r="E1513" t="s">
        <v>63</v>
      </c>
      <c r="F1513" t="s">
        <v>59</v>
      </c>
      <c r="G1513" s="5">
        <v>0</v>
      </c>
      <c r="H1513" s="2">
        <v>111.25</v>
      </c>
      <c r="I1513" s="5">
        <v>1</v>
      </c>
      <c r="J1513" s="3">
        <v>0</v>
      </c>
      <c r="K1513" s="4">
        <v>223.2</v>
      </c>
      <c r="L1513" s="4">
        <v>223.2</v>
      </c>
      <c r="M1513" s="1">
        <v>0</v>
      </c>
      <c r="N1513" s="4">
        <v>0</v>
      </c>
      <c r="O1513" s="4">
        <v>223.2</v>
      </c>
      <c r="P1513" s="1">
        <v>5</v>
      </c>
    </row>
    <row r="1514" spans="1:16" x14ac:dyDescent="0.35">
      <c r="A1514" t="s">
        <v>310</v>
      </c>
      <c r="B1514" t="s">
        <v>311</v>
      </c>
      <c r="C1514" t="s">
        <v>283</v>
      </c>
      <c r="D1514" t="s">
        <v>284</v>
      </c>
      <c r="E1514" t="s">
        <v>107</v>
      </c>
      <c r="F1514" t="s">
        <v>39</v>
      </c>
      <c r="G1514" s="5">
        <v>0</v>
      </c>
      <c r="H1514" s="2">
        <v>111.25</v>
      </c>
      <c r="I1514" s="5">
        <v>1</v>
      </c>
      <c r="J1514" s="3">
        <v>0</v>
      </c>
      <c r="K1514" s="4">
        <v>195</v>
      </c>
      <c r="L1514" s="4">
        <v>195</v>
      </c>
      <c r="M1514" s="1">
        <v>0</v>
      </c>
      <c r="N1514" s="4">
        <v>0</v>
      </c>
      <c r="O1514" s="4">
        <v>195</v>
      </c>
      <c r="P1514" s="1">
        <v>22</v>
      </c>
    </row>
    <row r="1515" spans="1:16" x14ac:dyDescent="0.35">
      <c r="A1515" t="s">
        <v>310</v>
      </c>
      <c r="B1515" t="s">
        <v>311</v>
      </c>
      <c r="C1515" t="s">
        <v>283</v>
      </c>
      <c r="D1515" t="s">
        <v>284</v>
      </c>
      <c r="E1515" t="s">
        <v>58</v>
      </c>
      <c r="F1515" t="s">
        <v>59</v>
      </c>
      <c r="G1515" s="5">
        <v>0</v>
      </c>
      <c r="H1515" s="2">
        <v>111.25</v>
      </c>
      <c r="I1515" s="5">
        <v>1</v>
      </c>
      <c r="J1515" s="3">
        <v>0</v>
      </c>
      <c r="K1515" s="4">
        <v>180</v>
      </c>
      <c r="L1515" s="4">
        <v>180</v>
      </c>
      <c r="M1515" s="1">
        <v>0</v>
      </c>
      <c r="N1515" s="4">
        <v>0</v>
      </c>
      <c r="O1515" s="4">
        <v>180</v>
      </c>
      <c r="P1515" s="1">
        <v>9</v>
      </c>
    </row>
    <row r="1516" spans="1:16" x14ac:dyDescent="0.35">
      <c r="A1516" t="s">
        <v>310</v>
      </c>
      <c r="B1516" t="s">
        <v>311</v>
      </c>
      <c r="C1516" t="s">
        <v>283</v>
      </c>
      <c r="D1516" t="s">
        <v>284</v>
      </c>
      <c r="E1516" t="s">
        <v>55</v>
      </c>
      <c r="F1516" t="s">
        <v>34</v>
      </c>
      <c r="G1516" s="5">
        <v>0</v>
      </c>
      <c r="H1516" s="2">
        <v>111.25</v>
      </c>
      <c r="I1516" s="5">
        <v>1</v>
      </c>
      <c r="J1516" s="3">
        <v>0</v>
      </c>
      <c r="K1516" s="4">
        <v>180</v>
      </c>
      <c r="L1516" s="4">
        <v>180</v>
      </c>
      <c r="M1516" s="1">
        <v>0</v>
      </c>
      <c r="N1516" s="4">
        <v>0</v>
      </c>
      <c r="O1516" s="4">
        <v>180</v>
      </c>
      <c r="P1516" s="1">
        <v>22</v>
      </c>
    </row>
    <row r="1517" spans="1:16" x14ac:dyDescent="0.35">
      <c r="A1517" t="s">
        <v>310</v>
      </c>
      <c r="B1517" t="s">
        <v>311</v>
      </c>
      <c r="C1517" t="s">
        <v>283</v>
      </c>
      <c r="D1517" t="s">
        <v>284</v>
      </c>
      <c r="E1517" t="s">
        <v>42</v>
      </c>
      <c r="F1517" t="s">
        <v>24</v>
      </c>
      <c r="G1517" s="5">
        <v>0</v>
      </c>
      <c r="H1517" s="2">
        <v>111.25</v>
      </c>
      <c r="I1517" s="5">
        <v>1</v>
      </c>
      <c r="J1517" s="3">
        <v>0</v>
      </c>
      <c r="K1517" s="4">
        <v>174</v>
      </c>
      <c r="L1517" s="4">
        <v>174</v>
      </c>
      <c r="M1517" s="1">
        <v>0</v>
      </c>
      <c r="N1517" s="4">
        <v>0</v>
      </c>
      <c r="O1517" s="4">
        <v>174</v>
      </c>
      <c r="P1517" s="1">
        <v>9</v>
      </c>
    </row>
    <row r="1518" spans="1:16" x14ac:dyDescent="0.35">
      <c r="A1518" t="s">
        <v>310</v>
      </c>
      <c r="B1518" t="s">
        <v>311</v>
      </c>
      <c r="C1518" t="s">
        <v>283</v>
      </c>
      <c r="D1518" t="s">
        <v>284</v>
      </c>
      <c r="E1518" t="s">
        <v>23</v>
      </c>
      <c r="F1518" t="s">
        <v>24</v>
      </c>
      <c r="G1518" s="5">
        <v>0</v>
      </c>
      <c r="H1518" s="2">
        <v>111.25</v>
      </c>
      <c r="I1518" s="5">
        <v>1</v>
      </c>
      <c r="J1518" s="3">
        <v>0</v>
      </c>
      <c r="K1518" s="4">
        <v>110</v>
      </c>
      <c r="L1518" s="4">
        <v>110</v>
      </c>
      <c r="M1518" s="1">
        <v>0</v>
      </c>
      <c r="N1518" s="4">
        <v>0</v>
      </c>
      <c r="O1518" s="4">
        <v>110</v>
      </c>
      <c r="P1518" s="1">
        <v>11</v>
      </c>
    </row>
    <row r="1519" spans="1:16" x14ac:dyDescent="0.35">
      <c r="A1519" t="s">
        <v>310</v>
      </c>
      <c r="B1519" t="s">
        <v>311</v>
      </c>
      <c r="C1519" t="s">
        <v>283</v>
      </c>
      <c r="D1519" t="s">
        <v>284</v>
      </c>
      <c r="E1519" t="s">
        <v>90</v>
      </c>
      <c r="F1519" t="s">
        <v>31</v>
      </c>
      <c r="G1519" s="5">
        <v>0</v>
      </c>
      <c r="H1519" s="2">
        <v>111.25</v>
      </c>
      <c r="I1519" s="5">
        <v>1</v>
      </c>
      <c r="J1519" s="3">
        <v>0</v>
      </c>
      <c r="K1519" s="4">
        <v>96</v>
      </c>
      <c r="L1519" s="4">
        <v>96</v>
      </c>
      <c r="M1519" s="1">
        <v>0</v>
      </c>
      <c r="N1519" s="4">
        <v>0</v>
      </c>
      <c r="O1519" s="4">
        <v>96</v>
      </c>
      <c r="P1519" s="1">
        <v>5</v>
      </c>
    </row>
    <row r="1520" spans="1:16" x14ac:dyDescent="0.35">
      <c r="A1520" t="s">
        <v>310</v>
      </c>
      <c r="B1520" t="s">
        <v>311</v>
      </c>
      <c r="C1520" t="s">
        <v>283</v>
      </c>
      <c r="D1520" t="s">
        <v>284</v>
      </c>
      <c r="E1520" t="s">
        <v>56</v>
      </c>
      <c r="F1520" t="s">
        <v>36</v>
      </c>
      <c r="G1520" s="5">
        <v>0</v>
      </c>
      <c r="H1520" s="2">
        <v>111.25</v>
      </c>
      <c r="I1520" s="5">
        <v>1</v>
      </c>
      <c r="J1520" s="3">
        <v>0</v>
      </c>
      <c r="K1520" s="4">
        <v>30</v>
      </c>
      <c r="L1520" s="4">
        <v>30</v>
      </c>
      <c r="M1520" s="1">
        <v>0</v>
      </c>
      <c r="N1520" s="4">
        <v>0</v>
      </c>
      <c r="O1520" s="4">
        <v>30</v>
      </c>
      <c r="P1520" s="1">
        <v>14</v>
      </c>
    </row>
    <row r="1521" spans="1:16" x14ac:dyDescent="0.35">
      <c r="A1521" t="s">
        <v>312</v>
      </c>
      <c r="B1521" t="s">
        <v>313</v>
      </c>
      <c r="C1521" t="s">
        <v>314</v>
      </c>
      <c r="D1521" t="s">
        <v>216</v>
      </c>
      <c r="E1521" t="s">
        <v>53</v>
      </c>
      <c r="F1521" t="s">
        <v>27</v>
      </c>
      <c r="G1521" s="5">
        <v>0</v>
      </c>
      <c r="H1521" s="2">
        <v>115.5</v>
      </c>
      <c r="I1521" s="5">
        <v>1</v>
      </c>
      <c r="J1521" s="3">
        <v>0</v>
      </c>
      <c r="K1521" s="4">
        <v>186.2</v>
      </c>
      <c r="L1521" s="4">
        <v>186.2</v>
      </c>
      <c r="M1521" s="1">
        <v>0</v>
      </c>
      <c r="N1521" s="4">
        <v>0</v>
      </c>
      <c r="O1521" s="4">
        <v>186.2</v>
      </c>
      <c r="P1521" s="1">
        <v>10</v>
      </c>
    </row>
    <row r="1522" spans="1:16" x14ac:dyDescent="0.35">
      <c r="A1522" t="s">
        <v>312</v>
      </c>
      <c r="B1522" t="s">
        <v>313</v>
      </c>
      <c r="C1522" t="s">
        <v>314</v>
      </c>
      <c r="D1522" t="s">
        <v>216</v>
      </c>
      <c r="E1522" t="s">
        <v>35</v>
      </c>
      <c r="F1522" t="s">
        <v>36</v>
      </c>
      <c r="G1522" s="5">
        <v>0</v>
      </c>
      <c r="H1522" s="2">
        <v>115.5</v>
      </c>
      <c r="I1522" s="5">
        <v>1</v>
      </c>
      <c r="J1522" s="3">
        <v>0</v>
      </c>
      <c r="K1522" s="4">
        <v>155</v>
      </c>
      <c r="L1522" s="4">
        <v>155</v>
      </c>
      <c r="M1522" s="1">
        <v>0</v>
      </c>
      <c r="N1522" s="4">
        <v>0</v>
      </c>
      <c r="O1522" s="4">
        <v>155</v>
      </c>
      <c r="P1522" s="1">
        <v>26</v>
      </c>
    </row>
    <row r="1523" spans="1:16" x14ac:dyDescent="0.35">
      <c r="A1523" t="s">
        <v>312</v>
      </c>
      <c r="B1523" t="s">
        <v>313</v>
      </c>
      <c r="C1523" t="s">
        <v>314</v>
      </c>
      <c r="D1523" t="s">
        <v>216</v>
      </c>
      <c r="E1523" t="s">
        <v>26</v>
      </c>
      <c r="F1523" t="s">
        <v>27</v>
      </c>
      <c r="G1523" s="5">
        <v>0</v>
      </c>
      <c r="H1523" s="2">
        <v>115.5</v>
      </c>
      <c r="I1523" s="5">
        <v>1</v>
      </c>
      <c r="J1523" s="3">
        <v>0</v>
      </c>
      <c r="K1523" s="4">
        <v>152</v>
      </c>
      <c r="L1523" s="4">
        <v>152</v>
      </c>
      <c r="M1523" s="1">
        <v>0</v>
      </c>
      <c r="N1523" s="4">
        <v>0</v>
      </c>
      <c r="O1523" s="4">
        <v>152</v>
      </c>
      <c r="P1523" s="1">
        <v>10</v>
      </c>
    </row>
    <row r="1524" spans="1:16" x14ac:dyDescent="0.35">
      <c r="A1524" t="s">
        <v>312</v>
      </c>
      <c r="B1524" t="s">
        <v>313</v>
      </c>
      <c r="C1524" t="s">
        <v>314</v>
      </c>
      <c r="D1524" t="s">
        <v>216</v>
      </c>
      <c r="E1524" t="s">
        <v>55</v>
      </c>
      <c r="F1524" t="s">
        <v>34</v>
      </c>
      <c r="G1524" s="5">
        <v>0</v>
      </c>
      <c r="H1524" s="2">
        <v>115.5</v>
      </c>
      <c r="I1524" s="5">
        <v>1</v>
      </c>
      <c r="J1524" s="3">
        <v>0</v>
      </c>
      <c r="K1524" s="4">
        <v>90</v>
      </c>
      <c r="L1524" s="4">
        <v>90</v>
      </c>
      <c r="M1524" s="1">
        <v>0</v>
      </c>
      <c r="N1524" s="4">
        <v>0</v>
      </c>
      <c r="O1524" s="4">
        <v>90</v>
      </c>
      <c r="P1524" s="1">
        <v>13</v>
      </c>
    </row>
    <row r="1525" spans="1:16" x14ac:dyDescent="0.35">
      <c r="A1525" t="s">
        <v>312</v>
      </c>
      <c r="B1525" t="s">
        <v>313</v>
      </c>
      <c r="C1525" t="s">
        <v>314</v>
      </c>
      <c r="D1525" t="s">
        <v>216</v>
      </c>
      <c r="E1525" t="s">
        <v>88</v>
      </c>
      <c r="F1525" t="s">
        <v>39</v>
      </c>
      <c r="G1525" s="5">
        <v>0</v>
      </c>
      <c r="H1525" s="2">
        <v>115.5</v>
      </c>
      <c r="I1525" s="5">
        <v>1</v>
      </c>
      <c r="J1525" s="3">
        <v>0</v>
      </c>
      <c r="K1525" s="4">
        <v>84</v>
      </c>
      <c r="L1525" s="4">
        <v>84</v>
      </c>
      <c r="M1525" s="1">
        <v>0</v>
      </c>
      <c r="N1525" s="4">
        <v>0</v>
      </c>
      <c r="O1525" s="4">
        <v>84</v>
      </c>
      <c r="P1525" s="1">
        <v>32</v>
      </c>
    </row>
    <row r="1526" spans="1:16" x14ac:dyDescent="0.35">
      <c r="A1526" t="s">
        <v>312</v>
      </c>
      <c r="B1526" t="s">
        <v>313</v>
      </c>
      <c r="C1526" t="s">
        <v>314</v>
      </c>
      <c r="D1526" t="s">
        <v>216</v>
      </c>
      <c r="E1526" t="s">
        <v>80</v>
      </c>
      <c r="F1526" t="s">
        <v>31</v>
      </c>
      <c r="G1526" s="5">
        <v>0</v>
      </c>
      <c r="H1526" s="2">
        <v>115.5</v>
      </c>
      <c r="I1526" s="5">
        <v>1</v>
      </c>
      <c r="J1526" s="3">
        <v>0</v>
      </c>
      <c r="K1526" s="4">
        <v>70</v>
      </c>
      <c r="L1526" s="4">
        <v>70</v>
      </c>
      <c r="M1526" s="1">
        <v>0</v>
      </c>
      <c r="N1526" s="4">
        <v>0</v>
      </c>
      <c r="O1526" s="4">
        <v>70</v>
      </c>
      <c r="P1526" s="1">
        <v>3</v>
      </c>
    </row>
    <row r="1527" spans="1:16" x14ac:dyDescent="0.35">
      <c r="A1527" t="s">
        <v>312</v>
      </c>
      <c r="B1527" t="s">
        <v>313</v>
      </c>
      <c r="C1527" t="s">
        <v>314</v>
      </c>
      <c r="D1527" t="s">
        <v>216</v>
      </c>
      <c r="E1527" t="s">
        <v>107</v>
      </c>
      <c r="F1527" t="s">
        <v>39</v>
      </c>
      <c r="G1527" s="5">
        <v>0</v>
      </c>
      <c r="H1527" s="2">
        <v>115.5</v>
      </c>
      <c r="I1527" s="5">
        <v>1</v>
      </c>
      <c r="J1527" s="3">
        <v>0</v>
      </c>
      <c r="K1527" s="4">
        <v>52</v>
      </c>
      <c r="L1527" s="4">
        <v>52</v>
      </c>
      <c r="M1527" s="1">
        <v>0</v>
      </c>
      <c r="N1527" s="4">
        <v>0</v>
      </c>
      <c r="O1527" s="4">
        <v>52</v>
      </c>
      <c r="P1527" s="1">
        <v>32</v>
      </c>
    </row>
    <row r="1528" spans="1:16" x14ac:dyDescent="0.35">
      <c r="A1528" t="s">
        <v>312</v>
      </c>
      <c r="B1528" t="s">
        <v>313</v>
      </c>
      <c r="C1528" t="s">
        <v>314</v>
      </c>
      <c r="D1528" t="s">
        <v>216</v>
      </c>
      <c r="E1528" t="s">
        <v>72</v>
      </c>
      <c r="F1528" t="s">
        <v>31</v>
      </c>
      <c r="G1528" s="5">
        <v>0</v>
      </c>
      <c r="H1528" s="2">
        <v>115.5</v>
      </c>
      <c r="I1528" s="5">
        <v>1</v>
      </c>
      <c r="J1528" s="3">
        <v>0</v>
      </c>
      <c r="K1528" s="4">
        <v>47.5</v>
      </c>
      <c r="L1528" s="4">
        <v>47.5</v>
      </c>
      <c r="M1528" s="1">
        <v>0</v>
      </c>
      <c r="N1528" s="4">
        <v>0</v>
      </c>
      <c r="O1528" s="4">
        <v>47.5</v>
      </c>
      <c r="P1528" s="1">
        <v>13</v>
      </c>
    </row>
    <row r="1529" spans="1:16" x14ac:dyDescent="0.35">
      <c r="A1529" t="s">
        <v>315</v>
      </c>
      <c r="B1529" t="s">
        <v>316</v>
      </c>
      <c r="C1529" t="s">
        <v>317</v>
      </c>
      <c r="D1529" t="s">
        <v>133</v>
      </c>
      <c r="E1529" t="s">
        <v>42</v>
      </c>
      <c r="F1529" t="s">
        <v>24</v>
      </c>
      <c r="G1529" s="5">
        <v>33</v>
      </c>
      <c r="H1529" s="2">
        <v>124</v>
      </c>
      <c r="I1529" s="5">
        <v>2</v>
      </c>
      <c r="J1529" s="3">
        <v>0</v>
      </c>
      <c r="K1529" s="4">
        <v>368.6</v>
      </c>
      <c r="L1529" s="4">
        <v>184.3</v>
      </c>
      <c r="M1529" s="1">
        <v>6.0600000000000001E-2</v>
      </c>
      <c r="N1529" s="4">
        <v>11.169696969696901</v>
      </c>
      <c r="O1529" s="4">
        <v>184.3</v>
      </c>
      <c r="P1529" s="1">
        <v>11</v>
      </c>
    </row>
    <row r="1530" spans="1:16" x14ac:dyDescent="0.35">
      <c r="A1530" t="s">
        <v>315</v>
      </c>
      <c r="B1530" t="s">
        <v>316</v>
      </c>
      <c r="C1530" t="s">
        <v>317</v>
      </c>
      <c r="D1530" t="s">
        <v>133</v>
      </c>
      <c r="E1530" t="s">
        <v>40</v>
      </c>
      <c r="F1530" t="s">
        <v>24</v>
      </c>
      <c r="G1530" s="5">
        <v>0</v>
      </c>
      <c r="H1530" s="2">
        <v>124</v>
      </c>
      <c r="I1530" s="5">
        <v>1</v>
      </c>
      <c r="J1530" s="3">
        <v>0</v>
      </c>
      <c r="K1530" s="4">
        <v>344</v>
      </c>
      <c r="L1530" s="4">
        <v>344</v>
      </c>
      <c r="M1530" s="1">
        <v>0</v>
      </c>
      <c r="N1530" s="4">
        <v>0</v>
      </c>
      <c r="O1530" s="4">
        <v>344</v>
      </c>
      <c r="P1530" s="1">
        <v>10</v>
      </c>
    </row>
    <row r="1531" spans="1:16" x14ac:dyDescent="0.35">
      <c r="A1531" t="s">
        <v>315</v>
      </c>
      <c r="B1531" t="s">
        <v>316</v>
      </c>
      <c r="C1531" t="s">
        <v>317</v>
      </c>
      <c r="D1531" t="s">
        <v>133</v>
      </c>
      <c r="E1531" t="s">
        <v>92</v>
      </c>
      <c r="F1531" t="s">
        <v>24</v>
      </c>
      <c r="G1531" s="5">
        <v>0</v>
      </c>
      <c r="H1531" s="2">
        <v>124</v>
      </c>
      <c r="I1531" s="5">
        <v>1</v>
      </c>
      <c r="J1531" s="3">
        <v>0</v>
      </c>
      <c r="K1531" s="4">
        <v>168</v>
      </c>
      <c r="L1531" s="4">
        <v>168</v>
      </c>
      <c r="M1531" s="1">
        <v>0</v>
      </c>
      <c r="N1531" s="4">
        <v>0</v>
      </c>
      <c r="O1531" s="4">
        <v>168</v>
      </c>
      <c r="P1531" s="1">
        <v>12</v>
      </c>
    </row>
    <row r="1532" spans="1:16" x14ac:dyDescent="0.35">
      <c r="A1532" t="s">
        <v>315</v>
      </c>
      <c r="B1532" t="s">
        <v>316</v>
      </c>
      <c r="C1532" t="s">
        <v>317</v>
      </c>
      <c r="D1532" t="s">
        <v>133</v>
      </c>
      <c r="E1532" t="s">
        <v>122</v>
      </c>
      <c r="F1532" t="s">
        <v>27</v>
      </c>
      <c r="G1532" s="5">
        <v>0</v>
      </c>
      <c r="H1532" s="2">
        <v>124</v>
      </c>
      <c r="I1532" s="5">
        <v>1</v>
      </c>
      <c r="J1532" s="3">
        <v>0</v>
      </c>
      <c r="K1532" s="4">
        <v>126</v>
      </c>
      <c r="L1532" s="4">
        <v>126</v>
      </c>
      <c r="M1532" s="1">
        <v>0</v>
      </c>
      <c r="N1532" s="4">
        <v>0</v>
      </c>
      <c r="O1532" s="4">
        <v>126</v>
      </c>
      <c r="P1532" s="1">
        <v>5</v>
      </c>
    </row>
    <row r="1533" spans="1:16" x14ac:dyDescent="0.35">
      <c r="A1533" t="s">
        <v>315</v>
      </c>
      <c r="B1533" t="s">
        <v>316</v>
      </c>
      <c r="C1533" t="s">
        <v>317</v>
      </c>
      <c r="D1533" t="s">
        <v>133</v>
      </c>
      <c r="E1533" t="s">
        <v>26</v>
      </c>
      <c r="F1533" t="s">
        <v>27</v>
      </c>
      <c r="G1533" s="5">
        <v>0</v>
      </c>
      <c r="H1533" s="2">
        <v>124</v>
      </c>
      <c r="I1533" s="5">
        <v>1</v>
      </c>
      <c r="J1533" s="3">
        <v>0</v>
      </c>
      <c r="K1533" s="4">
        <v>121.6</v>
      </c>
      <c r="L1533" s="4">
        <v>121.6</v>
      </c>
      <c r="M1533" s="1">
        <v>0</v>
      </c>
      <c r="N1533" s="4">
        <v>0</v>
      </c>
      <c r="O1533" s="4">
        <v>121.6</v>
      </c>
      <c r="P1533" s="1">
        <v>8</v>
      </c>
    </row>
    <row r="1534" spans="1:16" x14ac:dyDescent="0.35">
      <c r="A1534" t="s">
        <v>315</v>
      </c>
      <c r="B1534" t="s">
        <v>316</v>
      </c>
      <c r="C1534" t="s">
        <v>317</v>
      </c>
      <c r="D1534" t="s">
        <v>133</v>
      </c>
      <c r="E1534" t="s">
        <v>44</v>
      </c>
      <c r="F1534" t="s">
        <v>36</v>
      </c>
      <c r="G1534" s="5">
        <v>0</v>
      </c>
      <c r="H1534" s="2">
        <v>124</v>
      </c>
      <c r="I1534" s="5">
        <v>1</v>
      </c>
      <c r="J1534" s="3">
        <v>0</v>
      </c>
      <c r="K1534" s="4">
        <v>115.8</v>
      </c>
      <c r="L1534" s="4">
        <v>115.8</v>
      </c>
      <c r="M1534" s="1">
        <v>0</v>
      </c>
      <c r="N1534" s="4">
        <v>0</v>
      </c>
      <c r="O1534" s="4">
        <v>115.8</v>
      </c>
      <c r="P1534" s="1">
        <v>7</v>
      </c>
    </row>
    <row r="1535" spans="1:16" x14ac:dyDescent="0.35">
      <c r="A1535" t="s">
        <v>315</v>
      </c>
      <c r="B1535" t="s">
        <v>316</v>
      </c>
      <c r="C1535" t="s">
        <v>317</v>
      </c>
      <c r="D1535" t="s">
        <v>133</v>
      </c>
      <c r="E1535" t="s">
        <v>45</v>
      </c>
      <c r="F1535" t="s">
        <v>36</v>
      </c>
      <c r="G1535" s="5">
        <v>0</v>
      </c>
      <c r="H1535" s="2">
        <v>124</v>
      </c>
      <c r="I1535" s="5">
        <v>1</v>
      </c>
      <c r="J1535" s="3">
        <v>0</v>
      </c>
      <c r="K1535" s="4">
        <v>114</v>
      </c>
      <c r="L1535" s="4">
        <v>114</v>
      </c>
      <c r="M1535" s="1">
        <v>0</v>
      </c>
      <c r="N1535" s="4">
        <v>0</v>
      </c>
      <c r="O1535" s="4">
        <v>114</v>
      </c>
      <c r="P1535" s="1">
        <v>5</v>
      </c>
    </row>
    <row r="1536" spans="1:16" x14ac:dyDescent="0.35">
      <c r="A1536" t="s">
        <v>315</v>
      </c>
      <c r="B1536" t="s">
        <v>316</v>
      </c>
      <c r="C1536" t="s">
        <v>317</v>
      </c>
      <c r="D1536" t="s">
        <v>133</v>
      </c>
      <c r="E1536" t="s">
        <v>68</v>
      </c>
      <c r="F1536" t="s">
        <v>27</v>
      </c>
      <c r="G1536" s="5">
        <v>0</v>
      </c>
      <c r="H1536" s="2">
        <v>124</v>
      </c>
      <c r="I1536" s="5">
        <v>1</v>
      </c>
      <c r="J1536" s="3">
        <v>0</v>
      </c>
      <c r="K1536" s="4">
        <v>98</v>
      </c>
      <c r="L1536" s="4">
        <v>98</v>
      </c>
      <c r="M1536" s="1">
        <v>0</v>
      </c>
      <c r="N1536" s="4">
        <v>0</v>
      </c>
      <c r="O1536" s="4">
        <v>98</v>
      </c>
      <c r="P1536" s="1">
        <v>12</v>
      </c>
    </row>
    <row r="1537" spans="1:16" x14ac:dyDescent="0.35">
      <c r="A1537" t="s">
        <v>315</v>
      </c>
      <c r="B1537" t="s">
        <v>316</v>
      </c>
      <c r="C1537" t="s">
        <v>317</v>
      </c>
      <c r="D1537" t="s">
        <v>133</v>
      </c>
      <c r="E1537" t="s">
        <v>56</v>
      </c>
      <c r="F1537" t="s">
        <v>36</v>
      </c>
      <c r="G1537" s="5">
        <v>0</v>
      </c>
      <c r="H1537" s="2">
        <v>124</v>
      </c>
      <c r="I1537" s="5">
        <v>1</v>
      </c>
      <c r="J1537" s="3">
        <v>0</v>
      </c>
      <c r="K1537" s="4">
        <v>24</v>
      </c>
      <c r="L1537" s="4">
        <v>24</v>
      </c>
      <c r="M1537" s="1">
        <v>0</v>
      </c>
      <c r="N1537" s="4">
        <v>0</v>
      </c>
      <c r="O1537" s="4">
        <v>24</v>
      </c>
      <c r="P1537" s="1">
        <v>7</v>
      </c>
    </row>
    <row r="1538" spans="1:16" x14ac:dyDescent="0.35">
      <c r="A1538" t="s">
        <v>318</v>
      </c>
      <c r="B1538" t="s">
        <v>319</v>
      </c>
      <c r="C1538" t="s">
        <v>250</v>
      </c>
      <c r="D1538" t="s">
        <v>251</v>
      </c>
      <c r="E1538" t="s">
        <v>20</v>
      </c>
      <c r="F1538" t="s">
        <v>21</v>
      </c>
      <c r="G1538" s="5">
        <v>0</v>
      </c>
      <c r="H1538" s="2">
        <v>133</v>
      </c>
      <c r="I1538" s="5">
        <v>1</v>
      </c>
      <c r="J1538" s="3">
        <v>0</v>
      </c>
      <c r="K1538" s="4">
        <v>1237.9000000000001</v>
      </c>
      <c r="L1538" s="4">
        <v>1237.9000000000001</v>
      </c>
      <c r="M1538" s="1">
        <v>0</v>
      </c>
      <c r="N1538" s="4">
        <v>0</v>
      </c>
      <c r="O1538" s="4">
        <v>1237.9000000000001</v>
      </c>
      <c r="P1538" s="1">
        <v>5</v>
      </c>
    </row>
    <row r="1539" spans="1:16" x14ac:dyDescent="0.35">
      <c r="A1539" t="s">
        <v>318</v>
      </c>
      <c r="B1539" t="s">
        <v>319</v>
      </c>
      <c r="C1539" t="s">
        <v>250</v>
      </c>
      <c r="D1539" t="s">
        <v>251</v>
      </c>
      <c r="E1539" t="s">
        <v>106</v>
      </c>
      <c r="F1539" t="s">
        <v>39</v>
      </c>
      <c r="G1539" s="5">
        <v>0</v>
      </c>
      <c r="H1539" s="2">
        <v>133</v>
      </c>
      <c r="I1539" s="5">
        <v>1</v>
      </c>
      <c r="J1539" s="3">
        <v>0</v>
      </c>
      <c r="K1539" s="4">
        <v>1200</v>
      </c>
      <c r="L1539" s="4">
        <v>1200</v>
      </c>
      <c r="M1539" s="1">
        <v>0</v>
      </c>
      <c r="N1539" s="4">
        <v>0</v>
      </c>
      <c r="O1539" s="4">
        <v>1200</v>
      </c>
      <c r="P1539" s="1">
        <v>5</v>
      </c>
    </row>
    <row r="1540" spans="1:16" x14ac:dyDescent="0.35">
      <c r="A1540" t="s">
        <v>318</v>
      </c>
      <c r="B1540" t="s">
        <v>319</v>
      </c>
      <c r="C1540" t="s">
        <v>250</v>
      </c>
      <c r="D1540" t="s">
        <v>251</v>
      </c>
      <c r="E1540" t="s">
        <v>26</v>
      </c>
      <c r="F1540" t="s">
        <v>27</v>
      </c>
      <c r="G1540" s="5">
        <v>0</v>
      </c>
      <c r="H1540" s="2">
        <v>133</v>
      </c>
      <c r="I1540" s="5">
        <v>1</v>
      </c>
      <c r="J1540" s="3">
        <v>0</v>
      </c>
      <c r="K1540" s="4">
        <v>851.2</v>
      </c>
      <c r="L1540" s="4">
        <v>851.2</v>
      </c>
      <c r="M1540" s="1">
        <v>0</v>
      </c>
      <c r="N1540" s="4">
        <v>0</v>
      </c>
      <c r="O1540" s="4">
        <v>851.2</v>
      </c>
      <c r="P1540" s="1">
        <v>29</v>
      </c>
    </row>
    <row r="1541" spans="1:16" x14ac:dyDescent="0.35">
      <c r="A1541" t="s">
        <v>318</v>
      </c>
      <c r="B1541" t="s">
        <v>319</v>
      </c>
      <c r="C1541" t="s">
        <v>250</v>
      </c>
      <c r="D1541" t="s">
        <v>251</v>
      </c>
      <c r="E1541" t="s">
        <v>66</v>
      </c>
      <c r="F1541" t="s">
        <v>59</v>
      </c>
      <c r="G1541" s="5">
        <v>0</v>
      </c>
      <c r="H1541" s="2">
        <v>133</v>
      </c>
      <c r="I1541" s="5">
        <v>1</v>
      </c>
      <c r="J1541" s="3">
        <v>0.15000000596046401</v>
      </c>
      <c r="K1541" s="4">
        <v>648.71999545097299</v>
      </c>
      <c r="L1541" s="4">
        <v>648.71999545097299</v>
      </c>
      <c r="M1541" s="1">
        <v>0</v>
      </c>
      <c r="N1541" s="4">
        <v>0</v>
      </c>
      <c r="O1541" s="4">
        <v>648.71999545097299</v>
      </c>
      <c r="P1541" s="1">
        <v>6</v>
      </c>
    </row>
    <row r="1542" spans="1:16" x14ac:dyDescent="0.35">
      <c r="A1542" t="s">
        <v>318</v>
      </c>
      <c r="B1542" t="s">
        <v>319</v>
      </c>
      <c r="C1542" t="s">
        <v>250</v>
      </c>
      <c r="D1542" t="s">
        <v>251</v>
      </c>
      <c r="E1542" t="s">
        <v>109</v>
      </c>
      <c r="F1542" t="s">
        <v>39</v>
      </c>
      <c r="G1542" s="5">
        <v>0</v>
      </c>
      <c r="H1542" s="2">
        <v>133</v>
      </c>
      <c r="I1542" s="5">
        <v>1</v>
      </c>
      <c r="J1542" s="3">
        <v>0.10000000149011599</v>
      </c>
      <c r="K1542" s="4">
        <v>285.11999952793099</v>
      </c>
      <c r="L1542" s="4">
        <v>285.11999952793099</v>
      </c>
      <c r="M1542" s="1">
        <v>0</v>
      </c>
      <c r="N1542" s="4">
        <v>0</v>
      </c>
      <c r="O1542" s="4">
        <v>285.11999952793099</v>
      </c>
      <c r="P1542" s="1">
        <v>2</v>
      </c>
    </row>
    <row r="1543" spans="1:16" x14ac:dyDescent="0.35">
      <c r="A1543" t="s">
        <v>318</v>
      </c>
      <c r="B1543" t="s">
        <v>319</v>
      </c>
      <c r="C1543" t="s">
        <v>250</v>
      </c>
      <c r="D1543" t="s">
        <v>251</v>
      </c>
      <c r="E1543" t="s">
        <v>43</v>
      </c>
      <c r="F1543" t="s">
        <v>34</v>
      </c>
      <c r="G1543" s="5">
        <v>0</v>
      </c>
      <c r="H1543" s="2">
        <v>133</v>
      </c>
      <c r="I1543" s="5">
        <v>1</v>
      </c>
      <c r="J1543" s="3">
        <v>0</v>
      </c>
      <c r="K1543" s="4">
        <v>216</v>
      </c>
      <c r="L1543" s="4">
        <v>216</v>
      </c>
      <c r="M1543" s="1">
        <v>0</v>
      </c>
      <c r="N1543" s="4">
        <v>0</v>
      </c>
      <c r="O1543" s="4">
        <v>216</v>
      </c>
      <c r="P1543" s="1">
        <v>8</v>
      </c>
    </row>
    <row r="1544" spans="1:16" x14ac:dyDescent="0.35">
      <c r="A1544" t="s">
        <v>318</v>
      </c>
      <c r="B1544" t="s">
        <v>319</v>
      </c>
      <c r="C1544" t="s">
        <v>250</v>
      </c>
      <c r="D1544" t="s">
        <v>251</v>
      </c>
      <c r="E1544" t="s">
        <v>87</v>
      </c>
      <c r="F1544" t="s">
        <v>34</v>
      </c>
      <c r="G1544" s="5">
        <v>0</v>
      </c>
      <c r="H1544" s="2">
        <v>133</v>
      </c>
      <c r="I1544" s="5">
        <v>1</v>
      </c>
      <c r="J1544" s="3">
        <v>0.25</v>
      </c>
      <c r="K1544" s="4">
        <v>216</v>
      </c>
      <c r="L1544" s="4">
        <v>216</v>
      </c>
      <c r="M1544" s="1">
        <v>0</v>
      </c>
      <c r="N1544" s="4">
        <v>0</v>
      </c>
      <c r="O1544" s="4">
        <v>216</v>
      </c>
      <c r="P1544" s="1">
        <v>8</v>
      </c>
    </row>
    <row r="1545" spans="1:16" x14ac:dyDescent="0.35">
      <c r="A1545" t="s">
        <v>318</v>
      </c>
      <c r="B1545" t="s">
        <v>319</v>
      </c>
      <c r="C1545" t="s">
        <v>250</v>
      </c>
      <c r="D1545" t="s">
        <v>251</v>
      </c>
      <c r="E1545" t="s">
        <v>68</v>
      </c>
      <c r="F1545" t="s">
        <v>27</v>
      </c>
      <c r="G1545" s="5">
        <v>0</v>
      </c>
      <c r="H1545" s="2">
        <v>133</v>
      </c>
      <c r="I1545" s="5">
        <v>1</v>
      </c>
      <c r="J1545" s="3">
        <v>0</v>
      </c>
      <c r="K1545" s="4">
        <v>196</v>
      </c>
      <c r="L1545" s="4">
        <v>196</v>
      </c>
      <c r="M1545" s="1">
        <v>0</v>
      </c>
      <c r="N1545" s="4">
        <v>0</v>
      </c>
      <c r="O1545" s="4">
        <v>196</v>
      </c>
      <c r="P1545" s="1">
        <v>5</v>
      </c>
    </row>
    <row r="1546" spans="1:16" x14ac:dyDescent="0.35">
      <c r="A1546" t="s">
        <v>318</v>
      </c>
      <c r="B1546" t="s">
        <v>319</v>
      </c>
      <c r="C1546" t="s">
        <v>250</v>
      </c>
      <c r="D1546" t="s">
        <v>251</v>
      </c>
      <c r="E1546" t="s">
        <v>90</v>
      </c>
      <c r="F1546" t="s">
        <v>31</v>
      </c>
      <c r="G1546" s="5">
        <v>80</v>
      </c>
      <c r="H1546" s="2">
        <v>133</v>
      </c>
      <c r="I1546" s="5">
        <v>2</v>
      </c>
      <c r="J1546" s="3">
        <v>0.20000000298023199</v>
      </c>
      <c r="K1546" s="4">
        <v>193.99999952316199</v>
      </c>
      <c r="L1546" s="4">
        <v>96.999999761581407</v>
      </c>
      <c r="M1546" s="1">
        <v>2.5000000000000001E-2</v>
      </c>
      <c r="N1546" s="4">
        <v>2.4249999940395299</v>
      </c>
      <c r="O1546" s="4">
        <v>96.999999761581407</v>
      </c>
      <c r="P1546" s="1">
        <v>7</v>
      </c>
    </row>
    <row r="1547" spans="1:16" x14ac:dyDescent="0.35">
      <c r="A1547" t="s">
        <v>320</v>
      </c>
      <c r="B1547" t="s">
        <v>321</v>
      </c>
      <c r="C1547" t="s">
        <v>322</v>
      </c>
      <c r="D1547" t="s">
        <v>104</v>
      </c>
      <c r="E1547" t="s">
        <v>30</v>
      </c>
      <c r="F1547" t="s">
        <v>31</v>
      </c>
      <c r="G1547" s="5">
        <v>494</v>
      </c>
      <c r="H1547" s="2">
        <v>145</v>
      </c>
      <c r="I1547" s="5">
        <v>2</v>
      </c>
      <c r="J1547" s="3">
        <v>0</v>
      </c>
      <c r="K1547" s="4">
        <v>1458.8</v>
      </c>
      <c r="L1547" s="4">
        <v>729.4</v>
      </c>
      <c r="M1547" s="1">
        <v>4.0000000000000001E-3</v>
      </c>
      <c r="N1547" s="4">
        <v>2.95303643724696</v>
      </c>
      <c r="O1547" s="4">
        <v>729.4</v>
      </c>
      <c r="P1547" s="1">
        <v>16.5</v>
      </c>
    </row>
    <row r="1548" spans="1:16" x14ac:dyDescent="0.35">
      <c r="A1548" t="s">
        <v>320</v>
      </c>
      <c r="B1548" t="s">
        <v>321</v>
      </c>
      <c r="C1548" t="s">
        <v>322</v>
      </c>
      <c r="D1548" t="s">
        <v>104</v>
      </c>
      <c r="E1548" t="s">
        <v>42</v>
      </c>
      <c r="F1548" t="s">
        <v>24</v>
      </c>
      <c r="G1548" s="5">
        <v>0</v>
      </c>
      <c r="H1548" s="2">
        <v>145</v>
      </c>
      <c r="I1548" s="5">
        <v>1</v>
      </c>
      <c r="J1548" s="3">
        <v>0</v>
      </c>
      <c r="K1548" s="4">
        <v>1044</v>
      </c>
      <c r="L1548" s="4">
        <v>1044</v>
      </c>
      <c r="M1548" s="1">
        <v>0</v>
      </c>
      <c r="N1548" s="4">
        <v>0</v>
      </c>
      <c r="O1548" s="4">
        <v>1044</v>
      </c>
      <c r="P1548" s="1">
        <v>10</v>
      </c>
    </row>
    <row r="1549" spans="1:16" x14ac:dyDescent="0.35">
      <c r="A1549" t="s">
        <v>320</v>
      </c>
      <c r="B1549" t="s">
        <v>321</v>
      </c>
      <c r="C1549" t="s">
        <v>322</v>
      </c>
      <c r="D1549" t="s">
        <v>104</v>
      </c>
      <c r="E1549" t="s">
        <v>70</v>
      </c>
      <c r="F1549" t="s">
        <v>59</v>
      </c>
      <c r="G1549" s="5">
        <v>0</v>
      </c>
      <c r="H1549" s="2">
        <v>145</v>
      </c>
      <c r="I1549" s="5">
        <v>1</v>
      </c>
      <c r="J1549" s="3">
        <v>0</v>
      </c>
      <c r="K1549" s="4">
        <v>728</v>
      </c>
      <c r="L1549" s="4">
        <v>728</v>
      </c>
      <c r="M1549" s="1">
        <v>0</v>
      </c>
      <c r="N1549" s="4">
        <v>0</v>
      </c>
      <c r="O1549" s="4">
        <v>728</v>
      </c>
      <c r="P1549" s="1">
        <v>4</v>
      </c>
    </row>
    <row r="1550" spans="1:16" x14ac:dyDescent="0.35">
      <c r="A1550" t="s">
        <v>320</v>
      </c>
      <c r="B1550" t="s">
        <v>321</v>
      </c>
      <c r="C1550" t="s">
        <v>322</v>
      </c>
      <c r="D1550" t="s">
        <v>104</v>
      </c>
      <c r="E1550" t="s">
        <v>23</v>
      </c>
      <c r="F1550" t="s">
        <v>24</v>
      </c>
      <c r="G1550" s="5">
        <v>0</v>
      </c>
      <c r="H1550" s="2">
        <v>145</v>
      </c>
      <c r="I1550" s="5">
        <v>1</v>
      </c>
      <c r="J1550" s="3">
        <v>0</v>
      </c>
      <c r="K1550" s="4">
        <v>660</v>
      </c>
      <c r="L1550" s="4">
        <v>660</v>
      </c>
      <c r="M1550" s="1">
        <v>0</v>
      </c>
      <c r="N1550" s="4">
        <v>0</v>
      </c>
      <c r="O1550" s="4">
        <v>660</v>
      </c>
      <c r="P1550" s="1">
        <v>10</v>
      </c>
    </row>
    <row r="1551" spans="1:16" x14ac:dyDescent="0.35">
      <c r="A1551" t="s">
        <v>320</v>
      </c>
      <c r="B1551" t="s">
        <v>321</v>
      </c>
      <c r="C1551" t="s">
        <v>322</v>
      </c>
      <c r="D1551" t="s">
        <v>104</v>
      </c>
      <c r="E1551" t="s">
        <v>46</v>
      </c>
      <c r="F1551" t="s">
        <v>31</v>
      </c>
      <c r="G1551" s="5">
        <v>0</v>
      </c>
      <c r="H1551" s="2">
        <v>145</v>
      </c>
      <c r="I1551" s="5">
        <v>1</v>
      </c>
      <c r="J1551" s="3">
        <v>0</v>
      </c>
      <c r="K1551" s="4">
        <v>349</v>
      </c>
      <c r="L1551" s="4">
        <v>349</v>
      </c>
      <c r="M1551" s="1">
        <v>0</v>
      </c>
      <c r="N1551" s="4">
        <v>0</v>
      </c>
      <c r="O1551" s="4">
        <v>349</v>
      </c>
      <c r="P1551" s="1">
        <v>29</v>
      </c>
    </row>
    <row r="1552" spans="1:16" x14ac:dyDescent="0.35">
      <c r="A1552" t="s">
        <v>320</v>
      </c>
      <c r="B1552" t="s">
        <v>321</v>
      </c>
      <c r="C1552" t="s">
        <v>322</v>
      </c>
      <c r="D1552" t="s">
        <v>104</v>
      </c>
      <c r="E1552" t="s">
        <v>38</v>
      </c>
      <c r="F1552" t="s">
        <v>39</v>
      </c>
      <c r="G1552" s="5">
        <v>0</v>
      </c>
      <c r="H1552" s="2">
        <v>145</v>
      </c>
      <c r="I1552" s="5">
        <v>1</v>
      </c>
      <c r="J1552" s="3">
        <v>0</v>
      </c>
      <c r="K1552" s="4">
        <v>263.39999999999998</v>
      </c>
      <c r="L1552" s="4">
        <v>263.39999999999998</v>
      </c>
      <c r="M1552" s="1">
        <v>0</v>
      </c>
      <c r="N1552" s="4">
        <v>0</v>
      </c>
      <c r="O1552" s="4">
        <v>263.39999999999998</v>
      </c>
      <c r="P1552" s="1">
        <v>10</v>
      </c>
    </row>
    <row r="1553" spans="1:16" x14ac:dyDescent="0.35">
      <c r="A1553" t="s">
        <v>320</v>
      </c>
      <c r="B1553" t="s">
        <v>321</v>
      </c>
      <c r="C1553" t="s">
        <v>322</v>
      </c>
      <c r="D1553" t="s">
        <v>104</v>
      </c>
      <c r="E1553" t="s">
        <v>55</v>
      </c>
      <c r="F1553" t="s">
        <v>34</v>
      </c>
      <c r="G1553" s="5">
        <v>0</v>
      </c>
      <c r="H1553" s="2">
        <v>145</v>
      </c>
      <c r="I1553" s="5">
        <v>1</v>
      </c>
      <c r="J1553" s="3">
        <v>0</v>
      </c>
      <c r="K1553" s="4">
        <v>180</v>
      </c>
      <c r="L1553" s="4">
        <v>180</v>
      </c>
      <c r="M1553" s="1">
        <v>0</v>
      </c>
      <c r="N1553" s="4">
        <v>0</v>
      </c>
      <c r="O1553" s="4">
        <v>180</v>
      </c>
      <c r="P1553" s="1">
        <v>10</v>
      </c>
    </row>
    <row r="1554" spans="1:16" x14ac:dyDescent="0.35">
      <c r="A1554" t="s">
        <v>320</v>
      </c>
      <c r="B1554" t="s">
        <v>321</v>
      </c>
      <c r="C1554" t="s">
        <v>322</v>
      </c>
      <c r="D1554" t="s">
        <v>104</v>
      </c>
      <c r="E1554" t="s">
        <v>57</v>
      </c>
      <c r="F1554" t="s">
        <v>24</v>
      </c>
      <c r="G1554" s="5">
        <v>0</v>
      </c>
      <c r="H1554" s="2">
        <v>145</v>
      </c>
      <c r="I1554" s="5">
        <v>1</v>
      </c>
      <c r="J1554" s="3">
        <v>0</v>
      </c>
      <c r="K1554" s="4">
        <v>125</v>
      </c>
      <c r="L1554" s="4">
        <v>125</v>
      </c>
      <c r="M1554" s="1">
        <v>0</v>
      </c>
      <c r="N1554" s="4">
        <v>0</v>
      </c>
      <c r="O1554" s="4">
        <v>125</v>
      </c>
      <c r="P1554" s="1">
        <v>6</v>
      </c>
    </row>
    <row r="1555" spans="1:16" x14ac:dyDescent="0.35">
      <c r="A1555" t="s">
        <v>320</v>
      </c>
      <c r="B1555" t="s">
        <v>321</v>
      </c>
      <c r="C1555" t="s">
        <v>322</v>
      </c>
      <c r="D1555" t="s">
        <v>104</v>
      </c>
      <c r="E1555" t="s">
        <v>56</v>
      </c>
      <c r="F1555" t="s">
        <v>36</v>
      </c>
      <c r="G1555" s="5">
        <v>0</v>
      </c>
      <c r="H1555" s="2">
        <v>145</v>
      </c>
      <c r="I1555" s="5">
        <v>1</v>
      </c>
      <c r="J1555" s="3">
        <v>0</v>
      </c>
      <c r="K1555" s="4">
        <v>120</v>
      </c>
      <c r="L1555" s="4">
        <v>120</v>
      </c>
      <c r="M1555" s="1">
        <v>0</v>
      </c>
      <c r="N1555" s="4">
        <v>0</v>
      </c>
      <c r="O1555" s="4">
        <v>120</v>
      </c>
      <c r="P1555" s="1">
        <v>6</v>
      </c>
    </row>
    <row r="1556" spans="1:16" x14ac:dyDescent="0.35">
      <c r="A1556" t="s">
        <v>320</v>
      </c>
      <c r="B1556" t="s">
        <v>321</v>
      </c>
      <c r="C1556" t="s">
        <v>322</v>
      </c>
      <c r="D1556" t="s">
        <v>104</v>
      </c>
      <c r="E1556" t="s">
        <v>72</v>
      </c>
      <c r="F1556" t="s">
        <v>31</v>
      </c>
      <c r="G1556" s="5">
        <v>0</v>
      </c>
      <c r="H1556" s="2">
        <v>145</v>
      </c>
      <c r="I1556" s="5">
        <v>1</v>
      </c>
      <c r="J1556" s="3">
        <v>0</v>
      </c>
      <c r="K1556" s="4">
        <v>114</v>
      </c>
      <c r="L1556" s="4">
        <v>114</v>
      </c>
      <c r="M1556" s="1">
        <v>0</v>
      </c>
      <c r="N1556" s="4">
        <v>0</v>
      </c>
      <c r="O1556" s="4">
        <v>114</v>
      </c>
      <c r="P1556" s="1">
        <v>4</v>
      </c>
    </row>
    <row r="1557" spans="1:16" x14ac:dyDescent="0.35">
      <c r="A1557" t="s">
        <v>323</v>
      </c>
      <c r="B1557" t="s">
        <v>324</v>
      </c>
      <c r="C1557" t="s">
        <v>325</v>
      </c>
      <c r="D1557" t="s">
        <v>216</v>
      </c>
      <c r="E1557" t="s">
        <v>91</v>
      </c>
      <c r="F1557" t="s">
        <v>36</v>
      </c>
      <c r="G1557" s="5">
        <v>564</v>
      </c>
      <c r="H1557" s="2">
        <v>150.75</v>
      </c>
      <c r="I1557" s="5">
        <v>3</v>
      </c>
      <c r="J1557" s="3">
        <v>0</v>
      </c>
      <c r="K1557" s="4">
        <v>357.09</v>
      </c>
      <c r="L1557" s="4">
        <v>119.02999999999901</v>
      </c>
      <c r="M1557" s="1">
        <v>5.3E-3</v>
      </c>
      <c r="N1557" s="4">
        <v>0.63313829787233999</v>
      </c>
      <c r="O1557" s="4">
        <v>119.02999999999901</v>
      </c>
      <c r="P1557" s="1">
        <v>7.3333000000000004</v>
      </c>
    </row>
    <row r="1558" spans="1:16" x14ac:dyDescent="0.35">
      <c r="A1558" t="s">
        <v>323</v>
      </c>
      <c r="B1558" t="s">
        <v>324</v>
      </c>
      <c r="C1558" t="s">
        <v>325</v>
      </c>
      <c r="D1558" t="s">
        <v>216</v>
      </c>
      <c r="E1558" t="s">
        <v>29</v>
      </c>
      <c r="F1558" t="s">
        <v>24</v>
      </c>
      <c r="G1558" s="5">
        <v>0</v>
      </c>
      <c r="H1558" s="2">
        <v>150.75</v>
      </c>
      <c r="I1558" s="5">
        <v>1</v>
      </c>
      <c r="J1558" s="3">
        <v>0</v>
      </c>
      <c r="K1558" s="4">
        <v>340</v>
      </c>
      <c r="L1558" s="4">
        <v>340</v>
      </c>
      <c r="M1558" s="1">
        <v>0</v>
      </c>
      <c r="N1558" s="4">
        <v>0</v>
      </c>
      <c r="O1558" s="4">
        <v>340</v>
      </c>
      <c r="P1558" s="1">
        <v>9</v>
      </c>
    </row>
    <row r="1559" spans="1:16" x14ac:dyDescent="0.35">
      <c r="A1559" t="s">
        <v>323</v>
      </c>
      <c r="B1559" t="s">
        <v>324</v>
      </c>
      <c r="C1559" t="s">
        <v>325</v>
      </c>
      <c r="D1559" t="s">
        <v>216</v>
      </c>
      <c r="E1559" t="s">
        <v>25</v>
      </c>
      <c r="F1559" t="s">
        <v>21</v>
      </c>
      <c r="G1559" s="5">
        <v>0</v>
      </c>
      <c r="H1559" s="2">
        <v>150.75</v>
      </c>
      <c r="I1559" s="5">
        <v>1</v>
      </c>
      <c r="J1559" s="3">
        <v>0</v>
      </c>
      <c r="K1559" s="4">
        <v>262</v>
      </c>
      <c r="L1559" s="4">
        <v>262</v>
      </c>
      <c r="M1559" s="1">
        <v>0</v>
      </c>
      <c r="N1559" s="4">
        <v>0</v>
      </c>
      <c r="O1559" s="4">
        <v>262</v>
      </c>
      <c r="P1559" s="1">
        <v>7</v>
      </c>
    </row>
    <row r="1560" spans="1:16" x14ac:dyDescent="0.35">
      <c r="A1560" t="s">
        <v>323</v>
      </c>
      <c r="B1560" t="s">
        <v>324</v>
      </c>
      <c r="C1560" t="s">
        <v>325</v>
      </c>
      <c r="D1560" t="s">
        <v>216</v>
      </c>
      <c r="E1560" t="s">
        <v>60</v>
      </c>
      <c r="F1560" t="s">
        <v>36</v>
      </c>
      <c r="G1560" s="5">
        <v>0</v>
      </c>
      <c r="H1560" s="2">
        <v>150.75</v>
      </c>
      <c r="I1560" s="5">
        <v>1</v>
      </c>
      <c r="J1560" s="3">
        <v>0</v>
      </c>
      <c r="K1560" s="4">
        <v>190</v>
      </c>
      <c r="L1560" s="4">
        <v>190</v>
      </c>
      <c r="M1560" s="1">
        <v>0</v>
      </c>
      <c r="N1560" s="4">
        <v>0</v>
      </c>
      <c r="O1560" s="4">
        <v>190</v>
      </c>
      <c r="P1560" s="1">
        <v>1</v>
      </c>
    </row>
    <row r="1561" spans="1:16" x14ac:dyDescent="0.35">
      <c r="A1561" t="s">
        <v>323</v>
      </c>
      <c r="B1561" t="s">
        <v>324</v>
      </c>
      <c r="C1561" t="s">
        <v>325</v>
      </c>
      <c r="D1561" t="s">
        <v>216</v>
      </c>
      <c r="E1561" t="s">
        <v>75</v>
      </c>
      <c r="F1561" t="s">
        <v>27</v>
      </c>
      <c r="G1561" s="5">
        <v>0</v>
      </c>
      <c r="H1561" s="2">
        <v>150.75</v>
      </c>
      <c r="I1561" s="5">
        <v>1</v>
      </c>
      <c r="J1561" s="3">
        <v>0</v>
      </c>
      <c r="K1561" s="4">
        <v>90</v>
      </c>
      <c r="L1561" s="4">
        <v>90</v>
      </c>
      <c r="M1561" s="1">
        <v>0</v>
      </c>
      <c r="N1561" s="4">
        <v>0</v>
      </c>
      <c r="O1561" s="4">
        <v>90</v>
      </c>
      <c r="P1561" s="1">
        <v>1</v>
      </c>
    </row>
    <row r="1562" spans="1:16" x14ac:dyDescent="0.35">
      <c r="A1562" t="s">
        <v>323</v>
      </c>
      <c r="B1562" t="s">
        <v>324</v>
      </c>
      <c r="C1562" t="s">
        <v>325</v>
      </c>
      <c r="D1562" t="s">
        <v>216</v>
      </c>
      <c r="E1562" t="s">
        <v>49</v>
      </c>
      <c r="F1562" t="s">
        <v>34</v>
      </c>
      <c r="G1562" s="5">
        <v>0</v>
      </c>
      <c r="H1562" s="2">
        <v>150.75</v>
      </c>
      <c r="I1562" s="5">
        <v>1</v>
      </c>
      <c r="J1562" s="3">
        <v>0</v>
      </c>
      <c r="K1562" s="4">
        <v>57.6</v>
      </c>
      <c r="L1562" s="4">
        <v>57.6</v>
      </c>
      <c r="M1562" s="1">
        <v>0</v>
      </c>
      <c r="N1562" s="4">
        <v>0</v>
      </c>
      <c r="O1562" s="4">
        <v>57.6</v>
      </c>
      <c r="P1562" s="1">
        <v>7</v>
      </c>
    </row>
    <row r="1563" spans="1:16" x14ac:dyDescent="0.35">
      <c r="A1563" t="s">
        <v>323</v>
      </c>
      <c r="B1563" t="s">
        <v>324</v>
      </c>
      <c r="C1563" t="s">
        <v>325</v>
      </c>
      <c r="D1563" t="s">
        <v>216</v>
      </c>
      <c r="E1563" t="s">
        <v>68</v>
      </c>
      <c r="F1563" t="s">
        <v>27</v>
      </c>
      <c r="G1563" s="5">
        <v>0</v>
      </c>
      <c r="H1563" s="2">
        <v>150.75</v>
      </c>
      <c r="I1563" s="5">
        <v>1</v>
      </c>
      <c r="J1563" s="3">
        <v>0</v>
      </c>
      <c r="K1563" s="4">
        <v>56</v>
      </c>
      <c r="L1563" s="4">
        <v>56</v>
      </c>
      <c r="M1563" s="1">
        <v>0</v>
      </c>
      <c r="N1563" s="4">
        <v>0</v>
      </c>
      <c r="O1563" s="4">
        <v>56</v>
      </c>
      <c r="P1563" s="1">
        <v>1</v>
      </c>
    </row>
    <row r="1564" spans="1:16" x14ac:dyDescent="0.35">
      <c r="A1564" t="s">
        <v>323</v>
      </c>
      <c r="B1564" t="s">
        <v>324</v>
      </c>
      <c r="C1564" t="s">
        <v>325</v>
      </c>
      <c r="D1564" t="s">
        <v>216</v>
      </c>
      <c r="E1564" t="s">
        <v>76</v>
      </c>
      <c r="F1564" t="s">
        <v>27</v>
      </c>
      <c r="G1564" s="5">
        <v>0</v>
      </c>
      <c r="H1564" s="2">
        <v>150.75</v>
      </c>
      <c r="I1564" s="5">
        <v>1</v>
      </c>
      <c r="J1564" s="3">
        <v>0</v>
      </c>
      <c r="K1564" s="4">
        <v>31.2</v>
      </c>
      <c r="L1564" s="4">
        <v>31.2</v>
      </c>
      <c r="M1564" s="1">
        <v>0</v>
      </c>
      <c r="N1564" s="4">
        <v>0</v>
      </c>
      <c r="O1564" s="4">
        <v>31.2</v>
      </c>
      <c r="P1564" s="1">
        <v>6</v>
      </c>
    </row>
    <row r="1565" spans="1:16" x14ac:dyDescent="0.35">
      <c r="A1565" t="s">
        <v>323</v>
      </c>
      <c r="B1565" t="s">
        <v>324</v>
      </c>
      <c r="C1565" t="s">
        <v>325</v>
      </c>
      <c r="D1565" t="s">
        <v>216</v>
      </c>
      <c r="E1565" t="s">
        <v>74</v>
      </c>
      <c r="F1565" t="s">
        <v>21</v>
      </c>
      <c r="G1565" s="5">
        <v>0</v>
      </c>
      <c r="H1565" s="2">
        <v>150.75</v>
      </c>
      <c r="I1565" s="5">
        <v>1</v>
      </c>
      <c r="J1565" s="3">
        <v>0</v>
      </c>
      <c r="K1565" s="4">
        <v>29.5</v>
      </c>
      <c r="L1565" s="4">
        <v>29.5</v>
      </c>
      <c r="M1565" s="1">
        <v>0</v>
      </c>
      <c r="N1565" s="4">
        <v>0</v>
      </c>
      <c r="O1565" s="4">
        <v>29.5</v>
      </c>
      <c r="P1565" s="1">
        <v>7</v>
      </c>
    </row>
    <row r="1566" spans="1:16" x14ac:dyDescent="0.35">
      <c r="A1566" t="s">
        <v>323</v>
      </c>
      <c r="B1566" t="s">
        <v>324</v>
      </c>
      <c r="C1566" t="s">
        <v>325</v>
      </c>
      <c r="D1566" t="s">
        <v>216</v>
      </c>
      <c r="E1566" t="s">
        <v>37</v>
      </c>
      <c r="F1566" t="s">
        <v>31</v>
      </c>
      <c r="G1566" s="5">
        <v>0</v>
      </c>
      <c r="H1566" s="2">
        <v>150.75</v>
      </c>
      <c r="I1566" s="5">
        <v>1</v>
      </c>
      <c r="J1566" s="3">
        <v>0</v>
      </c>
      <c r="K1566" s="4">
        <v>25</v>
      </c>
      <c r="L1566" s="4">
        <v>25</v>
      </c>
      <c r="M1566" s="1">
        <v>0</v>
      </c>
      <c r="N1566" s="4">
        <v>0</v>
      </c>
      <c r="O1566" s="4">
        <v>25</v>
      </c>
      <c r="P1566" s="1">
        <v>1</v>
      </c>
    </row>
    <row r="1567" spans="1:16" x14ac:dyDescent="0.35">
      <c r="A1567" t="s">
        <v>323</v>
      </c>
      <c r="B1567" t="s">
        <v>324</v>
      </c>
      <c r="C1567" t="s">
        <v>325</v>
      </c>
      <c r="D1567" t="s">
        <v>216</v>
      </c>
      <c r="E1567" t="s">
        <v>77</v>
      </c>
      <c r="F1567" t="s">
        <v>34</v>
      </c>
      <c r="G1567" s="5">
        <v>0</v>
      </c>
      <c r="H1567" s="2">
        <v>150.75</v>
      </c>
      <c r="I1567" s="5">
        <v>1</v>
      </c>
      <c r="J1567" s="3">
        <v>0</v>
      </c>
      <c r="K1567" s="4">
        <v>21.6</v>
      </c>
      <c r="L1567" s="4">
        <v>21.6</v>
      </c>
      <c r="M1567" s="1">
        <v>0</v>
      </c>
      <c r="N1567" s="4">
        <v>0</v>
      </c>
      <c r="O1567" s="4">
        <v>21.6</v>
      </c>
      <c r="P1567" s="1">
        <v>7</v>
      </c>
    </row>
    <row r="1568" spans="1:16" x14ac:dyDescent="0.35">
      <c r="A1568" t="s">
        <v>323</v>
      </c>
      <c r="B1568" t="s">
        <v>324</v>
      </c>
      <c r="C1568" t="s">
        <v>325</v>
      </c>
      <c r="D1568" t="s">
        <v>216</v>
      </c>
      <c r="E1568" t="s">
        <v>71</v>
      </c>
      <c r="F1568" t="s">
        <v>31</v>
      </c>
      <c r="G1568" s="5">
        <v>0</v>
      </c>
      <c r="H1568" s="2">
        <v>150.75</v>
      </c>
      <c r="I1568" s="5">
        <v>1</v>
      </c>
      <c r="J1568" s="3">
        <v>0</v>
      </c>
      <c r="K1568" s="4">
        <v>7.3</v>
      </c>
      <c r="L1568" s="4">
        <v>7.3</v>
      </c>
      <c r="M1568" s="1">
        <v>0</v>
      </c>
      <c r="N1568" s="4">
        <v>0</v>
      </c>
      <c r="O1568" s="4">
        <v>7.3</v>
      </c>
      <c r="P1568" s="1">
        <v>7</v>
      </c>
    </row>
    <row r="1569" spans="1:16" x14ac:dyDescent="0.35">
      <c r="A1569" t="s">
        <v>326</v>
      </c>
      <c r="B1569" t="s">
        <v>327</v>
      </c>
      <c r="C1569" t="s">
        <v>174</v>
      </c>
      <c r="D1569" t="s">
        <v>161</v>
      </c>
      <c r="E1569" t="s">
        <v>20</v>
      </c>
      <c r="F1569" t="s">
        <v>21</v>
      </c>
      <c r="G1569" s="5">
        <v>0</v>
      </c>
      <c r="H1569" s="2">
        <v>150.75</v>
      </c>
      <c r="I1569" s="5">
        <v>1</v>
      </c>
      <c r="J1569" s="3">
        <v>0</v>
      </c>
      <c r="K1569" s="4">
        <v>1485</v>
      </c>
      <c r="L1569" s="4">
        <v>1485</v>
      </c>
      <c r="M1569" s="1">
        <v>0</v>
      </c>
      <c r="N1569" s="4">
        <v>0</v>
      </c>
      <c r="O1569" s="4">
        <v>1485</v>
      </c>
      <c r="P1569" s="1">
        <v>7</v>
      </c>
    </row>
    <row r="1570" spans="1:16" x14ac:dyDescent="0.35">
      <c r="A1570" t="s">
        <v>326</v>
      </c>
      <c r="B1570" t="s">
        <v>327</v>
      </c>
      <c r="C1570" t="s">
        <v>174</v>
      </c>
      <c r="D1570" t="s">
        <v>161</v>
      </c>
      <c r="E1570" t="s">
        <v>26</v>
      </c>
      <c r="F1570" t="s">
        <v>27</v>
      </c>
      <c r="G1570" s="5">
        <v>0</v>
      </c>
      <c r="H1570" s="2">
        <v>150.75</v>
      </c>
      <c r="I1570" s="5">
        <v>1</v>
      </c>
      <c r="J1570" s="3">
        <v>0</v>
      </c>
      <c r="K1570" s="4">
        <v>912</v>
      </c>
      <c r="L1570" s="4">
        <v>912</v>
      </c>
      <c r="M1570" s="1">
        <v>0</v>
      </c>
      <c r="N1570" s="4">
        <v>0</v>
      </c>
      <c r="O1570" s="4">
        <v>912</v>
      </c>
      <c r="P1570" s="1">
        <v>7</v>
      </c>
    </row>
    <row r="1571" spans="1:16" x14ac:dyDescent="0.35">
      <c r="A1571" t="s">
        <v>326</v>
      </c>
      <c r="B1571" t="s">
        <v>327</v>
      </c>
      <c r="C1571" t="s">
        <v>174</v>
      </c>
      <c r="D1571" t="s">
        <v>161</v>
      </c>
      <c r="E1571" t="s">
        <v>51</v>
      </c>
      <c r="F1571" t="s">
        <v>39</v>
      </c>
      <c r="G1571" s="5">
        <v>0</v>
      </c>
      <c r="H1571" s="2">
        <v>150.75</v>
      </c>
      <c r="I1571" s="5">
        <v>1</v>
      </c>
      <c r="J1571" s="3">
        <v>0</v>
      </c>
      <c r="K1571" s="4">
        <v>340</v>
      </c>
      <c r="L1571" s="4">
        <v>340</v>
      </c>
      <c r="M1571" s="1">
        <v>0</v>
      </c>
      <c r="N1571" s="4">
        <v>0</v>
      </c>
      <c r="O1571" s="4">
        <v>340</v>
      </c>
      <c r="P1571" s="1">
        <v>7</v>
      </c>
    </row>
    <row r="1572" spans="1:16" x14ac:dyDescent="0.35">
      <c r="A1572" t="s">
        <v>326</v>
      </c>
      <c r="B1572" t="s">
        <v>327</v>
      </c>
      <c r="C1572" t="s">
        <v>174</v>
      </c>
      <c r="D1572" t="s">
        <v>161</v>
      </c>
      <c r="E1572" t="s">
        <v>52</v>
      </c>
      <c r="F1572" t="s">
        <v>39</v>
      </c>
      <c r="G1572" s="5">
        <v>0</v>
      </c>
      <c r="H1572" s="2">
        <v>150.75</v>
      </c>
      <c r="I1572" s="5">
        <v>1</v>
      </c>
      <c r="J1572" s="3">
        <v>0</v>
      </c>
      <c r="K1572" s="4">
        <v>291.75</v>
      </c>
      <c r="L1572" s="4">
        <v>291.75</v>
      </c>
      <c r="M1572" s="1">
        <v>0</v>
      </c>
      <c r="N1572" s="4">
        <v>0</v>
      </c>
      <c r="O1572" s="4">
        <v>291.75</v>
      </c>
      <c r="P1572" s="1">
        <v>9</v>
      </c>
    </row>
    <row r="1573" spans="1:16" x14ac:dyDescent="0.35">
      <c r="A1573" t="s">
        <v>326</v>
      </c>
      <c r="B1573" t="s">
        <v>327</v>
      </c>
      <c r="C1573" t="s">
        <v>174</v>
      </c>
      <c r="D1573" t="s">
        <v>161</v>
      </c>
      <c r="E1573" t="s">
        <v>62</v>
      </c>
      <c r="F1573" t="s">
        <v>31</v>
      </c>
      <c r="G1573" s="5">
        <v>0</v>
      </c>
      <c r="H1573" s="2">
        <v>150.75</v>
      </c>
      <c r="I1573" s="5">
        <v>1</v>
      </c>
      <c r="J1573" s="3">
        <v>0</v>
      </c>
      <c r="K1573" s="4">
        <v>240</v>
      </c>
      <c r="L1573" s="4">
        <v>240</v>
      </c>
      <c r="M1573" s="1">
        <v>0</v>
      </c>
      <c r="N1573" s="4">
        <v>0</v>
      </c>
      <c r="O1573" s="4">
        <v>240</v>
      </c>
      <c r="P1573" s="1">
        <v>7</v>
      </c>
    </row>
    <row r="1574" spans="1:16" x14ac:dyDescent="0.35">
      <c r="A1574" t="s">
        <v>326</v>
      </c>
      <c r="B1574" t="s">
        <v>327</v>
      </c>
      <c r="C1574" t="s">
        <v>174</v>
      </c>
      <c r="D1574" t="s">
        <v>161</v>
      </c>
      <c r="E1574" t="s">
        <v>92</v>
      </c>
      <c r="F1574" t="s">
        <v>24</v>
      </c>
      <c r="G1574" s="5">
        <v>0</v>
      </c>
      <c r="H1574" s="2">
        <v>150.75</v>
      </c>
      <c r="I1574" s="5">
        <v>1</v>
      </c>
      <c r="J1574" s="3">
        <v>0</v>
      </c>
      <c r="K1574" s="4">
        <v>168</v>
      </c>
      <c r="L1574" s="4">
        <v>168</v>
      </c>
      <c r="M1574" s="1">
        <v>0</v>
      </c>
      <c r="N1574" s="4">
        <v>0</v>
      </c>
      <c r="O1574" s="4">
        <v>168</v>
      </c>
      <c r="P1574" s="1">
        <v>7</v>
      </c>
    </row>
    <row r="1575" spans="1:16" x14ac:dyDescent="0.35">
      <c r="A1575" t="s">
        <v>326</v>
      </c>
      <c r="B1575" t="s">
        <v>327</v>
      </c>
      <c r="C1575" t="s">
        <v>174</v>
      </c>
      <c r="D1575" t="s">
        <v>161</v>
      </c>
      <c r="E1575" t="s">
        <v>64</v>
      </c>
      <c r="F1575" t="s">
        <v>36</v>
      </c>
      <c r="G1575" s="5">
        <v>382</v>
      </c>
      <c r="H1575" s="2">
        <v>150.75</v>
      </c>
      <c r="I1575" s="5">
        <v>2</v>
      </c>
      <c r="J1575" s="3">
        <v>0</v>
      </c>
      <c r="K1575" s="4">
        <v>156</v>
      </c>
      <c r="L1575" s="4">
        <v>78</v>
      </c>
      <c r="M1575" s="1">
        <v>5.1999999999999998E-3</v>
      </c>
      <c r="N1575" s="4">
        <v>0.40837696335078499</v>
      </c>
      <c r="O1575" s="4">
        <v>78</v>
      </c>
      <c r="P1575" s="1">
        <v>7</v>
      </c>
    </row>
    <row r="1576" spans="1:16" x14ac:dyDescent="0.35">
      <c r="A1576" t="s">
        <v>326</v>
      </c>
      <c r="B1576" t="s">
        <v>327</v>
      </c>
      <c r="C1576" t="s">
        <v>174</v>
      </c>
      <c r="D1576" t="s">
        <v>161</v>
      </c>
      <c r="E1576" t="s">
        <v>47</v>
      </c>
      <c r="F1576" t="s">
        <v>39</v>
      </c>
      <c r="G1576" s="5">
        <v>0</v>
      </c>
      <c r="H1576" s="2">
        <v>150.75</v>
      </c>
      <c r="I1576" s="5">
        <v>1</v>
      </c>
      <c r="J1576" s="3">
        <v>0</v>
      </c>
      <c r="K1576" s="4">
        <v>114</v>
      </c>
      <c r="L1576" s="4">
        <v>114</v>
      </c>
      <c r="M1576" s="1">
        <v>0</v>
      </c>
      <c r="N1576" s="4">
        <v>0</v>
      </c>
      <c r="O1576" s="4">
        <v>114</v>
      </c>
      <c r="P1576" s="1">
        <v>9</v>
      </c>
    </row>
    <row r="1577" spans="1:16" x14ac:dyDescent="0.35">
      <c r="A1577" t="s">
        <v>326</v>
      </c>
      <c r="B1577" t="s">
        <v>327</v>
      </c>
      <c r="C1577" t="s">
        <v>174</v>
      </c>
      <c r="D1577" t="s">
        <v>161</v>
      </c>
      <c r="E1577" t="s">
        <v>107</v>
      </c>
      <c r="F1577" t="s">
        <v>39</v>
      </c>
      <c r="G1577" s="5">
        <v>0</v>
      </c>
      <c r="H1577" s="2">
        <v>150.75</v>
      </c>
      <c r="I1577" s="5">
        <v>1</v>
      </c>
      <c r="J1577" s="3">
        <v>0</v>
      </c>
      <c r="K1577" s="4">
        <v>104</v>
      </c>
      <c r="L1577" s="4">
        <v>104</v>
      </c>
      <c r="M1577" s="1">
        <v>0</v>
      </c>
      <c r="N1577" s="4">
        <v>0</v>
      </c>
      <c r="O1577" s="4">
        <v>104</v>
      </c>
      <c r="P1577" s="1">
        <v>7</v>
      </c>
    </row>
    <row r="1578" spans="1:16" x14ac:dyDescent="0.35">
      <c r="A1578" t="s">
        <v>328</v>
      </c>
      <c r="B1578" t="s">
        <v>329</v>
      </c>
      <c r="C1578" t="s">
        <v>330</v>
      </c>
      <c r="D1578" t="s">
        <v>133</v>
      </c>
      <c r="E1578" t="s">
        <v>89</v>
      </c>
      <c r="F1578" t="s">
        <v>31</v>
      </c>
      <c r="G1578" s="5">
        <v>0</v>
      </c>
      <c r="H1578" s="2">
        <v>24.333300000000001</v>
      </c>
      <c r="I1578" s="5">
        <v>1</v>
      </c>
      <c r="J1578" s="3">
        <v>0</v>
      </c>
      <c r="K1578" s="4">
        <v>439</v>
      </c>
      <c r="L1578" s="4">
        <v>439</v>
      </c>
      <c r="M1578" s="1">
        <v>0</v>
      </c>
      <c r="N1578" s="4">
        <v>0</v>
      </c>
      <c r="O1578" s="4">
        <v>439</v>
      </c>
      <c r="P1578" s="1">
        <v>5</v>
      </c>
    </row>
    <row r="1579" spans="1:16" x14ac:dyDescent="0.35">
      <c r="A1579" t="s">
        <v>328</v>
      </c>
      <c r="B1579" t="s">
        <v>329</v>
      </c>
      <c r="C1579" t="s">
        <v>330</v>
      </c>
      <c r="D1579" t="s">
        <v>133</v>
      </c>
      <c r="E1579" t="s">
        <v>86</v>
      </c>
      <c r="F1579" t="s">
        <v>31</v>
      </c>
      <c r="G1579" s="5">
        <v>0</v>
      </c>
      <c r="H1579" s="2">
        <v>24.333300000000001</v>
      </c>
      <c r="I1579" s="5">
        <v>1</v>
      </c>
      <c r="J1579" s="3">
        <v>0</v>
      </c>
      <c r="K1579" s="4">
        <v>405</v>
      </c>
      <c r="L1579" s="4">
        <v>405</v>
      </c>
      <c r="M1579" s="1">
        <v>0</v>
      </c>
      <c r="N1579" s="4">
        <v>0</v>
      </c>
      <c r="O1579" s="4">
        <v>405</v>
      </c>
      <c r="P1579" s="1">
        <v>34</v>
      </c>
    </row>
    <row r="1580" spans="1:16" x14ac:dyDescent="0.35">
      <c r="A1580" t="s">
        <v>328</v>
      </c>
      <c r="B1580" t="s">
        <v>329</v>
      </c>
      <c r="C1580" t="s">
        <v>330</v>
      </c>
      <c r="D1580" t="s">
        <v>133</v>
      </c>
      <c r="E1580" t="s">
        <v>55</v>
      </c>
      <c r="F1580" t="s">
        <v>34</v>
      </c>
      <c r="G1580" s="5">
        <v>0</v>
      </c>
      <c r="H1580" s="2">
        <v>24.333300000000001</v>
      </c>
      <c r="I1580" s="5">
        <v>1</v>
      </c>
      <c r="J1580" s="3">
        <v>0</v>
      </c>
      <c r="K1580" s="4">
        <v>360</v>
      </c>
      <c r="L1580" s="4">
        <v>360</v>
      </c>
      <c r="M1580" s="1">
        <v>0</v>
      </c>
      <c r="N1580" s="4">
        <v>0</v>
      </c>
      <c r="O1580" s="4">
        <v>360</v>
      </c>
      <c r="P1580" s="1">
        <v>34</v>
      </c>
    </row>
    <row r="1581" spans="1:16" x14ac:dyDescent="0.35">
      <c r="A1581" t="s">
        <v>328</v>
      </c>
      <c r="B1581" t="s">
        <v>329</v>
      </c>
      <c r="C1581" t="s">
        <v>330</v>
      </c>
      <c r="D1581" t="s">
        <v>133</v>
      </c>
      <c r="E1581" t="s">
        <v>22</v>
      </c>
      <c r="F1581" t="s">
        <v>21</v>
      </c>
      <c r="G1581" s="5">
        <v>0</v>
      </c>
      <c r="H1581" s="2">
        <v>24.333300000000001</v>
      </c>
      <c r="I1581" s="5">
        <v>1</v>
      </c>
      <c r="J1581" s="3">
        <v>0</v>
      </c>
      <c r="K1581" s="4">
        <v>234</v>
      </c>
      <c r="L1581" s="4">
        <v>234</v>
      </c>
      <c r="M1581" s="1">
        <v>0</v>
      </c>
      <c r="N1581" s="4">
        <v>0</v>
      </c>
      <c r="O1581" s="4">
        <v>234</v>
      </c>
      <c r="P1581" s="1">
        <v>2</v>
      </c>
    </row>
    <row r="1582" spans="1:16" x14ac:dyDescent="0.35">
      <c r="A1582" t="s">
        <v>328</v>
      </c>
      <c r="B1582" t="s">
        <v>329</v>
      </c>
      <c r="C1582" t="s">
        <v>330</v>
      </c>
      <c r="D1582" t="s">
        <v>133</v>
      </c>
      <c r="E1582" t="s">
        <v>41</v>
      </c>
      <c r="F1582" t="s">
        <v>31</v>
      </c>
      <c r="G1582" s="5">
        <v>0</v>
      </c>
      <c r="H1582" s="2">
        <v>24.333300000000001</v>
      </c>
      <c r="I1582" s="5">
        <v>1</v>
      </c>
      <c r="J1582" s="3">
        <v>0</v>
      </c>
      <c r="K1582" s="4">
        <v>156.15</v>
      </c>
      <c r="L1582" s="4">
        <v>156.15</v>
      </c>
      <c r="M1582" s="1">
        <v>0</v>
      </c>
      <c r="N1582" s="4">
        <v>0</v>
      </c>
      <c r="O1582" s="4">
        <v>156.15</v>
      </c>
      <c r="P1582" s="1">
        <v>3</v>
      </c>
    </row>
    <row r="1583" spans="1:16" x14ac:dyDescent="0.35">
      <c r="A1583" t="s">
        <v>328</v>
      </c>
      <c r="B1583" t="s">
        <v>329</v>
      </c>
      <c r="C1583" t="s">
        <v>330</v>
      </c>
      <c r="D1583" t="s">
        <v>133</v>
      </c>
      <c r="E1583" t="s">
        <v>58</v>
      </c>
      <c r="F1583" t="s">
        <v>59</v>
      </c>
      <c r="G1583" s="5">
        <v>0</v>
      </c>
      <c r="H1583" s="2">
        <v>24.333300000000001</v>
      </c>
      <c r="I1583" s="5">
        <v>1</v>
      </c>
      <c r="J1583" s="3">
        <v>0</v>
      </c>
      <c r="K1583" s="4">
        <v>150</v>
      </c>
      <c r="L1583" s="4">
        <v>150</v>
      </c>
      <c r="M1583" s="1">
        <v>0</v>
      </c>
      <c r="N1583" s="4">
        <v>0</v>
      </c>
      <c r="O1583" s="4">
        <v>150</v>
      </c>
      <c r="P1583" s="1">
        <v>5</v>
      </c>
    </row>
    <row r="1584" spans="1:16" x14ac:dyDescent="0.35">
      <c r="A1584" t="s">
        <v>328</v>
      </c>
      <c r="B1584" t="s">
        <v>329</v>
      </c>
      <c r="C1584" t="s">
        <v>330</v>
      </c>
      <c r="D1584" t="s">
        <v>133</v>
      </c>
      <c r="E1584" t="s">
        <v>54</v>
      </c>
      <c r="F1584" t="s">
        <v>34</v>
      </c>
      <c r="G1584" s="5">
        <v>0</v>
      </c>
      <c r="H1584" s="2">
        <v>24.333300000000001</v>
      </c>
      <c r="I1584" s="5">
        <v>1</v>
      </c>
      <c r="J1584" s="3">
        <v>0</v>
      </c>
      <c r="K1584" s="4">
        <v>77.5</v>
      </c>
      <c r="L1584" s="4">
        <v>77.5</v>
      </c>
      <c r="M1584" s="1">
        <v>0</v>
      </c>
      <c r="N1584" s="4">
        <v>0</v>
      </c>
      <c r="O1584" s="4">
        <v>77.5</v>
      </c>
      <c r="P1584" s="1">
        <v>3</v>
      </c>
    </row>
    <row r="1585" spans="1:16" x14ac:dyDescent="0.35">
      <c r="A1585" t="s">
        <v>328</v>
      </c>
      <c r="B1585" t="s">
        <v>329</v>
      </c>
      <c r="C1585" t="s">
        <v>330</v>
      </c>
      <c r="D1585" t="s">
        <v>133</v>
      </c>
      <c r="E1585" t="s">
        <v>96</v>
      </c>
      <c r="F1585" t="s">
        <v>34</v>
      </c>
      <c r="G1585" s="5">
        <v>0</v>
      </c>
      <c r="H1585" s="2">
        <v>24.333300000000001</v>
      </c>
      <c r="I1585" s="5">
        <v>1</v>
      </c>
      <c r="J1585" s="3">
        <v>0</v>
      </c>
      <c r="K1585" s="4">
        <v>60</v>
      </c>
      <c r="L1585" s="4">
        <v>60</v>
      </c>
      <c r="M1585" s="1">
        <v>0</v>
      </c>
      <c r="N1585" s="4">
        <v>0</v>
      </c>
      <c r="O1585" s="4">
        <v>60</v>
      </c>
      <c r="P1585" s="1">
        <v>5</v>
      </c>
    </row>
    <row r="1586" spans="1:16" x14ac:dyDescent="0.35">
      <c r="A1586" t="s">
        <v>328</v>
      </c>
      <c r="B1586" t="s">
        <v>329</v>
      </c>
      <c r="C1586" t="s">
        <v>330</v>
      </c>
      <c r="D1586" t="s">
        <v>133</v>
      </c>
      <c r="E1586" t="s">
        <v>44</v>
      </c>
      <c r="F1586" t="s">
        <v>36</v>
      </c>
      <c r="G1586" s="5">
        <v>0</v>
      </c>
      <c r="H1586" s="2">
        <v>24.333300000000001</v>
      </c>
      <c r="I1586" s="5">
        <v>1</v>
      </c>
      <c r="J1586" s="3">
        <v>0</v>
      </c>
      <c r="K1586" s="4">
        <v>57.9</v>
      </c>
      <c r="L1586" s="4">
        <v>57.9</v>
      </c>
      <c r="M1586" s="1">
        <v>0</v>
      </c>
      <c r="N1586" s="4">
        <v>0</v>
      </c>
      <c r="O1586" s="4">
        <v>57.9</v>
      </c>
      <c r="P1586" s="1">
        <v>3</v>
      </c>
    </row>
    <row r="1587" spans="1:16" x14ac:dyDescent="0.35">
      <c r="A1587" t="s">
        <v>328</v>
      </c>
      <c r="B1587" t="s">
        <v>329</v>
      </c>
      <c r="C1587" t="s">
        <v>330</v>
      </c>
      <c r="D1587" t="s">
        <v>133</v>
      </c>
      <c r="E1587" t="s">
        <v>122</v>
      </c>
      <c r="F1587" t="s">
        <v>27</v>
      </c>
      <c r="G1587" s="5">
        <v>0</v>
      </c>
      <c r="H1587" s="2">
        <v>24.333300000000001</v>
      </c>
      <c r="I1587" s="5">
        <v>1</v>
      </c>
      <c r="J1587" s="3">
        <v>0</v>
      </c>
      <c r="K1587" s="4">
        <v>35</v>
      </c>
      <c r="L1587" s="4">
        <v>35</v>
      </c>
      <c r="M1587" s="1">
        <v>0</v>
      </c>
      <c r="N1587" s="4">
        <v>0</v>
      </c>
      <c r="O1587" s="4">
        <v>35</v>
      </c>
      <c r="P1587" s="1">
        <v>34</v>
      </c>
    </row>
    <row r="1588" spans="1:16" x14ac:dyDescent="0.35">
      <c r="A1588" t="s">
        <v>328</v>
      </c>
      <c r="B1588" t="s">
        <v>329</v>
      </c>
      <c r="C1588" t="s">
        <v>330</v>
      </c>
      <c r="D1588" t="s">
        <v>133</v>
      </c>
      <c r="E1588" t="s">
        <v>78</v>
      </c>
      <c r="F1588" t="s">
        <v>24</v>
      </c>
      <c r="G1588" s="5">
        <v>0</v>
      </c>
      <c r="H1588" s="2">
        <v>24.333300000000001</v>
      </c>
      <c r="I1588" s="5">
        <v>1</v>
      </c>
      <c r="J1588" s="3">
        <v>0</v>
      </c>
      <c r="K1588" s="4">
        <v>17.5</v>
      </c>
      <c r="L1588" s="4">
        <v>17.5</v>
      </c>
      <c r="M1588" s="1">
        <v>0</v>
      </c>
      <c r="N1588" s="4">
        <v>0</v>
      </c>
      <c r="O1588" s="4">
        <v>17.5</v>
      </c>
      <c r="P1588" s="1">
        <v>2</v>
      </c>
    </row>
    <row r="1589" spans="1:16" x14ac:dyDescent="0.35">
      <c r="A1589" t="s">
        <v>331</v>
      </c>
      <c r="B1589" t="s">
        <v>332</v>
      </c>
      <c r="C1589" t="s">
        <v>333</v>
      </c>
      <c r="D1589" t="s">
        <v>133</v>
      </c>
      <c r="E1589" t="s">
        <v>85</v>
      </c>
      <c r="F1589" t="s">
        <v>34</v>
      </c>
      <c r="G1589" s="5">
        <v>0</v>
      </c>
      <c r="H1589" s="2">
        <v>53.666699999999999</v>
      </c>
      <c r="I1589" s="5">
        <v>1</v>
      </c>
      <c r="J1589" s="3">
        <v>0</v>
      </c>
      <c r="K1589" s="4">
        <v>1317.5</v>
      </c>
      <c r="L1589" s="4">
        <v>1317.5</v>
      </c>
      <c r="M1589" s="1">
        <v>0</v>
      </c>
      <c r="N1589" s="4">
        <v>0</v>
      </c>
      <c r="O1589" s="4">
        <v>1317.5</v>
      </c>
      <c r="P1589" s="1">
        <v>4</v>
      </c>
    </row>
    <row r="1590" spans="1:16" x14ac:dyDescent="0.35">
      <c r="A1590" t="s">
        <v>331</v>
      </c>
      <c r="B1590" t="s">
        <v>332</v>
      </c>
      <c r="C1590" t="s">
        <v>333</v>
      </c>
      <c r="D1590" t="s">
        <v>133</v>
      </c>
      <c r="E1590" t="s">
        <v>97</v>
      </c>
      <c r="F1590" t="s">
        <v>36</v>
      </c>
      <c r="G1590" s="5">
        <v>0</v>
      </c>
      <c r="H1590" s="2">
        <v>53.666699999999999</v>
      </c>
      <c r="I1590" s="5">
        <v>1</v>
      </c>
      <c r="J1590" s="3">
        <v>0</v>
      </c>
      <c r="K1590" s="4">
        <v>375</v>
      </c>
      <c r="L1590" s="4">
        <v>375</v>
      </c>
      <c r="M1590" s="1">
        <v>0</v>
      </c>
      <c r="N1590" s="4">
        <v>0</v>
      </c>
      <c r="O1590" s="4">
        <v>375</v>
      </c>
      <c r="P1590" s="1">
        <v>4</v>
      </c>
    </row>
    <row r="1591" spans="1:16" x14ac:dyDescent="0.35">
      <c r="A1591" t="s">
        <v>331</v>
      </c>
      <c r="B1591" t="s">
        <v>332</v>
      </c>
      <c r="C1591" t="s">
        <v>333</v>
      </c>
      <c r="D1591" t="s">
        <v>133</v>
      </c>
      <c r="E1591" t="s">
        <v>48</v>
      </c>
      <c r="F1591" t="s">
        <v>24</v>
      </c>
      <c r="G1591" s="5">
        <v>0</v>
      </c>
      <c r="H1591" s="2">
        <v>53.666699999999999</v>
      </c>
      <c r="I1591" s="5">
        <v>1</v>
      </c>
      <c r="J1591" s="3">
        <v>0</v>
      </c>
      <c r="K1591" s="4">
        <v>360</v>
      </c>
      <c r="L1591" s="4">
        <v>360</v>
      </c>
      <c r="M1591" s="1">
        <v>0</v>
      </c>
      <c r="N1591" s="4">
        <v>0</v>
      </c>
      <c r="O1591" s="4">
        <v>360</v>
      </c>
      <c r="P1591" s="1">
        <v>4</v>
      </c>
    </row>
    <row r="1592" spans="1:16" x14ac:dyDescent="0.35">
      <c r="A1592" t="s">
        <v>331</v>
      </c>
      <c r="B1592" t="s">
        <v>332</v>
      </c>
      <c r="C1592" t="s">
        <v>333</v>
      </c>
      <c r="D1592" t="s">
        <v>133</v>
      </c>
      <c r="E1592" t="s">
        <v>92</v>
      </c>
      <c r="F1592" t="s">
        <v>24</v>
      </c>
      <c r="G1592" s="5">
        <v>0</v>
      </c>
      <c r="H1592" s="2">
        <v>53.666699999999999</v>
      </c>
      <c r="I1592" s="5">
        <v>1</v>
      </c>
      <c r="J1592" s="3">
        <v>0</v>
      </c>
      <c r="K1592" s="4">
        <v>210</v>
      </c>
      <c r="L1592" s="4">
        <v>210</v>
      </c>
      <c r="M1592" s="1">
        <v>0</v>
      </c>
      <c r="N1592" s="4">
        <v>0</v>
      </c>
      <c r="O1592" s="4">
        <v>210</v>
      </c>
      <c r="P1592" s="1">
        <v>7</v>
      </c>
    </row>
    <row r="1593" spans="1:16" x14ac:dyDescent="0.35">
      <c r="A1593" t="s">
        <v>331</v>
      </c>
      <c r="B1593" t="s">
        <v>332</v>
      </c>
      <c r="C1593" t="s">
        <v>333</v>
      </c>
      <c r="D1593" t="s">
        <v>133</v>
      </c>
      <c r="E1593" t="s">
        <v>54</v>
      </c>
      <c r="F1593" t="s">
        <v>34</v>
      </c>
      <c r="G1593" s="5">
        <v>0</v>
      </c>
      <c r="H1593" s="2">
        <v>53.666699999999999</v>
      </c>
      <c r="I1593" s="5">
        <v>1</v>
      </c>
      <c r="J1593" s="3">
        <v>0</v>
      </c>
      <c r="K1593" s="4">
        <v>108.5</v>
      </c>
      <c r="L1593" s="4">
        <v>108.5</v>
      </c>
      <c r="M1593" s="1">
        <v>0</v>
      </c>
      <c r="N1593" s="4">
        <v>0</v>
      </c>
      <c r="O1593" s="4">
        <v>108.5</v>
      </c>
      <c r="P1593" s="1">
        <v>2</v>
      </c>
    </row>
    <row r="1594" spans="1:16" x14ac:dyDescent="0.35">
      <c r="A1594" t="s">
        <v>331</v>
      </c>
      <c r="B1594" t="s">
        <v>332</v>
      </c>
      <c r="C1594" t="s">
        <v>333</v>
      </c>
      <c r="D1594" t="s">
        <v>133</v>
      </c>
      <c r="E1594" t="s">
        <v>46</v>
      </c>
      <c r="F1594" t="s">
        <v>31</v>
      </c>
      <c r="G1594" s="5">
        <v>0</v>
      </c>
      <c r="H1594" s="2">
        <v>53.666699999999999</v>
      </c>
      <c r="I1594" s="5">
        <v>1</v>
      </c>
      <c r="J1594" s="3">
        <v>0</v>
      </c>
      <c r="K1594" s="4">
        <v>52.35</v>
      </c>
      <c r="L1594" s="4">
        <v>52.35</v>
      </c>
      <c r="M1594" s="1">
        <v>0</v>
      </c>
      <c r="N1594" s="4">
        <v>0</v>
      </c>
      <c r="O1594" s="4">
        <v>52.35</v>
      </c>
      <c r="P1594" s="1">
        <v>6</v>
      </c>
    </row>
    <row r="1595" spans="1:16" x14ac:dyDescent="0.35">
      <c r="A1595" t="s">
        <v>334</v>
      </c>
      <c r="B1595" t="s">
        <v>335</v>
      </c>
      <c r="C1595" t="s">
        <v>336</v>
      </c>
      <c r="D1595" t="s">
        <v>19</v>
      </c>
      <c r="E1595" t="s">
        <v>26</v>
      </c>
      <c r="F1595" t="s">
        <v>27</v>
      </c>
      <c r="G1595" s="5">
        <v>0</v>
      </c>
      <c r="H1595" s="2">
        <v>77.333299999999994</v>
      </c>
      <c r="I1595" s="5">
        <v>1</v>
      </c>
      <c r="J1595" s="3">
        <v>5.0000000745057997E-2</v>
      </c>
      <c r="K1595" s="4">
        <v>758.09999940544299</v>
      </c>
      <c r="L1595" s="4">
        <v>758.09999940544299</v>
      </c>
      <c r="M1595" s="1">
        <v>0</v>
      </c>
      <c r="N1595" s="4">
        <v>0</v>
      </c>
      <c r="O1595" s="4">
        <v>758.09999940544299</v>
      </c>
      <c r="P1595" s="1">
        <v>1</v>
      </c>
    </row>
    <row r="1596" spans="1:16" x14ac:dyDescent="0.35">
      <c r="A1596" t="s">
        <v>334</v>
      </c>
      <c r="B1596" t="s">
        <v>335</v>
      </c>
      <c r="C1596" t="s">
        <v>336</v>
      </c>
      <c r="D1596" t="s">
        <v>19</v>
      </c>
      <c r="E1596" t="s">
        <v>97</v>
      </c>
      <c r="F1596" t="s">
        <v>36</v>
      </c>
      <c r="G1596" s="5">
        <v>0</v>
      </c>
      <c r="H1596" s="2">
        <v>77.333299999999994</v>
      </c>
      <c r="I1596" s="5">
        <v>1</v>
      </c>
      <c r="J1596" s="3">
        <v>0.25</v>
      </c>
      <c r="K1596" s="4">
        <v>562.5</v>
      </c>
      <c r="L1596" s="4">
        <v>562.5</v>
      </c>
      <c r="M1596" s="1">
        <v>0</v>
      </c>
      <c r="N1596" s="4">
        <v>0</v>
      </c>
      <c r="O1596" s="4">
        <v>562.5</v>
      </c>
      <c r="P1596" s="1">
        <v>9</v>
      </c>
    </row>
    <row r="1597" spans="1:16" x14ac:dyDescent="0.35">
      <c r="A1597" t="s">
        <v>334</v>
      </c>
      <c r="B1597" t="s">
        <v>335</v>
      </c>
      <c r="C1597" t="s">
        <v>336</v>
      </c>
      <c r="D1597" t="s">
        <v>19</v>
      </c>
      <c r="E1597" t="s">
        <v>47</v>
      </c>
      <c r="F1597" t="s">
        <v>39</v>
      </c>
      <c r="G1597" s="5">
        <v>0</v>
      </c>
      <c r="H1597" s="2">
        <v>77.333299999999994</v>
      </c>
      <c r="I1597" s="5">
        <v>1</v>
      </c>
      <c r="J1597" s="3">
        <v>0.10000000149011599</v>
      </c>
      <c r="K1597" s="4">
        <v>512.99999915063302</v>
      </c>
      <c r="L1597" s="4">
        <v>512.99999915063302</v>
      </c>
      <c r="M1597" s="1">
        <v>0</v>
      </c>
      <c r="N1597" s="4">
        <v>0</v>
      </c>
      <c r="O1597" s="4">
        <v>512.99999915063302</v>
      </c>
      <c r="P1597" s="1">
        <v>11</v>
      </c>
    </row>
    <row r="1598" spans="1:16" x14ac:dyDescent="0.35">
      <c r="A1598" t="s">
        <v>334</v>
      </c>
      <c r="B1598" t="s">
        <v>335</v>
      </c>
      <c r="C1598" t="s">
        <v>336</v>
      </c>
      <c r="D1598" t="s">
        <v>19</v>
      </c>
      <c r="E1598" t="s">
        <v>90</v>
      </c>
      <c r="F1598" t="s">
        <v>31</v>
      </c>
      <c r="G1598" s="5">
        <v>0</v>
      </c>
      <c r="H1598" s="2">
        <v>77.333299999999994</v>
      </c>
      <c r="I1598" s="5">
        <v>1</v>
      </c>
      <c r="J1598" s="3">
        <v>5.0000000745057997E-2</v>
      </c>
      <c r="K1598" s="4">
        <v>379.99999970197598</v>
      </c>
      <c r="L1598" s="4">
        <v>379.99999970197598</v>
      </c>
      <c r="M1598" s="1">
        <v>0</v>
      </c>
      <c r="N1598" s="4">
        <v>0</v>
      </c>
      <c r="O1598" s="4">
        <v>379.99999970197598</v>
      </c>
      <c r="P1598" s="1">
        <v>1</v>
      </c>
    </row>
    <row r="1599" spans="1:16" x14ac:dyDescent="0.35">
      <c r="A1599" t="s">
        <v>334</v>
      </c>
      <c r="B1599" t="s">
        <v>335</v>
      </c>
      <c r="C1599" t="s">
        <v>336</v>
      </c>
      <c r="D1599" t="s">
        <v>19</v>
      </c>
      <c r="E1599" t="s">
        <v>88</v>
      </c>
      <c r="F1599" t="s">
        <v>39</v>
      </c>
      <c r="G1599" s="5">
        <v>0</v>
      </c>
      <c r="H1599" s="2">
        <v>77.333299999999994</v>
      </c>
      <c r="I1599" s="5">
        <v>1</v>
      </c>
      <c r="J1599" s="3">
        <v>5.0000000745057997E-2</v>
      </c>
      <c r="K1599" s="4">
        <v>239.969999811798</v>
      </c>
      <c r="L1599" s="4">
        <v>239.969999811798</v>
      </c>
      <c r="M1599" s="1">
        <v>0</v>
      </c>
      <c r="N1599" s="4">
        <v>0</v>
      </c>
      <c r="O1599" s="4">
        <v>239.969999811798</v>
      </c>
      <c r="P1599" s="1">
        <v>1</v>
      </c>
    </row>
    <row r="1600" spans="1:16" x14ac:dyDescent="0.35">
      <c r="A1600" t="s">
        <v>334</v>
      </c>
      <c r="B1600" t="s">
        <v>335</v>
      </c>
      <c r="C1600" t="s">
        <v>336</v>
      </c>
      <c r="D1600" t="s">
        <v>19</v>
      </c>
      <c r="E1600" t="s">
        <v>74</v>
      </c>
      <c r="F1600" t="s">
        <v>21</v>
      </c>
      <c r="G1600" s="5">
        <v>0</v>
      </c>
      <c r="H1600" s="2">
        <v>77.333299999999994</v>
      </c>
      <c r="I1600" s="5">
        <v>1</v>
      </c>
      <c r="J1600" s="3">
        <v>0.25</v>
      </c>
      <c r="K1600" s="4">
        <v>223.5</v>
      </c>
      <c r="L1600" s="4">
        <v>223.5</v>
      </c>
      <c r="M1600" s="1">
        <v>0</v>
      </c>
      <c r="N1600" s="4">
        <v>0</v>
      </c>
      <c r="O1600" s="4">
        <v>223.5</v>
      </c>
      <c r="P1600" s="1">
        <v>9</v>
      </c>
    </row>
    <row r="1601" spans="1:16" x14ac:dyDescent="0.35">
      <c r="A1601" t="s">
        <v>334</v>
      </c>
      <c r="B1601" t="s">
        <v>335</v>
      </c>
      <c r="C1601" t="s">
        <v>336</v>
      </c>
      <c r="D1601" t="s">
        <v>19</v>
      </c>
      <c r="E1601" t="s">
        <v>54</v>
      </c>
      <c r="F1601" t="s">
        <v>34</v>
      </c>
      <c r="G1601" s="5">
        <v>0</v>
      </c>
      <c r="H1601" s="2">
        <v>77.333299999999994</v>
      </c>
      <c r="I1601" s="5">
        <v>1</v>
      </c>
      <c r="J1601" s="3">
        <v>0</v>
      </c>
      <c r="K1601" s="4">
        <v>162.75</v>
      </c>
      <c r="L1601" s="4">
        <v>162.75</v>
      </c>
      <c r="M1601" s="1">
        <v>0</v>
      </c>
      <c r="N1601" s="4">
        <v>0</v>
      </c>
      <c r="O1601" s="4">
        <v>162.75</v>
      </c>
      <c r="P1601" s="1">
        <v>9</v>
      </c>
    </row>
    <row r="1602" spans="1:16" x14ac:dyDescent="0.35">
      <c r="A1602" t="s">
        <v>334</v>
      </c>
      <c r="B1602" t="s">
        <v>335</v>
      </c>
      <c r="C1602" t="s">
        <v>336</v>
      </c>
      <c r="D1602" t="s">
        <v>19</v>
      </c>
      <c r="E1602" t="s">
        <v>67</v>
      </c>
      <c r="F1602" t="s">
        <v>39</v>
      </c>
      <c r="G1602" s="5">
        <v>0</v>
      </c>
      <c r="H1602" s="2">
        <v>77.333299999999994</v>
      </c>
      <c r="I1602" s="5">
        <v>1</v>
      </c>
      <c r="J1602" s="3">
        <v>0</v>
      </c>
      <c r="K1602" s="4">
        <v>155</v>
      </c>
      <c r="L1602" s="4">
        <v>155</v>
      </c>
      <c r="M1602" s="1">
        <v>0</v>
      </c>
      <c r="N1602" s="4">
        <v>0</v>
      </c>
      <c r="O1602" s="4">
        <v>155</v>
      </c>
      <c r="P1602" s="1">
        <v>9</v>
      </c>
    </row>
    <row r="1603" spans="1:16" x14ac:dyDescent="0.35">
      <c r="A1603" t="s">
        <v>334</v>
      </c>
      <c r="B1603" t="s">
        <v>335</v>
      </c>
      <c r="C1603" t="s">
        <v>336</v>
      </c>
      <c r="D1603" t="s">
        <v>19</v>
      </c>
      <c r="E1603" t="s">
        <v>91</v>
      </c>
      <c r="F1603" t="s">
        <v>36</v>
      </c>
      <c r="G1603" s="5">
        <v>0</v>
      </c>
      <c r="H1603" s="2">
        <v>77.333299999999994</v>
      </c>
      <c r="I1603" s="5">
        <v>1</v>
      </c>
      <c r="J1603" s="3">
        <v>0.25</v>
      </c>
      <c r="K1603" s="4">
        <v>58.252499999999998</v>
      </c>
      <c r="L1603" s="4">
        <v>58.252499999999998</v>
      </c>
      <c r="M1603" s="1">
        <v>0</v>
      </c>
      <c r="N1603" s="4">
        <v>0</v>
      </c>
      <c r="O1603" s="4">
        <v>58.252499999999998</v>
      </c>
      <c r="P1603" s="1">
        <v>9</v>
      </c>
    </row>
    <row r="1604" spans="1:16" x14ac:dyDescent="0.35">
      <c r="A1604" t="s">
        <v>334</v>
      </c>
      <c r="B1604" t="s">
        <v>335</v>
      </c>
      <c r="C1604" t="s">
        <v>336</v>
      </c>
      <c r="D1604" t="s">
        <v>19</v>
      </c>
      <c r="E1604" t="s">
        <v>107</v>
      </c>
      <c r="F1604" t="s">
        <v>39</v>
      </c>
      <c r="G1604" s="5">
        <v>0</v>
      </c>
      <c r="H1604" s="2">
        <v>77.333299999999994</v>
      </c>
      <c r="I1604" s="5">
        <v>1</v>
      </c>
      <c r="J1604" s="3">
        <v>0.10000000149011599</v>
      </c>
      <c r="K1604" s="4">
        <v>23.399999961256899</v>
      </c>
      <c r="L1604" s="4">
        <v>23.399999961256899</v>
      </c>
      <c r="M1604" s="1">
        <v>0</v>
      </c>
      <c r="N1604" s="4">
        <v>0</v>
      </c>
      <c r="O1604" s="4">
        <v>23.399999961256899</v>
      </c>
      <c r="P1604" s="1">
        <v>11</v>
      </c>
    </row>
    <row r="1605" spans="1:16" x14ac:dyDescent="0.35">
      <c r="A1605" t="s">
        <v>337</v>
      </c>
      <c r="B1605" t="s">
        <v>338</v>
      </c>
      <c r="C1605" t="s">
        <v>339</v>
      </c>
      <c r="D1605" t="s">
        <v>133</v>
      </c>
      <c r="E1605" t="s">
        <v>22</v>
      </c>
      <c r="F1605" t="s">
        <v>21</v>
      </c>
      <c r="G1605" s="5">
        <v>0</v>
      </c>
      <c r="H1605" s="2">
        <v>171.33330000000001</v>
      </c>
      <c r="I1605" s="5">
        <v>1</v>
      </c>
      <c r="J1605" s="3">
        <v>0</v>
      </c>
      <c r="K1605" s="4">
        <v>585</v>
      </c>
      <c r="L1605" s="4">
        <v>585</v>
      </c>
      <c r="M1605" s="1">
        <v>0</v>
      </c>
      <c r="N1605" s="4">
        <v>0</v>
      </c>
      <c r="O1605" s="4">
        <v>585</v>
      </c>
      <c r="P1605" s="1">
        <v>2</v>
      </c>
    </row>
    <row r="1606" spans="1:16" x14ac:dyDescent="0.35">
      <c r="A1606" t="s">
        <v>337</v>
      </c>
      <c r="B1606" t="s">
        <v>338</v>
      </c>
      <c r="C1606" t="s">
        <v>339</v>
      </c>
      <c r="D1606" t="s">
        <v>133</v>
      </c>
      <c r="E1606" t="s">
        <v>35</v>
      </c>
      <c r="F1606" t="s">
        <v>36</v>
      </c>
      <c r="G1606" s="5">
        <v>0</v>
      </c>
      <c r="H1606" s="2">
        <v>171.33330000000001</v>
      </c>
      <c r="I1606" s="5">
        <v>1</v>
      </c>
      <c r="J1606" s="3">
        <v>0</v>
      </c>
      <c r="K1606" s="4">
        <v>310</v>
      </c>
      <c r="L1606" s="4">
        <v>310</v>
      </c>
      <c r="M1606" s="1">
        <v>0</v>
      </c>
      <c r="N1606" s="4">
        <v>0</v>
      </c>
      <c r="O1606" s="4">
        <v>310</v>
      </c>
      <c r="P1606" s="1">
        <v>6</v>
      </c>
    </row>
    <row r="1607" spans="1:16" x14ac:dyDescent="0.35">
      <c r="A1607" t="s">
        <v>337</v>
      </c>
      <c r="B1607" t="s">
        <v>338</v>
      </c>
      <c r="C1607" t="s">
        <v>339</v>
      </c>
      <c r="D1607" t="s">
        <v>133</v>
      </c>
      <c r="E1607" t="s">
        <v>48</v>
      </c>
      <c r="F1607" t="s">
        <v>24</v>
      </c>
      <c r="G1607" s="5">
        <v>0</v>
      </c>
      <c r="H1607" s="2">
        <v>171.33330000000001</v>
      </c>
      <c r="I1607" s="5">
        <v>1</v>
      </c>
      <c r="J1607" s="3">
        <v>0</v>
      </c>
      <c r="K1607" s="4">
        <v>201.6</v>
      </c>
      <c r="L1607" s="4">
        <v>201.6</v>
      </c>
      <c r="M1607" s="1">
        <v>0</v>
      </c>
      <c r="N1607" s="4">
        <v>0</v>
      </c>
      <c r="O1607" s="4">
        <v>201.6</v>
      </c>
      <c r="P1607" s="1">
        <v>6</v>
      </c>
    </row>
    <row r="1608" spans="1:16" x14ac:dyDescent="0.35">
      <c r="A1608" t="s">
        <v>337</v>
      </c>
      <c r="B1608" t="s">
        <v>338</v>
      </c>
      <c r="C1608" t="s">
        <v>339</v>
      </c>
      <c r="D1608" t="s">
        <v>133</v>
      </c>
      <c r="E1608" t="s">
        <v>69</v>
      </c>
      <c r="F1608" t="s">
        <v>34</v>
      </c>
      <c r="G1608" s="5">
        <v>0</v>
      </c>
      <c r="H1608" s="2">
        <v>171.33330000000001</v>
      </c>
      <c r="I1608" s="5">
        <v>1</v>
      </c>
      <c r="J1608" s="3">
        <v>0</v>
      </c>
      <c r="K1608" s="4">
        <v>140</v>
      </c>
      <c r="L1608" s="4">
        <v>140</v>
      </c>
      <c r="M1608" s="1">
        <v>0</v>
      </c>
      <c r="N1608" s="4">
        <v>0</v>
      </c>
      <c r="O1608" s="4">
        <v>140</v>
      </c>
      <c r="P1608" s="1">
        <v>2</v>
      </c>
    </row>
    <row r="1609" spans="1:16" x14ac:dyDescent="0.35">
      <c r="A1609" t="s">
        <v>337</v>
      </c>
      <c r="B1609" t="s">
        <v>338</v>
      </c>
      <c r="C1609" t="s">
        <v>339</v>
      </c>
      <c r="D1609" t="s">
        <v>133</v>
      </c>
      <c r="E1609" t="s">
        <v>44</v>
      </c>
      <c r="F1609" t="s">
        <v>36</v>
      </c>
      <c r="G1609" s="5">
        <v>0</v>
      </c>
      <c r="H1609" s="2">
        <v>171.33330000000001</v>
      </c>
      <c r="I1609" s="5">
        <v>1</v>
      </c>
      <c r="J1609" s="3">
        <v>0</v>
      </c>
      <c r="K1609" s="4">
        <v>135.1</v>
      </c>
      <c r="L1609" s="4">
        <v>135.1</v>
      </c>
      <c r="M1609" s="1">
        <v>0</v>
      </c>
      <c r="N1609" s="4">
        <v>0</v>
      </c>
      <c r="O1609" s="4">
        <v>135.1</v>
      </c>
      <c r="P1609" s="1">
        <v>2</v>
      </c>
    </row>
    <row r="1610" spans="1:16" x14ac:dyDescent="0.35">
      <c r="A1610" t="s">
        <v>337</v>
      </c>
      <c r="B1610" t="s">
        <v>338</v>
      </c>
      <c r="C1610" t="s">
        <v>339</v>
      </c>
      <c r="D1610" t="s">
        <v>133</v>
      </c>
      <c r="E1610" t="s">
        <v>68</v>
      </c>
      <c r="F1610" t="s">
        <v>27</v>
      </c>
      <c r="G1610" s="5">
        <v>0</v>
      </c>
      <c r="H1610" s="2">
        <v>171.33330000000001</v>
      </c>
      <c r="I1610" s="5">
        <v>1</v>
      </c>
      <c r="J1610" s="3">
        <v>0</v>
      </c>
      <c r="K1610" s="4">
        <v>67.2</v>
      </c>
      <c r="L1610" s="4">
        <v>67.2</v>
      </c>
      <c r="M1610" s="1">
        <v>0</v>
      </c>
      <c r="N1610" s="4">
        <v>0</v>
      </c>
      <c r="O1610" s="4">
        <v>67.2</v>
      </c>
      <c r="P1610" s="1">
        <v>6</v>
      </c>
    </row>
    <row r="1611" spans="1:16" x14ac:dyDescent="0.35">
      <c r="A1611" t="s">
        <v>337</v>
      </c>
      <c r="B1611" t="s">
        <v>338</v>
      </c>
      <c r="C1611" t="s">
        <v>339</v>
      </c>
      <c r="D1611" t="s">
        <v>133</v>
      </c>
      <c r="E1611" t="s">
        <v>122</v>
      </c>
      <c r="F1611" t="s">
        <v>27</v>
      </c>
      <c r="G1611" s="5">
        <v>0</v>
      </c>
      <c r="H1611" s="2">
        <v>171.33330000000001</v>
      </c>
      <c r="I1611" s="5">
        <v>1</v>
      </c>
      <c r="J1611" s="3">
        <v>0</v>
      </c>
      <c r="K1611" s="4">
        <v>63</v>
      </c>
      <c r="L1611" s="4">
        <v>63</v>
      </c>
      <c r="M1611" s="1">
        <v>0</v>
      </c>
      <c r="N1611" s="4">
        <v>0</v>
      </c>
      <c r="O1611" s="4">
        <v>63</v>
      </c>
      <c r="P1611" s="1">
        <v>5</v>
      </c>
    </row>
    <row r="1612" spans="1:16" x14ac:dyDescent="0.35">
      <c r="A1612" t="s">
        <v>337</v>
      </c>
      <c r="B1612" t="s">
        <v>338</v>
      </c>
      <c r="C1612" t="s">
        <v>339</v>
      </c>
      <c r="D1612" t="s">
        <v>133</v>
      </c>
      <c r="E1612" t="s">
        <v>90</v>
      </c>
      <c r="F1612" t="s">
        <v>31</v>
      </c>
      <c r="G1612" s="5">
        <v>0</v>
      </c>
      <c r="H1612" s="2">
        <v>171.33330000000001</v>
      </c>
      <c r="I1612" s="5">
        <v>1</v>
      </c>
      <c r="J1612" s="3">
        <v>0</v>
      </c>
      <c r="K1612" s="4">
        <v>60</v>
      </c>
      <c r="L1612" s="4">
        <v>60</v>
      </c>
      <c r="M1612" s="1">
        <v>0</v>
      </c>
      <c r="N1612" s="4">
        <v>0</v>
      </c>
      <c r="O1612" s="4">
        <v>60</v>
      </c>
      <c r="P1612" s="1">
        <v>6</v>
      </c>
    </row>
    <row r="1613" spans="1:16" x14ac:dyDescent="0.35">
      <c r="A1613" t="s">
        <v>337</v>
      </c>
      <c r="B1613" t="s">
        <v>338</v>
      </c>
      <c r="C1613" t="s">
        <v>339</v>
      </c>
      <c r="D1613" t="s">
        <v>133</v>
      </c>
      <c r="E1613" t="s">
        <v>43</v>
      </c>
      <c r="F1613" t="s">
        <v>34</v>
      </c>
      <c r="G1613" s="5">
        <v>0</v>
      </c>
      <c r="H1613" s="2">
        <v>171.33330000000001</v>
      </c>
      <c r="I1613" s="5">
        <v>1</v>
      </c>
      <c r="J1613" s="3">
        <v>0</v>
      </c>
      <c r="K1613" s="4">
        <v>54</v>
      </c>
      <c r="L1613" s="4">
        <v>54</v>
      </c>
      <c r="M1613" s="1">
        <v>0</v>
      </c>
      <c r="N1613" s="4">
        <v>0</v>
      </c>
      <c r="O1613" s="4">
        <v>54</v>
      </c>
      <c r="P1613" s="1">
        <v>6</v>
      </c>
    </row>
    <row r="1614" spans="1:16" x14ac:dyDescent="0.35">
      <c r="A1614" t="s">
        <v>340</v>
      </c>
      <c r="B1614" t="s">
        <v>341</v>
      </c>
      <c r="C1614" t="s">
        <v>224</v>
      </c>
      <c r="D1614" t="s">
        <v>225</v>
      </c>
      <c r="E1614" t="s">
        <v>42</v>
      </c>
      <c r="F1614" t="s">
        <v>24</v>
      </c>
      <c r="G1614" s="5">
        <v>0</v>
      </c>
      <c r="H1614" s="2">
        <v>177.33330000000001</v>
      </c>
      <c r="I1614" s="5">
        <v>1</v>
      </c>
      <c r="J1614" s="3">
        <v>0</v>
      </c>
      <c r="K1614" s="4">
        <v>348</v>
      </c>
      <c r="L1614" s="4">
        <v>348</v>
      </c>
      <c r="M1614" s="1">
        <v>0</v>
      </c>
      <c r="N1614" s="4">
        <v>0</v>
      </c>
      <c r="O1614" s="4">
        <v>348</v>
      </c>
      <c r="P1614" s="1">
        <v>7</v>
      </c>
    </row>
    <row r="1615" spans="1:16" x14ac:dyDescent="0.35">
      <c r="A1615" t="s">
        <v>340</v>
      </c>
      <c r="B1615" t="s">
        <v>341</v>
      </c>
      <c r="C1615" t="s">
        <v>224</v>
      </c>
      <c r="D1615" t="s">
        <v>225</v>
      </c>
      <c r="E1615" t="s">
        <v>29</v>
      </c>
      <c r="F1615" t="s">
        <v>24</v>
      </c>
      <c r="G1615" s="5">
        <v>0</v>
      </c>
      <c r="H1615" s="2">
        <v>177.33330000000001</v>
      </c>
      <c r="I1615" s="5">
        <v>1</v>
      </c>
      <c r="J1615" s="3">
        <v>0</v>
      </c>
      <c r="K1615" s="4">
        <v>340</v>
      </c>
      <c r="L1615" s="4">
        <v>340</v>
      </c>
      <c r="M1615" s="1">
        <v>0</v>
      </c>
      <c r="N1615" s="4">
        <v>0</v>
      </c>
      <c r="O1615" s="4">
        <v>340</v>
      </c>
      <c r="P1615" s="1">
        <v>6</v>
      </c>
    </row>
    <row r="1616" spans="1:16" x14ac:dyDescent="0.35">
      <c r="A1616" t="s">
        <v>340</v>
      </c>
      <c r="B1616" t="s">
        <v>341</v>
      </c>
      <c r="C1616" t="s">
        <v>224</v>
      </c>
      <c r="D1616" t="s">
        <v>225</v>
      </c>
      <c r="E1616" t="s">
        <v>100</v>
      </c>
      <c r="F1616" t="s">
        <v>24</v>
      </c>
      <c r="G1616" s="5">
        <v>0</v>
      </c>
      <c r="H1616" s="2">
        <v>177.33330000000001</v>
      </c>
      <c r="I1616" s="5">
        <v>1</v>
      </c>
      <c r="J1616" s="3">
        <v>0</v>
      </c>
      <c r="K1616" s="4">
        <v>320</v>
      </c>
      <c r="L1616" s="4">
        <v>320</v>
      </c>
      <c r="M1616" s="1">
        <v>0</v>
      </c>
      <c r="N1616" s="4">
        <v>0</v>
      </c>
      <c r="O1616" s="4">
        <v>320</v>
      </c>
      <c r="P1616" s="1">
        <v>14</v>
      </c>
    </row>
    <row r="1617" spans="1:16" x14ac:dyDescent="0.35">
      <c r="A1617" t="s">
        <v>340</v>
      </c>
      <c r="B1617" t="s">
        <v>341</v>
      </c>
      <c r="C1617" t="s">
        <v>224</v>
      </c>
      <c r="D1617" t="s">
        <v>225</v>
      </c>
      <c r="E1617" t="s">
        <v>68</v>
      </c>
      <c r="F1617" t="s">
        <v>27</v>
      </c>
      <c r="G1617" s="5">
        <v>0</v>
      </c>
      <c r="H1617" s="2">
        <v>177.33330000000001</v>
      </c>
      <c r="I1617" s="5">
        <v>1</v>
      </c>
      <c r="J1617" s="3">
        <v>0</v>
      </c>
      <c r="K1617" s="4">
        <v>70</v>
      </c>
      <c r="L1617" s="4">
        <v>70</v>
      </c>
      <c r="M1617" s="1">
        <v>0</v>
      </c>
      <c r="N1617" s="4">
        <v>0</v>
      </c>
      <c r="O1617" s="4">
        <v>70</v>
      </c>
      <c r="P1617" s="1">
        <v>6</v>
      </c>
    </row>
    <row r="1618" spans="1:16" x14ac:dyDescent="0.35">
      <c r="A1618" t="s">
        <v>340</v>
      </c>
      <c r="B1618" t="s">
        <v>341</v>
      </c>
      <c r="C1618" t="s">
        <v>224</v>
      </c>
      <c r="D1618" t="s">
        <v>225</v>
      </c>
      <c r="E1618" t="s">
        <v>63</v>
      </c>
      <c r="F1618" t="s">
        <v>59</v>
      </c>
      <c r="G1618" s="5">
        <v>0</v>
      </c>
      <c r="H1618" s="2">
        <v>177.33330000000001</v>
      </c>
      <c r="I1618" s="5">
        <v>1</v>
      </c>
      <c r="J1618" s="3">
        <v>0</v>
      </c>
      <c r="K1618" s="4">
        <v>69.75</v>
      </c>
      <c r="L1618" s="4">
        <v>69.75</v>
      </c>
      <c r="M1618" s="1">
        <v>0</v>
      </c>
      <c r="N1618" s="4">
        <v>0</v>
      </c>
      <c r="O1618" s="4">
        <v>69.75</v>
      </c>
      <c r="P1618" s="1">
        <v>6</v>
      </c>
    </row>
    <row r="1619" spans="1:16" x14ac:dyDescent="0.35">
      <c r="A1619" t="s">
        <v>340</v>
      </c>
      <c r="B1619" t="s">
        <v>341</v>
      </c>
      <c r="C1619" t="s">
        <v>224</v>
      </c>
      <c r="D1619" t="s">
        <v>225</v>
      </c>
      <c r="E1619" t="s">
        <v>71</v>
      </c>
      <c r="F1619" t="s">
        <v>31</v>
      </c>
      <c r="G1619" s="5">
        <v>0</v>
      </c>
      <c r="H1619" s="2">
        <v>177.33330000000001</v>
      </c>
      <c r="I1619" s="5">
        <v>1</v>
      </c>
      <c r="J1619" s="3">
        <v>0</v>
      </c>
      <c r="K1619" s="4">
        <v>64.400000000000006</v>
      </c>
      <c r="L1619" s="4">
        <v>64.400000000000006</v>
      </c>
      <c r="M1619" s="1">
        <v>0</v>
      </c>
      <c r="N1619" s="4">
        <v>0</v>
      </c>
      <c r="O1619" s="4">
        <v>64.400000000000006</v>
      </c>
      <c r="P1619" s="1">
        <v>7</v>
      </c>
    </row>
    <row r="1620" spans="1:16" x14ac:dyDescent="0.35">
      <c r="A1620" t="s">
        <v>340</v>
      </c>
      <c r="B1620" t="s">
        <v>341</v>
      </c>
      <c r="C1620" t="s">
        <v>224</v>
      </c>
      <c r="D1620" t="s">
        <v>225</v>
      </c>
      <c r="E1620" t="s">
        <v>56</v>
      </c>
      <c r="F1620" t="s">
        <v>36</v>
      </c>
      <c r="G1620" s="5">
        <v>0</v>
      </c>
      <c r="H1620" s="2">
        <v>177.33330000000001</v>
      </c>
      <c r="I1620" s="5">
        <v>1</v>
      </c>
      <c r="J1620" s="3">
        <v>0</v>
      </c>
      <c r="K1620" s="4">
        <v>60</v>
      </c>
      <c r="L1620" s="4">
        <v>60</v>
      </c>
      <c r="M1620" s="1">
        <v>0</v>
      </c>
      <c r="N1620" s="4">
        <v>0</v>
      </c>
      <c r="O1620" s="4">
        <v>60</v>
      </c>
      <c r="P1620" s="1">
        <v>7</v>
      </c>
    </row>
    <row r="1621" spans="1:16" x14ac:dyDescent="0.35">
      <c r="A1621" t="s">
        <v>340</v>
      </c>
      <c r="B1621" t="s">
        <v>341</v>
      </c>
      <c r="C1621" t="s">
        <v>224</v>
      </c>
      <c r="D1621" t="s">
        <v>225</v>
      </c>
      <c r="E1621" t="s">
        <v>96</v>
      </c>
      <c r="F1621" t="s">
        <v>34</v>
      </c>
      <c r="G1621" s="5">
        <v>0</v>
      </c>
      <c r="H1621" s="2">
        <v>177.33330000000001</v>
      </c>
      <c r="I1621" s="5">
        <v>1</v>
      </c>
      <c r="J1621" s="3">
        <v>0</v>
      </c>
      <c r="K1621" s="4">
        <v>60</v>
      </c>
      <c r="L1621" s="4">
        <v>60</v>
      </c>
      <c r="M1621" s="1">
        <v>0</v>
      </c>
      <c r="N1621" s="4">
        <v>0</v>
      </c>
      <c r="O1621" s="4">
        <v>60</v>
      </c>
      <c r="P1621" s="1">
        <v>6</v>
      </c>
    </row>
    <row r="1622" spans="1:16" x14ac:dyDescent="0.35">
      <c r="A1622" t="s">
        <v>340</v>
      </c>
      <c r="B1622" t="s">
        <v>341</v>
      </c>
      <c r="C1622" t="s">
        <v>224</v>
      </c>
      <c r="D1622" t="s">
        <v>225</v>
      </c>
      <c r="E1622" t="s">
        <v>92</v>
      </c>
      <c r="F1622" t="s">
        <v>24</v>
      </c>
      <c r="G1622" s="5">
        <v>0</v>
      </c>
      <c r="H1622" s="2">
        <v>177.33330000000001</v>
      </c>
      <c r="I1622" s="5">
        <v>1</v>
      </c>
      <c r="J1622" s="3">
        <v>0</v>
      </c>
      <c r="K1622" s="4">
        <v>42</v>
      </c>
      <c r="L1622" s="4">
        <v>42</v>
      </c>
      <c r="M1622" s="1">
        <v>0</v>
      </c>
      <c r="N1622" s="4">
        <v>0</v>
      </c>
      <c r="O1622" s="4">
        <v>42</v>
      </c>
      <c r="P1622" s="1">
        <v>7</v>
      </c>
    </row>
    <row r="1623" spans="1:16" x14ac:dyDescent="0.35">
      <c r="A1623" t="s">
        <v>340</v>
      </c>
      <c r="B1623" t="s">
        <v>341</v>
      </c>
      <c r="C1623" t="s">
        <v>224</v>
      </c>
      <c r="D1623" t="s">
        <v>225</v>
      </c>
      <c r="E1623" t="s">
        <v>48</v>
      </c>
      <c r="F1623" t="s">
        <v>24</v>
      </c>
      <c r="G1623" s="5">
        <v>0</v>
      </c>
      <c r="H1623" s="2">
        <v>177.33330000000001</v>
      </c>
      <c r="I1623" s="5">
        <v>1</v>
      </c>
      <c r="J1623" s="3">
        <v>0</v>
      </c>
      <c r="K1623" s="4">
        <v>28.8</v>
      </c>
      <c r="L1623" s="4">
        <v>28.8</v>
      </c>
      <c r="M1623" s="1">
        <v>0</v>
      </c>
      <c r="N1623" s="4">
        <v>0</v>
      </c>
      <c r="O1623" s="4">
        <v>28.8</v>
      </c>
      <c r="P1623" s="1">
        <v>6</v>
      </c>
    </row>
    <row r="1624" spans="1:16" x14ac:dyDescent="0.35">
      <c r="A1624" t="s">
        <v>342</v>
      </c>
      <c r="B1624" t="s">
        <v>343</v>
      </c>
      <c r="C1624" t="s">
        <v>254</v>
      </c>
      <c r="D1624" t="s">
        <v>19</v>
      </c>
      <c r="E1624" t="s">
        <v>85</v>
      </c>
      <c r="F1624" t="s">
        <v>34</v>
      </c>
      <c r="G1624" s="5">
        <v>0</v>
      </c>
      <c r="H1624" s="2">
        <v>186</v>
      </c>
      <c r="I1624" s="5">
        <v>1</v>
      </c>
      <c r="J1624" s="3">
        <v>0</v>
      </c>
      <c r="K1624" s="4">
        <v>2635</v>
      </c>
      <c r="L1624" s="4">
        <v>2635</v>
      </c>
      <c r="M1624" s="1">
        <v>0</v>
      </c>
      <c r="N1624" s="4">
        <v>0</v>
      </c>
      <c r="O1624" s="4">
        <v>2635</v>
      </c>
      <c r="P1624" s="1">
        <v>10</v>
      </c>
    </row>
    <row r="1625" spans="1:16" x14ac:dyDescent="0.35">
      <c r="A1625" t="s">
        <v>342</v>
      </c>
      <c r="B1625" t="s">
        <v>343</v>
      </c>
      <c r="C1625" t="s">
        <v>254</v>
      </c>
      <c r="D1625" t="s">
        <v>19</v>
      </c>
      <c r="E1625" t="s">
        <v>30</v>
      </c>
      <c r="F1625" t="s">
        <v>31</v>
      </c>
      <c r="G1625" s="5">
        <v>0</v>
      </c>
      <c r="H1625" s="2">
        <v>186</v>
      </c>
      <c r="I1625" s="5">
        <v>1</v>
      </c>
      <c r="J1625" s="3">
        <v>0</v>
      </c>
      <c r="K1625" s="4">
        <v>197</v>
      </c>
      <c r="L1625" s="4">
        <v>197</v>
      </c>
      <c r="M1625" s="1">
        <v>0</v>
      </c>
      <c r="N1625" s="4">
        <v>0</v>
      </c>
      <c r="O1625" s="4">
        <v>197</v>
      </c>
      <c r="P1625" s="1">
        <v>7</v>
      </c>
    </row>
    <row r="1626" spans="1:16" x14ac:dyDescent="0.35">
      <c r="A1626" t="s">
        <v>342</v>
      </c>
      <c r="B1626" t="s">
        <v>343</v>
      </c>
      <c r="C1626" t="s">
        <v>254</v>
      </c>
      <c r="D1626" t="s">
        <v>19</v>
      </c>
      <c r="E1626" t="s">
        <v>69</v>
      </c>
      <c r="F1626" t="s">
        <v>34</v>
      </c>
      <c r="G1626" s="5">
        <v>0</v>
      </c>
      <c r="H1626" s="2">
        <v>186</v>
      </c>
      <c r="I1626" s="5">
        <v>1</v>
      </c>
      <c r="J1626" s="3">
        <v>0</v>
      </c>
      <c r="K1626" s="4">
        <v>140</v>
      </c>
      <c r="L1626" s="4">
        <v>140</v>
      </c>
      <c r="M1626" s="1">
        <v>0</v>
      </c>
      <c r="N1626" s="4">
        <v>0</v>
      </c>
      <c r="O1626" s="4">
        <v>140</v>
      </c>
      <c r="P1626" s="1">
        <v>10</v>
      </c>
    </row>
    <row r="1627" spans="1:16" x14ac:dyDescent="0.35">
      <c r="A1627" t="s">
        <v>342</v>
      </c>
      <c r="B1627" t="s">
        <v>343</v>
      </c>
      <c r="C1627" t="s">
        <v>254</v>
      </c>
      <c r="D1627" t="s">
        <v>19</v>
      </c>
      <c r="E1627" t="s">
        <v>46</v>
      </c>
      <c r="F1627" t="s">
        <v>31</v>
      </c>
      <c r="G1627" s="5">
        <v>0</v>
      </c>
      <c r="H1627" s="2">
        <v>186</v>
      </c>
      <c r="I1627" s="5">
        <v>1</v>
      </c>
      <c r="J1627" s="3">
        <v>0</v>
      </c>
      <c r="K1627" s="4">
        <v>139</v>
      </c>
      <c r="L1627" s="4">
        <v>139</v>
      </c>
      <c r="M1627" s="1">
        <v>0</v>
      </c>
      <c r="N1627" s="4">
        <v>0</v>
      </c>
      <c r="O1627" s="4">
        <v>139</v>
      </c>
      <c r="P1627" s="1">
        <v>7</v>
      </c>
    </row>
    <row r="1628" spans="1:16" x14ac:dyDescent="0.35">
      <c r="A1628" t="s">
        <v>342</v>
      </c>
      <c r="B1628" t="s">
        <v>343</v>
      </c>
      <c r="C1628" t="s">
        <v>254</v>
      </c>
      <c r="D1628" t="s">
        <v>19</v>
      </c>
      <c r="E1628" t="s">
        <v>45</v>
      </c>
      <c r="F1628" t="s">
        <v>36</v>
      </c>
      <c r="G1628" s="5">
        <v>0</v>
      </c>
      <c r="H1628" s="2">
        <v>186</v>
      </c>
      <c r="I1628" s="5">
        <v>1</v>
      </c>
      <c r="J1628" s="3">
        <v>0</v>
      </c>
      <c r="K1628" s="4">
        <v>95</v>
      </c>
      <c r="L1628" s="4">
        <v>95</v>
      </c>
      <c r="M1628" s="1">
        <v>0</v>
      </c>
      <c r="N1628" s="4">
        <v>0</v>
      </c>
      <c r="O1628" s="4">
        <v>95</v>
      </c>
      <c r="P1628" s="1">
        <v>19</v>
      </c>
    </row>
    <row r="1629" spans="1:16" x14ac:dyDescent="0.35">
      <c r="A1629" t="s">
        <v>342</v>
      </c>
      <c r="B1629" t="s">
        <v>343</v>
      </c>
      <c r="C1629" t="s">
        <v>254</v>
      </c>
      <c r="D1629" t="s">
        <v>19</v>
      </c>
      <c r="E1629" t="s">
        <v>51</v>
      </c>
      <c r="F1629" t="s">
        <v>39</v>
      </c>
      <c r="G1629" s="5">
        <v>0</v>
      </c>
      <c r="H1629" s="2">
        <v>186</v>
      </c>
      <c r="I1629" s="5">
        <v>1</v>
      </c>
      <c r="J1629" s="3">
        <v>0</v>
      </c>
      <c r="K1629" s="4">
        <v>85.4</v>
      </c>
      <c r="L1629" s="4">
        <v>85.4</v>
      </c>
      <c r="M1629" s="1">
        <v>0</v>
      </c>
      <c r="N1629" s="4">
        <v>0</v>
      </c>
      <c r="O1629" s="4">
        <v>85.4</v>
      </c>
      <c r="P1629" s="1">
        <v>19</v>
      </c>
    </row>
    <row r="1630" spans="1:16" x14ac:dyDescent="0.35">
      <c r="A1630" t="s">
        <v>342</v>
      </c>
      <c r="B1630" t="s">
        <v>343</v>
      </c>
      <c r="C1630" t="s">
        <v>254</v>
      </c>
      <c r="D1630" t="s">
        <v>19</v>
      </c>
      <c r="E1630" t="s">
        <v>42</v>
      </c>
      <c r="F1630" t="s">
        <v>24</v>
      </c>
      <c r="G1630" s="5">
        <v>0</v>
      </c>
      <c r="H1630" s="2">
        <v>186</v>
      </c>
      <c r="I1630" s="5">
        <v>1</v>
      </c>
      <c r="J1630" s="3">
        <v>0</v>
      </c>
      <c r="K1630" s="4">
        <v>69.599999999999994</v>
      </c>
      <c r="L1630" s="4">
        <v>69.599999999999994</v>
      </c>
      <c r="M1630" s="1">
        <v>0</v>
      </c>
      <c r="N1630" s="4">
        <v>0</v>
      </c>
      <c r="O1630" s="4">
        <v>69.599999999999994</v>
      </c>
      <c r="P1630" s="1">
        <v>2</v>
      </c>
    </row>
    <row r="1631" spans="1:16" x14ac:dyDescent="0.35">
      <c r="A1631" t="s">
        <v>344</v>
      </c>
      <c r="B1631" t="s">
        <v>345</v>
      </c>
      <c r="C1631" t="s">
        <v>339</v>
      </c>
      <c r="D1631" t="s">
        <v>133</v>
      </c>
      <c r="E1631" t="s">
        <v>20</v>
      </c>
      <c r="F1631" t="s">
        <v>21</v>
      </c>
      <c r="G1631" s="5">
        <v>0</v>
      </c>
      <c r="H1631" s="2">
        <v>94</v>
      </c>
      <c r="I1631" s="5">
        <v>1</v>
      </c>
      <c r="J1631" s="3">
        <v>0</v>
      </c>
      <c r="K1631" s="4">
        <v>1733.06</v>
      </c>
      <c r="L1631" s="4">
        <v>1733.06</v>
      </c>
      <c r="M1631" s="1">
        <v>0</v>
      </c>
      <c r="N1631" s="4">
        <v>0</v>
      </c>
      <c r="O1631" s="4">
        <v>1733.06</v>
      </c>
      <c r="P1631" s="1">
        <v>9</v>
      </c>
    </row>
    <row r="1632" spans="1:16" x14ac:dyDescent="0.35">
      <c r="A1632" t="s">
        <v>344</v>
      </c>
      <c r="B1632" t="s">
        <v>345</v>
      </c>
      <c r="C1632" t="s">
        <v>339</v>
      </c>
      <c r="D1632" t="s">
        <v>133</v>
      </c>
      <c r="E1632" t="s">
        <v>30</v>
      </c>
      <c r="F1632" t="s">
        <v>31</v>
      </c>
      <c r="G1632" s="5">
        <v>0</v>
      </c>
      <c r="H1632" s="2">
        <v>94</v>
      </c>
      <c r="I1632" s="5">
        <v>1</v>
      </c>
      <c r="J1632" s="3">
        <v>0</v>
      </c>
      <c r="K1632" s="4">
        <v>493</v>
      </c>
      <c r="L1632" s="4">
        <v>493</v>
      </c>
      <c r="M1632" s="1">
        <v>0</v>
      </c>
      <c r="N1632" s="4">
        <v>0</v>
      </c>
      <c r="O1632" s="4">
        <v>493</v>
      </c>
      <c r="P1632" s="1">
        <v>7</v>
      </c>
    </row>
    <row r="1633" spans="1:16" x14ac:dyDescent="0.35">
      <c r="A1633" t="s">
        <v>344</v>
      </c>
      <c r="B1633" t="s">
        <v>345</v>
      </c>
      <c r="C1633" t="s">
        <v>339</v>
      </c>
      <c r="D1633" t="s">
        <v>133</v>
      </c>
      <c r="E1633" t="s">
        <v>55</v>
      </c>
      <c r="F1633" t="s">
        <v>34</v>
      </c>
      <c r="G1633" s="5">
        <v>0</v>
      </c>
      <c r="H1633" s="2">
        <v>94</v>
      </c>
      <c r="I1633" s="5">
        <v>1</v>
      </c>
      <c r="J1633" s="3">
        <v>0</v>
      </c>
      <c r="K1633" s="4">
        <v>360</v>
      </c>
      <c r="L1633" s="4">
        <v>360</v>
      </c>
      <c r="M1633" s="1">
        <v>0</v>
      </c>
      <c r="N1633" s="4">
        <v>0</v>
      </c>
      <c r="O1633" s="4">
        <v>360</v>
      </c>
      <c r="P1633" s="1">
        <v>6</v>
      </c>
    </row>
    <row r="1634" spans="1:16" x14ac:dyDescent="0.35">
      <c r="A1634" t="s">
        <v>344</v>
      </c>
      <c r="B1634" t="s">
        <v>345</v>
      </c>
      <c r="C1634" t="s">
        <v>339</v>
      </c>
      <c r="D1634" t="s">
        <v>133</v>
      </c>
      <c r="E1634" t="s">
        <v>88</v>
      </c>
      <c r="F1634" t="s">
        <v>39</v>
      </c>
      <c r="G1634" s="5">
        <v>0</v>
      </c>
      <c r="H1634" s="2">
        <v>94</v>
      </c>
      <c r="I1634" s="5">
        <v>1</v>
      </c>
      <c r="J1634" s="3">
        <v>0</v>
      </c>
      <c r="K1634" s="4">
        <v>252.6</v>
      </c>
      <c r="L1634" s="4">
        <v>252.6</v>
      </c>
      <c r="M1634" s="1">
        <v>0</v>
      </c>
      <c r="N1634" s="4">
        <v>0</v>
      </c>
      <c r="O1634" s="4">
        <v>252.6</v>
      </c>
      <c r="P1634" s="1">
        <v>7</v>
      </c>
    </row>
    <row r="1635" spans="1:16" x14ac:dyDescent="0.35">
      <c r="A1635" t="s">
        <v>344</v>
      </c>
      <c r="B1635" t="s">
        <v>345</v>
      </c>
      <c r="C1635" t="s">
        <v>339</v>
      </c>
      <c r="D1635" t="s">
        <v>133</v>
      </c>
      <c r="E1635" t="s">
        <v>46</v>
      </c>
      <c r="F1635" t="s">
        <v>31</v>
      </c>
      <c r="G1635" s="5">
        <v>0</v>
      </c>
      <c r="H1635" s="2">
        <v>94</v>
      </c>
      <c r="I1635" s="5">
        <v>1</v>
      </c>
      <c r="J1635" s="3">
        <v>0</v>
      </c>
      <c r="K1635" s="4">
        <v>174.5</v>
      </c>
      <c r="L1635" s="4">
        <v>174.5</v>
      </c>
      <c r="M1635" s="1">
        <v>0</v>
      </c>
      <c r="N1635" s="4">
        <v>0</v>
      </c>
      <c r="O1635" s="4">
        <v>174.5</v>
      </c>
      <c r="P1635" s="1">
        <v>7</v>
      </c>
    </row>
    <row r="1636" spans="1:16" x14ac:dyDescent="0.35">
      <c r="A1636" t="s">
        <v>344</v>
      </c>
      <c r="B1636" t="s">
        <v>345</v>
      </c>
      <c r="C1636" t="s">
        <v>339</v>
      </c>
      <c r="D1636" t="s">
        <v>133</v>
      </c>
      <c r="E1636" t="s">
        <v>66</v>
      </c>
      <c r="F1636" t="s">
        <v>59</v>
      </c>
      <c r="G1636" s="5">
        <v>0</v>
      </c>
      <c r="H1636" s="2">
        <v>94</v>
      </c>
      <c r="I1636" s="5">
        <v>1</v>
      </c>
      <c r="J1636" s="3">
        <v>0</v>
      </c>
      <c r="K1636" s="4">
        <v>159</v>
      </c>
      <c r="L1636" s="4">
        <v>159</v>
      </c>
      <c r="M1636" s="1">
        <v>0</v>
      </c>
      <c r="N1636" s="4">
        <v>0</v>
      </c>
      <c r="O1636" s="4">
        <v>159</v>
      </c>
      <c r="P1636" s="1">
        <v>6</v>
      </c>
    </row>
    <row r="1637" spans="1:16" x14ac:dyDescent="0.35">
      <c r="A1637" t="s">
        <v>346</v>
      </c>
      <c r="B1637" t="s">
        <v>347</v>
      </c>
      <c r="C1637" t="s">
        <v>348</v>
      </c>
      <c r="D1637" t="s">
        <v>19</v>
      </c>
      <c r="E1637" t="s">
        <v>30</v>
      </c>
      <c r="F1637" t="s">
        <v>31</v>
      </c>
      <c r="G1637" s="5">
        <v>203</v>
      </c>
      <c r="H1637" s="2">
        <v>101.5</v>
      </c>
      <c r="I1637" s="5">
        <v>2</v>
      </c>
      <c r="J1637" s="3">
        <v>0</v>
      </c>
      <c r="K1637" s="4">
        <v>640.9</v>
      </c>
      <c r="L1637" s="4">
        <v>320.45</v>
      </c>
      <c r="M1637" s="1">
        <v>9.9000000000000008E-3</v>
      </c>
      <c r="N1637" s="4">
        <v>3.1571428571428499</v>
      </c>
      <c r="O1637" s="4">
        <v>320.45</v>
      </c>
      <c r="P1637" s="1">
        <v>9.5</v>
      </c>
    </row>
    <row r="1638" spans="1:16" x14ac:dyDescent="0.35">
      <c r="A1638" t="s">
        <v>346</v>
      </c>
      <c r="B1638" t="s">
        <v>347</v>
      </c>
      <c r="C1638" t="s">
        <v>348</v>
      </c>
      <c r="D1638" t="s">
        <v>19</v>
      </c>
      <c r="E1638" t="s">
        <v>107</v>
      </c>
      <c r="F1638" t="s">
        <v>39</v>
      </c>
      <c r="G1638" s="5">
        <v>0</v>
      </c>
      <c r="H1638" s="2">
        <v>101.5</v>
      </c>
      <c r="I1638" s="5">
        <v>1</v>
      </c>
      <c r="J1638" s="3">
        <v>0</v>
      </c>
      <c r="K1638" s="4">
        <v>234</v>
      </c>
      <c r="L1638" s="4">
        <v>234</v>
      </c>
      <c r="M1638" s="1">
        <v>0</v>
      </c>
      <c r="N1638" s="4">
        <v>0</v>
      </c>
      <c r="O1638" s="4">
        <v>234</v>
      </c>
      <c r="P1638" s="1">
        <v>7</v>
      </c>
    </row>
    <row r="1639" spans="1:16" x14ac:dyDescent="0.35">
      <c r="A1639" t="s">
        <v>346</v>
      </c>
      <c r="B1639" t="s">
        <v>347</v>
      </c>
      <c r="C1639" t="s">
        <v>348</v>
      </c>
      <c r="D1639" t="s">
        <v>19</v>
      </c>
      <c r="E1639" t="s">
        <v>53</v>
      </c>
      <c r="F1639" t="s">
        <v>27</v>
      </c>
      <c r="G1639" s="5">
        <v>0</v>
      </c>
      <c r="H1639" s="2">
        <v>101.5</v>
      </c>
      <c r="I1639" s="5">
        <v>1</v>
      </c>
      <c r="J1639" s="3">
        <v>0</v>
      </c>
      <c r="K1639" s="4">
        <v>199.5</v>
      </c>
      <c r="L1639" s="4">
        <v>199.5</v>
      </c>
      <c r="M1639" s="1">
        <v>0</v>
      </c>
      <c r="N1639" s="4">
        <v>0</v>
      </c>
      <c r="O1639" s="4">
        <v>199.5</v>
      </c>
      <c r="P1639" s="1">
        <v>11</v>
      </c>
    </row>
    <row r="1640" spans="1:16" x14ac:dyDescent="0.35">
      <c r="A1640" t="s">
        <v>346</v>
      </c>
      <c r="B1640" t="s">
        <v>347</v>
      </c>
      <c r="C1640" t="s">
        <v>348</v>
      </c>
      <c r="D1640" t="s">
        <v>19</v>
      </c>
      <c r="E1640" t="s">
        <v>87</v>
      </c>
      <c r="F1640" t="s">
        <v>34</v>
      </c>
      <c r="G1640" s="5">
        <v>0</v>
      </c>
      <c r="H1640" s="2">
        <v>101.5</v>
      </c>
      <c r="I1640" s="5">
        <v>1</v>
      </c>
      <c r="J1640" s="3">
        <v>0</v>
      </c>
      <c r="K1640" s="4">
        <v>180</v>
      </c>
      <c r="L1640" s="4">
        <v>180</v>
      </c>
      <c r="M1640" s="1">
        <v>0</v>
      </c>
      <c r="N1640" s="4">
        <v>0</v>
      </c>
      <c r="O1640" s="4">
        <v>180</v>
      </c>
      <c r="P1640" s="1">
        <v>7</v>
      </c>
    </row>
    <row r="1641" spans="1:16" x14ac:dyDescent="0.35">
      <c r="A1641" t="s">
        <v>346</v>
      </c>
      <c r="B1641" t="s">
        <v>347</v>
      </c>
      <c r="C1641" t="s">
        <v>348</v>
      </c>
      <c r="D1641" t="s">
        <v>19</v>
      </c>
      <c r="E1641" t="s">
        <v>54</v>
      </c>
      <c r="F1641" t="s">
        <v>34</v>
      </c>
      <c r="G1641" s="5">
        <v>0</v>
      </c>
      <c r="H1641" s="2">
        <v>101.5</v>
      </c>
      <c r="I1641" s="5">
        <v>1</v>
      </c>
      <c r="J1641" s="3">
        <v>0</v>
      </c>
      <c r="K1641" s="4">
        <v>155</v>
      </c>
      <c r="L1641" s="4">
        <v>155</v>
      </c>
      <c r="M1641" s="1">
        <v>0</v>
      </c>
      <c r="N1641" s="4">
        <v>0</v>
      </c>
      <c r="O1641" s="4">
        <v>155</v>
      </c>
      <c r="P1641" s="1">
        <v>7</v>
      </c>
    </row>
    <row r="1642" spans="1:16" x14ac:dyDescent="0.35">
      <c r="A1642" t="s">
        <v>346</v>
      </c>
      <c r="B1642" t="s">
        <v>347</v>
      </c>
      <c r="C1642" t="s">
        <v>348</v>
      </c>
      <c r="D1642" t="s">
        <v>19</v>
      </c>
      <c r="E1642" t="s">
        <v>96</v>
      </c>
      <c r="F1642" t="s">
        <v>34</v>
      </c>
      <c r="G1642" s="5">
        <v>0</v>
      </c>
      <c r="H1642" s="2">
        <v>101.5</v>
      </c>
      <c r="I1642" s="5">
        <v>1</v>
      </c>
      <c r="J1642" s="3">
        <v>0</v>
      </c>
      <c r="K1642" s="4">
        <v>90</v>
      </c>
      <c r="L1642" s="4">
        <v>90</v>
      </c>
      <c r="M1642" s="1">
        <v>0</v>
      </c>
      <c r="N1642" s="4">
        <v>0</v>
      </c>
      <c r="O1642" s="4">
        <v>90</v>
      </c>
      <c r="P1642" s="1">
        <v>8</v>
      </c>
    </row>
    <row r="1643" spans="1:16" x14ac:dyDescent="0.35">
      <c r="A1643" t="s">
        <v>346</v>
      </c>
      <c r="B1643" t="s">
        <v>347</v>
      </c>
      <c r="C1643" t="s">
        <v>348</v>
      </c>
      <c r="D1643" t="s">
        <v>19</v>
      </c>
      <c r="E1643" t="s">
        <v>50</v>
      </c>
      <c r="F1643" t="s">
        <v>36</v>
      </c>
      <c r="G1643" s="5">
        <v>0</v>
      </c>
      <c r="H1643" s="2">
        <v>101.5</v>
      </c>
      <c r="I1643" s="5">
        <v>1</v>
      </c>
      <c r="J1643" s="3">
        <v>0</v>
      </c>
      <c r="K1643" s="4">
        <v>36.799999999999997</v>
      </c>
      <c r="L1643" s="4">
        <v>36.799999999999997</v>
      </c>
      <c r="M1643" s="1">
        <v>0</v>
      </c>
      <c r="N1643" s="4">
        <v>0</v>
      </c>
      <c r="O1643" s="4">
        <v>36.799999999999997</v>
      </c>
      <c r="P1643" s="1">
        <v>11</v>
      </c>
    </row>
    <row r="1644" spans="1:16" x14ac:dyDescent="0.35">
      <c r="A1644" t="s">
        <v>346</v>
      </c>
      <c r="B1644" t="s">
        <v>347</v>
      </c>
      <c r="C1644" t="s">
        <v>348</v>
      </c>
      <c r="D1644" t="s">
        <v>19</v>
      </c>
      <c r="E1644" t="s">
        <v>78</v>
      </c>
      <c r="F1644" t="s">
        <v>24</v>
      </c>
      <c r="G1644" s="5">
        <v>0</v>
      </c>
      <c r="H1644" s="2">
        <v>101.5</v>
      </c>
      <c r="I1644" s="5">
        <v>1</v>
      </c>
      <c r="J1644" s="3">
        <v>0</v>
      </c>
      <c r="K1644" s="4">
        <v>35</v>
      </c>
      <c r="L1644" s="4">
        <v>35</v>
      </c>
      <c r="M1644" s="1">
        <v>0</v>
      </c>
      <c r="N1644" s="4">
        <v>0</v>
      </c>
      <c r="O1644" s="4">
        <v>35</v>
      </c>
      <c r="P1644" s="1">
        <v>11</v>
      </c>
    </row>
    <row r="1645" spans="1:16" x14ac:dyDescent="0.35">
      <c r="A1645" t="s">
        <v>349</v>
      </c>
      <c r="B1645" t="s">
        <v>350</v>
      </c>
      <c r="C1645" t="s">
        <v>351</v>
      </c>
      <c r="D1645" t="s">
        <v>19</v>
      </c>
      <c r="E1645" t="s">
        <v>20</v>
      </c>
      <c r="F1645" t="s">
        <v>21</v>
      </c>
      <c r="G1645" s="5">
        <v>0</v>
      </c>
      <c r="H1645" s="2">
        <v>121</v>
      </c>
      <c r="I1645" s="5">
        <v>1</v>
      </c>
      <c r="J1645" s="3">
        <v>0</v>
      </c>
      <c r="K1645" s="4">
        <v>742.74</v>
      </c>
      <c r="L1645" s="4">
        <v>742.74</v>
      </c>
      <c r="M1645" s="1">
        <v>0</v>
      </c>
      <c r="N1645" s="4">
        <v>0</v>
      </c>
      <c r="O1645" s="4">
        <v>742.74</v>
      </c>
      <c r="P1645" s="1">
        <v>12</v>
      </c>
    </row>
    <row r="1646" spans="1:16" x14ac:dyDescent="0.35">
      <c r="A1646" t="s">
        <v>349</v>
      </c>
      <c r="B1646" t="s">
        <v>350</v>
      </c>
      <c r="C1646" t="s">
        <v>351</v>
      </c>
      <c r="D1646" t="s">
        <v>19</v>
      </c>
      <c r="E1646" t="s">
        <v>70</v>
      </c>
      <c r="F1646" t="s">
        <v>59</v>
      </c>
      <c r="G1646" s="5">
        <v>0</v>
      </c>
      <c r="H1646" s="2">
        <v>121</v>
      </c>
      <c r="I1646" s="5">
        <v>1</v>
      </c>
      <c r="J1646" s="3">
        <v>0</v>
      </c>
      <c r="K1646" s="4">
        <v>456</v>
      </c>
      <c r="L1646" s="4">
        <v>456</v>
      </c>
      <c r="M1646" s="1">
        <v>0</v>
      </c>
      <c r="N1646" s="4">
        <v>0</v>
      </c>
      <c r="O1646" s="4">
        <v>456</v>
      </c>
      <c r="P1646" s="1">
        <v>12</v>
      </c>
    </row>
    <row r="1647" spans="1:16" x14ac:dyDescent="0.35">
      <c r="A1647" t="s">
        <v>349</v>
      </c>
      <c r="B1647" t="s">
        <v>350</v>
      </c>
      <c r="C1647" t="s">
        <v>351</v>
      </c>
      <c r="D1647" t="s">
        <v>19</v>
      </c>
      <c r="E1647" t="s">
        <v>52</v>
      </c>
      <c r="F1647" t="s">
        <v>39</v>
      </c>
      <c r="G1647" s="5">
        <v>0</v>
      </c>
      <c r="H1647" s="2">
        <v>121</v>
      </c>
      <c r="I1647" s="5">
        <v>1</v>
      </c>
      <c r="J1647" s="3">
        <v>0</v>
      </c>
      <c r="K1647" s="4">
        <v>194.5</v>
      </c>
      <c r="L1647" s="4">
        <v>194.5</v>
      </c>
      <c r="M1647" s="1">
        <v>0</v>
      </c>
      <c r="N1647" s="4">
        <v>0</v>
      </c>
      <c r="O1647" s="4">
        <v>194.5</v>
      </c>
      <c r="P1647" s="1">
        <v>12</v>
      </c>
    </row>
    <row r="1648" spans="1:16" x14ac:dyDescent="0.35">
      <c r="A1648" t="s">
        <v>349</v>
      </c>
      <c r="B1648" t="s">
        <v>350</v>
      </c>
      <c r="C1648" t="s">
        <v>351</v>
      </c>
      <c r="D1648" t="s">
        <v>19</v>
      </c>
      <c r="E1648" t="s">
        <v>35</v>
      </c>
      <c r="F1648" t="s">
        <v>36</v>
      </c>
      <c r="G1648" s="5">
        <v>0</v>
      </c>
      <c r="H1648" s="2">
        <v>121</v>
      </c>
      <c r="I1648" s="5">
        <v>1</v>
      </c>
      <c r="J1648" s="3">
        <v>0</v>
      </c>
      <c r="K1648" s="4">
        <v>186</v>
      </c>
      <c r="L1648" s="4">
        <v>186</v>
      </c>
      <c r="M1648" s="1">
        <v>0</v>
      </c>
      <c r="N1648" s="4">
        <v>0</v>
      </c>
      <c r="O1648" s="4">
        <v>186</v>
      </c>
      <c r="P1648" s="1">
        <v>14</v>
      </c>
    </row>
    <row r="1649" spans="1:16" x14ac:dyDescent="0.35">
      <c r="A1649" t="s">
        <v>349</v>
      </c>
      <c r="B1649" t="s">
        <v>350</v>
      </c>
      <c r="C1649" t="s">
        <v>351</v>
      </c>
      <c r="D1649" t="s">
        <v>19</v>
      </c>
      <c r="E1649" t="s">
        <v>50</v>
      </c>
      <c r="F1649" t="s">
        <v>36</v>
      </c>
      <c r="G1649" s="5">
        <v>0</v>
      </c>
      <c r="H1649" s="2">
        <v>121</v>
      </c>
      <c r="I1649" s="5">
        <v>1</v>
      </c>
      <c r="J1649" s="3">
        <v>0</v>
      </c>
      <c r="K1649" s="4">
        <v>184</v>
      </c>
      <c r="L1649" s="4">
        <v>184</v>
      </c>
      <c r="M1649" s="1">
        <v>0</v>
      </c>
      <c r="N1649" s="4">
        <v>0</v>
      </c>
      <c r="O1649" s="4">
        <v>184</v>
      </c>
      <c r="P1649" s="1">
        <v>2</v>
      </c>
    </row>
    <row r="1650" spans="1:16" x14ac:dyDescent="0.35">
      <c r="A1650" t="s">
        <v>349</v>
      </c>
      <c r="B1650" t="s">
        <v>350</v>
      </c>
      <c r="C1650" t="s">
        <v>351</v>
      </c>
      <c r="D1650" t="s">
        <v>19</v>
      </c>
      <c r="E1650" t="s">
        <v>43</v>
      </c>
      <c r="F1650" t="s">
        <v>34</v>
      </c>
      <c r="G1650" s="5">
        <v>0</v>
      </c>
      <c r="H1650" s="2">
        <v>121</v>
      </c>
      <c r="I1650" s="5">
        <v>1</v>
      </c>
      <c r="J1650" s="3">
        <v>0</v>
      </c>
      <c r="K1650" s="4">
        <v>72</v>
      </c>
      <c r="L1650" s="4">
        <v>72</v>
      </c>
      <c r="M1650" s="1">
        <v>0</v>
      </c>
      <c r="N1650" s="4">
        <v>0</v>
      </c>
      <c r="O1650" s="4">
        <v>72</v>
      </c>
      <c r="P1650" s="1">
        <v>2</v>
      </c>
    </row>
    <row r="1651" spans="1:16" x14ac:dyDescent="0.35">
      <c r="A1651" t="s">
        <v>349</v>
      </c>
      <c r="B1651" t="s">
        <v>350</v>
      </c>
      <c r="C1651" t="s">
        <v>351</v>
      </c>
      <c r="D1651" t="s">
        <v>19</v>
      </c>
      <c r="E1651" t="s">
        <v>122</v>
      </c>
      <c r="F1651" t="s">
        <v>27</v>
      </c>
      <c r="G1651" s="5">
        <v>0</v>
      </c>
      <c r="H1651" s="2">
        <v>121</v>
      </c>
      <c r="I1651" s="5">
        <v>1</v>
      </c>
      <c r="J1651" s="3">
        <v>0</v>
      </c>
      <c r="K1651" s="4">
        <v>70</v>
      </c>
      <c r="L1651" s="4">
        <v>70</v>
      </c>
      <c r="M1651" s="1">
        <v>0</v>
      </c>
      <c r="N1651" s="4">
        <v>0</v>
      </c>
      <c r="O1651" s="4">
        <v>70</v>
      </c>
      <c r="P1651" s="1">
        <v>2</v>
      </c>
    </row>
    <row r="1652" spans="1:16" x14ac:dyDescent="0.35">
      <c r="A1652" t="s">
        <v>349</v>
      </c>
      <c r="B1652" t="s">
        <v>350</v>
      </c>
      <c r="C1652" t="s">
        <v>351</v>
      </c>
      <c r="D1652" t="s">
        <v>19</v>
      </c>
      <c r="E1652" t="s">
        <v>137</v>
      </c>
      <c r="F1652" t="s">
        <v>34</v>
      </c>
      <c r="G1652" s="5">
        <v>0</v>
      </c>
      <c r="H1652" s="2">
        <v>121</v>
      </c>
      <c r="I1652" s="5">
        <v>1</v>
      </c>
      <c r="J1652" s="3">
        <v>0</v>
      </c>
      <c r="K1652" s="4">
        <v>42</v>
      </c>
      <c r="L1652" s="4">
        <v>42</v>
      </c>
      <c r="M1652" s="1">
        <v>0</v>
      </c>
      <c r="N1652" s="4">
        <v>0</v>
      </c>
      <c r="O1652" s="4">
        <v>42</v>
      </c>
      <c r="P1652" s="1">
        <v>14</v>
      </c>
    </row>
    <row r="1653" spans="1:16" x14ac:dyDescent="0.35">
      <c r="A1653" t="s">
        <v>352</v>
      </c>
      <c r="B1653" t="s">
        <v>353</v>
      </c>
      <c r="C1653" t="s">
        <v>354</v>
      </c>
      <c r="D1653" t="s">
        <v>148</v>
      </c>
      <c r="E1653" t="s">
        <v>44</v>
      </c>
      <c r="F1653" t="s">
        <v>36</v>
      </c>
      <c r="G1653" s="5">
        <v>0</v>
      </c>
      <c r="H1653" s="2">
        <v>136.5</v>
      </c>
      <c r="I1653" s="5">
        <v>1</v>
      </c>
      <c r="J1653" s="3">
        <v>0</v>
      </c>
      <c r="K1653" s="4">
        <v>154</v>
      </c>
      <c r="L1653" s="4">
        <v>154</v>
      </c>
      <c r="M1653" s="1">
        <v>0</v>
      </c>
      <c r="N1653" s="4">
        <v>0</v>
      </c>
      <c r="O1653" s="4">
        <v>154</v>
      </c>
      <c r="P1653" s="1">
        <v>8</v>
      </c>
    </row>
    <row r="1654" spans="1:16" x14ac:dyDescent="0.35">
      <c r="A1654" t="s">
        <v>352</v>
      </c>
      <c r="B1654" t="s">
        <v>353</v>
      </c>
      <c r="C1654" t="s">
        <v>354</v>
      </c>
      <c r="D1654" t="s">
        <v>148</v>
      </c>
      <c r="E1654" t="s">
        <v>96</v>
      </c>
      <c r="F1654" t="s">
        <v>34</v>
      </c>
      <c r="G1654" s="5">
        <v>0</v>
      </c>
      <c r="H1654" s="2">
        <v>136.5</v>
      </c>
      <c r="I1654" s="5">
        <v>1</v>
      </c>
      <c r="J1654" s="3">
        <v>0</v>
      </c>
      <c r="K1654" s="4">
        <v>75</v>
      </c>
      <c r="L1654" s="4">
        <v>75</v>
      </c>
      <c r="M1654" s="1">
        <v>0</v>
      </c>
      <c r="N1654" s="4">
        <v>0</v>
      </c>
      <c r="O1654" s="4">
        <v>75</v>
      </c>
      <c r="P1654" s="1">
        <v>6</v>
      </c>
    </row>
    <row r="1655" spans="1:16" x14ac:dyDescent="0.35">
      <c r="A1655" t="s">
        <v>352</v>
      </c>
      <c r="B1655" t="s">
        <v>353</v>
      </c>
      <c r="C1655" t="s">
        <v>354</v>
      </c>
      <c r="D1655" t="s">
        <v>148</v>
      </c>
      <c r="E1655" t="s">
        <v>75</v>
      </c>
      <c r="F1655" t="s">
        <v>27</v>
      </c>
      <c r="G1655" s="5">
        <v>0</v>
      </c>
      <c r="H1655" s="2">
        <v>136.5</v>
      </c>
      <c r="I1655" s="5">
        <v>1</v>
      </c>
      <c r="J1655" s="3">
        <v>0</v>
      </c>
      <c r="K1655" s="4">
        <v>72</v>
      </c>
      <c r="L1655" s="4">
        <v>72</v>
      </c>
      <c r="M1655" s="1">
        <v>0</v>
      </c>
      <c r="N1655" s="4">
        <v>0</v>
      </c>
      <c r="O1655" s="4">
        <v>72</v>
      </c>
      <c r="P1655" s="1">
        <v>8</v>
      </c>
    </row>
    <row r="1656" spans="1:16" x14ac:dyDescent="0.35">
      <c r="A1656" t="s">
        <v>352</v>
      </c>
      <c r="B1656" t="s">
        <v>353</v>
      </c>
      <c r="C1656" t="s">
        <v>354</v>
      </c>
      <c r="D1656" t="s">
        <v>148</v>
      </c>
      <c r="E1656" t="s">
        <v>80</v>
      </c>
      <c r="F1656" t="s">
        <v>31</v>
      </c>
      <c r="G1656" s="5">
        <v>0</v>
      </c>
      <c r="H1656" s="2">
        <v>136.5</v>
      </c>
      <c r="I1656" s="5">
        <v>1</v>
      </c>
      <c r="J1656" s="3">
        <v>0</v>
      </c>
      <c r="K1656" s="4">
        <v>70</v>
      </c>
      <c r="L1656" s="4">
        <v>70</v>
      </c>
      <c r="M1656" s="1">
        <v>0</v>
      </c>
      <c r="N1656" s="4">
        <v>0</v>
      </c>
      <c r="O1656" s="4">
        <v>70</v>
      </c>
      <c r="P1656" s="1">
        <v>6</v>
      </c>
    </row>
    <row r="1657" spans="1:16" x14ac:dyDescent="0.35">
      <c r="A1657" t="s">
        <v>352</v>
      </c>
      <c r="B1657" t="s">
        <v>353</v>
      </c>
      <c r="C1657" t="s">
        <v>354</v>
      </c>
      <c r="D1657" t="s">
        <v>148</v>
      </c>
      <c r="E1657" t="s">
        <v>107</v>
      </c>
      <c r="F1657" t="s">
        <v>39</v>
      </c>
      <c r="G1657" s="5">
        <v>0</v>
      </c>
      <c r="H1657" s="2">
        <v>136.5</v>
      </c>
      <c r="I1657" s="5">
        <v>1</v>
      </c>
      <c r="J1657" s="3">
        <v>0</v>
      </c>
      <c r="K1657" s="4">
        <v>52</v>
      </c>
      <c r="L1657" s="4">
        <v>52</v>
      </c>
      <c r="M1657" s="1">
        <v>0</v>
      </c>
      <c r="N1657" s="4">
        <v>0</v>
      </c>
      <c r="O1657" s="4">
        <v>52</v>
      </c>
      <c r="P1657" s="1">
        <v>8</v>
      </c>
    </row>
    <row r="1658" spans="1:16" x14ac:dyDescent="0.35">
      <c r="A1658" t="s">
        <v>352</v>
      </c>
      <c r="B1658" t="s">
        <v>353</v>
      </c>
      <c r="C1658" t="s">
        <v>354</v>
      </c>
      <c r="D1658" t="s">
        <v>148</v>
      </c>
      <c r="E1658" t="s">
        <v>56</v>
      </c>
      <c r="F1658" t="s">
        <v>36</v>
      </c>
      <c r="G1658" s="5">
        <v>0</v>
      </c>
      <c r="H1658" s="2">
        <v>136.5</v>
      </c>
      <c r="I1658" s="5">
        <v>1</v>
      </c>
      <c r="J1658" s="3">
        <v>0</v>
      </c>
      <c r="K1658" s="4">
        <v>42</v>
      </c>
      <c r="L1658" s="4">
        <v>42</v>
      </c>
      <c r="M1658" s="1">
        <v>0</v>
      </c>
      <c r="N1658" s="4">
        <v>0</v>
      </c>
      <c r="O1658" s="4">
        <v>42</v>
      </c>
      <c r="P1658" s="1">
        <v>6</v>
      </c>
    </row>
    <row r="1659" spans="1:16" x14ac:dyDescent="0.35">
      <c r="A1659" t="s">
        <v>352</v>
      </c>
      <c r="B1659" t="s">
        <v>353</v>
      </c>
      <c r="C1659" t="s">
        <v>354</v>
      </c>
      <c r="D1659" t="s">
        <v>148</v>
      </c>
      <c r="E1659" t="s">
        <v>122</v>
      </c>
      <c r="F1659" t="s">
        <v>27</v>
      </c>
      <c r="G1659" s="5">
        <v>0</v>
      </c>
      <c r="H1659" s="2">
        <v>136.5</v>
      </c>
      <c r="I1659" s="5">
        <v>1</v>
      </c>
      <c r="J1659" s="3">
        <v>0</v>
      </c>
      <c r="K1659" s="4">
        <v>35</v>
      </c>
      <c r="L1659" s="4">
        <v>35</v>
      </c>
      <c r="M1659" s="1">
        <v>0</v>
      </c>
      <c r="N1659" s="4">
        <v>0</v>
      </c>
      <c r="O1659" s="4">
        <v>35</v>
      </c>
      <c r="P1659" s="1">
        <v>9</v>
      </c>
    </row>
    <row r="1660" spans="1:16" x14ac:dyDescent="0.35">
      <c r="A1660" t="s">
        <v>352</v>
      </c>
      <c r="B1660" t="s">
        <v>353</v>
      </c>
      <c r="C1660" t="s">
        <v>354</v>
      </c>
      <c r="D1660" t="s">
        <v>148</v>
      </c>
      <c r="E1660" t="s">
        <v>77</v>
      </c>
      <c r="F1660" t="s">
        <v>34</v>
      </c>
      <c r="G1660" s="5">
        <v>0</v>
      </c>
      <c r="H1660" s="2">
        <v>136.5</v>
      </c>
      <c r="I1660" s="5">
        <v>1</v>
      </c>
      <c r="J1660" s="3">
        <v>0</v>
      </c>
      <c r="K1660" s="4">
        <v>22.5</v>
      </c>
      <c r="L1660" s="4">
        <v>22.5</v>
      </c>
      <c r="M1660" s="1">
        <v>0</v>
      </c>
      <c r="N1660" s="4">
        <v>0</v>
      </c>
      <c r="O1660" s="4">
        <v>22.5</v>
      </c>
      <c r="P1660" s="1">
        <v>9</v>
      </c>
    </row>
    <row r="1661" spans="1:16" x14ac:dyDescent="0.35">
      <c r="A1661" t="s">
        <v>355</v>
      </c>
      <c r="B1661" t="s">
        <v>356</v>
      </c>
      <c r="C1661" t="s">
        <v>170</v>
      </c>
      <c r="D1661" t="s">
        <v>171</v>
      </c>
      <c r="E1661" t="s">
        <v>51</v>
      </c>
      <c r="F1661" t="s">
        <v>39</v>
      </c>
      <c r="G1661" s="5">
        <v>0</v>
      </c>
      <c r="H1661" s="2">
        <v>176.5</v>
      </c>
      <c r="I1661" s="5">
        <v>1</v>
      </c>
      <c r="J1661" s="3">
        <v>0</v>
      </c>
      <c r="K1661" s="4">
        <v>640.5</v>
      </c>
      <c r="L1661" s="4">
        <v>640.5</v>
      </c>
      <c r="M1661" s="1">
        <v>0</v>
      </c>
      <c r="N1661" s="4">
        <v>0</v>
      </c>
      <c r="O1661" s="4">
        <v>640.5</v>
      </c>
      <c r="P1661" s="1">
        <v>6</v>
      </c>
    </row>
    <row r="1662" spans="1:16" x14ac:dyDescent="0.35">
      <c r="A1662" t="s">
        <v>355</v>
      </c>
      <c r="B1662" t="s">
        <v>356</v>
      </c>
      <c r="C1662" t="s">
        <v>170</v>
      </c>
      <c r="D1662" t="s">
        <v>171</v>
      </c>
      <c r="E1662" t="s">
        <v>108</v>
      </c>
      <c r="F1662" t="s">
        <v>21</v>
      </c>
      <c r="G1662" s="5">
        <v>0</v>
      </c>
      <c r="H1662" s="2">
        <v>176.5</v>
      </c>
      <c r="I1662" s="5">
        <v>1</v>
      </c>
      <c r="J1662" s="3">
        <v>0</v>
      </c>
      <c r="K1662" s="4">
        <v>291</v>
      </c>
      <c r="L1662" s="4">
        <v>291</v>
      </c>
      <c r="M1662" s="1">
        <v>0</v>
      </c>
      <c r="N1662" s="4">
        <v>0</v>
      </c>
      <c r="O1662" s="4">
        <v>291</v>
      </c>
      <c r="P1662" s="1">
        <v>6</v>
      </c>
    </row>
    <row r="1663" spans="1:16" x14ac:dyDescent="0.35">
      <c r="A1663" t="s">
        <v>355</v>
      </c>
      <c r="B1663" t="s">
        <v>356</v>
      </c>
      <c r="C1663" t="s">
        <v>170</v>
      </c>
      <c r="D1663" t="s">
        <v>171</v>
      </c>
      <c r="E1663" t="s">
        <v>42</v>
      </c>
      <c r="F1663" t="s">
        <v>24</v>
      </c>
      <c r="G1663" s="5">
        <v>0</v>
      </c>
      <c r="H1663" s="2">
        <v>176.5</v>
      </c>
      <c r="I1663" s="5">
        <v>1</v>
      </c>
      <c r="J1663" s="3">
        <v>0</v>
      </c>
      <c r="K1663" s="4">
        <v>278</v>
      </c>
      <c r="L1663" s="4">
        <v>278</v>
      </c>
      <c r="M1663" s="1">
        <v>0</v>
      </c>
      <c r="N1663" s="4">
        <v>0</v>
      </c>
      <c r="O1663" s="4">
        <v>278</v>
      </c>
      <c r="P1663" s="1">
        <v>3</v>
      </c>
    </row>
    <row r="1664" spans="1:16" x14ac:dyDescent="0.35">
      <c r="A1664" t="s">
        <v>355</v>
      </c>
      <c r="B1664" t="s">
        <v>356</v>
      </c>
      <c r="C1664" t="s">
        <v>170</v>
      </c>
      <c r="D1664" t="s">
        <v>171</v>
      </c>
      <c r="E1664" t="s">
        <v>65</v>
      </c>
      <c r="F1664" t="s">
        <v>27</v>
      </c>
      <c r="G1664" s="5">
        <v>0</v>
      </c>
      <c r="H1664" s="2">
        <v>176.5</v>
      </c>
      <c r="I1664" s="5">
        <v>1</v>
      </c>
      <c r="J1664" s="3">
        <v>0</v>
      </c>
      <c r="K1664" s="4">
        <v>201.6</v>
      </c>
      <c r="L1664" s="4">
        <v>201.6</v>
      </c>
      <c r="M1664" s="1">
        <v>0</v>
      </c>
      <c r="N1664" s="4">
        <v>0</v>
      </c>
      <c r="O1664" s="4">
        <v>201.6</v>
      </c>
      <c r="P1664" s="1">
        <v>3</v>
      </c>
    </row>
    <row r="1665" spans="1:16" x14ac:dyDescent="0.35">
      <c r="A1665" t="s">
        <v>355</v>
      </c>
      <c r="B1665" t="s">
        <v>356</v>
      </c>
      <c r="C1665" t="s">
        <v>170</v>
      </c>
      <c r="D1665" t="s">
        <v>171</v>
      </c>
      <c r="E1665" t="s">
        <v>33</v>
      </c>
      <c r="F1665" t="s">
        <v>34</v>
      </c>
      <c r="G1665" s="5">
        <v>0</v>
      </c>
      <c r="H1665" s="2">
        <v>176.5</v>
      </c>
      <c r="I1665" s="5">
        <v>1</v>
      </c>
      <c r="J1665" s="3">
        <v>0</v>
      </c>
      <c r="K1665" s="4">
        <v>152</v>
      </c>
      <c r="L1665" s="4">
        <v>152</v>
      </c>
      <c r="M1665" s="1">
        <v>0</v>
      </c>
      <c r="N1665" s="4">
        <v>0</v>
      </c>
      <c r="O1665" s="4">
        <v>152</v>
      </c>
      <c r="P1665" s="1">
        <v>3</v>
      </c>
    </row>
    <row r="1666" spans="1:16" x14ac:dyDescent="0.35">
      <c r="A1666" t="s">
        <v>355</v>
      </c>
      <c r="B1666" t="s">
        <v>356</v>
      </c>
      <c r="C1666" t="s">
        <v>170</v>
      </c>
      <c r="D1666" t="s">
        <v>171</v>
      </c>
      <c r="E1666" t="s">
        <v>75</v>
      </c>
      <c r="F1666" t="s">
        <v>27</v>
      </c>
      <c r="G1666" s="5">
        <v>0</v>
      </c>
      <c r="H1666" s="2">
        <v>176.5</v>
      </c>
      <c r="I1666" s="5">
        <v>1</v>
      </c>
      <c r="J1666" s="3">
        <v>0</v>
      </c>
      <c r="K1666" s="4">
        <v>151.19999999999999</v>
      </c>
      <c r="L1666" s="4">
        <v>151.19999999999999</v>
      </c>
      <c r="M1666" s="1">
        <v>0</v>
      </c>
      <c r="N1666" s="4">
        <v>0</v>
      </c>
      <c r="O1666" s="4">
        <v>151.19999999999999</v>
      </c>
      <c r="P1666" s="1">
        <v>15</v>
      </c>
    </row>
    <row r="1667" spans="1:16" x14ac:dyDescent="0.35">
      <c r="A1667" t="s">
        <v>355</v>
      </c>
      <c r="B1667" t="s">
        <v>356</v>
      </c>
      <c r="C1667" t="s">
        <v>170</v>
      </c>
      <c r="D1667" t="s">
        <v>171</v>
      </c>
      <c r="E1667" t="s">
        <v>56</v>
      </c>
      <c r="F1667" t="s">
        <v>36</v>
      </c>
      <c r="G1667" s="5">
        <v>0</v>
      </c>
      <c r="H1667" s="2">
        <v>176.5</v>
      </c>
      <c r="I1667" s="5">
        <v>1</v>
      </c>
      <c r="J1667" s="3">
        <v>0</v>
      </c>
      <c r="K1667" s="4">
        <v>4.8</v>
      </c>
      <c r="L1667" s="4">
        <v>4.8</v>
      </c>
      <c r="M1667" s="1">
        <v>0</v>
      </c>
      <c r="N1667" s="4">
        <v>0</v>
      </c>
      <c r="O1667" s="4">
        <v>4.8</v>
      </c>
      <c r="P1667" s="1">
        <v>15</v>
      </c>
    </row>
    <row r="1668" spans="1:16" x14ac:dyDescent="0.35">
      <c r="A1668" t="s">
        <v>357</v>
      </c>
      <c r="B1668" t="s">
        <v>358</v>
      </c>
      <c r="C1668" t="s">
        <v>170</v>
      </c>
      <c r="D1668" t="s">
        <v>171</v>
      </c>
      <c r="E1668" t="s">
        <v>23</v>
      </c>
      <c r="F1668" t="s">
        <v>24</v>
      </c>
      <c r="G1668" s="5">
        <v>0</v>
      </c>
      <c r="H1668" s="2">
        <v>185</v>
      </c>
      <c r="I1668" s="5">
        <v>1</v>
      </c>
      <c r="J1668" s="3">
        <v>0</v>
      </c>
      <c r="K1668" s="4">
        <v>220</v>
      </c>
      <c r="L1668" s="4">
        <v>220</v>
      </c>
      <c r="M1668" s="1">
        <v>0</v>
      </c>
      <c r="N1668" s="4">
        <v>0</v>
      </c>
      <c r="O1668" s="4">
        <v>220</v>
      </c>
      <c r="P1668" s="1">
        <v>5</v>
      </c>
    </row>
    <row r="1669" spans="1:16" x14ac:dyDescent="0.35">
      <c r="A1669" t="s">
        <v>357</v>
      </c>
      <c r="B1669" t="s">
        <v>358</v>
      </c>
      <c r="C1669" t="s">
        <v>170</v>
      </c>
      <c r="D1669" t="s">
        <v>171</v>
      </c>
      <c r="E1669" t="s">
        <v>43</v>
      </c>
      <c r="F1669" t="s">
        <v>34</v>
      </c>
      <c r="G1669" s="5">
        <v>0</v>
      </c>
      <c r="H1669" s="2">
        <v>185</v>
      </c>
      <c r="I1669" s="5">
        <v>1</v>
      </c>
      <c r="J1669" s="3">
        <v>0</v>
      </c>
      <c r="K1669" s="4">
        <v>144</v>
      </c>
      <c r="L1669" s="4">
        <v>144</v>
      </c>
      <c r="M1669" s="1">
        <v>0</v>
      </c>
      <c r="N1669" s="4">
        <v>0</v>
      </c>
      <c r="O1669" s="4">
        <v>144</v>
      </c>
      <c r="P1669" s="1">
        <v>4</v>
      </c>
    </row>
    <row r="1670" spans="1:16" x14ac:dyDescent="0.35">
      <c r="A1670" t="s">
        <v>357</v>
      </c>
      <c r="B1670" t="s">
        <v>358</v>
      </c>
      <c r="C1670" t="s">
        <v>170</v>
      </c>
      <c r="D1670" t="s">
        <v>171</v>
      </c>
      <c r="E1670" t="s">
        <v>96</v>
      </c>
      <c r="F1670" t="s">
        <v>34</v>
      </c>
      <c r="G1670" s="5">
        <v>370</v>
      </c>
      <c r="H1670" s="2">
        <v>185</v>
      </c>
      <c r="I1670" s="5">
        <v>2</v>
      </c>
      <c r="J1670" s="3">
        <v>0</v>
      </c>
      <c r="K1670" s="4">
        <v>135</v>
      </c>
      <c r="L1670" s="4">
        <v>67.5</v>
      </c>
      <c r="M1670" s="1">
        <v>5.4000000000000003E-3</v>
      </c>
      <c r="N1670" s="4">
        <v>0.36486486486486402</v>
      </c>
      <c r="O1670" s="4">
        <v>67.5</v>
      </c>
      <c r="P1670" s="1">
        <v>3.5</v>
      </c>
    </row>
    <row r="1671" spans="1:16" x14ac:dyDescent="0.35">
      <c r="A1671" t="s">
        <v>357</v>
      </c>
      <c r="B1671" t="s">
        <v>358</v>
      </c>
      <c r="C1671" t="s">
        <v>170</v>
      </c>
      <c r="D1671" t="s">
        <v>171</v>
      </c>
      <c r="E1671" t="s">
        <v>48</v>
      </c>
      <c r="F1671" t="s">
        <v>24</v>
      </c>
      <c r="G1671" s="5">
        <v>0</v>
      </c>
      <c r="H1671" s="2">
        <v>185</v>
      </c>
      <c r="I1671" s="5">
        <v>1</v>
      </c>
      <c r="J1671" s="3">
        <v>0</v>
      </c>
      <c r="K1671" s="4">
        <v>108</v>
      </c>
      <c r="L1671" s="4">
        <v>108</v>
      </c>
      <c r="M1671" s="1">
        <v>0</v>
      </c>
      <c r="N1671" s="4">
        <v>0</v>
      </c>
      <c r="O1671" s="4">
        <v>108</v>
      </c>
      <c r="P1671" s="1">
        <v>4</v>
      </c>
    </row>
    <row r="1672" spans="1:16" x14ac:dyDescent="0.35">
      <c r="A1672" t="s">
        <v>357</v>
      </c>
      <c r="B1672" t="s">
        <v>358</v>
      </c>
      <c r="C1672" t="s">
        <v>170</v>
      </c>
      <c r="D1672" t="s">
        <v>171</v>
      </c>
      <c r="E1672" t="s">
        <v>122</v>
      </c>
      <c r="F1672" t="s">
        <v>27</v>
      </c>
      <c r="G1672" s="5">
        <v>0</v>
      </c>
      <c r="H1672" s="2">
        <v>185</v>
      </c>
      <c r="I1672" s="5">
        <v>1</v>
      </c>
      <c r="J1672" s="3">
        <v>0</v>
      </c>
      <c r="K1672" s="4">
        <v>42</v>
      </c>
      <c r="L1672" s="4">
        <v>42</v>
      </c>
      <c r="M1672" s="1">
        <v>0</v>
      </c>
      <c r="N1672" s="4">
        <v>0</v>
      </c>
      <c r="O1672" s="4">
        <v>42</v>
      </c>
      <c r="P1672" s="1">
        <v>5</v>
      </c>
    </row>
    <row r="1673" spans="1:16" x14ac:dyDescent="0.35">
      <c r="A1673" t="s">
        <v>359</v>
      </c>
      <c r="B1673" t="s">
        <v>360</v>
      </c>
      <c r="C1673" t="s">
        <v>325</v>
      </c>
      <c r="D1673" t="s">
        <v>216</v>
      </c>
      <c r="E1673" t="s">
        <v>20</v>
      </c>
      <c r="F1673" t="s">
        <v>21</v>
      </c>
      <c r="G1673" s="5">
        <v>0</v>
      </c>
      <c r="H1673" s="2">
        <v>265</v>
      </c>
      <c r="I1673" s="5">
        <v>1</v>
      </c>
      <c r="J1673" s="3">
        <v>0.25</v>
      </c>
      <c r="K1673" s="4">
        <v>1856.85</v>
      </c>
      <c r="L1673" s="4">
        <v>1856.85</v>
      </c>
      <c r="M1673" s="1">
        <v>0</v>
      </c>
      <c r="N1673" s="4">
        <v>0</v>
      </c>
      <c r="O1673" s="4">
        <v>1856.85</v>
      </c>
      <c r="P1673" s="1">
        <v>2</v>
      </c>
    </row>
    <row r="1674" spans="1:16" x14ac:dyDescent="0.35">
      <c r="A1674" t="s">
        <v>359</v>
      </c>
      <c r="B1674" t="s">
        <v>360</v>
      </c>
      <c r="C1674" t="s">
        <v>325</v>
      </c>
      <c r="D1674" t="s">
        <v>216</v>
      </c>
      <c r="E1674" t="s">
        <v>22</v>
      </c>
      <c r="F1674" t="s">
        <v>21</v>
      </c>
      <c r="G1674" s="5">
        <v>0</v>
      </c>
      <c r="H1674" s="2">
        <v>265</v>
      </c>
      <c r="I1674" s="5">
        <v>1</v>
      </c>
      <c r="J1674" s="3">
        <v>0.25</v>
      </c>
      <c r="K1674" s="4">
        <v>1170</v>
      </c>
      <c r="L1674" s="4">
        <v>1170</v>
      </c>
      <c r="M1674" s="1">
        <v>0</v>
      </c>
      <c r="N1674" s="4">
        <v>0</v>
      </c>
      <c r="O1674" s="4">
        <v>1170</v>
      </c>
      <c r="P1674" s="1">
        <v>2</v>
      </c>
    </row>
    <row r="1675" spans="1:16" x14ac:dyDescent="0.35">
      <c r="A1675" t="s">
        <v>359</v>
      </c>
      <c r="B1675" t="s">
        <v>360</v>
      </c>
      <c r="C1675" t="s">
        <v>325</v>
      </c>
      <c r="D1675" t="s">
        <v>216</v>
      </c>
      <c r="E1675" t="s">
        <v>109</v>
      </c>
      <c r="F1675" t="s">
        <v>39</v>
      </c>
      <c r="G1675" s="5">
        <v>0</v>
      </c>
      <c r="H1675" s="2">
        <v>265</v>
      </c>
      <c r="I1675" s="5">
        <v>1</v>
      </c>
      <c r="J1675" s="3">
        <v>0</v>
      </c>
      <c r="K1675" s="4">
        <v>422.4</v>
      </c>
      <c r="L1675" s="4">
        <v>422.4</v>
      </c>
      <c r="M1675" s="1">
        <v>0</v>
      </c>
      <c r="N1675" s="4">
        <v>0</v>
      </c>
      <c r="O1675" s="4">
        <v>422.4</v>
      </c>
      <c r="P1675" s="1">
        <v>4</v>
      </c>
    </row>
    <row r="1676" spans="1:16" x14ac:dyDescent="0.35">
      <c r="A1676" t="s">
        <v>359</v>
      </c>
      <c r="B1676" t="s">
        <v>360</v>
      </c>
      <c r="C1676" t="s">
        <v>325</v>
      </c>
      <c r="D1676" t="s">
        <v>216</v>
      </c>
      <c r="E1676" t="s">
        <v>54</v>
      </c>
      <c r="F1676" t="s">
        <v>34</v>
      </c>
      <c r="G1676" s="5">
        <v>0</v>
      </c>
      <c r="H1676" s="2">
        <v>265</v>
      </c>
      <c r="I1676" s="5">
        <v>1</v>
      </c>
      <c r="J1676" s="3">
        <v>0</v>
      </c>
      <c r="K1676" s="4">
        <v>310</v>
      </c>
      <c r="L1676" s="4">
        <v>310</v>
      </c>
      <c r="M1676" s="1">
        <v>0</v>
      </c>
      <c r="N1676" s="4">
        <v>0</v>
      </c>
      <c r="O1676" s="4">
        <v>310</v>
      </c>
      <c r="P1676" s="1">
        <v>4</v>
      </c>
    </row>
    <row r="1677" spans="1:16" x14ac:dyDescent="0.35">
      <c r="A1677" t="s">
        <v>359</v>
      </c>
      <c r="B1677" t="s">
        <v>360</v>
      </c>
      <c r="C1677" t="s">
        <v>325</v>
      </c>
      <c r="D1677" t="s">
        <v>216</v>
      </c>
      <c r="E1677" t="s">
        <v>76</v>
      </c>
      <c r="F1677" t="s">
        <v>27</v>
      </c>
      <c r="G1677" s="5">
        <v>0</v>
      </c>
      <c r="H1677" s="2">
        <v>265</v>
      </c>
      <c r="I1677" s="5">
        <v>1</v>
      </c>
      <c r="J1677" s="3">
        <v>0</v>
      </c>
      <c r="K1677" s="4">
        <v>249.6</v>
      </c>
      <c r="L1677" s="4">
        <v>249.6</v>
      </c>
      <c r="M1677" s="1">
        <v>0</v>
      </c>
      <c r="N1677" s="4">
        <v>0</v>
      </c>
      <c r="O1677" s="4">
        <v>249.6</v>
      </c>
      <c r="P1677" s="1">
        <v>4</v>
      </c>
    </row>
    <row r="1678" spans="1:16" x14ac:dyDescent="0.35">
      <c r="A1678" t="s">
        <v>359</v>
      </c>
      <c r="B1678" t="s">
        <v>360</v>
      </c>
      <c r="C1678" t="s">
        <v>325</v>
      </c>
      <c r="D1678" t="s">
        <v>216</v>
      </c>
      <c r="E1678" t="s">
        <v>122</v>
      </c>
      <c r="F1678" t="s">
        <v>27</v>
      </c>
      <c r="G1678" s="5">
        <v>0</v>
      </c>
      <c r="H1678" s="2">
        <v>265</v>
      </c>
      <c r="I1678" s="5">
        <v>1</v>
      </c>
      <c r="J1678" s="3">
        <v>0.20000000298023199</v>
      </c>
      <c r="K1678" s="4">
        <v>223.99999916553401</v>
      </c>
      <c r="L1678" s="4">
        <v>223.99999916553401</v>
      </c>
      <c r="M1678" s="1">
        <v>0</v>
      </c>
      <c r="N1678" s="4">
        <v>0</v>
      </c>
      <c r="O1678" s="4">
        <v>223.99999916553401</v>
      </c>
      <c r="P1678" s="1">
        <v>31</v>
      </c>
    </row>
    <row r="1679" spans="1:16" x14ac:dyDescent="0.35">
      <c r="A1679" t="s">
        <v>361</v>
      </c>
      <c r="B1679" t="s">
        <v>362</v>
      </c>
      <c r="C1679" t="s">
        <v>363</v>
      </c>
      <c r="D1679" t="s">
        <v>19</v>
      </c>
      <c r="E1679" t="s">
        <v>92</v>
      </c>
      <c r="F1679" t="s">
        <v>24</v>
      </c>
      <c r="G1679" s="5">
        <v>0</v>
      </c>
      <c r="H1679" s="2">
        <v>62</v>
      </c>
      <c r="I1679" s="5">
        <v>1</v>
      </c>
      <c r="J1679" s="3">
        <v>0</v>
      </c>
      <c r="K1679" s="4">
        <v>210</v>
      </c>
      <c r="L1679" s="4">
        <v>210</v>
      </c>
      <c r="M1679" s="1">
        <v>0</v>
      </c>
      <c r="N1679" s="4">
        <v>0</v>
      </c>
      <c r="O1679" s="4">
        <v>210</v>
      </c>
      <c r="P1679" s="1">
        <v>35</v>
      </c>
    </row>
    <row r="1680" spans="1:16" x14ac:dyDescent="0.35">
      <c r="A1680" t="s">
        <v>361</v>
      </c>
      <c r="B1680" t="s">
        <v>362</v>
      </c>
      <c r="C1680" t="s">
        <v>363</v>
      </c>
      <c r="D1680" t="s">
        <v>19</v>
      </c>
      <c r="E1680" t="s">
        <v>50</v>
      </c>
      <c r="F1680" t="s">
        <v>36</v>
      </c>
      <c r="G1680" s="5">
        <v>0</v>
      </c>
      <c r="H1680" s="2">
        <v>62</v>
      </c>
      <c r="I1680" s="5">
        <v>1</v>
      </c>
      <c r="J1680" s="3">
        <v>0</v>
      </c>
      <c r="K1680" s="4">
        <v>147</v>
      </c>
      <c r="L1680" s="4">
        <v>147</v>
      </c>
      <c r="M1680" s="1">
        <v>0</v>
      </c>
      <c r="N1680" s="4">
        <v>0</v>
      </c>
      <c r="O1680" s="4">
        <v>147</v>
      </c>
      <c r="P1680" s="1">
        <v>20</v>
      </c>
    </row>
    <row r="1681" spans="1:16" x14ac:dyDescent="0.35">
      <c r="A1681" t="s">
        <v>364</v>
      </c>
      <c r="B1681" t="s">
        <v>365</v>
      </c>
      <c r="C1681" t="s">
        <v>366</v>
      </c>
      <c r="D1681" t="s">
        <v>126</v>
      </c>
      <c r="E1681" t="s">
        <v>20</v>
      </c>
      <c r="F1681" t="s">
        <v>21</v>
      </c>
      <c r="G1681" s="5">
        <v>0</v>
      </c>
      <c r="H1681" s="2">
        <v>506</v>
      </c>
      <c r="I1681" s="5">
        <v>1</v>
      </c>
      <c r="J1681" s="3">
        <v>0</v>
      </c>
      <c r="K1681" s="4">
        <v>990</v>
      </c>
      <c r="L1681" s="4">
        <v>990</v>
      </c>
      <c r="M1681" s="1">
        <v>0</v>
      </c>
      <c r="N1681" s="4">
        <v>0</v>
      </c>
      <c r="O1681" s="4">
        <v>990</v>
      </c>
      <c r="P1681" s="1">
        <v>3</v>
      </c>
    </row>
    <row r="1682" spans="1:16" x14ac:dyDescent="0.35">
      <c r="A1682" t="s">
        <v>364</v>
      </c>
      <c r="B1682" t="s">
        <v>365</v>
      </c>
      <c r="C1682" t="s">
        <v>366</v>
      </c>
      <c r="D1682" t="s">
        <v>126</v>
      </c>
      <c r="E1682" t="s">
        <v>35</v>
      </c>
      <c r="F1682" t="s">
        <v>36</v>
      </c>
      <c r="G1682" s="5">
        <v>0</v>
      </c>
      <c r="H1682" s="2">
        <v>506</v>
      </c>
      <c r="I1682" s="5">
        <v>1</v>
      </c>
      <c r="J1682" s="3">
        <v>0</v>
      </c>
      <c r="K1682" s="4">
        <v>310</v>
      </c>
      <c r="L1682" s="4">
        <v>310</v>
      </c>
      <c r="M1682" s="1">
        <v>0</v>
      </c>
      <c r="N1682" s="4">
        <v>0</v>
      </c>
      <c r="O1682" s="4">
        <v>310</v>
      </c>
      <c r="P1682" s="1">
        <v>6</v>
      </c>
    </row>
    <row r="1683" spans="1:16" x14ac:dyDescent="0.35">
      <c r="A1683" t="s">
        <v>364</v>
      </c>
      <c r="B1683" t="s">
        <v>365</v>
      </c>
      <c r="C1683" t="s">
        <v>366</v>
      </c>
      <c r="D1683" t="s">
        <v>126</v>
      </c>
      <c r="E1683" t="s">
        <v>42</v>
      </c>
      <c r="F1683" t="s">
        <v>24</v>
      </c>
      <c r="G1683" s="5">
        <v>0</v>
      </c>
      <c r="H1683" s="2">
        <v>506</v>
      </c>
      <c r="I1683" s="5">
        <v>1</v>
      </c>
      <c r="J1683" s="3">
        <v>0</v>
      </c>
      <c r="K1683" s="4">
        <v>111.2</v>
      </c>
      <c r="L1683" s="4">
        <v>111.2</v>
      </c>
      <c r="M1683" s="1">
        <v>0</v>
      </c>
      <c r="N1683" s="4">
        <v>0</v>
      </c>
      <c r="O1683" s="4">
        <v>111.2</v>
      </c>
      <c r="P1683" s="1">
        <v>3</v>
      </c>
    </row>
    <row r="1684" spans="1:16" x14ac:dyDescent="0.35">
      <c r="A1684" t="s">
        <v>364</v>
      </c>
      <c r="B1684" t="s">
        <v>365</v>
      </c>
      <c r="C1684" t="s">
        <v>366</v>
      </c>
      <c r="D1684" t="s">
        <v>126</v>
      </c>
      <c r="E1684" t="s">
        <v>54</v>
      </c>
      <c r="F1684" t="s">
        <v>34</v>
      </c>
      <c r="G1684" s="5">
        <v>0</v>
      </c>
      <c r="H1684" s="2">
        <v>506</v>
      </c>
      <c r="I1684" s="5">
        <v>1</v>
      </c>
      <c r="J1684" s="3">
        <v>0</v>
      </c>
      <c r="K1684" s="4">
        <v>77.5</v>
      </c>
      <c r="L1684" s="4">
        <v>77.5</v>
      </c>
      <c r="M1684" s="1">
        <v>0</v>
      </c>
      <c r="N1684" s="4">
        <v>0</v>
      </c>
      <c r="O1684" s="4">
        <v>77.5</v>
      </c>
      <c r="P1684" s="1">
        <v>6</v>
      </c>
    </row>
    <row r="1685" spans="1:16" x14ac:dyDescent="0.35">
      <c r="A1685" t="s">
        <v>367</v>
      </c>
      <c r="B1685" t="s">
        <v>368</v>
      </c>
      <c r="C1685" t="s">
        <v>224</v>
      </c>
      <c r="D1685" t="s">
        <v>225</v>
      </c>
      <c r="E1685" t="s">
        <v>90</v>
      </c>
      <c r="F1685" t="s">
        <v>31</v>
      </c>
      <c r="G1685" s="5">
        <v>0</v>
      </c>
      <c r="H1685" s="2">
        <v>0</v>
      </c>
      <c r="I1685" s="5">
        <v>1</v>
      </c>
      <c r="J1685" s="3">
        <v>0</v>
      </c>
      <c r="K1685" s="4">
        <v>80</v>
      </c>
      <c r="L1685" s="4">
        <v>80</v>
      </c>
      <c r="M1685" s="1">
        <v>0</v>
      </c>
      <c r="N1685" s="4">
        <v>0</v>
      </c>
      <c r="O1685" s="4">
        <v>80</v>
      </c>
      <c r="P1685" s="1">
        <v>7</v>
      </c>
    </row>
    <row r="1686" spans="1:16" x14ac:dyDescent="0.35">
      <c r="A1686" t="s">
        <v>367</v>
      </c>
      <c r="B1686" t="s">
        <v>368</v>
      </c>
      <c r="C1686" t="s">
        <v>224</v>
      </c>
      <c r="D1686" t="s">
        <v>225</v>
      </c>
      <c r="E1686" t="s">
        <v>61</v>
      </c>
      <c r="F1686" t="s">
        <v>36</v>
      </c>
      <c r="G1686" s="5">
        <v>0</v>
      </c>
      <c r="H1686" s="2">
        <v>0</v>
      </c>
      <c r="I1686" s="5">
        <v>1</v>
      </c>
      <c r="J1686" s="3">
        <v>0</v>
      </c>
      <c r="K1686" s="4">
        <v>20.8</v>
      </c>
      <c r="L1686" s="4">
        <v>20.8</v>
      </c>
      <c r="M1686" s="1">
        <v>0</v>
      </c>
      <c r="N1686" s="4">
        <v>0</v>
      </c>
      <c r="O1686" s="4">
        <v>20.8</v>
      </c>
      <c r="P1686" s="1">
        <v>7</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6FA9C4-99C5-45E9-B923-3418114D8BDD}">
  <sheetPr codeName="Sheet3"/>
  <dimension ref="A3:H93"/>
  <sheetViews>
    <sheetView zoomScale="123" workbookViewId="0">
      <selection activeCell="C24" sqref="C24"/>
    </sheetView>
  </sheetViews>
  <sheetFormatPr defaultRowHeight="14.5" x14ac:dyDescent="0.35"/>
  <cols>
    <col min="1" max="1" width="12.453125" bestFit="1" customWidth="1"/>
    <col min="2" max="2" width="22.6328125" bestFit="1" customWidth="1"/>
    <col min="3" max="3" width="18.81640625" bestFit="1" customWidth="1"/>
    <col min="4" max="4" width="16.7265625" bestFit="1" customWidth="1"/>
    <col min="6" max="6" width="29.453125" bestFit="1" customWidth="1"/>
    <col min="7" max="7" width="24.36328125" bestFit="1" customWidth="1"/>
    <col min="8" max="8" width="11.81640625" bestFit="1" customWidth="1"/>
    <col min="9" max="9" width="20" bestFit="1" customWidth="1"/>
  </cols>
  <sheetData>
    <row r="3" spans="1:8" x14ac:dyDescent="0.35">
      <c r="A3" s="6"/>
      <c r="B3" s="7"/>
      <c r="C3" s="8"/>
    </row>
    <row r="4" spans="1:8" x14ac:dyDescent="0.35">
      <c r="A4" s="9"/>
      <c r="B4" s="10"/>
      <c r="C4" s="11"/>
      <c r="F4" s="4"/>
      <c r="G4" s="12"/>
      <c r="H4" s="4"/>
    </row>
    <row r="5" spans="1:8" x14ac:dyDescent="0.35">
      <c r="A5" s="9"/>
      <c r="B5" s="10"/>
      <c r="C5" s="11"/>
      <c r="F5" s="4"/>
      <c r="G5" s="12"/>
      <c r="H5" s="4"/>
    </row>
    <row r="6" spans="1:8" x14ac:dyDescent="0.35">
      <c r="A6" s="9"/>
      <c r="B6" s="10"/>
      <c r="C6" s="11"/>
      <c r="F6" s="4"/>
      <c r="G6" s="12"/>
      <c r="H6" s="4"/>
    </row>
    <row r="7" spans="1:8" x14ac:dyDescent="0.35">
      <c r="A7" s="9"/>
      <c r="B7" s="10"/>
      <c r="C7" s="11"/>
      <c r="F7" s="4"/>
      <c r="G7" s="12"/>
      <c r="H7" s="4"/>
    </row>
    <row r="8" spans="1:8" x14ac:dyDescent="0.35">
      <c r="A8" s="9"/>
      <c r="B8" s="10"/>
      <c r="C8" s="11"/>
      <c r="F8" s="4"/>
      <c r="G8" s="12"/>
      <c r="H8" s="4"/>
    </row>
    <row r="9" spans="1:8" x14ac:dyDescent="0.35">
      <c r="A9" s="9"/>
      <c r="B9" s="10"/>
      <c r="C9" s="11"/>
      <c r="F9" s="4"/>
      <c r="G9" s="12"/>
      <c r="H9" s="4"/>
    </row>
    <row r="10" spans="1:8" x14ac:dyDescent="0.35">
      <c r="A10" s="9"/>
      <c r="B10" s="10"/>
      <c r="C10" s="11"/>
      <c r="F10" s="4"/>
      <c r="G10" s="12"/>
      <c r="H10" s="4"/>
    </row>
    <row r="11" spans="1:8" x14ac:dyDescent="0.35">
      <c r="A11" s="9"/>
      <c r="B11" s="10"/>
      <c r="C11" s="11"/>
      <c r="F11" s="4"/>
      <c r="G11" s="12"/>
      <c r="H11" s="4"/>
    </row>
    <row r="12" spans="1:8" x14ac:dyDescent="0.35">
      <c r="A12" s="9"/>
      <c r="B12" s="10"/>
      <c r="C12" s="11"/>
      <c r="F12" s="4"/>
      <c r="G12" s="12"/>
      <c r="H12" s="4"/>
    </row>
    <row r="13" spans="1:8" x14ac:dyDescent="0.35">
      <c r="A13" s="9"/>
      <c r="B13" s="10"/>
      <c r="C13" s="11"/>
      <c r="F13" s="4"/>
      <c r="G13" s="12"/>
      <c r="H13" s="4"/>
    </row>
    <row r="14" spans="1:8" x14ac:dyDescent="0.35">
      <c r="A14" s="9"/>
      <c r="B14" s="10"/>
      <c r="C14" s="11"/>
      <c r="F14" s="4"/>
      <c r="G14" s="12"/>
      <c r="H14" s="4"/>
    </row>
    <row r="15" spans="1:8" x14ac:dyDescent="0.35">
      <c r="A15" s="9"/>
      <c r="B15" s="10"/>
      <c r="C15" s="11"/>
      <c r="F15" s="4"/>
      <c r="G15" s="12"/>
      <c r="H15" s="4"/>
    </row>
    <row r="16" spans="1:8" x14ac:dyDescent="0.35">
      <c r="A16" s="9"/>
      <c r="B16" s="10"/>
      <c r="C16" s="11"/>
      <c r="F16" s="4"/>
      <c r="G16" s="12"/>
      <c r="H16" s="4"/>
    </row>
    <row r="17" spans="1:8" x14ac:dyDescent="0.35">
      <c r="A17" s="9"/>
      <c r="B17" s="10"/>
      <c r="C17" s="11"/>
      <c r="F17" s="4"/>
      <c r="G17" s="12"/>
      <c r="H17" s="4"/>
    </row>
    <row r="18" spans="1:8" x14ac:dyDescent="0.35">
      <c r="A18" s="9"/>
      <c r="B18" s="10"/>
      <c r="C18" s="11"/>
      <c r="F18" s="4"/>
      <c r="G18" s="12"/>
      <c r="H18" s="4"/>
    </row>
    <row r="19" spans="1:8" x14ac:dyDescent="0.35">
      <c r="A19" s="9"/>
      <c r="B19" s="10"/>
      <c r="C19" s="11"/>
      <c r="F19" s="4"/>
      <c r="G19" s="12"/>
      <c r="H19" s="4"/>
    </row>
    <row r="20" spans="1:8" x14ac:dyDescent="0.35">
      <c r="A20" s="13"/>
      <c r="B20" s="14"/>
      <c r="C20" s="15"/>
      <c r="F20" s="4"/>
      <c r="G20" s="12"/>
      <c r="H20" s="4"/>
    </row>
    <row r="21" spans="1:8" x14ac:dyDescent="0.35">
      <c r="F21" s="4"/>
      <c r="G21" s="12"/>
      <c r="H21" s="4"/>
    </row>
    <row r="22" spans="1:8" x14ac:dyDescent="0.35">
      <c r="F22" s="4"/>
      <c r="G22" s="12"/>
      <c r="H22" s="4"/>
    </row>
    <row r="23" spans="1:8" x14ac:dyDescent="0.35">
      <c r="F23" s="4"/>
      <c r="G23" s="12"/>
      <c r="H23" s="4"/>
    </row>
    <row r="24" spans="1:8" x14ac:dyDescent="0.35">
      <c r="F24" s="4"/>
      <c r="G24" s="12"/>
      <c r="H24" s="4"/>
    </row>
    <row r="25" spans="1:8" x14ac:dyDescent="0.35">
      <c r="F25" s="4"/>
      <c r="G25" s="12"/>
      <c r="H25" s="4"/>
    </row>
    <row r="26" spans="1:8" x14ac:dyDescent="0.35">
      <c r="F26" s="4"/>
      <c r="G26" s="12"/>
      <c r="H26" s="4"/>
    </row>
    <row r="27" spans="1:8" x14ac:dyDescent="0.35">
      <c r="F27" s="4"/>
      <c r="G27" s="12"/>
      <c r="H27" s="4"/>
    </row>
    <row r="28" spans="1:8" x14ac:dyDescent="0.35">
      <c r="F28" s="4"/>
      <c r="G28" s="12"/>
      <c r="H28" s="4"/>
    </row>
    <row r="29" spans="1:8" x14ac:dyDescent="0.35">
      <c r="F29" s="4"/>
      <c r="G29" s="12"/>
      <c r="H29" s="4"/>
    </row>
    <row r="30" spans="1:8" x14ac:dyDescent="0.35">
      <c r="F30" s="4"/>
      <c r="G30" s="12"/>
      <c r="H30" s="4"/>
    </row>
    <row r="31" spans="1:8" x14ac:dyDescent="0.35">
      <c r="F31" s="4"/>
      <c r="G31" s="12"/>
      <c r="H31" s="4"/>
    </row>
    <row r="32" spans="1:8" x14ac:dyDescent="0.35">
      <c r="F32" s="4"/>
      <c r="G32" s="12"/>
      <c r="H32" s="4"/>
    </row>
    <row r="33" spans="6:8" x14ac:dyDescent="0.35">
      <c r="F33" s="4"/>
      <c r="G33" s="12"/>
      <c r="H33" s="4"/>
    </row>
    <row r="34" spans="6:8" x14ac:dyDescent="0.35">
      <c r="F34" s="4"/>
      <c r="G34" s="12"/>
      <c r="H34" s="4"/>
    </row>
    <row r="35" spans="6:8" x14ac:dyDescent="0.35">
      <c r="F35" s="4"/>
      <c r="G35" s="12"/>
      <c r="H35" s="4"/>
    </row>
    <row r="36" spans="6:8" x14ac:dyDescent="0.35">
      <c r="F36" s="4"/>
      <c r="G36" s="12"/>
      <c r="H36" s="4"/>
    </row>
    <row r="37" spans="6:8" x14ac:dyDescent="0.35">
      <c r="F37" s="4"/>
      <c r="G37" s="12"/>
      <c r="H37" s="4"/>
    </row>
    <row r="38" spans="6:8" x14ac:dyDescent="0.35">
      <c r="F38" s="4"/>
      <c r="G38" s="12"/>
      <c r="H38" s="4"/>
    </row>
    <row r="39" spans="6:8" x14ac:dyDescent="0.35">
      <c r="F39" s="4"/>
      <c r="G39" s="12"/>
      <c r="H39" s="4"/>
    </row>
    <row r="40" spans="6:8" x14ac:dyDescent="0.35">
      <c r="F40" s="4"/>
      <c r="G40" s="12"/>
      <c r="H40" s="4"/>
    </row>
    <row r="41" spans="6:8" x14ac:dyDescent="0.35">
      <c r="F41" s="4"/>
      <c r="G41" s="12"/>
      <c r="H41" s="4"/>
    </row>
    <row r="42" spans="6:8" x14ac:dyDescent="0.35">
      <c r="F42" s="4"/>
      <c r="G42" s="12"/>
      <c r="H42" s="4"/>
    </row>
    <row r="43" spans="6:8" x14ac:dyDescent="0.35">
      <c r="F43" s="4"/>
      <c r="G43" s="12"/>
      <c r="H43" s="4"/>
    </row>
    <row r="44" spans="6:8" x14ac:dyDescent="0.35">
      <c r="F44" s="4"/>
      <c r="G44" s="12"/>
      <c r="H44" s="4"/>
    </row>
    <row r="45" spans="6:8" x14ac:dyDescent="0.35">
      <c r="F45" s="4"/>
      <c r="G45" s="12"/>
      <c r="H45" s="4"/>
    </row>
    <row r="46" spans="6:8" x14ac:dyDescent="0.35">
      <c r="F46" s="4"/>
      <c r="G46" s="12"/>
      <c r="H46" s="4"/>
    </row>
    <row r="47" spans="6:8" x14ac:dyDescent="0.35">
      <c r="F47" s="4"/>
      <c r="G47" s="12"/>
      <c r="H47" s="4"/>
    </row>
    <row r="48" spans="6:8" x14ac:dyDescent="0.35">
      <c r="F48" s="4"/>
      <c r="G48" s="12"/>
      <c r="H48" s="4"/>
    </row>
    <row r="49" spans="6:8" x14ac:dyDescent="0.35">
      <c r="F49" s="4"/>
      <c r="G49" s="12"/>
      <c r="H49" s="4"/>
    </row>
    <row r="50" spans="6:8" x14ac:dyDescent="0.35">
      <c r="F50" s="4"/>
      <c r="G50" s="12"/>
      <c r="H50" s="4"/>
    </row>
    <row r="51" spans="6:8" x14ac:dyDescent="0.35">
      <c r="F51" s="4"/>
      <c r="G51" s="12"/>
      <c r="H51" s="4"/>
    </row>
    <row r="52" spans="6:8" x14ac:dyDescent="0.35">
      <c r="F52" s="4"/>
      <c r="G52" s="12"/>
      <c r="H52" s="4"/>
    </row>
    <row r="53" spans="6:8" x14ac:dyDescent="0.35">
      <c r="F53" s="4"/>
      <c r="G53" s="12"/>
      <c r="H53" s="4"/>
    </row>
    <row r="54" spans="6:8" x14ac:dyDescent="0.35">
      <c r="F54" s="4"/>
      <c r="G54" s="12"/>
      <c r="H54" s="4"/>
    </row>
    <row r="55" spans="6:8" x14ac:dyDescent="0.35">
      <c r="F55" s="4"/>
      <c r="G55" s="12"/>
      <c r="H55" s="4"/>
    </row>
    <row r="56" spans="6:8" x14ac:dyDescent="0.35">
      <c r="F56" s="4"/>
      <c r="G56" s="12"/>
      <c r="H56" s="4"/>
    </row>
    <row r="57" spans="6:8" x14ac:dyDescent="0.35">
      <c r="F57" s="4"/>
      <c r="G57" s="12"/>
      <c r="H57" s="4"/>
    </row>
    <row r="58" spans="6:8" x14ac:dyDescent="0.35">
      <c r="F58" s="4"/>
      <c r="G58" s="12"/>
      <c r="H58" s="4"/>
    </row>
    <row r="59" spans="6:8" x14ac:dyDescent="0.35">
      <c r="F59" s="4"/>
      <c r="G59" s="12"/>
      <c r="H59" s="4"/>
    </row>
    <row r="60" spans="6:8" x14ac:dyDescent="0.35">
      <c r="F60" s="4"/>
      <c r="G60" s="12"/>
      <c r="H60" s="4"/>
    </row>
    <row r="61" spans="6:8" x14ac:dyDescent="0.35">
      <c r="F61" s="4"/>
      <c r="G61" s="12"/>
      <c r="H61" s="4"/>
    </row>
    <row r="62" spans="6:8" x14ac:dyDescent="0.35">
      <c r="F62" s="4"/>
      <c r="G62" s="12"/>
      <c r="H62" s="4"/>
    </row>
    <row r="63" spans="6:8" x14ac:dyDescent="0.35">
      <c r="F63" s="4"/>
      <c r="G63" s="12"/>
      <c r="H63" s="4"/>
    </row>
    <row r="64" spans="6:8" x14ac:dyDescent="0.35">
      <c r="F64" s="4"/>
      <c r="G64" s="12"/>
      <c r="H64" s="4"/>
    </row>
    <row r="65" spans="6:8" x14ac:dyDescent="0.35">
      <c r="F65" s="4"/>
      <c r="G65" s="12"/>
      <c r="H65" s="4"/>
    </row>
    <row r="66" spans="6:8" x14ac:dyDescent="0.35">
      <c r="F66" s="4"/>
      <c r="G66" s="12"/>
      <c r="H66" s="4"/>
    </row>
    <row r="67" spans="6:8" x14ac:dyDescent="0.35">
      <c r="F67" s="4"/>
      <c r="G67" s="12"/>
      <c r="H67" s="4"/>
    </row>
    <row r="68" spans="6:8" x14ac:dyDescent="0.35">
      <c r="F68" s="4"/>
      <c r="G68" s="12"/>
      <c r="H68" s="4"/>
    </row>
    <row r="69" spans="6:8" x14ac:dyDescent="0.35">
      <c r="F69" s="4"/>
      <c r="G69" s="12"/>
      <c r="H69" s="4"/>
    </row>
    <row r="70" spans="6:8" x14ac:dyDescent="0.35">
      <c r="F70" s="4"/>
      <c r="G70" s="12"/>
      <c r="H70" s="4"/>
    </row>
    <row r="71" spans="6:8" x14ac:dyDescent="0.35">
      <c r="F71" s="4"/>
      <c r="G71" s="12"/>
      <c r="H71" s="4"/>
    </row>
    <row r="72" spans="6:8" x14ac:dyDescent="0.35">
      <c r="F72" s="4"/>
      <c r="G72" s="12"/>
      <c r="H72" s="4"/>
    </row>
    <row r="73" spans="6:8" x14ac:dyDescent="0.35">
      <c r="F73" s="4"/>
      <c r="G73" s="12"/>
      <c r="H73" s="4"/>
    </row>
    <row r="74" spans="6:8" x14ac:dyDescent="0.35">
      <c r="F74" s="4"/>
      <c r="G74" s="12"/>
      <c r="H74" s="4"/>
    </row>
    <row r="75" spans="6:8" x14ac:dyDescent="0.35">
      <c r="F75" s="4"/>
      <c r="G75" s="12"/>
      <c r="H75" s="4"/>
    </row>
    <row r="76" spans="6:8" x14ac:dyDescent="0.35">
      <c r="F76" s="4"/>
      <c r="G76" s="12"/>
      <c r="H76" s="4"/>
    </row>
    <row r="77" spans="6:8" x14ac:dyDescent="0.35">
      <c r="F77" s="4"/>
      <c r="G77" s="12"/>
      <c r="H77" s="4"/>
    </row>
    <row r="78" spans="6:8" x14ac:dyDescent="0.35">
      <c r="F78" s="4"/>
      <c r="G78" s="12"/>
      <c r="H78" s="4"/>
    </row>
    <row r="79" spans="6:8" x14ac:dyDescent="0.35">
      <c r="F79" s="4"/>
      <c r="G79" s="12"/>
      <c r="H79" s="4"/>
    </row>
    <row r="80" spans="6:8" x14ac:dyDescent="0.35">
      <c r="F80" s="4"/>
      <c r="G80" s="12"/>
      <c r="H80" s="4"/>
    </row>
    <row r="81" spans="6:8" x14ac:dyDescent="0.35">
      <c r="F81" s="4"/>
      <c r="G81" s="12"/>
      <c r="H81" s="4"/>
    </row>
    <row r="82" spans="6:8" x14ac:dyDescent="0.35">
      <c r="F82" s="4"/>
      <c r="G82" s="12"/>
      <c r="H82" s="4"/>
    </row>
    <row r="83" spans="6:8" x14ac:dyDescent="0.35">
      <c r="F83" s="4"/>
      <c r="G83" s="12"/>
      <c r="H83" s="4"/>
    </row>
    <row r="84" spans="6:8" x14ac:dyDescent="0.35">
      <c r="F84" s="4"/>
      <c r="G84" s="12"/>
      <c r="H84" s="4"/>
    </row>
    <row r="85" spans="6:8" x14ac:dyDescent="0.35">
      <c r="F85" s="4"/>
      <c r="G85" s="12"/>
      <c r="H85" s="4"/>
    </row>
    <row r="86" spans="6:8" x14ac:dyDescent="0.35">
      <c r="F86" s="4"/>
      <c r="G86" s="12"/>
      <c r="H86" s="4"/>
    </row>
    <row r="87" spans="6:8" x14ac:dyDescent="0.35">
      <c r="F87" s="4"/>
      <c r="G87" s="12"/>
      <c r="H87" s="4"/>
    </row>
    <row r="88" spans="6:8" x14ac:dyDescent="0.35">
      <c r="F88" s="4"/>
      <c r="G88" s="12"/>
      <c r="H88" s="4"/>
    </row>
    <row r="89" spans="6:8" x14ac:dyDescent="0.35">
      <c r="F89" s="4"/>
      <c r="G89" s="12"/>
      <c r="H89" s="4"/>
    </row>
    <row r="90" spans="6:8" x14ac:dyDescent="0.35">
      <c r="F90" s="4"/>
      <c r="G90" s="12"/>
      <c r="H90" s="4"/>
    </row>
    <row r="91" spans="6:8" x14ac:dyDescent="0.35">
      <c r="F91" s="4"/>
      <c r="G91" s="12"/>
      <c r="H91" s="4"/>
    </row>
    <row r="92" spans="6:8" x14ac:dyDescent="0.35">
      <c r="F92" s="4"/>
      <c r="G92" s="12"/>
      <c r="H92" s="4"/>
    </row>
    <row r="93" spans="6:8" x14ac:dyDescent="0.35">
      <c r="H93" s="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0EC898-B3B6-4A38-B84C-B49E80E20C92}">
  <dimension ref="B2:F75"/>
  <sheetViews>
    <sheetView tabSelected="1" workbookViewId="0"/>
  </sheetViews>
  <sheetFormatPr defaultRowHeight="14.5" x14ac:dyDescent="0.35"/>
  <cols>
    <col min="2" max="2" width="11.7265625" customWidth="1"/>
    <col min="3" max="3" width="13.90625" bestFit="1" customWidth="1"/>
    <col min="4" max="4" width="12.81640625" customWidth="1"/>
    <col min="5" max="5" width="48" bestFit="1" customWidth="1"/>
    <col min="6" max="6" width="29.6328125" bestFit="1" customWidth="1"/>
  </cols>
  <sheetData>
    <row r="2" spans="2:6" x14ac:dyDescent="0.35">
      <c r="B2" t="s">
        <v>779</v>
      </c>
      <c r="C2" t="s">
        <v>780</v>
      </c>
      <c r="D2" t="s">
        <v>647</v>
      </c>
      <c r="E2" t="s">
        <v>648</v>
      </c>
      <c r="F2" t="s">
        <v>684</v>
      </c>
    </row>
    <row r="3" spans="2:6" x14ac:dyDescent="0.35">
      <c r="B3" t="s">
        <v>685</v>
      </c>
      <c r="C3" t="s">
        <v>0</v>
      </c>
      <c r="D3" t="s">
        <v>768</v>
      </c>
      <c r="E3" t="s">
        <v>686</v>
      </c>
      <c r="F3" t="s">
        <v>687</v>
      </c>
    </row>
    <row r="4" spans="2:6" x14ac:dyDescent="0.35">
      <c r="C4" t="s">
        <v>1</v>
      </c>
      <c r="D4" t="s">
        <v>769</v>
      </c>
      <c r="E4" t="s">
        <v>688</v>
      </c>
    </row>
    <row r="5" spans="2:6" x14ac:dyDescent="0.35">
      <c r="C5" t="s">
        <v>649</v>
      </c>
      <c r="D5" t="s">
        <v>770</v>
      </c>
      <c r="E5" t="s">
        <v>689</v>
      </c>
    </row>
    <row r="6" spans="2:6" x14ac:dyDescent="0.35">
      <c r="C6" t="s">
        <v>565</v>
      </c>
      <c r="D6" t="s">
        <v>770</v>
      </c>
      <c r="E6" t="s">
        <v>690</v>
      </c>
    </row>
    <row r="7" spans="2:6" x14ac:dyDescent="0.35">
      <c r="C7" t="s">
        <v>650</v>
      </c>
      <c r="D7" t="s">
        <v>771</v>
      </c>
      <c r="E7" t="s">
        <v>691</v>
      </c>
    </row>
    <row r="8" spans="2:6" x14ac:dyDescent="0.35">
      <c r="C8" t="s">
        <v>2</v>
      </c>
      <c r="D8" t="s">
        <v>772</v>
      </c>
      <c r="E8" t="s">
        <v>692</v>
      </c>
    </row>
    <row r="9" spans="2:6" x14ac:dyDescent="0.35">
      <c r="C9" t="s">
        <v>651</v>
      </c>
      <c r="D9" t="s">
        <v>772</v>
      </c>
      <c r="E9" t="s">
        <v>693</v>
      </c>
    </row>
    <row r="10" spans="2:6" x14ac:dyDescent="0.35">
      <c r="C10" t="s">
        <v>652</v>
      </c>
      <c r="D10" t="s">
        <v>773</v>
      </c>
      <c r="E10" t="s">
        <v>694</v>
      </c>
    </row>
    <row r="11" spans="2:6" x14ac:dyDescent="0.35">
      <c r="C11" t="s">
        <v>3</v>
      </c>
      <c r="D11" t="s">
        <v>772</v>
      </c>
      <c r="E11" t="s">
        <v>695</v>
      </c>
    </row>
    <row r="12" spans="2:6" x14ac:dyDescent="0.35">
      <c r="C12" t="s">
        <v>653</v>
      </c>
      <c r="D12" t="s">
        <v>774</v>
      </c>
      <c r="E12" t="s">
        <v>696</v>
      </c>
    </row>
    <row r="13" spans="2:6" x14ac:dyDescent="0.35">
      <c r="C13" t="s">
        <v>654</v>
      </c>
      <c r="D13" t="s">
        <v>774</v>
      </c>
      <c r="E13" t="s">
        <v>697</v>
      </c>
    </row>
    <row r="14" spans="2:6" x14ac:dyDescent="0.35">
      <c r="B14" t="s">
        <v>620</v>
      </c>
      <c r="C14" t="s">
        <v>577</v>
      </c>
      <c r="D14" t="s">
        <v>661</v>
      </c>
      <c r="E14" t="s">
        <v>698</v>
      </c>
      <c r="F14" t="s">
        <v>687</v>
      </c>
    </row>
    <row r="15" spans="2:6" x14ac:dyDescent="0.35">
      <c r="C15" t="s">
        <v>579</v>
      </c>
      <c r="D15" t="s">
        <v>775</v>
      </c>
      <c r="E15" t="s">
        <v>699</v>
      </c>
    </row>
    <row r="16" spans="2:6" x14ac:dyDescent="0.35">
      <c r="C16" t="s">
        <v>578</v>
      </c>
      <c r="D16" t="s">
        <v>773</v>
      </c>
      <c r="E16" t="s">
        <v>700</v>
      </c>
    </row>
    <row r="17" spans="2:6" x14ac:dyDescent="0.35">
      <c r="C17" t="s">
        <v>529</v>
      </c>
      <c r="D17" t="s">
        <v>770</v>
      </c>
      <c r="E17" t="s">
        <v>701</v>
      </c>
    </row>
    <row r="18" spans="2:6" x14ac:dyDescent="0.35">
      <c r="C18" t="s">
        <v>636</v>
      </c>
      <c r="D18" t="s">
        <v>776</v>
      </c>
      <c r="E18" t="s">
        <v>702</v>
      </c>
    </row>
    <row r="19" spans="2:6" x14ac:dyDescent="0.35">
      <c r="C19" t="s">
        <v>656</v>
      </c>
      <c r="D19" t="s">
        <v>655</v>
      </c>
      <c r="E19" t="s">
        <v>703</v>
      </c>
    </row>
    <row r="20" spans="2:6" x14ac:dyDescent="0.35">
      <c r="C20" t="s">
        <v>615</v>
      </c>
      <c r="D20" t="s">
        <v>655</v>
      </c>
      <c r="E20" t="s">
        <v>704</v>
      </c>
    </row>
    <row r="21" spans="2:6" x14ac:dyDescent="0.35">
      <c r="C21" t="s">
        <v>650</v>
      </c>
      <c r="D21" t="s">
        <v>771</v>
      </c>
      <c r="E21" t="s">
        <v>705</v>
      </c>
    </row>
    <row r="22" spans="2:6" x14ac:dyDescent="0.35">
      <c r="C22" t="s">
        <v>2</v>
      </c>
      <c r="D22" t="s">
        <v>772</v>
      </c>
      <c r="E22" t="s">
        <v>706</v>
      </c>
    </row>
    <row r="23" spans="2:6" x14ac:dyDescent="0.35">
      <c r="C23" t="s">
        <v>651</v>
      </c>
      <c r="D23" t="s">
        <v>772</v>
      </c>
      <c r="E23" t="s">
        <v>707</v>
      </c>
    </row>
    <row r="24" spans="2:6" x14ac:dyDescent="0.35">
      <c r="C24" t="s">
        <v>652</v>
      </c>
      <c r="D24" t="s">
        <v>773</v>
      </c>
      <c r="E24" t="s">
        <v>708</v>
      </c>
    </row>
    <row r="25" spans="2:6" x14ac:dyDescent="0.35">
      <c r="C25" t="s">
        <v>3</v>
      </c>
      <c r="D25" t="s">
        <v>772</v>
      </c>
      <c r="E25" t="s">
        <v>709</v>
      </c>
    </row>
    <row r="26" spans="2:6" x14ac:dyDescent="0.35">
      <c r="C26" t="s">
        <v>657</v>
      </c>
      <c r="D26" t="s">
        <v>774</v>
      </c>
      <c r="E26" t="s">
        <v>710</v>
      </c>
    </row>
    <row r="27" spans="2:6" x14ac:dyDescent="0.35">
      <c r="C27" t="s">
        <v>658</v>
      </c>
      <c r="D27" t="s">
        <v>777</v>
      </c>
      <c r="E27" t="s">
        <v>711</v>
      </c>
    </row>
    <row r="28" spans="2:6" x14ac:dyDescent="0.35">
      <c r="C28" t="s">
        <v>637</v>
      </c>
      <c r="D28" t="s">
        <v>661</v>
      </c>
      <c r="E28" t="s">
        <v>712</v>
      </c>
      <c r="F28" t="s">
        <v>713</v>
      </c>
    </row>
    <row r="29" spans="2:6" x14ac:dyDescent="0.35">
      <c r="C29" t="s">
        <v>659</v>
      </c>
      <c r="D29" t="s">
        <v>660</v>
      </c>
      <c r="E29" t="s">
        <v>714</v>
      </c>
    </row>
    <row r="30" spans="2:6" x14ac:dyDescent="0.35">
      <c r="B30" t="s">
        <v>678</v>
      </c>
      <c r="C30" t="s">
        <v>496</v>
      </c>
      <c r="D30" t="s">
        <v>661</v>
      </c>
      <c r="E30" t="s">
        <v>715</v>
      </c>
      <c r="F30" t="s">
        <v>687</v>
      </c>
    </row>
    <row r="31" spans="2:6" x14ac:dyDescent="0.35">
      <c r="C31" t="s">
        <v>0</v>
      </c>
      <c r="D31" t="s">
        <v>768</v>
      </c>
      <c r="E31" t="s">
        <v>716</v>
      </c>
      <c r="F31" t="s">
        <v>717</v>
      </c>
    </row>
    <row r="32" spans="2:6" x14ac:dyDescent="0.35">
      <c r="C32" t="s">
        <v>577</v>
      </c>
      <c r="D32" t="s">
        <v>661</v>
      </c>
      <c r="E32" t="s">
        <v>718</v>
      </c>
      <c r="F32" t="s">
        <v>719</v>
      </c>
    </row>
    <row r="33" spans="2:6" x14ac:dyDescent="0.35">
      <c r="C33" t="s">
        <v>464</v>
      </c>
      <c r="D33" t="s">
        <v>655</v>
      </c>
      <c r="E33" t="s">
        <v>720</v>
      </c>
    </row>
    <row r="34" spans="2:6" x14ac:dyDescent="0.35">
      <c r="C34" t="s">
        <v>662</v>
      </c>
      <c r="D34" t="s">
        <v>655</v>
      </c>
      <c r="E34" t="s">
        <v>721</v>
      </c>
    </row>
    <row r="35" spans="2:6" x14ac:dyDescent="0.35">
      <c r="C35" t="s">
        <v>663</v>
      </c>
      <c r="D35" t="s">
        <v>655</v>
      </c>
      <c r="E35" t="s">
        <v>722</v>
      </c>
    </row>
    <row r="36" spans="2:6" x14ac:dyDescent="0.35">
      <c r="C36" t="s">
        <v>664</v>
      </c>
      <c r="D36" t="s">
        <v>661</v>
      </c>
      <c r="E36" t="s">
        <v>723</v>
      </c>
      <c r="F36" t="s">
        <v>724</v>
      </c>
    </row>
    <row r="37" spans="2:6" x14ac:dyDescent="0.35">
      <c r="C37" t="s">
        <v>665</v>
      </c>
      <c r="D37" t="s">
        <v>778</v>
      </c>
      <c r="E37" t="s">
        <v>725</v>
      </c>
    </row>
    <row r="38" spans="2:6" x14ac:dyDescent="0.35">
      <c r="C38" t="s">
        <v>666</v>
      </c>
      <c r="D38" t="s">
        <v>769</v>
      </c>
      <c r="E38" t="s">
        <v>726</v>
      </c>
    </row>
    <row r="39" spans="2:6" x14ac:dyDescent="0.35">
      <c r="C39" t="s">
        <v>667</v>
      </c>
      <c r="D39" t="s">
        <v>771</v>
      </c>
      <c r="E39" t="s">
        <v>727</v>
      </c>
    </row>
    <row r="40" spans="2:6" x14ac:dyDescent="0.35">
      <c r="C40" t="s">
        <v>668</v>
      </c>
      <c r="D40" t="s">
        <v>772</v>
      </c>
      <c r="E40" t="s">
        <v>728</v>
      </c>
    </row>
    <row r="41" spans="2:6" x14ac:dyDescent="0.35">
      <c r="C41" t="s">
        <v>669</v>
      </c>
      <c r="D41" t="s">
        <v>772</v>
      </c>
      <c r="E41" t="s">
        <v>729</v>
      </c>
    </row>
    <row r="42" spans="2:6" x14ac:dyDescent="0.35">
      <c r="C42" t="s">
        <v>670</v>
      </c>
      <c r="D42" t="s">
        <v>773</v>
      </c>
      <c r="E42" t="s">
        <v>730</v>
      </c>
    </row>
    <row r="43" spans="2:6" x14ac:dyDescent="0.35">
      <c r="C43" t="s">
        <v>671</v>
      </c>
      <c r="D43" t="s">
        <v>772</v>
      </c>
      <c r="E43" t="s">
        <v>731</v>
      </c>
    </row>
    <row r="44" spans="2:6" x14ac:dyDescent="0.35">
      <c r="B44" t="s">
        <v>679</v>
      </c>
      <c r="C44" t="s">
        <v>496</v>
      </c>
      <c r="D44" t="s">
        <v>661</v>
      </c>
      <c r="E44" t="s">
        <v>732</v>
      </c>
      <c r="F44" t="s">
        <v>733</v>
      </c>
    </row>
    <row r="45" spans="2:6" x14ac:dyDescent="0.35">
      <c r="C45" t="s">
        <v>377</v>
      </c>
      <c r="D45" t="s">
        <v>661</v>
      </c>
      <c r="E45" t="s">
        <v>734</v>
      </c>
      <c r="F45" t="s">
        <v>735</v>
      </c>
    </row>
    <row r="46" spans="2:6" x14ac:dyDescent="0.35">
      <c r="C46" t="s">
        <v>376</v>
      </c>
      <c r="D46" t="s">
        <v>778</v>
      </c>
      <c r="E46" t="s">
        <v>736</v>
      </c>
    </row>
    <row r="47" spans="2:6" x14ac:dyDescent="0.35">
      <c r="C47" t="s">
        <v>530</v>
      </c>
      <c r="D47" t="s">
        <v>661</v>
      </c>
      <c r="E47" t="s">
        <v>737</v>
      </c>
    </row>
    <row r="48" spans="2:6" x14ac:dyDescent="0.35">
      <c r="C48" t="s">
        <v>371</v>
      </c>
      <c r="D48" t="s">
        <v>738</v>
      </c>
      <c r="E48" t="s">
        <v>739</v>
      </c>
    </row>
    <row r="49" spans="2:6" x14ac:dyDescent="0.35">
      <c r="B49" t="s">
        <v>680</v>
      </c>
      <c r="C49" t="s">
        <v>377</v>
      </c>
      <c r="D49" t="s">
        <v>661</v>
      </c>
      <c r="E49" t="s">
        <v>740</v>
      </c>
      <c r="F49" t="s">
        <v>687</v>
      </c>
    </row>
    <row r="50" spans="2:6" x14ac:dyDescent="0.35">
      <c r="C50" t="s">
        <v>4</v>
      </c>
      <c r="D50" t="s">
        <v>769</v>
      </c>
      <c r="E50" t="s">
        <v>741</v>
      </c>
    </row>
    <row r="51" spans="2:6" x14ac:dyDescent="0.35">
      <c r="C51" t="s">
        <v>497</v>
      </c>
      <c r="D51" t="s">
        <v>661</v>
      </c>
      <c r="E51" t="s">
        <v>742</v>
      </c>
      <c r="F51" t="s">
        <v>743</v>
      </c>
    </row>
    <row r="52" spans="2:6" x14ac:dyDescent="0.35">
      <c r="C52" t="s">
        <v>672</v>
      </c>
      <c r="D52" t="s">
        <v>661</v>
      </c>
      <c r="E52" t="s">
        <v>744</v>
      </c>
      <c r="F52" t="s">
        <v>745</v>
      </c>
    </row>
    <row r="53" spans="2:6" x14ac:dyDescent="0.35">
      <c r="C53" t="s">
        <v>378</v>
      </c>
      <c r="D53" t="s">
        <v>775</v>
      </c>
      <c r="E53" t="s">
        <v>746</v>
      </c>
    </row>
    <row r="54" spans="2:6" x14ac:dyDescent="0.35">
      <c r="C54" t="s">
        <v>376</v>
      </c>
      <c r="D54" t="s">
        <v>778</v>
      </c>
      <c r="E54" t="s">
        <v>747</v>
      </c>
    </row>
    <row r="55" spans="2:6" x14ac:dyDescent="0.35">
      <c r="C55" t="s">
        <v>673</v>
      </c>
      <c r="D55" t="s">
        <v>661</v>
      </c>
      <c r="E55" t="s">
        <v>748</v>
      </c>
    </row>
    <row r="56" spans="2:6" x14ac:dyDescent="0.35">
      <c r="C56" t="s">
        <v>674</v>
      </c>
      <c r="D56" t="s">
        <v>661</v>
      </c>
      <c r="E56" t="s">
        <v>749</v>
      </c>
    </row>
    <row r="57" spans="2:6" x14ac:dyDescent="0.35">
      <c r="C57" t="s">
        <v>675</v>
      </c>
      <c r="D57" t="s">
        <v>661</v>
      </c>
      <c r="E57" t="s">
        <v>750</v>
      </c>
    </row>
    <row r="58" spans="2:6" x14ac:dyDescent="0.35">
      <c r="C58" t="s">
        <v>676</v>
      </c>
      <c r="D58" t="s">
        <v>751</v>
      </c>
      <c r="E58" t="s">
        <v>752</v>
      </c>
    </row>
    <row r="59" spans="2:6" x14ac:dyDescent="0.35">
      <c r="B59" t="s">
        <v>681</v>
      </c>
      <c r="C59" t="s">
        <v>497</v>
      </c>
      <c r="D59" t="s">
        <v>661</v>
      </c>
      <c r="E59" t="s">
        <v>753</v>
      </c>
      <c r="F59" t="s">
        <v>687</v>
      </c>
    </row>
    <row r="60" spans="2:6" x14ac:dyDescent="0.35">
      <c r="C60" t="s">
        <v>1</v>
      </c>
      <c r="D60" t="s">
        <v>769</v>
      </c>
      <c r="E60" t="s">
        <v>754</v>
      </c>
    </row>
    <row r="61" spans="2:6" x14ac:dyDescent="0.35">
      <c r="C61" t="s">
        <v>649</v>
      </c>
      <c r="D61" t="s">
        <v>770</v>
      </c>
      <c r="E61" t="s">
        <v>755</v>
      </c>
    </row>
    <row r="62" spans="2:6" x14ac:dyDescent="0.35">
      <c r="C62" t="s">
        <v>565</v>
      </c>
      <c r="D62" t="s">
        <v>770</v>
      </c>
      <c r="E62" t="s">
        <v>756</v>
      </c>
    </row>
    <row r="63" spans="2:6" x14ac:dyDescent="0.35">
      <c r="C63" t="s">
        <v>650</v>
      </c>
      <c r="D63" t="s">
        <v>771</v>
      </c>
      <c r="E63" t="s">
        <v>757</v>
      </c>
    </row>
    <row r="64" spans="2:6" x14ac:dyDescent="0.35">
      <c r="C64" t="s">
        <v>2</v>
      </c>
      <c r="D64" t="s">
        <v>772</v>
      </c>
      <c r="E64" t="s">
        <v>758</v>
      </c>
    </row>
    <row r="65" spans="2:6" x14ac:dyDescent="0.35">
      <c r="C65" t="s">
        <v>651</v>
      </c>
      <c r="D65" t="s">
        <v>772</v>
      </c>
      <c r="E65" t="s">
        <v>759</v>
      </c>
    </row>
    <row r="66" spans="2:6" x14ac:dyDescent="0.35">
      <c r="C66" t="s">
        <v>652</v>
      </c>
      <c r="D66" t="s">
        <v>773</v>
      </c>
      <c r="E66" t="s">
        <v>760</v>
      </c>
    </row>
    <row r="67" spans="2:6" x14ac:dyDescent="0.35">
      <c r="C67" t="s">
        <v>3</v>
      </c>
      <c r="D67" t="s">
        <v>772</v>
      </c>
      <c r="E67" t="s">
        <v>761</v>
      </c>
    </row>
    <row r="68" spans="2:6" x14ac:dyDescent="0.35">
      <c r="C68" t="s">
        <v>653</v>
      </c>
      <c r="D68" t="s">
        <v>774</v>
      </c>
      <c r="E68" t="s">
        <v>696</v>
      </c>
    </row>
    <row r="69" spans="2:6" x14ac:dyDescent="0.35">
      <c r="C69" t="s">
        <v>654</v>
      </c>
      <c r="D69" t="s">
        <v>774</v>
      </c>
      <c r="E69" t="s">
        <v>762</v>
      </c>
    </row>
    <row r="70" spans="2:6" x14ac:dyDescent="0.35">
      <c r="B70" t="s">
        <v>683</v>
      </c>
      <c r="C70" t="s">
        <v>672</v>
      </c>
      <c r="D70" t="s">
        <v>661</v>
      </c>
      <c r="E70" t="s">
        <v>763</v>
      </c>
      <c r="F70" t="s">
        <v>687</v>
      </c>
    </row>
    <row r="71" spans="2:6" x14ac:dyDescent="0.35">
      <c r="C71" t="s">
        <v>5</v>
      </c>
      <c r="D71" t="s">
        <v>772</v>
      </c>
      <c r="E71" t="s">
        <v>764</v>
      </c>
    </row>
    <row r="72" spans="2:6" x14ac:dyDescent="0.35">
      <c r="C72" t="s">
        <v>648</v>
      </c>
      <c r="D72" t="s">
        <v>660</v>
      </c>
      <c r="E72" t="s">
        <v>765</v>
      </c>
    </row>
    <row r="73" spans="2:6" x14ac:dyDescent="0.35">
      <c r="B73" t="s">
        <v>682</v>
      </c>
      <c r="C73" t="s">
        <v>677</v>
      </c>
      <c r="D73" t="s">
        <v>661</v>
      </c>
      <c r="E73" t="s">
        <v>766</v>
      </c>
      <c r="F73" t="s">
        <v>687</v>
      </c>
    </row>
    <row r="74" spans="2:6" x14ac:dyDescent="0.35">
      <c r="C74" t="s">
        <v>1</v>
      </c>
      <c r="D74" t="s">
        <v>769</v>
      </c>
      <c r="E74" t="s">
        <v>767</v>
      </c>
    </row>
    <row r="75" spans="2:6" x14ac:dyDescent="0.35">
      <c r="C75" t="s">
        <v>653</v>
      </c>
      <c r="D75" t="s">
        <v>774</v>
      </c>
      <c r="E75" t="s">
        <v>696</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872D5C-64A9-4969-9345-B69FD62F91AB}">
  <sheetPr codeName="Sheet5"/>
  <dimension ref="A7:C96"/>
  <sheetViews>
    <sheetView zoomScale="73" workbookViewId="0">
      <selection activeCell="Q8" sqref="Q8"/>
    </sheetView>
  </sheetViews>
  <sheetFormatPr defaultRowHeight="14.5" x14ac:dyDescent="0.35"/>
  <cols>
    <col min="1" max="1" width="29.453125" bestFit="1" customWidth="1"/>
    <col min="2" max="2" width="12.453125" customWidth="1"/>
    <col min="3" max="3" width="22.54296875" customWidth="1"/>
  </cols>
  <sheetData>
    <row r="7" spans="1:3" x14ac:dyDescent="0.35">
      <c r="A7" t="s">
        <v>370</v>
      </c>
      <c r="B7" t="s">
        <v>8</v>
      </c>
      <c r="C7" t="s">
        <v>7</v>
      </c>
    </row>
    <row r="8" spans="1:3" x14ac:dyDescent="0.35">
      <c r="A8" s="16" t="s">
        <v>17</v>
      </c>
      <c r="B8" s="5">
        <v>116</v>
      </c>
      <c r="C8" s="2">
        <v>19.399999999999984</v>
      </c>
    </row>
    <row r="9" spans="1:3" x14ac:dyDescent="0.35">
      <c r="A9" s="16" t="s">
        <v>82</v>
      </c>
      <c r="B9" s="5">
        <v>102</v>
      </c>
      <c r="C9" s="2">
        <v>22.655199999999997</v>
      </c>
    </row>
    <row r="10" spans="1:3" x14ac:dyDescent="0.35">
      <c r="A10" s="16" t="s">
        <v>102</v>
      </c>
      <c r="B10" s="5">
        <v>86</v>
      </c>
      <c r="C10" s="2">
        <v>22.851900000000011</v>
      </c>
    </row>
    <row r="11" spans="1:3" x14ac:dyDescent="0.35">
      <c r="A11" s="16" t="s">
        <v>128</v>
      </c>
      <c r="B11" s="5">
        <v>71</v>
      </c>
      <c r="C11" s="2">
        <v>38.411800000000021</v>
      </c>
    </row>
    <row r="12" spans="1:3" x14ac:dyDescent="0.35">
      <c r="A12" s="16" t="s">
        <v>111</v>
      </c>
      <c r="B12" s="5">
        <v>55</v>
      </c>
      <c r="C12" s="2">
        <v>33.444400000000002</v>
      </c>
    </row>
    <row r="13" spans="1:3" x14ac:dyDescent="0.35">
      <c r="A13" s="16" t="s">
        <v>120</v>
      </c>
      <c r="B13" s="5">
        <v>52</v>
      </c>
      <c r="C13" s="2">
        <v>33.470600000000012</v>
      </c>
    </row>
    <row r="14" spans="1:3" x14ac:dyDescent="0.35">
      <c r="A14" s="16" t="s">
        <v>135</v>
      </c>
      <c r="B14" s="5">
        <v>48</v>
      </c>
      <c r="C14" s="2">
        <v>44.214300000000016</v>
      </c>
    </row>
    <row r="15" spans="1:3" x14ac:dyDescent="0.35">
      <c r="A15" s="16" t="s">
        <v>116</v>
      </c>
      <c r="B15" s="5">
        <v>45</v>
      </c>
      <c r="C15" s="2">
        <v>35.666699999999999</v>
      </c>
    </row>
    <row r="16" spans="1:3" x14ac:dyDescent="0.35">
      <c r="A16" s="16" t="s">
        <v>124</v>
      </c>
      <c r="B16" s="5">
        <v>45</v>
      </c>
      <c r="C16" s="2">
        <v>38.2941</v>
      </c>
    </row>
    <row r="17" spans="1:3" x14ac:dyDescent="0.35">
      <c r="A17" s="16" t="s">
        <v>131</v>
      </c>
      <c r="B17" s="5">
        <v>44</v>
      </c>
      <c r="C17" s="2">
        <v>35.4375</v>
      </c>
    </row>
    <row r="18" spans="1:3" x14ac:dyDescent="0.35">
      <c r="A18" s="16" t="s">
        <v>173</v>
      </c>
      <c r="B18" s="5">
        <v>40</v>
      </c>
      <c r="C18" s="2">
        <v>43</v>
      </c>
    </row>
    <row r="19" spans="1:3" x14ac:dyDescent="0.35">
      <c r="A19" s="16" t="s">
        <v>156</v>
      </c>
      <c r="B19" s="5">
        <v>40</v>
      </c>
      <c r="C19" s="2">
        <v>49.153800000000025</v>
      </c>
    </row>
    <row r="20" spans="1:3" x14ac:dyDescent="0.35">
      <c r="A20" s="16" t="s">
        <v>183</v>
      </c>
      <c r="B20" s="5">
        <v>39</v>
      </c>
      <c r="C20" s="2">
        <v>59.181800000000017</v>
      </c>
    </row>
    <row r="21" spans="1:3" x14ac:dyDescent="0.35">
      <c r="A21" s="16" t="s">
        <v>163</v>
      </c>
      <c r="B21" s="5">
        <v>39</v>
      </c>
      <c r="C21" s="2">
        <v>53.461499999999965</v>
      </c>
    </row>
    <row r="22" spans="1:3" x14ac:dyDescent="0.35">
      <c r="A22" s="16" t="s">
        <v>143</v>
      </c>
      <c r="B22" s="5">
        <v>39</v>
      </c>
      <c r="C22" s="2">
        <v>45</v>
      </c>
    </row>
    <row r="23" spans="1:3" x14ac:dyDescent="0.35">
      <c r="A23" s="16" t="s">
        <v>139</v>
      </c>
      <c r="B23" s="5">
        <v>37</v>
      </c>
      <c r="C23" s="2">
        <v>44.857099999999967</v>
      </c>
    </row>
    <row r="24" spans="1:3" x14ac:dyDescent="0.35">
      <c r="A24" s="16" t="s">
        <v>146</v>
      </c>
      <c r="B24" s="5">
        <v>35</v>
      </c>
      <c r="C24" s="2">
        <v>39.307699999999983</v>
      </c>
    </row>
    <row r="25" spans="1:3" x14ac:dyDescent="0.35">
      <c r="A25" s="16" t="s">
        <v>176</v>
      </c>
      <c r="B25" s="5">
        <v>35</v>
      </c>
      <c r="C25" s="2">
        <v>44.272699999999993</v>
      </c>
    </row>
    <row r="26" spans="1:3" x14ac:dyDescent="0.35">
      <c r="A26" s="16" t="s">
        <v>153</v>
      </c>
      <c r="B26" s="5">
        <v>34</v>
      </c>
      <c r="C26" s="2">
        <v>48.230800000000023</v>
      </c>
    </row>
    <row r="27" spans="1:3" x14ac:dyDescent="0.35">
      <c r="A27" s="16" t="s">
        <v>166</v>
      </c>
      <c r="B27" s="5">
        <v>32</v>
      </c>
      <c r="C27" s="2">
        <v>31.5</v>
      </c>
    </row>
    <row r="28" spans="1:3" x14ac:dyDescent="0.35">
      <c r="A28" s="16" t="s">
        <v>159</v>
      </c>
      <c r="B28" s="5">
        <v>32</v>
      </c>
      <c r="C28" s="2">
        <v>50.615400000000008</v>
      </c>
    </row>
    <row r="29" spans="1:3" x14ac:dyDescent="0.35">
      <c r="A29" s="16" t="s">
        <v>190</v>
      </c>
      <c r="B29" s="5">
        <v>31</v>
      </c>
      <c r="C29" s="2">
        <v>49</v>
      </c>
    </row>
    <row r="30" spans="1:3" x14ac:dyDescent="0.35">
      <c r="A30" s="16" t="s">
        <v>150</v>
      </c>
      <c r="B30" s="5">
        <v>31</v>
      </c>
      <c r="C30" s="2">
        <v>40.923099999999984</v>
      </c>
    </row>
    <row r="31" spans="1:3" x14ac:dyDescent="0.35">
      <c r="A31" s="16" t="s">
        <v>169</v>
      </c>
      <c r="B31" s="5">
        <v>30</v>
      </c>
      <c r="C31" s="2">
        <v>42.583300000000001</v>
      </c>
    </row>
    <row r="32" spans="1:3" x14ac:dyDescent="0.35">
      <c r="A32" s="16" t="s">
        <v>230</v>
      </c>
      <c r="B32" s="5">
        <v>30</v>
      </c>
      <c r="C32" s="2">
        <v>73.666700000000006</v>
      </c>
    </row>
    <row r="33" spans="1:3" x14ac:dyDescent="0.35">
      <c r="A33" s="16" t="s">
        <v>223</v>
      </c>
      <c r="B33" s="5">
        <v>29</v>
      </c>
      <c r="C33" s="2">
        <v>70.444400000000016</v>
      </c>
    </row>
    <row r="34" spans="1:3" x14ac:dyDescent="0.35">
      <c r="A34" s="16" t="s">
        <v>227</v>
      </c>
      <c r="B34" s="5">
        <v>29</v>
      </c>
      <c r="C34" s="2">
        <v>70.444400000000016</v>
      </c>
    </row>
    <row r="35" spans="1:3" x14ac:dyDescent="0.35">
      <c r="A35" s="16" t="s">
        <v>197</v>
      </c>
      <c r="B35" s="5">
        <v>27</v>
      </c>
      <c r="C35" s="2">
        <v>61.5</v>
      </c>
    </row>
    <row r="36" spans="1:3" x14ac:dyDescent="0.35">
      <c r="A36" s="16" t="s">
        <v>194</v>
      </c>
      <c r="B36" s="5">
        <v>26</v>
      </c>
      <c r="C36" s="2">
        <v>53.599999999999994</v>
      </c>
    </row>
    <row r="37" spans="1:3" x14ac:dyDescent="0.35">
      <c r="A37" s="16" t="s">
        <v>218</v>
      </c>
      <c r="B37" s="5">
        <v>26</v>
      </c>
      <c r="C37" s="2">
        <v>65.666700000000006</v>
      </c>
    </row>
    <row r="38" spans="1:3" x14ac:dyDescent="0.35">
      <c r="A38" s="16" t="s">
        <v>214</v>
      </c>
      <c r="B38" s="5">
        <v>26</v>
      </c>
      <c r="C38" s="2">
        <v>65.222200000000001</v>
      </c>
    </row>
    <row r="39" spans="1:3" x14ac:dyDescent="0.35">
      <c r="A39" s="16" t="s">
        <v>234</v>
      </c>
      <c r="B39" s="5">
        <v>26</v>
      </c>
      <c r="C39" s="2">
        <v>55</v>
      </c>
    </row>
    <row r="40" spans="1:3" x14ac:dyDescent="0.35">
      <c r="A40" s="16" t="s">
        <v>205</v>
      </c>
      <c r="B40" s="5">
        <v>25</v>
      </c>
      <c r="C40" s="2">
        <v>62.666699999999999</v>
      </c>
    </row>
    <row r="41" spans="1:3" x14ac:dyDescent="0.35">
      <c r="A41" s="16" t="s">
        <v>208</v>
      </c>
      <c r="B41" s="5">
        <v>24</v>
      </c>
      <c r="C41" s="2">
        <v>64.888900000000007</v>
      </c>
    </row>
    <row r="42" spans="1:3" x14ac:dyDescent="0.35">
      <c r="A42" s="16" t="s">
        <v>245</v>
      </c>
      <c r="B42" s="5">
        <v>24</v>
      </c>
      <c r="C42" s="2">
        <v>77.5</v>
      </c>
    </row>
    <row r="43" spans="1:3" x14ac:dyDescent="0.35">
      <c r="A43" s="16" t="s">
        <v>202</v>
      </c>
      <c r="B43" s="5">
        <v>23</v>
      </c>
      <c r="C43" s="2">
        <v>58.8889</v>
      </c>
    </row>
    <row r="44" spans="1:3" x14ac:dyDescent="0.35">
      <c r="A44" s="16" t="s">
        <v>199</v>
      </c>
      <c r="B44" s="5">
        <v>23</v>
      </c>
      <c r="C44" s="2">
        <v>58.444399999999995</v>
      </c>
    </row>
    <row r="45" spans="1:3" x14ac:dyDescent="0.35">
      <c r="A45" s="16" t="s">
        <v>179</v>
      </c>
      <c r="B45" s="5">
        <v>22</v>
      </c>
      <c r="C45" s="2">
        <v>55.909100000000002</v>
      </c>
    </row>
    <row r="46" spans="1:3" x14ac:dyDescent="0.35">
      <c r="A46" s="16" t="s">
        <v>221</v>
      </c>
      <c r="B46" s="5">
        <v>22</v>
      </c>
      <c r="C46" s="2">
        <v>66.222200000000001</v>
      </c>
    </row>
    <row r="47" spans="1:3" x14ac:dyDescent="0.35">
      <c r="A47" s="16" t="s">
        <v>187</v>
      </c>
      <c r="B47" s="5">
        <v>22</v>
      </c>
      <c r="C47" s="2">
        <v>38.600000000000009</v>
      </c>
    </row>
    <row r="48" spans="1:3" x14ac:dyDescent="0.35">
      <c r="A48" s="16" t="s">
        <v>256</v>
      </c>
      <c r="B48" s="5">
        <v>22</v>
      </c>
      <c r="C48" s="2">
        <v>92.857099999999974</v>
      </c>
    </row>
    <row r="49" spans="1:3" x14ac:dyDescent="0.35">
      <c r="A49" s="16" t="s">
        <v>247</v>
      </c>
      <c r="B49" s="5">
        <v>21</v>
      </c>
      <c r="C49" s="2">
        <v>74</v>
      </c>
    </row>
    <row r="50" spans="1:3" x14ac:dyDescent="0.35">
      <c r="A50" s="16" t="s">
        <v>211</v>
      </c>
      <c r="B50" s="5">
        <v>21</v>
      </c>
      <c r="C50" s="2">
        <v>65.111099999999993</v>
      </c>
    </row>
    <row r="51" spans="1:3" x14ac:dyDescent="0.35">
      <c r="A51" s="16" t="s">
        <v>239</v>
      </c>
      <c r="B51" s="5">
        <v>20</v>
      </c>
      <c r="C51" s="2">
        <v>75.125</v>
      </c>
    </row>
    <row r="52" spans="1:3" x14ac:dyDescent="0.35">
      <c r="A52" s="16" t="s">
        <v>249</v>
      </c>
      <c r="B52" s="5">
        <v>20</v>
      </c>
      <c r="C52" s="2">
        <v>74.428599999999989</v>
      </c>
    </row>
    <row r="53" spans="1:3" x14ac:dyDescent="0.35">
      <c r="A53" s="16" t="s">
        <v>265</v>
      </c>
      <c r="B53" s="5">
        <v>19</v>
      </c>
      <c r="C53" s="2">
        <v>59.833300000000001</v>
      </c>
    </row>
    <row r="54" spans="1:3" x14ac:dyDescent="0.35">
      <c r="A54" s="16" t="s">
        <v>242</v>
      </c>
      <c r="B54" s="5">
        <v>19</v>
      </c>
      <c r="C54" s="2">
        <v>75.25</v>
      </c>
    </row>
    <row r="55" spans="1:3" x14ac:dyDescent="0.35">
      <c r="A55" s="16" t="s">
        <v>236</v>
      </c>
      <c r="B55" s="5">
        <v>19</v>
      </c>
      <c r="C55" s="2">
        <v>57</v>
      </c>
    </row>
    <row r="56" spans="1:3" x14ac:dyDescent="0.35">
      <c r="A56" s="16" t="s">
        <v>270</v>
      </c>
      <c r="B56" s="5">
        <v>17</v>
      </c>
      <c r="C56" s="2">
        <v>71.166700000000006</v>
      </c>
    </row>
    <row r="57" spans="1:3" x14ac:dyDescent="0.35">
      <c r="A57" s="16" t="s">
        <v>262</v>
      </c>
      <c r="B57" s="5">
        <v>17</v>
      </c>
      <c r="C57" s="2">
        <v>55.833300000000001</v>
      </c>
    </row>
    <row r="58" spans="1:3" x14ac:dyDescent="0.35">
      <c r="A58" s="16" t="s">
        <v>259</v>
      </c>
      <c r="B58" s="5">
        <v>17</v>
      </c>
      <c r="C58" s="2">
        <v>41.833300000000001</v>
      </c>
    </row>
    <row r="59" spans="1:3" x14ac:dyDescent="0.35">
      <c r="A59" s="16" t="s">
        <v>289</v>
      </c>
      <c r="B59" s="5">
        <v>16</v>
      </c>
      <c r="C59" s="2">
        <v>95.59999999999998</v>
      </c>
    </row>
    <row r="60" spans="1:3" x14ac:dyDescent="0.35">
      <c r="A60" s="16" t="s">
        <v>272</v>
      </c>
      <c r="B60" s="5">
        <v>16</v>
      </c>
      <c r="C60" s="2">
        <v>84</v>
      </c>
    </row>
    <row r="61" spans="1:3" x14ac:dyDescent="0.35">
      <c r="A61" s="16" t="s">
        <v>306</v>
      </c>
      <c r="B61" s="5">
        <v>16</v>
      </c>
      <c r="C61" s="2">
        <v>87</v>
      </c>
    </row>
    <row r="62" spans="1:3" x14ac:dyDescent="0.35">
      <c r="A62" s="16" t="s">
        <v>276</v>
      </c>
      <c r="B62" s="5">
        <v>15</v>
      </c>
      <c r="C62" s="2">
        <v>92.333299999999994</v>
      </c>
    </row>
    <row r="63" spans="1:3" x14ac:dyDescent="0.35">
      <c r="A63" s="16" t="s">
        <v>300</v>
      </c>
      <c r="B63" s="5">
        <v>14</v>
      </c>
      <c r="C63" s="2">
        <v>125.20000000000003</v>
      </c>
    </row>
    <row r="64" spans="1:3" x14ac:dyDescent="0.35">
      <c r="A64" s="16" t="s">
        <v>253</v>
      </c>
      <c r="B64" s="5">
        <v>14</v>
      </c>
      <c r="C64" s="2">
        <v>81.857099999999974</v>
      </c>
    </row>
    <row r="65" spans="1:3" x14ac:dyDescent="0.35">
      <c r="A65" s="16" t="s">
        <v>267</v>
      </c>
      <c r="B65" s="5">
        <v>14</v>
      </c>
      <c r="C65" s="2">
        <v>64.166700000000006</v>
      </c>
    </row>
    <row r="66" spans="1:3" x14ac:dyDescent="0.35">
      <c r="A66" s="16" t="s">
        <v>324</v>
      </c>
      <c r="B66" s="5">
        <v>14</v>
      </c>
      <c r="C66" s="2">
        <v>150.75</v>
      </c>
    </row>
    <row r="67" spans="1:3" x14ac:dyDescent="0.35">
      <c r="A67" s="16" t="s">
        <v>298</v>
      </c>
      <c r="B67" s="5">
        <v>14</v>
      </c>
      <c r="C67" s="2">
        <v>115.59999999999998</v>
      </c>
    </row>
    <row r="68" spans="1:3" x14ac:dyDescent="0.35">
      <c r="A68" s="16" t="s">
        <v>293</v>
      </c>
      <c r="B68" s="5">
        <v>13</v>
      </c>
      <c r="C68" s="2">
        <v>101.79999999999997</v>
      </c>
    </row>
    <row r="69" spans="1:3" x14ac:dyDescent="0.35">
      <c r="A69" s="16" t="s">
        <v>309</v>
      </c>
      <c r="B69" s="5">
        <v>12</v>
      </c>
      <c r="C69" s="2">
        <v>105</v>
      </c>
    </row>
    <row r="70" spans="1:3" x14ac:dyDescent="0.35">
      <c r="A70" s="16" t="s">
        <v>279</v>
      </c>
      <c r="B70" s="5">
        <v>12</v>
      </c>
      <c r="C70" s="2">
        <v>45.399999999999984</v>
      </c>
    </row>
    <row r="71" spans="1:3" x14ac:dyDescent="0.35">
      <c r="A71" s="16" t="s">
        <v>321</v>
      </c>
      <c r="B71" s="5">
        <v>11</v>
      </c>
      <c r="C71" s="2">
        <v>145</v>
      </c>
    </row>
    <row r="72" spans="1:3" x14ac:dyDescent="0.35">
      <c r="A72" s="16" t="s">
        <v>282</v>
      </c>
      <c r="B72" s="5">
        <v>11</v>
      </c>
      <c r="C72" s="2">
        <v>72.799999999999983</v>
      </c>
    </row>
    <row r="73" spans="1:3" x14ac:dyDescent="0.35">
      <c r="A73" s="16" t="s">
        <v>329</v>
      </c>
      <c r="B73" s="5">
        <v>11</v>
      </c>
      <c r="C73" s="2">
        <v>24.333300000000005</v>
      </c>
    </row>
    <row r="74" spans="1:3" x14ac:dyDescent="0.35">
      <c r="A74" s="16" t="s">
        <v>311</v>
      </c>
      <c r="B74" s="5">
        <v>11</v>
      </c>
      <c r="C74" s="2">
        <v>111.25</v>
      </c>
    </row>
    <row r="75" spans="1:3" x14ac:dyDescent="0.35">
      <c r="A75" s="16" t="s">
        <v>295</v>
      </c>
      <c r="B75" s="5">
        <v>10</v>
      </c>
      <c r="C75" s="2">
        <v>104.79999999999998</v>
      </c>
    </row>
    <row r="76" spans="1:3" x14ac:dyDescent="0.35">
      <c r="A76" s="16" t="s">
        <v>341</v>
      </c>
      <c r="B76" s="5">
        <v>10</v>
      </c>
      <c r="C76" s="2">
        <v>177.33330000000001</v>
      </c>
    </row>
    <row r="77" spans="1:3" x14ac:dyDescent="0.35">
      <c r="A77" s="16" t="s">
        <v>319</v>
      </c>
      <c r="B77" s="5">
        <v>10</v>
      </c>
      <c r="C77" s="2">
        <v>133</v>
      </c>
    </row>
    <row r="78" spans="1:3" x14ac:dyDescent="0.35">
      <c r="A78" s="16" t="s">
        <v>316</v>
      </c>
      <c r="B78" s="5">
        <v>10</v>
      </c>
      <c r="C78" s="2">
        <v>124</v>
      </c>
    </row>
    <row r="79" spans="1:3" x14ac:dyDescent="0.35">
      <c r="A79" s="16" t="s">
        <v>327</v>
      </c>
      <c r="B79" s="5">
        <v>10</v>
      </c>
      <c r="C79" s="2">
        <v>150.75</v>
      </c>
    </row>
    <row r="80" spans="1:3" x14ac:dyDescent="0.35">
      <c r="A80" s="16" t="s">
        <v>286</v>
      </c>
      <c r="B80" s="5">
        <v>10</v>
      </c>
      <c r="C80" s="2">
        <v>92.600000000000009</v>
      </c>
    </row>
    <row r="81" spans="1:3" x14ac:dyDescent="0.35">
      <c r="A81" s="16" t="s">
        <v>335</v>
      </c>
      <c r="B81" s="5">
        <v>10</v>
      </c>
      <c r="C81" s="2">
        <v>77.333299999999994</v>
      </c>
    </row>
    <row r="82" spans="1:3" x14ac:dyDescent="0.35">
      <c r="A82" s="16" t="s">
        <v>347</v>
      </c>
      <c r="B82" s="5">
        <v>9</v>
      </c>
      <c r="C82" s="2">
        <v>101.5</v>
      </c>
    </row>
    <row r="83" spans="1:3" x14ac:dyDescent="0.35">
      <c r="A83" s="16" t="s">
        <v>303</v>
      </c>
      <c r="B83" s="5">
        <v>9</v>
      </c>
      <c r="C83" s="2">
        <v>69</v>
      </c>
    </row>
    <row r="84" spans="1:3" x14ac:dyDescent="0.35">
      <c r="A84" s="16" t="s">
        <v>338</v>
      </c>
      <c r="B84" s="5">
        <v>9</v>
      </c>
      <c r="C84" s="2">
        <v>171.33330000000001</v>
      </c>
    </row>
    <row r="85" spans="1:3" x14ac:dyDescent="0.35">
      <c r="A85" s="16" t="s">
        <v>353</v>
      </c>
      <c r="B85" s="5">
        <v>8</v>
      </c>
      <c r="C85" s="2">
        <v>136.5</v>
      </c>
    </row>
    <row r="86" spans="1:3" x14ac:dyDescent="0.35">
      <c r="A86" s="16" t="s">
        <v>313</v>
      </c>
      <c r="B86" s="5">
        <v>8</v>
      </c>
      <c r="C86" s="2">
        <v>115.5</v>
      </c>
    </row>
    <row r="87" spans="1:3" x14ac:dyDescent="0.35">
      <c r="A87" s="16" t="s">
        <v>350</v>
      </c>
      <c r="B87" s="5">
        <v>8</v>
      </c>
      <c r="C87" s="2">
        <v>121</v>
      </c>
    </row>
    <row r="88" spans="1:3" x14ac:dyDescent="0.35">
      <c r="A88" s="16" t="s">
        <v>343</v>
      </c>
      <c r="B88" s="5">
        <v>7</v>
      </c>
      <c r="C88" s="2">
        <v>186</v>
      </c>
    </row>
    <row r="89" spans="1:3" x14ac:dyDescent="0.35">
      <c r="A89" s="16" t="s">
        <v>356</v>
      </c>
      <c r="B89" s="5">
        <v>7</v>
      </c>
      <c r="C89" s="2">
        <v>176.5</v>
      </c>
    </row>
    <row r="90" spans="1:3" x14ac:dyDescent="0.35">
      <c r="A90" s="16" t="s">
        <v>332</v>
      </c>
      <c r="B90" s="5">
        <v>6</v>
      </c>
      <c r="C90" s="2">
        <v>53.666699999999999</v>
      </c>
    </row>
    <row r="91" spans="1:3" x14ac:dyDescent="0.35">
      <c r="A91" s="16" t="s">
        <v>360</v>
      </c>
      <c r="B91" s="5">
        <v>6</v>
      </c>
      <c r="C91" s="2">
        <v>265</v>
      </c>
    </row>
    <row r="92" spans="1:3" x14ac:dyDescent="0.35">
      <c r="A92" s="16" t="s">
        <v>358</v>
      </c>
      <c r="B92" s="5">
        <v>6</v>
      </c>
      <c r="C92" s="2">
        <v>185</v>
      </c>
    </row>
    <row r="93" spans="1:3" x14ac:dyDescent="0.35">
      <c r="A93" s="16" t="s">
        <v>345</v>
      </c>
      <c r="B93" s="5">
        <v>6</v>
      </c>
      <c r="C93" s="2">
        <v>94</v>
      </c>
    </row>
    <row r="94" spans="1:3" x14ac:dyDescent="0.35">
      <c r="A94" s="16" t="s">
        <v>365</v>
      </c>
      <c r="B94" s="5">
        <v>4</v>
      </c>
      <c r="C94" s="2">
        <v>506</v>
      </c>
    </row>
    <row r="95" spans="1:3" x14ac:dyDescent="0.35">
      <c r="A95" s="16" t="s">
        <v>362</v>
      </c>
      <c r="B95" s="5">
        <v>2</v>
      </c>
      <c r="C95" s="2">
        <v>62</v>
      </c>
    </row>
    <row r="96" spans="1:3" x14ac:dyDescent="0.35">
      <c r="A96" s="16" t="s">
        <v>368</v>
      </c>
      <c r="B96" s="5">
        <v>2</v>
      </c>
      <c r="C96" s="2">
        <v>0</v>
      </c>
    </row>
  </sheetData>
  <pageMargins left="0.7" right="0.7" top="0.75" bottom="0.75" header="0.3" footer="0.3"/>
  <drawing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1EF3DA-755A-462E-982F-F6C5DB975F89}">
  <sheetPr codeName="Sheet6"/>
  <dimension ref="A2:D96"/>
  <sheetViews>
    <sheetView zoomScale="72" workbookViewId="0">
      <selection activeCell="W37" sqref="W37"/>
    </sheetView>
  </sheetViews>
  <sheetFormatPr defaultRowHeight="14.5" x14ac:dyDescent="0.35"/>
  <cols>
    <col min="1" max="1" width="29.453125" bestFit="1" customWidth="1"/>
    <col min="2" max="2" width="10.6328125" bestFit="1" customWidth="1"/>
    <col min="3" max="4" width="11.81640625" bestFit="1" customWidth="1"/>
  </cols>
  <sheetData>
    <row r="2" spans="1:4" x14ac:dyDescent="0.35">
      <c r="D2" s="4"/>
    </row>
    <row r="3" spans="1:4" x14ac:dyDescent="0.35">
      <c r="D3" s="4"/>
    </row>
    <row r="4" spans="1:4" x14ac:dyDescent="0.35">
      <c r="D4" s="4"/>
    </row>
    <row r="5" spans="1:4" x14ac:dyDescent="0.35">
      <c r="D5" s="4"/>
    </row>
    <row r="6" spans="1:4" x14ac:dyDescent="0.35">
      <c r="D6" s="4"/>
    </row>
    <row r="7" spans="1:4" x14ac:dyDescent="0.35">
      <c r="A7" t="s">
        <v>370</v>
      </c>
      <c r="B7" t="s">
        <v>371</v>
      </c>
      <c r="C7" t="s">
        <v>10</v>
      </c>
      <c r="D7" s="4"/>
    </row>
    <row r="8" spans="1:4" x14ac:dyDescent="0.35">
      <c r="A8" s="16" t="s">
        <v>279</v>
      </c>
      <c r="B8" s="17">
        <v>8.409090949730437E-2</v>
      </c>
      <c r="C8" s="4">
        <v>4272.9999992296089</v>
      </c>
      <c r="D8" s="4"/>
    </row>
    <row r="9" spans="1:4" x14ac:dyDescent="0.35">
      <c r="A9" s="16" t="s">
        <v>341</v>
      </c>
      <c r="B9" s="17">
        <v>0</v>
      </c>
      <c r="C9" s="4">
        <v>1402.95</v>
      </c>
      <c r="D9" s="4"/>
    </row>
    <row r="10" spans="1:4" x14ac:dyDescent="0.35">
      <c r="A10" s="16" t="s">
        <v>270</v>
      </c>
      <c r="B10" s="17">
        <v>5.8333335071802023E-2</v>
      </c>
      <c r="C10" s="4">
        <v>7023.9774858303253</v>
      </c>
      <c r="D10" s="4"/>
    </row>
    <row r="11" spans="1:4" x14ac:dyDescent="0.35">
      <c r="A11" s="16" t="s">
        <v>169</v>
      </c>
      <c r="B11" s="17">
        <v>2.2569444858365553E-2</v>
      </c>
      <c r="C11" s="4">
        <v>13390.649992238716</v>
      </c>
      <c r="D11" s="4"/>
    </row>
    <row r="12" spans="1:4" x14ac:dyDescent="0.35">
      <c r="A12" s="16" t="s">
        <v>360</v>
      </c>
      <c r="B12" s="17">
        <v>0.116666667163372</v>
      </c>
      <c r="C12" s="4">
        <v>4232.8499991655335</v>
      </c>
      <c r="D12" s="4"/>
    </row>
    <row r="13" spans="1:4" x14ac:dyDescent="0.35">
      <c r="A13" s="16" t="s">
        <v>120</v>
      </c>
      <c r="B13" s="17">
        <v>5.8558558827047927E-2</v>
      </c>
      <c r="C13" s="4">
        <v>24927.577488892148</v>
      </c>
      <c r="D13" s="4"/>
    </row>
    <row r="14" spans="1:4" x14ac:dyDescent="0.35">
      <c r="A14" s="16" t="s">
        <v>267</v>
      </c>
      <c r="B14" s="17">
        <v>0</v>
      </c>
      <c r="C14" s="4">
        <v>3239.8</v>
      </c>
      <c r="D14" s="4"/>
    </row>
    <row r="15" spans="1:4" x14ac:dyDescent="0.35">
      <c r="A15" s="16" t="s">
        <v>194</v>
      </c>
      <c r="B15" s="17">
        <v>2.9000000730156836E-2</v>
      </c>
      <c r="C15" s="4">
        <v>18534.079984816894</v>
      </c>
      <c r="D15" s="4"/>
    </row>
    <row r="16" spans="1:4" x14ac:dyDescent="0.35">
      <c r="A16" s="16" t="s">
        <v>131</v>
      </c>
      <c r="B16" s="17">
        <v>7.9901961536676239E-2</v>
      </c>
      <c r="C16" s="4">
        <v>21963.252474311153</v>
      </c>
      <c r="D16" s="4"/>
    </row>
    <row r="17" spans="1:4" x14ac:dyDescent="0.35">
      <c r="A17" s="16" t="s">
        <v>146</v>
      </c>
      <c r="B17" s="17">
        <v>8.1790123732737544E-2</v>
      </c>
      <c r="C17" s="4">
        <v>20801.599995730809</v>
      </c>
      <c r="D17" s="4"/>
    </row>
    <row r="18" spans="1:4" x14ac:dyDescent="0.35">
      <c r="A18" s="16" t="s">
        <v>221</v>
      </c>
      <c r="B18" s="17">
        <v>0</v>
      </c>
      <c r="C18" s="4">
        <v>6089.9</v>
      </c>
      <c r="D18" s="4"/>
    </row>
    <row r="19" spans="1:4" x14ac:dyDescent="0.35">
      <c r="A19" s="16" t="s">
        <v>282</v>
      </c>
      <c r="B19" s="17">
        <v>0</v>
      </c>
      <c r="C19" s="4">
        <v>1814.8</v>
      </c>
      <c r="D19" s="4"/>
    </row>
    <row r="20" spans="1:4" x14ac:dyDescent="0.35">
      <c r="A20" s="16" t="s">
        <v>368</v>
      </c>
      <c r="B20" s="17">
        <v>0</v>
      </c>
      <c r="C20" s="4">
        <v>100.8</v>
      </c>
      <c r="D20" s="4"/>
    </row>
    <row r="21" spans="1:4" x14ac:dyDescent="0.35">
      <c r="A21" s="16" t="s">
        <v>256</v>
      </c>
      <c r="B21" s="17">
        <v>6.1764707752302458E-2</v>
      </c>
      <c r="C21" s="4">
        <v>12348.879984985275</v>
      </c>
      <c r="D21" s="4"/>
    </row>
    <row r="22" spans="1:4" x14ac:dyDescent="0.35">
      <c r="A22" s="16" t="s">
        <v>327</v>
      </c>
      <c r="B22" s="17">
        <v>0</v>
      </c>
      <c r="C22" s="4">
        <v>3810.75</v>
      </c>
      <c r="D22" s="4"/>
    </row>
    <row r="23" spans="1:4" x14ac:dyDescent="0.35">
      <c r="A23" s="16" t="s">
        <v>356</v>
      </c>
      <c r="B23" s="17">
        <v>0</v>
      </c>
      <c r="C23" s="4">
        <v>1719.1</v>
      </c>
      <c r="D23" s="4"/>
    </row>
    <row r="24" spans="1:4" x14ac:dyDescent="0.35">
      <c r="A24" s="16" t="s">
        <v>218</v>
      </c>
      <c r="B24" s="17">
        <v>8.8636364533819872E-2</v>
      </c>
      <c r="C24" s="4">
        <v>9588.4249888155555</v>
      </c>
      <c r="D24" s="4"/>
    </row>
    <row r="25" spans="1:4" x14ac:dyDescent="0.35">
      <c r="A25" s="16" t="s">
        <v>295</v>
      </c>
      <c r="B25" s="17">
        <v>0</v>
      </c>
      <c r="C25" s="4">
        <v>3763.2100000000005</v>
      </c>
      <c r="D25" s="4"/>
    </row>
    <row r="26" spans="1:4" x14ac:dyDescent="0.35">
      <c r="A26" s="16" t="s">
        <v>338</v>
      </c>
      <c r="B26" s="17">
        <v>0</v>
      </c>
      <c r="C26" s="4">
        <v>1615.8999999999999</v>
      </c>
      <c r="D26" s="4"/>
    </row>
    <row r="27" spans="1:4" x14ac:dyDescent="0.35">
      <c r="A27" s="16" t="s">
        <v>247</v>
      </c>
      <c r="B27" s="17">
        <v>2.6315789473684209E-2</v>
      </c>
      <c r="C27" s="4">
        <v>14761.035</v>
      </c>
      <c r="D27" s="4"/>
    </row>
    <row r="28" spans="1:4" x14ac:dyDescent="0.35">
      <c r="A28" s="16" t="s">
        <v>82</v>
      </c>
      <c r="B28" s="17">
        <v>6.8229168065867846E-2</v>
      </c>
      <c r="C28" s="4">
        <v>104874.97835350101</v>
      </c>
      <c r="D28" s="4"/>
    </row>
    <row r="29" spans="1:4" x14ac:dyDescent="0.35">
      <c r="A29" s="16" t="s">
        <v>265</v>
      </c>
      <c r="B29" s="17">
        <v>5.5882354869561897E-2</v>
      </c>
      <c r="C29" s="4">
        <v>4107.5499899394799</v>
      </c>
      <c r="D29" s="4"/>
    </row>
    <row r="30" spans="1:4" x14ac:dyDescent="0.35">
      <c r="A30" s="16" t="s">
        <v>306</v>
      </c>
      <c r="B30" s="17">
        <v>0</v>
      </c>
      <c r="C30" s="4">
        <v>11666.9</v>
      </c>
      <c r="D30" s="4"/>
    </row>
    <row r="31" spans="1:4" x14ac:dyDescent="0.35">
      <c r="A31" s="16" t="s">
        <v>116</v>
      </c>
      <c r="B31" s="17">
        <v>8.6388890010615088E-2</v>
      </c>
      <c r="C31" s="4">
        <v>29567.562475292372</v>
      </c>
      <c r="D31" s="4"/>
    </row>
    <row r="32" spans="1:4" x14ac:dyDescent="0.35">
      <c r="A32" s="16" t="s">
        <v>345</v>
      </c>
      <c r="B32" s="17">
        <v>0</v>
      </c>
      <c r="C32" s="4">
        <v>3172.16</v>
      </c>
      <c r="D32" s="4"/>
    </row>
    <row r="33" spans="1:4" x14ac:dyDescent="0.35">
      <c r="A33" s="16" t="s">
        <v>286</v>
      </c>
      <c r="B33" s="17">
        <v>0</v>
      </c>
      <c r="C33" s="4">
        <v>1545.7</v>
      </c>
      <c r="D33" s="4"/>
    </row>
    <row r="34" spans="1:4" x14ac:dyDescent="0.35">
      <c r="A34" s="16" t="s">
        <v>135</v>
      </c>
      <c r="B34" s="17">
        <v>7.1212122103933059E-2</v>
      </c>
      <c r="C34" s="4">
        <v>26656.559465046124</v>
      </c>
      <c r="D34" s="4"/>
    </row>
    <row r="35" spans="1:4" x14ac:dyDescent="0.35">
      <c r="A35" s="16" t="s">
        <v>249</v>
      </c>
      <c r="B35" s="17">
        <v>9.6875003073364288E-2</v>
      </c>
      <c r="C35" s="4">
        <v>6427.4224777914487</v>
      </c>
      <c r="D35" s="4"/>
    </row>
    <row r="36" spans="1:4" x14ac:dyDescent="0.35">
      <c r="A36" s="16" t="s">
        <v>313</v>
      </c>
      <c r="B36" s="17">
        <v>0</v>
      </c>
      <c r="C36" s="4">
        <v>836.7</v>
      </c>
      <c r="D36" s="4"/>
    </row>
    <row r="37" spans="1:4" x14ac:dyDescent="0.35">
      <c r="A37" s="16" t="s">
        <v>214</v>
      </c>
      <c r="B37" s="17">
        <v>3.9285714693722239E-2</v>
      </c>
      <c r="C37" s="4">
        <v>11446.359995555875</v>
      </c>
      <c r="D37" s="4"/>
    </row>
    <row r="38" spans="1:4" x14ac:dyDescent="0.35">
      <c r="A38" s="16" t="s">
        <v>236</v>
      </c>
      <c r="B38" s="17">
        <v>6.3235295607763059E-2</v>
      </c>
      <c r="C38" s="4">
        <v>8414.1349921560286</v>
      </c>
      <c r="D38" s="4"/>
    </row>
    <row r="39" spans="1:4" x14ac:dyDescent="0.35">
      <c r="A39" s="16" t="s">
        <v>187</v>
      </c>
      <c r="B39" s="17">
        <v>7.2500001080334081E-2</v>
      </c>
      <c r="C39" s="4">
        <v>18507.449976839271</v>
      </c>
      <c r="D39" s="4"/>
    </row>
    <row r="40" spans="1:4" x14ac:dyDescent="0.35">
      <c r="A40" s="16" t="s">
        <v>365</v>
      </c>
      <c r="B40" s="17">
        <v>0</v>
      </c>
      <c r="C40" s="4">
        <v>1488.7</v>
      </c>
      <c r="D40" s="4"/>
    </row>
    <row r="41" spans="1:4" x14ac:dyDescent="0.35">
      <c r="A41" s="16" t="s">
        <v>159</v>
      </c>
      <c r="B41" s="17">
        <v>7.2463769249725959E-2</v>
      </c>
      <c r="C41" s="4">
        <v>32841.369978135786</v>
      </c>
      <c r="D41" s="4"/>
    </row>
    <row r="42" spans="1:4" x14ac:dyDescent="0.35">
      <c r="A42" s="16" t="s">
        <v>124</v>
      </c>
      <c r="B42" s="17">
        <v>3.1818182480455599E-2</v>
      </c>
      <c r="C42" s="4">
        <v>22768.763985675254</v>
      </c>
      <c r="D42" s="4"/>
    </row>
    <row r="43" spans="1:4" x14ac:dyDescent="0.35">
      <c r="A43" s="16" t="s">
        <v>303</v>
      </c>
      <c r="B43" s="17">
        <v>0</v>
      </c>
      <c r="C43" s="4">
        <v>3063.2000000000003</v>
      </c>
      <c r="D43" s="4"/>
    </row>
    <row r="44" spans="1:4" x14ac:dyDescent="0.35">
      <c r="A44" s="16" t="s">
        <v>111</v>
      </c>
      <c r="B44" s="17">
        <v>0.1085648157771814</v>
      </c>
      <c r="C44" s="4">
        <v>49979.904946340735</v>
      </c>
      <c r="D44" s="4"/>
    </row>
    <row r="45" spans="1:4" x14ac:dyDescent="0.35">
      <c r="A45" s="16" t="s">
        <v>199</v>
      </c>
      <c r="B45" s="17">
        <v>0</v>
      </c>
      <c r="C45" s="4">
        <v>6146.3</v>
      </c>
      <c r="D45" s="4"/>
    </row>
    <row r="46" spans="1:4" x14ac:dyDescent="0.35">
      <c r="A46" s="16" t="s">
        <v>163</v>
      </c>
      <c r="B46" s="17">
        <v>3.7931035754495572E-2</v>
      </c>
      <c r="C46" s="4">
        <v>30908.383968844246</v>
      </c>
      <c r="D46" s="4"/>
    </row>
    <row r="47" spans="1:4" x14ac:dyDescent="0.35">
      <c r="A47" s="16" t="s">
        <v>329</v>
      </c>
      <c r="B47" s="17">
        <v>0</v>
      </c>
      <c r="C47" s="4">
        <v>1992.0500000000002</v>
      </c>
      <c r="D47" s="4"/>
    </row>
    <row r="48" spans="1:4" x14ac:dyDescent="0.35">
      <c r="A48" s="16" t="s">
        <v>150</v>
      </c>
      <c r="B48" s="17">
        <v>0.12371795029880892</v>
      </c>
      <c r="C48" s="4">
        <v>9328.1999892055901</v>
      </c>
      <c r="D48" s="4"/>
    </row>
    <row r="49" spans="1:4" x14ac:dyDescent="0.35">
      <c r="A49" s="16" t="s">
        <v>353</v>
      </c>
      <c r="B49" s="17">
        <v>0</v>
      </c>
      <c r="C49" s="4">
        <v>522.5</v>
      </c>
      <c r="D49" s="4"/>
    </row>
    <row r="50" spans="1:4" x14ac:dyDescent="0.35">
      <c r="A50" s="16" t="s">
        <v>362</v>
      </c>
      <c r="B50" s="17">
        <v>0</v>
      </c>
      <c r="C50" s="4">
        <v>357</v>
      </c>
      <c r="D50" s="4"/>
    </row>
    <row r="51" spans="1:4" x14ac:dyDescent="0.35">
      <c r="A51" s="16" t="s">
        <v>143</v>
      </c>
      <c r="B51" s="17">
        <v>9.2204302148793257E-2</v>
      </c>
      <c r="C51" s="4">
        <v>19261.409976339026</v>
      </c>
      <c r="D51" s="4"/>
    </row>
    <row r="52" spans="1:4" x14ac:dyDescent="0.35">
      <c r="A52" s="16" t="s">
        <v>335</v>
      </c>
      <c r="B52" s="17">
        <v>0.11000000052154058</v>
      </c>
      <c r="C52" s="4">
        <v>3076.4724980311071</v>
      </c>
      <c r="D52" s="4"/>
    </row>
    <row r="53" spans="1:4" x14ac:dyDescent="0.35">
      <c r="A53" s="16" t="s">
        <v>153</v>
      </c>
      <c r="B53" s="17">
        <v>9.6428572599376872E-2</v>
      </c>
      <c r="C53" s="4">
        <v>16076.599969587915</v>
      </c>
      <c r="D53" s="4"/>
    </row>
    <row r="54" spans="1:4" x14ac:dyDescent="0.35">
      <c r="A54" s="16" t="s">
        <v>176</v>
      </c>
      <c r="B54" s="17">
        <v>8.9423077897383532E-2</v>
      </c>
      <c r="C54" s="4">
        <v>16476.564986549314</v>
      </c>
      <c r="D54" s="4"/>
    </row>
    <row r="55" spans="1:4" x14ac:dyDescent="0.35">
      <c r="A55" s="16" t="s">
        <v>253</v>
      </c>
      <c r="B55" s="17">
        <v>0</v>
      </c>
      <c r="C55" s="4">
        <v>4258.6000000000004</v>
      </c>
      <c r="D55" s="4"/>
    </row>
    <row r="56" spans="1:4" x14ac:dyDescent="0.35">
      <c r="A56" s="16" t="s">
        <v>166</v>
      </c>
      <c r="B56" s="17">
        <v>6.1111112021737551E-2</v>
      </c>
      <c r="C56" s="4">
        <v>28872.189950353619</v>
      </c>
      <c r="D56" s="4"/>
    </row>
    <row r="57" spans="1:4" x14ac:dyDescent="0.35">
      <c r="A57" s="16" t="s">
        <v>211</v>
      </c>
      <c r="B57" s="17">
        <v>5.1315791022620579E-2</v>
      </c>
      <c r="C57" s="4">
        <v>7176.2149868104561</v>
      </c>
      <c r="D57" s="4"/>
    </row>
    <row r="58" spans="1:4" x14ac:dyDescent="0.35">
      <c r="A58" s="16" t="s">
        <v>262</v>
      </c>
      <c r="B58" s="17">
        <v>5.8823530507438229E-2</v>
      </c>
      <c r="C58" s="4">
        <v>9736.0749905127268</v>
      </c>
      <c r="D58" s="4"/>
    </row>
    <row r="59" spans="1:4" x14ac:dyDescent="0.35">
      <c r="A59" s="16" t="s">
        <v>321</v>
      </c>
      <c r="B59" s="17">
        <v>0</v>
      </c>
      <c r="C59" s="4">
        <v>5042.2</v>
      </c>
      <c r="D59" s="4"/>
    </row>
    <row r="60" spans="1:4" x14ac:dyDescent="0.35">
      <c r="A60" s="16" t="s">
        <v>358</v>
      </c>
      <c r="B60" s="17">
        <v>0</v>
      </c>
      <c r="C60" s="4">
        <v>649</v>
      </c>
      <c r="D60" s="4"/>
    </row>
    <row r="61" spans="1:4" x14ac:dyDescent="0.35">
      <c r="A61" s="16" t="s">
        <v>311</v>
      </c>
      <c r="B61" s="17">
        <v>0</v>
      </c>
      <c r="C61" s="4">
        <v>3460.2</v>
      </c>
      <c r="D61" s="4"/>
    </row>
    <row r="62" spans="1:4" x14ac:dyDescent="0.35">
      <c r="A62" s="16" t="s">
        <v>208</v>
      </c>
      <c r="B62" s="17">
        <v>6.1666667709747866E-2</v>
      </c>
      <c r="C62" s="4">
        <v>15177.462481805667</v>
      </c>
      <c r="D62" s="4"/>
    </row>
    <row r="63" spans="1:4" x14ac:dyDescent="0.35">
      <c r="A63" s="16" t="s">
        <v>227</v>
      </c>
      <c r="B63" s="17">
        <v>5.0694445070500117E-2</v>
      </c>
      <c r="C63" s="4">
        <v>12496.199990973615</v>
      </c>
      <c r="D63" s="4"/>
    </row>
    <row r="64" spans="1:4" x14ac:dyDescent="0.35">
      <c r="A64" s="16" t="s">
        <v>298</v>
      </c>
      <c r="B64" s="17">
        <v>0</v>
      </c>
      <c r="C64" s="4">
        <v>4242.2</v>
      </c>
      <c r="D64" s="4"/>
    </row>
    <row r="65" spans="1:4" x14ac:dyDescent="0.35">
      <c r="A65" s="16" t="s">
        <v>202</v>
      </c>
      <c r="B65" s="17">
        <v>6.6250000894069599E-2</v>
      </c>
      <c r="C65" s="4">
        <v>23128.859954281885</v>
      </c>
      <c r="D65" s="4"/>
    </row>
    <row r="66" spans="1:4" x14ac:dyDescent="0.35">
      <c r="A66" s="16" t="s">
        <v>319</v>
      </c>
      <c r="B66" s="17">
        <v>7.7777778936756886E-2</v>
      </c>
      <c r="C66" s="4">
        <v>5044.9399945020659</v>
      </c>
      <c r="D66" s="4"/>
    </row>
    <row r="67" spans="1:4" x14ac:dyDescent="0.35">
      <c r="A67" s="16" t="s">
        <v>245</v>
      </c>
      <c r="B67" s="17">
        <v>6.9444445893168352E-2</v>
      </c>
      <c r="C67" s="4">
        <v>6664.8099934379734</v>
      </c>
      <c r="D67" s="4"/>
    </row>
    <row r="68" spans="1:4" x14ac:dyDescent="0.35">
      <c r="A68" s="16" t="s">
        <v>173</v>
      </c>
      <c r="B68" s="17">
        <v>9.1666667637499824E-2</v>
      </c>
      <c r="C68" s="4">
        <v>25717.497473042262</v>
      </c>
      <c r="D68" s="4"/>
    </row>
    <row r="69" spans="1:4" x14ac:dyDescent="0.35">
      <c r="A69" s="16" t="s">
        <v>102</v>
      </c>
      <c r="B69" s="17">
        <v>6.352040916047727E-2</v>
      </c>
      <c r="C69" s="4">
        <v>110277.30488350875</v>
      </c>
      <c r="D69" s="4"/>
    </row>
    <row r="70" spans="1:4" x14ac:dyDescent="0.35">
      <c r="A70" s="16" t="s">
        <v>309</v>
      </c>
      <c r="B70" s="17">
        <v>0</v>
      </c>
      <c r="C70" s="4">
        <v>2844.1</v>
      </c>
      <c r="D70" s="4"/>
    </row>
    <row r="71" spans="1:4" x14ac:dyDescent="0.35">
      <c r="A71" s="16" t="s">
        <v>128</v>
      </c>
      <c r="B71" s="17">
        <v>3.6944444643126566E-2</v>
      </c>
      <c r="C71" s="4">
        <v>51097.80048773779</v>
      </c>
      <c r="D71" s="4"/>
    </row>
    <row r="72" spans="1:4" x14ac:dyDescent="0.35">
      <c r="A72" s="16" t="s">
        <v>179</v>
      </c>
      <c r="B72" s="17">
        <v>8.3750001341104385E-2</v>
      </c>
      <c r="C72" s="4">
        <v>7048.2399923354205</v>
      </c>
      <c r="D72" s="4"/>
    </row>
    <row r="73" spans="1:4" x14ac:dyDescent="0.35">
      <c r="A73" s="16" t="s">
        <v>197</v>
      </c>
      <c r="B73" s="17">
        <v>4.0873016748163377E-2</v>
      </c>
      <c r="C73" s="4">
        <v>12450.799992033832</v>
      </c>
      <c r="D73" s="4"/>
    </row>
    <row r="74" spans="1:4" x14ac:dyDescent="0.35">
      <c r="A74" s="16" t="s">
        <v>230</v>
      </c>
      <c r="B74" s="17">
        <v>4.038461648787435E-2</v>
      </c>
      <c r="C74" s="4">
        <v>19343.778986605019</v>
      </c>
      <c r="D74" s="4"/>
    </row>
    <row r="75" spans="1:4" x14ac:dyDescent="0.35">
      <c r="A75" s="16" t="s">
        <v>324</v>
      </c>
      <c r="B75" s="17">
        <v>0</v>
      </c>
      <c r="C75" s="4">
        <v>1467.2899999999997</v>
      </c>
      <c r="D75" s="4"/>
    </row>
    <row r="76" spans="1:4" x14ac:dyDescent="0.35">
      <c r="A76" s="16" t="s">
        <v>289</v>
      </c>
      <c r="B76" s="17">
        <v>0</v>
      </c>
      <c r="C76" s="4">
        <v>5735.15</v>
      </c>
      <c r="D76" s="4"/>
    </row>
    <row r="77" spans="1:4" x14ac:dyDescent="0.35">
      <c r="A77" s="16" t="s">
        <v>17</v>
      </c>
      <c r="B77" s="17">
        <v>8.0125787393804812E-2</v>
      </c>
      <c r="C77" s="4">
        <v>104361.94986812401</v>
      </c>
      <c r="D77" s="4"/>
    </row>
    <row r="78" spans="1:4" x14ac:dyDescent="0.35">
      <c r="A78" s="16" t="s">
        <v>234</v>
      </c>
      <c r="B78" s="17">
        <v>7.5000001684478956E-2</v>
      </c>
      <c r="C78" s="4">
        <v>16215.324978799712</v>
      </c>
      <c r="D78" s="4"/>
    </row>
    <row r="79" spans="1:4" x14ac:dyDescent="0.35">
      <c r="A79" s="16" t="s">
        <v>276</v>
      </c>
      <c r="B79" s="17">
        <v>0.14000000084439906</v>
      </c>
      <c r="C79" s="4">
        <v>16817.09749486484</v>
      </c>
      <c r="D79" s="4"/>
    </row>
    <row r="80" spans="1:4" x14ac:dyDescent="0.35">
      <c r="A80" s="16" t="s">
        <v>332</v>
      </c>
      <c r="B80" s="17">
        <v>0</v>
      </c>
      <c r="C80" s="4">
        <v>2423.35</v>
      </c>
      <c r="D80" s="4"/>
    </row>
    <row r="81" spans="1:4" x14ac:dyDescent="0.35">
      <c r="A81" s="16" t="s">
        <v>239</v>
      </c>
      <c r="B81" s="17">
        <v>8.8235295322887944E-2</v>
      </c>
      <c r="C81" s="4">
        <v>11441.629986421007</v>
      </c>
      <c r="D81" s="4"/>
    </row>
    <row r="82" spans="1:4" x14ac:dyDescent="0.35">
      <c r="A82" s="16" t="s">
        <v>183</v>
      </c>
      <c r="B82" s="17">
        <v>3.7096775106845295E-2</v>
      </c>
      <c r="C82" s="4">
        <v>24088.77998422979</v>
      </c>
      <c r="D82" s="4"/>
    </row>
    <row r="83" spans="1:4" x14ac:dyDescent="0.35">
      <c r="A83" s="16" t="s">
        <v>343</v>
      </c>
      <c r="B83" s="17">
        <v>0</v>
      </c>
      <c r="C83" s="4">
        <v>3361</v>
      </c>
      <c r="D83" s="4"/>
    </row>
    <row r="84" spans="1:4" x14ac:dyDescent="0.35">
      <c r="A84" s="16" t="s">
        <v>350</v>
      </c>
      <c r="B84" s="17">
        <v>0</v>
      </c>
      <c r="C84" s="4">
        <v>1947.24</v>
      </c>
      <c r="D84" s="4"/>
    </row>
    <row r="85" spans="1:4" x14ac:dyDescent="0.35">
      <c r="A85" s="16" t="s">
        <v>300</v>
      </c>
      <c r="B85" s="17">
        <v>7.5000000948255638E-2</v>
      </c>
      <c r="C85" s="4">
        <v>4778.1399979010212</v>
      </c>
      <c r="D85" s="4"/>
    </row>
    <row r="86" spans="1:4" x14ac:dyDescent="0.35">
      <c r="A86" s="16" t="s">
        <v>223</v>
      </c>
      <c r="B86" s="17">
        <v>0</v>
      </c>
      <c r="C86" s="4">
        <v>10812.150000000001</v>
      </c>
      <c r="D86" s="4"/>
    </row>
    <row r="87" spans="1:4" x14ac:dyDescent="0.35">
      <c r="A87" s="16" t="s">
        <v>293</v>
      </c>
      <c r="B87" s="17">
        <v>7.3076924165853999E-2</v>
      </c>
      <c r="C87" s="4">
        <v>6850.6639931461168</v>
      </c>
      <c r="D87" s="4"/>
    </row>
    <row r="88" spans="1:4" x14ac:dyDescent="0.35">
      <c r="A88" s="16" t="s">
        <v>347</v>
      </c>
      <c r="B88" s="17">
        <v>0</v>
      </c>
      <c r="C88" s="4">
        <v>1571.2</v>
      </c>
      <c r="D88" s="4"/>
    </row>
    <row r="89" spans="1:4" x14ac:dyDescent="0.35">
      <c r="A89" s="16" t="s">
        <v>190</v>
      </c>
      <c r="B89" s="17">
        <v>2.8804348214812866E-2</v>
      </c>
      <c r="C89" s="4">
        <v>15843.92498832306</v>
      </c>
      <c r="D89" s="4"/>
    </row>
    <row r="90" spans="1:4" x14ac:dyDescent="0.35">
      <c r="A90" s="16" t="s">
        <v>205</v>
      </c>
      <c r="B90" s="17">
        <v>9.7727274691516541E-2</v>
      </c>
      <c r="C90" s="4">
        <v>9182.4299817696174</v>
      </c>
      <c r="D90" s="4"/>
    </row>
    <row r="91" spans="1:4" x14ac:dyDescent="0.35">
      <c r="A91" s="16" t="s">
        <v>316</v>
      </c>
      <c r="B91" s="17">
        <v>0</v>
      </c>
      <c r="C91" s="4">
        <v>1480</v>
      </c>
    </row>
    <row r="92" spans="1:4" x14ac:dyDescent="0.35">
      <c r="A92" s="16" t="s">
        <v>139</v>
      </c>
      <c r="B92" s="17">
        <v>5.0595239558744891E-2</v>
      </c>
      <c r="C92" s="4">
        <v>15648.702469434582</v>
      </c>
    </row>
    <row r="93" spans="1:4" x14ac:dyDescent="0.35">
      <c r="A93" s="16" t="s">
        <v>242</v>
      </c>
      <c r="B93" s="17">
        <v>7.3437500628642668E-2</v>
      </c>
      <c r="C93" s="4">
        <v>6068.1999952204387</v>
      </c>
    </row>
    <row r="94" spans="1:4" x14ac:dyDescent="0.35">
      <c r="A94" s="16" t="s">
        <v>156</v>
      </c>
      <c r="B94" s="17">
        <v>7.3437501559965201E-2</v>
      </c>
      <c r="C94" s="4">
        <v>27363.604972146448</v>
      </c>
    </row>
    <row r="95" spans="1:4" x14ac:dyDescent="0.35">
      <c r="A95" s="16" t="s">
        <v>259</v>
      </c>
      <c r="B95" s="17">
        <v>0</v>
      </c>
      <c r="C95" s="4">
        <v>3161.3500000000004</v>
      </c>
    </row>
    <row r="96" spans="1:4" x14ac:dyDescent="0.35">
      <c r="A96" s="16" t="s">
        <v>272</v>
      </c>
      <c r="B96" s="17">
        <v>0</v>
      </c>
      <c r="C96" s="4">
        <v>3531.95</v>
      </c>
    </row>
  </sheetData>
  <pageMargins left="0.7" right="0.7" top="0.75" bottom="0.75" header="0.3" footer="0.3"/>
  <drawing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ABF90A-66BB-42F0-914C-6A8D69C7ACF5}">
  <sheetPr codeName="Sheet24"/>
  <dimension ref="A3:B81"/>
  <sheetViews>
    <sheetView workbookViewId="0">
      <selection activeCell="D35" sqref="D35"/>
    </sheetView>
  </sheetViews>
  <sheetFormatPr defaultRowHeight="14.5" x14ac:dyDescent="0.35"/>
  <cols>
    <col min="1" max="1" width="28.81640625" bestFit="1" customWidth="1"/>
    <col min="2" max="2" width="8.36328125" bestFit="1" customWidth="1"/>
  </cols>
  <sheetData>
    <row r="3" spans="1:2" x14ac:dyDescent="0.35">
      <c r="A3" s="25" t="s">
        <v>526</v>
      </c>
      <c r="B3" t="s">
        <v>527</v>
      </c>
    </row>
    <row r="4" spans="1:2" x14ac:dyDescent="0.35">
      <c r="A4" s="16" t="s">
        <v>61</v>
      </c>
      <c r="B4" s="5">
        <v>47</v>
      </c>
    </row>
    <row r="5" spans="1:2" x14ac:dyDescent="0.35">
      <c r="A5" s="16" t="s">
        <v>108</v>
      </c>
      <c r="B5" s="5">
        <v>53</v>
      </c>
    </row>
    <row r="6" spans="1:2" x14ac:dyDescent="0.35">
      <c r="A6" s="16" t="s">
        <v>67</v>
      </c>
      <c r="B6" s="5">
        <v>72</v>
      </c>
    </row>
    <row r="7" spans="1:2" x14ac:dyDescent="0.35">
      <c r="A7" s="16" t="s">
        <v>95</v>
      </c>
      <c r="B7" s="5">
        <v>106</v>
      </c>
    </row>
    <row r="8" spans="1:2" x14ac:dyDescent="0.35">
      <c r="A8" s="16" t="s">
        <v>60</v>
      </c>
      <c r="B8" s="5">
        <v>117</v>
      </c>
    </row>
    <row r="9" spans="1:2" x14ac:dyDescent="0.35">
      <c r="A9" s="16" t="s">
        <v>100</v>
      </c>
      <c r="B9" s="5">
        <v>161</v>
      </c>
    </row>
    <row r="10" spans="1:2" x14ac:dyDescent="0.35">
      <c r="A10" s="16" t="s">
        <v>89</v>
      </c>
      <c r="B10" s="5">
        <v>170</v>
      </c>
    </row>
    <row r="11" spans="1:2" x14ac:dyDescent="0.35">
      <c r="A11" s="16" t="s">
        <v>93</v>
      </c>
      <c r="B11" s="5">
        <v>178</v>
      </c>
    </row>
    <row r="12" spans="1:2" x14ac:dyDescent="0.35">
      <c r="A12" s="16" t="s">
        <v>137</v>
      </c>
      <c r="B12" s="5">
        <v>181</v>
      </c>
    </row>
    <row r="13" spans="1:2" x14ac:dyDescent="0.35">
      <c r="A13" s="16" t="s">
        <v>99</v>
      </c>
      <c r="B13" s="5">
        <v>190</v>
      </c>
    </row>
    <row r="14" spans="1:2" x14ac:dyDescent="0.35">
      <c r="A14" s="16" t="s">
        <v>106</v>
      </c>
      <c r="B14" s="5">
        <v>190</v>
      </c>
    </row>
    <row r="15" spans="1:2" x14ac:dyDescent="0.35">
      <c r="A15" s="16" t="s">
        <v>86</v>
      </c>
      <c r="B15" s="5">
        <v>191</v>
      </c>
    </row>
    <row r="16" spans="1:2" x14ac:dyDescent="0.35">
      <c r="A16" s="16" t="s">
        <v>94</v>
      </c>
      <c r="B16" s="5">
        <v>192</v>
      </c>
    </row>
    <row r="17" spans="1:2" x14ac:dyDescent="0.35">
      <c r="A17" s="16" t="s">
        <v>51</v>
      </c>
      <c r="B17" s="5">
        <v>212</v>
      </c>
    </row>
    <row r="18" spans="1:2" x14ac:dyDescent="0.35">
      <c r="A18" s="16" t="s">
        <v>28</v>
      </c>
      <c r="B18" s="5">
        <v>226</v>
      </c>
    </row>
    <row r="19" spans="1:2" x14ac:dyDescent="0.35">
      <c r="A19" s="16" t="s">
        <v>80</v>
      </c>
      <c r="B19" s="5">
        <v>231</v>
      </c>
    </row>
    <row r="20" spans="1:2" x14ac:dyDescent="0.35">
      <c r="A20" s="16" t="s">
        <v>73</v>
      </c>
      <c r="B20" s="5">
        <v>232</v>
      </c>
    </row>
    <row r="21" spans="1:2" x14ac:dyDescent="0.35">
      <c r="A21" s="16" t="s">
        <v>65</v>
      </c>
      <c r="B21" s="5">
        <v>235</v>
      </c>
    </row>
    <row r="22" spans="1:2" x14ac:dyDescent="0.35">
      <c r="A22" s="16" t="s">
        <v>25</v>
      </c>
      <c r="B22" s="5">
        <v>238</v>
      </c>
    </row>
    <row r="23" spans="1:2" x14ac:dyDescent="0.35">
      <c r="A23" s="16" t="s">
        <v>109</v>
      </c>
      <c r="B23" s="5">
        <v>240</v>
      </c>
    </row>
    <row r="24" spans="1:2" x14ac:dyDescent="0.35">
      <c r="A24" s="16" t="s">
        <v>122</v>
      </c>
      <c r="B24" s="5">
        <v>242</v>
      </c>
    </row>
    <row r="25" spans="1:2" x14ac:dyDescent="0.35">
      <c r="A25" s="16" t="s">
        <v>98</v>
      </c>
      <c r="B25" s="5">
        <v>250</v>
      </c>
    </row>
    <row r="26" spans="1:2" x14ac:dyDescent="0.35">
      <c r="A26" s="16" t="s">
        <v>62</v>
      </c>
      <c r="B26" s="5">
        <v>277</v>
      </c>
    </row>
    <row r="27" spans="1:2" x14ac:dyDescent="0.35">
      <c r="A27" s="16" t="s">
        <v>64</v>
      </c>
      <c r="B27" s="5">
        <v>282</v>
      </c>
    </row>
    <row r="28" spans="1:2" x14ac:dyDescent="0.35">
      <c r="A28" s="16" t="s">
        <v>69</v>
      </c>
      <c r="B28" s="5">
        <v>284</v>
      </c>
    </row>
    <row r="29" spans="1:2" x14ac:dyDescent="0.35">
      <c r="A29" s="16" t="s">
        <v>38</v>
      </c>
      <c r="B29" s="5">
        <v>286</v>
      </c>
    </row>
    <row r="30" spans="1:2" x14ac:dyDescent="0.35">
      <c r="A30" s="16" t="s">
        <v>114</v>
      </c>
      <c r="B30" s="5">
        <v>294</v>
      </c>
    </row>
    <row r="31" spans="1:2" x14ac:dyDescent="0.35">
      <c r="A31" s="16" t="s">
        <v>76</v>
      </c>
      <c r="B31" s="5">
        <v>307</v>
      </c>
    </row>
    <row r="32" spans="1:2" x14ac:dyDescent="0.35">
      <c r="A32" s="16" t="s">
        <v>79</v>
      </c>
      <c r="B32" s="5">
        <v>313</v>
      </c>
    </row>
    <row r="33" spans="1:2" x14ac:dyDescent="0.35">
      <c r="A33" s="16" t="s">
        <v>105</v>
      </c>
      <c r="B33" s="5">
        <v>329</v>
      </c>
    </row>
    <row r="34" spans="1:2" x14ac:dyDescent="0.35">
      <c r="A34" s="16" t="s">
        <v>71</v>
      </c>
      <c r="B34" s="5">
        <v>335</v>
      </c>
    </row>
    <row r="35" spans="1:2" x14ac:dyDescent="0.35">
      <c r="A35" s="16" t="s">
        <v>37</v>
      </c>
      <c r="B35" s="5">
        <v>336</v>
      </c>
    </row>
    <row r="36" spans="1:2" x14ac:dyDescent="0.35">
      <c r="A36" s="16" t="s">
        <v>85</v>
      </c>
      <c r="B36" s="5">
        <v>343</v>
      </c>
    </row>
    <row r="37" spans="1:2" x14ac:dyDescent="0.35">
      <c r="A37" s="16" t="s">
        <v>72</v>
      </c>
      <c r="B37" s="5">
        <v>355</v>
      </c>
    </row>
    <row r="38" spans="1:2" x14ac:dyDescent="0.35">
      <c r="A38" s="16" t="s">
        <v>63</v>
      </c>
      <c r="B38" s="5">
        <v>368</v>
      </c>
    </row>
    <row r="39" spans="1:2" x14ac:dyDescent="0.35">
      <c r="A39" s="16" t="s">
        <v>75</v>
      </c>
      <c r="B39" s="5">
        <v>371</v>
      </c>
    </row>
    <row r="40" spans="1:2" x14ac:dyDescent="0.35">
      <c r="A40" s="16" t="s">
        <v>107</v>
      </c>
      <c r="B40" s="5">
        <v>397</v>
      </c>
    </row>
    <row r="41" spans="1:2" x14ac:dyDescent="0.35">
      <c r="A41" s="16" t="s">
        <v>68</v>
      </c>
      <c r="B41" s="5">
        <v>404</v>
      </c>
    </row>
    <row r="42" spans="1:2" x14ac:dyDescent="0.35">
      <c r="A42" s="16" t="s">
        <v>58</v>
      </c>
      <c r="B42" s="5">
        <v>409</v>
      </c>
    </row>
    <row r="43" spans="1:2" x14ac:dyDescent="0.35">
      <c r="A43" s="16" t="s">
        <v>70</v>
      </c>
      <c r="B43" s="5">
        <v>413</v>
      </c>
    </row>
    <row r="44" spans="1:2" x14ac:dyDescent="0.35">
      <c r="A44" s="16" t="s">
        <v>49</v>
      </c>
      <c r="B44" s="5">
        <v>419</v>
      </c>
    </row>
    <row r="45" spans="1:2" x14ac:dyDescent="0.35">
      <c r="A45" s="16" t="s">
        <v>97</v>
      </c>
      <c r="B45" s="5">
        <v>422</v>
      </c>
    </row>
    <row r="46" spans="1:2" x14ac:dyDescent="0.35">
      <c r="A46" s="16" t="s">
        <v>45</v>
      </c>
      <c r="B46" s="5">
        <v>437</v>
      </c>
    </row>
    <row r="47" spans="1:2" x14ac:dyDescent="0.35">
      <c r="A47" s="16" t="s">
        <v>52</v>
      </c>
      <c r="B47" s="5">
        <v>448</v>
      </c>
    </row>
    <row r="48" spans="1:2" x14ac:dyDescent="0.35">
      <c r="A48" s="16" t="s">
        <v>47</v>
      </c>
      <c r="B48" s="5">
        <v>455</v>
      </c>
    </row>
    <row r="49" spans="1:2" x14ac:dyDescent="0.35">
      <c r="A49" s="16" t="s">
        <v>41</v>
      </c>
      <c r="B49" s="5">
        <v>457</v>
      </c>
    </row>
    <row r="50" spans="1:2" x14ac:dyDescent="0.35">
      <c r="A50" s="16" t="s">
        <v>32</v>
      </c>
      <c r="B50" s="5">
        <v>466</v>
      </c>
    </row>
    <row r="51" spans="1:2" x14ac:dyDescent="0.35">
      <c r="A51" s="16" t="s">
        <v>35</v>
      </c>
      <c r="B51" s="5">
        <v>471</v>
      </c>
    </row>
    <row r="52" spans="1:2" x14ac:dyDescent="0.35">
      <c r="A52" s="16" t="s">
        <v>43</v>
      </c>
      <c r="B52" s="5">
        <v>474</v>
      </c>
    </row>
    <row r="53" spans="1:2" x14ac:dyDescent="0.35">
      <c r="A53" s="16" t="s">
        <v>91</v>
      </c>
      <c r="B53" s="5">
        <v>479</v>
      </c>
    </row>
    <row r="54" spans="1:2" x14ac:dyDescent="0.35">
      <c r="A54" s="16" t="s">
        <v>42</v>
      </c>
      <c r="B54" s="5">
        <v>506</v>
      </c>
    </row>
    <row r="55" spans="1:2" x14ac:dyDescent="0.35">
      <c r="A55" s="16" t="s">
        <v>96</v>
      </c>
      <c r="B55" s="5">
        <v>513</v>
      </c>
    </row>
    <row r="56" spans="1:2" x14ac:dyDescent="0.35">
      <c r="A56" s="16" t="s">
        <v>78</v>
      </c>
      <c r="B56" s="5">
        <v>514</v>
      </c>
    </row>
    <row r="57" spans="1:2" x14ac:dyDescent="0.35">
      <c r="A57" s="16" t="s">
        <v>33</v>
      </c>
      <c r="B57" s="5">
        <v>515</v>
      </c>
    </row>
    <row r="58" spans="1:2" x14ac:dyDescent="0.35">
      <c r="A58" s="16" t="s">
        <v>88</v>
      </c>
      <c r="B58" s="5">
        <v>525</v>
      </c>
    </row>
    <row r="59" spans="1:2" x14ac:dyDescent="0.35">
      <c r="A59" s="16" t="s">
        <v>48</v>
      </c>
      <c r="B59" s="5">
        <v>529</v>
      </c>
    </row>
    <row r="60" spans="1:2" x14ac:dyDescent="0.35">
      <c r="A60" s="16" t="s">
        <v>40</v>
      </c>
      <c r="B60" s="5">
        <v>548</v>
      </c>
    </row>
    <row r="61" spans="1:2" x14ac:dyDescent="0.35">
      <c r="A61" s="16" t="s">
        <v>87</v>
      </c>
      <c r="B61" s="5">
        <v>559</v>
      </c>
    </row>
    <row r="62" spans="1:2" x14ac:dyDescent="0.35">
      <c r="A62" s="16" t="s">
        <v>74</v>
      </c>
      <c r="B62" s="5">
        <v>569</v>
      </c>
    </row>
    <row r="63" spans="1:2" x14ac:dyDescent="0.35">
      <c r="A63" s="16" t="s">
        <v>92</v>
      </c>
      <c r="B63" s="5">
        <v>573</v>
      </c>
    </row>
    <row r="64" spans="1:2" x14ac:dyDescent="0.35">
      <c r="A64" s="16" t="s">
        <v>53</v>
      </c>
      <c r="B64" s="5">
        <v>575</v>
      </c>
    </row>
    <row r="65" spans="1:2" x14ac:dyDescent="0.35">
      <c r="A65" s="16" t="s">
        <v>55</v>
      </c>
      <c r="B65" s="5">
        <v>605</v>
      </c>
    </row>
    <row r="66" spans="1:2" x14ac:dyDescent="0.35">
      <c r="A66" s="16" t="s">
        <v>20</v>
      </c>
      <c r="B66" s="5">
        <v>608</v>
      </c>
    </row>
    <row r="67" spans="1:2" x14ac:dyDescent="0.35">
      <c r="A67" s="16" t="s">
        <v>30</v>
      </c>
      <c r="B67" s="5">
        <v>667</v>
      </c>
    </row>
    <row r="68" spans="1:2" x14ac:dyDescent="0.35">
      <c r="A68" s="16" t="s">
        <v>44</v>
      </c>
      <c r="B68" s="5">
        <v>671</v>
      </c>
    </row>
    <row r="69" spans="1:2" x14ac:dyDescent="0.35">
      <c r="A69" s="16" t="s">
        <v>66</v>
      </c>
      <c r="B69" s="5">
        <v>677</v>
      </c>
    </row>
    <row r="70" spans="1:2" x14ac:dyDescent="0.35">
      <c r="A70" s="16" t="s">
        <v>56</v>
      </c>
      <c r="B70" s="5">
        <v>682</v>
      </c>
    </row>
    <row r="71" spans="1:2" x14ac:dyDescent="0.35">
      <c r="A71" s="16" t="s">
        <v>50</v>
      </c>
      <c r="B71" s="5">
        <v>732</v>
      </c>
    </row>
    <row r="72" spans="1:2" x14ac:dyDescent="0.35">
      <c r="A72" s="16" t="s">
        <v>22</v>
      </c>
      <c r="B72" s="5">
        <v>746</v>
      </c>
    </row>
    <row r="73" spans="1:2" x14ac:dyDescent="0.35">
      <c r="A73" s="16" t="s">
        <v>54</v>
      </c>
      <c r="B73" s="5">
        <v>789</v>
      </c>
    </row>
    <row r="74" spans="1:2" x14ac:dyDescent="0.35">
      <c r="A74" s="16" t="s">
        <v>77</v>
      </c>
      <c r="B74" s="5">
        <v>793</v>
      </c>
    </row>
    <row r="75" spans="1:2" x14ac:dyDescent="0.35">
      <c r="A75" s="16" t="s">
        <v>29</v>
      </c>
      <c r="B75" s="5">
        <v>842</v>
      </c>
    </row>
    <row r="76" spans="1:2" x14ac:dyDescent="0.35">
      <c r="A76" s="16" t="s">
        <v>46</v>
      </c>
      <c r="B76" s="5">
        <v>845</v>
      </c>
    </row>
    <row r="77" spans="1:2" x14ac:dyDescent="0.35">
      <c r="A77" s="16" t="s">
        <v>90</v>
      </c>
      <c r="B77" s="5">
        <v>855</v>
      </c>
    </row>
    <row r="78" spans="1:2" x14ac:dyDescent="0.35">
      <c r="A78" s="16" t="s">
        <v>57</v>
      </c>
      <c r="B78" s="5">
        <v>995</v>
      </c>
    </row>
    <row r="79" spans="1:2" x14ac:dyDescent="0.35">
      <c r="A79" s="16" t="s">
        <v>26</v>
      </c>
      <c r="B79" s="5">
        <v>1004</v>
      </c>
    </row>
    <row r="80" spans="1:2" x14ac:dyDescent="0.35">
      <c r="A80" s="16" t="s">
        <v>23</v>
      </c>
      <c r="B80" s="5">
        <v>1115</v>
      </c>
    </row>
    <row r="81" spans="1:2" x14ac:dyDescent="0.35">
      <c r="A81" s="16" t="s">
        <v>523</v>
      </c>
      <c r="B81" s="5">
        <v>33137</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3EC042-11C1-4C02-B612-8CDC42DF62DF}">
  <sheetPr codeName="Sheet25"/>
  <dimension ref="A3:B81"/>
  <sheetViews>
    <sheetView workbookViewId="0">
      <selection activeCell="D35" sqref="D35"/>
    </sheetView>
  </sheetViews>
  <sheetFormatPr defaultRowHeight="14.5" x14ac:dyDescent="0.35"/>
  <cols>
    <col min="1" max="1" width="28.81640625" bestFit="1" customWidth="1"/>
    <col min="2" max="2" width="14.36328125" bestFit="1" customWidth="1"/>
  </cols>
  <sheetData>
    <row r="3" spans="1:2" x14ac:dyDescent="0.35">
      <c r="A3" s="25" t="s">
        <v>369</v>
      </c>
      <c r="B3" t="s">
        <v>528</v>
      </c>
    </row>
    <row r="4" spans="1:2" x14ac:dyDescent="0.35">
      <c r="A4" s="16" t="s">
        <v>95</v>
      </c>
      <c r="B4" s="18">
        <v>976.0124942623072</v>
      </c>
    </row>
    <row r="5" spans="1:2" x14ac:dyDescent="0.35">
      <c r="A5" s="16" t="s">
        <v>67</v>
      </c>
      <c r="B5" s="18">
        <v>1009.824999572709</v>
      </c>
    </row>
    <row r="6" spans="1:2" x14ac:dyDescent="0.35">
      <c r="A6" s="16" t="s">
        <v>61</v>
      </c>
      <c r="B6" s="18">
        <v>1019.2</v>
      </c>
    </row>
    <row r="7" spans="1:2" x14ac:dyDescent="0.35">
      <c r="A7" s="16" t="s">
        <v>60</v>
      </c>
      <c r="B7" s="18">
        <v>1098.6749998088922</v>
      </c>
    </row>
    <row r="8" spans="1:2" x14ac:dyDescent="0.35">
      <c r="A8" s="16" t="s">
        <v>78</v>
      </c>
      <c r="B8" s="18">
        <v>1136.9999996647232</v>
      </c>
    </row>
    <row r="9" spans="1:2" x14ac:dyDescent="0.35">
      <c r="A9" s="16" t="s">
        <v>94</v>
      </c>
      <c r="B9" s="18">
        <v>1449.999999046325</v>
      </c>
    </row>
    <row r="10" spans="1:2" x14ac:dyDescent="0.35">
      <c r="A10" s="16" t="s">
        <v>122</v>
      </c>
      <c r="B10" s="18">
        <v>1532.2999986335626</v>
      </c>
    </row>
    <row r="11" spans="1:2" x14ac:dyDescent="0.35">
      <c r="A11" s="16" t="s">
        <v>98</v>
      </c>
      <c r="B11" s="18">
        <v>2263.9999994635568</v>
      </c>
    </row>
    <row r="12" spans="1:2" x14ac:dyDescent="0.35">
      <c r="A12" s="16" t="s">
        <v>137</v>
      </c>
      <c r="B12" s="18">
        <v>2354.79999566078</v>
      </c>
    </row>
    <row r="13" spans="1:2" x14ac:dyDescent="0.35">
      <c r="A13" s="16" t="s">
        <v>93</v>
      </c>
      <c r="B13" s="18">
        <v>2672.3999997973442</v>
      </c>
    </row>
    <row r="14" spans="1:2" x14ac:dyDescent="0.35">
      <c r="A14" s="16" t="s">
        <v>80</v>
      </c>
      <c r="B14" s="18">
        <v>2707.5999984562382</v>
      </c>
    </row>
    <row r="15" spans="1:2" x14ac:dyDescent="0.35">
      <c r="A15" s="16" t="s">
        <v>71</v>
      </c>
      <c r="B15" s="18">
        <v>2800.0899983115473</v>
      </c>
    </row>
    <row r="16" spans="1:2" x14ac:dyDescent="0.35">
      <c r="A16" s="16" t="s">
        <v>99</v>
      </c>
      <c r="B16" s="18">
        <v>2820.1874994067471</v>
      </c>
    </row>
    <row r="17" spans="1:2" x14ac:dyDescent="0.35">
      <c r="A17" s="16" t="s">
        <v>75</v>
      </c>
      <c r="B17" s="18">
        <v>2846.6999953061331</v>
      </c>
    </row>
    <row r="18" spans="1:2" x14ac:dyDescent="0.35">
      <c r="A18" s="16" t="s">
        <v>72</v>
      </c>
      <c r="B18" s="18">
        <v>2946.3299989156417</v>
      </c>
    </row>
    <row r="19" spans="1:2" x14ac:dyDescent="0.35">
      <c r="A19" s="16" t="s">
        <v>64</v>
      </c>
      <c r="B19" s="18">
        <v>3015.7199984192835</v>
      </c>
    </row>
    <row r="20" spans="1:2" x14ac:dyDescent="0.35">
      <c r="A20" s="16" t="s">
        <v>73</v>
      </c>
      <c r="B20" s="18">
        <v>3200.2499958872795</v>
      </c>
    </row>
    <row r="21" spans="1:2" x14ac:dyDescent="0.35">
      <c r="A21" s="16" t="s">
        <v>77</v>
      </c>
      <c r="B21" s="18">
        <v>3207.2399977013406</v>
      </c>
    </row>
    <row r="22" spans="1:2" x14ac:dyDescent="0.35">
      <c r="A22" s="16" t="s">
        <v>79</v>
      </c>
      <c r="B22" s="18">
        <v>3303.2249932475306</v>
      </c>
    </row>
    <row r="23" spans="1:2" x14ac:dyDescent="0.35">
      <c r="A23" s="16" t="s">
        <v>74</v>
      </c>
      <c r="B23" s="18">
        <v>3524.8524946562916</v>
      </c>
    </row>
    <row r="24" spans="1:2" x14ac:dyDescent="0.35">
      <c r="A24" s="16" t="s">
        <v>51</v>
      </c>
      <c r="B24" s="18">
        <v>3604.0999962296296</v>
      </c>
    </row>
    <row r="25" spans="1:2" x14ac:dyDescent="0.35">
      <c r="A25" s="16" t="s">
        <v>69</v>
      </c>
      <c r="B25" s="18">
        <v>3686.1999939709835</v>
      </c>
    </row>
    <row r="26" spans="1:2" x14ac:dyDescent="0.35">
      <c r="A26" s="16" t="s">
        <v>37</v>
      </c>
      <c r="B26" s="18">
        <v>3686.9999983906737</v>
      </c>
    </row>
    <row r="27" spans="1:2" x14ac:dyDescent="0.35">
      <c r="A27" s="16" t="s">
        <v>56</v>
      </c>
      <c r="B27" s="18">
        <v>3789.5999930530702</v>
      </c>
    </row>
    <row r="28" spans="1:2" x14ac:dyDescent="0.35">
      <c r="A28" s="16" t="s">
        <v>108</v>
      </c>
      <c r="B28" s="18">
        <v>3928.5</v>
      </c>
    </row>
    <row r="29" spans="1:2" x14ac:dyDescent="0.35">
      <c r="A29" s="16" t="s">
        <v>109</v>
      </c>
      <c r="B29" s="18">
        <v>4536.3999905913988</v>
      </c>
    </row>
    <row r="30" spans="1:2" x14ac:dyDescent="0.35">
      <c r="A30" s="16" t="s">
        <v>107</v>
      </c>
      <c r="B30" s="18">
        <v>4542.9799974255211</v>
      </c>
    </row>
    <row r="31" spans="1:2" x14ac:dyDescent="0.35">
      <c r="A31" s="16" t="s">
        <v>62</v>
      </c>
      <c r="B31" s="18">
        <v>4781.5999976396552</v>
      </c>
    </row>
    <row r="32" spans="1:2" x14ac:dyDescent="0.35">
      <c r="A32" s="16" t="s">
        <v>100</v>
      </c>
      <c r="B32" s="18">
        <v>4869.7599969386974</v>
      </c>
    </row>
    <row r="33" spans="1:2" x14ac:dyDescent="0.35">
      <c r="A33" s="16" t="s">
        <v>65</v>
      </c>
      <c r="B33" s="18">
        <v>4884.6000000000004</v>
      </c>
    </row>
    <row r="34" spans="1:2" x14ac:dyDescent="0.35">
      <c r="A34" s="16" t="s">
        <v>68</v>
      </c>
      <c r="B34" s="18">
        <v>5018.9999931365201</v>
      </c>
    </row>
    <row r="35" spans="1:2" x14ac:dyDescent="0.35">
      <c r="A35" s="16" t="s">
        <v>76</v>
      </c>
      <c r="B35" s="18">
        <v>5456.099999854714</v>
      </c>
    </row>
    <row r="36" spans="1:2" x14ac:dyDescent="0.35">
      <c r="A36" s="16" t="s">
        <v>54</v>
      </c>
      <c r="B36" s="18">
        <v>5459.564993955566</v>
      </c>
    </row>
    <row r="37" spans="1:2" x14ac:dyDescent="0.35">
      <c r="A37" s="16" t="s">
        <v>44</v>
      </c>
      <c r="B37" s="18">
        <v>5770.1049956953093</v>
      </c>
    </row>
    <row r="38" spans="1:2" x14ac:dyDescent="0.35">
      <c r="A38" s="16" t="s">
        <v>49</v>
      </c>
      <c r="B38" s="18">
        <v>6405.2999936163378</v>
      </c>
    </row>
    <row r="39" spans="1:2" x14ac:dyDescent="0.35">
      <c r="A39" s="16" t="s">
        <v>96</v>
      </c>
      <c r="B39" s="18">
        <v>6467.2499931715402</v>
      </c>
    </row>
    <row r="40" spans="1:2" x14ac:dyDescent="0.35">
      <c r="A40" s="16" t="s">
        <v>89</v>
      </c>
      <c r="B40" s="18">
        <v>6539.375</v>
      </c>
    </row>
    <row r="41" spans="1:2" x14ac:dyDescent="0.35">
      <c r="A41" s="16" t="s">
        <v>25</v>
      </c>
      <c r="B41" s="18">
        <v>6743.209993019691</v>
      </c>
    </row>
    <row r="42" spans="1:2" x14ac:dyDescent="0.35">
      <c r="A42" s="16" t="s">
        <v>45</v>
      </c>
      <c r="B42" s="18">
        <v>6854.0599930465205</v>
      </c>
    </row>
    <row r="43" spans="1:2" x14ac:dyDescent="0.35">
      <c r="A43" s="16" t="s">
        <v>114</v>
      </c>
      <c r="B43" s="18">
        <v>6962.499998770646</v>
      </c>
    </row>
    <row r="44" spans="1:2" x14ac:dyDescent="0.35">
      <c r="A44" s="16" t="s">
        <v>52</v>
      </c>
      <c r="B44" s="18">
        <v>7001.2699917335003</v>
      </c>
    </row>
    <row r="45" spans="1:2" x14ac:dyDescent="0.35">
      <c r="A45" s="16" t="s">
        <v>43</v>
      </c>
      <c r="B45" s="18">
        <v>7136.099988842001</v>
      </c>
    </row>
    <row r="46" spans="1:2" x14ac:dyDescent="0.35">
      <c r="A46" s="16" t="s">
        <v>63</v>
      </c>
      <c r="B46" s="18">
        <v>7349.3249949937599</v>
      </c>
    </row>
    <row r="47" spans="1:2" x14ac:dyDescent="0.35">
      <c r="A47" s="16" t="s">
        <v>106</v>
      </c>
      <c r="B47" s="18">
        <v>7419.9999928474426</v>
      </c>
    </row>
    <row r="48" spans="1:2" x14ac:dyDescent="0.35">
      <c r="A48" s="16" t="s">
        <v>90</v>
      </c>
      <c r="B48" s="18">
        <v>7581.9999919235588</v>
      </c>
    </row>
    <row r="49" spans="1:2" x14ac:dyDescent="0.35">
      <c r="A49" s="16" t="s">
        <v>28</v>
      </c>
      <c r="B49" s="18">
        <v>7886.8999840319048</v>
      </c>
    </row>
    <row r="50" spans="1:2" x14ac:dyDescent="0.35">
      <c r="A50" s="16" t="s">
        <v>33</v>
      </c>
      <c r="B50" s="18">
        <v>8193.5599875964162</v>
      </c>
    </row>
    <row r="51" spans="1:2" x14ac:dyDescent="0.35">
      <c r="A51" s="16" t="s">
        <v>87</v>
      </c>
      <c r="B51" s="18">
        <v>8615.6999892711538</v>
      </c>
    </row>
    <row r="52" spans="1:2" x14ac:dyDescent="0.35">
      <c r="A52" s="16" t="s">
        <v>32</v>
      </c>
      <c r="B52" s="18">
        <v>9233.9999801158792</v>
      </c>
    </row>
    <row r="53" spans="1:2" x14ac:dyDescent="0.35">
      <c r="A53" s="16" t="s">
        <v>55</v>
      </c>
      <c r="B53" s="18">
        <v>9940.3199862241672</v>
      </c>
    </row>
    <row r="54" spans="1:2" x14ac:dyDescent="0.35">
      <c r="A54" s="16" t="s">
        <v>88</v>
      </c>
      <c r="B54" s="18">
        <v>9955.8299889352038</v>
      </c>
    </row>
    <row r="55" spans="1:2" x14ac:dyDescent="0.35">
      <c r="A55" s="16" t="s">
        <v>92</v>
      </c>
      <c r="B55" s="18">
        <v>10343.129989854977</v>
      </c>
    </row>
    <row r="56" spans="1:2" x14ac:dyDescent="0.35">
      <c r="A56" s="16" t="s">
        <v>91</v>
      </c>
      <c r="B56" s="18">
        <v>10394.789994295712</v>
      </c>
    </row>
    <row r="57" spans="1:2" x14ac:dyDescent="0.35">
      <c r="A57" s="16" t="s">
        <v>40</v>
      </c>
      <c r="B57" s="18">
        <v>10558.649992246917</v>
      </c>
    </row>
    <row r="58" spans="1:2" x14ac:dyDescent="0.35">
      <c r="A58" s="16" t="s">
        <v>47</v>
      </c>
      <c r="B58" s="18">
        <v>10610.54997061191</v>
      </c>
    </row>
    <row r="59" spans="1:2" x14ac:dyDescent="0.35">
      <c r="A59" s="16" t="s">
        <v>57</v>
      </c>
      <c r="B59" s="18">
        <v>10740.249988017576</v>
      </c>
    </row>
    <row r="60" spans="1:2" x14ac:dyDescent="0.35">
      <c r="A60" s="16" t="s">
        <v>38</v>
      </c>
      <c r="B60" s="18">
        <v>11100.914999163151</v>
      </c>
    </row>
    <row r="61" spans="1:2" x14ac:dyDescent="0.35">
      <c r="A61" s="16" t="s">
        <v>58</v>
      </c>
      <c r="B61" s="18">
        <v>11768.999989293512</v>
      </c>
    </row>
    <row r="62" spans="1:2" x14ac:dyDescent="0.35">
      <c r="A62" s="16" t="s">
        <v>41</v>
      </c>
      <c r="B62" s="18">
        <v>11812.570467055913</v>
      </c>
    </row>
    <row r="63" spans="1:2" x14ac:dyDescent="0.35">
      <c r="A63" s="16" t="s">
        <v>50</v>
      </c>
      <c r="B63" s="18">
        <v>12030.729988057908</v>
      </c>
    </row>
    <row r="64" spans="1:2" x14ac:dyDescent="0.35">
      <c r="A64" s="16" t="s">
        <v>46</v>
      </c>
      <c r="B64" s="18">
        <v>12718.157477499721</v>
      </c>
    </row>
    <row r="65" spans="1:2" x14ac:dyDescent="0.35">
      <c r="A65" s="16" t="s">
        <v>35</v>
      </c>
      <c r="B65" s="18">
        <v>13165.699969142675</v>
      </c>
    </row>
    <row r="66" spans="1:2" x14ac:dyDescent="0.35">
      <c r="A66" s="16" t="s">
        <v>105</v>
      </c>
      <c r="B66" s="18">
        <v>13526.299989306912</v>
      </c>
    </row>
    <row r="67" spans="1:2" x14ac:dyDescent="0.35">
      <c r="A67" s="16" t="s">
        <v>86</v>
      </c>
      <c r="B67" s="18">
        <v>14085.899991913129</v>
      </c>
    </row>
    <row r="68" spans="1:2" x14ac:dyDescent="0.35">
      <c r="A68" s="16" t="s">
        <v>42</v>
      </c>
      <c r="B68" s="18">
        <v>15316.329988640544</v>
      </c>
    </row>
    <row r="69" spans="1:2" x14ac:dyDescent="0.35">
      <c r="A69" s="16" t="s">
        <v>48</v>
      </c>
      <c r="B69" s="18">
        <v>16034.759988579139</v>
      </c>
    </row>
    <row r="70" spans="1:2" x14ac:dyDescent="0.35">
      <c r="A70" s="16" t="s">
        <v>70</v>
      </c>
      <c r="B70" s="18">
        <v>16923.839990153905</v>
      </c>
    </row>
    <row r="71" spans="1:2" x14ac:dyDescent="0.35">
      <c r="A71" s="16" t="s">
        <v>53</v>
      </c>
      <c r="B71" s="18">
        <v>16999.062489471384</v>
      </c>
    </row>
    <row r="72" spans="1:2" x14ac:dyDescent="0.35">
      <c r="A72" s="16" t="s">
        <v>97</v>
      </c>
      <c r="B72" s="18">
        <v>22596.874971222107</v>
      </c>
    </row>
    <row r="73" spans="1:2" x14ac:dyDescent="0.35">
      <c r="A73" s="16" t="s">
        <v>22</v>
      </c>
      <c r="B73" s="18">
        <v>24640.199985064552</v>
      </c>
    </row>
    <row r="74" spans="1:2" x14ac:dyDescent="0.35">
      <c r="A74" s="16" t="s">
        <v>29</v>
      </c>
      <c r="B74" s="18">
        <v>25803.959987455601</v>
      </c>
    </row>
    <row r="75" spans="1:2" x14ac:dyDescent="0.35">
      <c r="A75" s="16" t="s">
        <v>30</v>
      </c>
      <c r="B75" s="18">
        <v>28567.894960623951</v>
      </c>
    </row>
    <row r="76" spans="1:2" x14ac:dyDescent="0.35">
      <c r="A76" s="16" t="s">
        <v>66</v>
      </c>
      <c r="B76" s="18">
        <v>32825.549969949541</v>
      </c>
    </row>
    <row r="77" spans="1:2" x14ac:dyDescent="0.35">
      <c r="A77" s="16" t="s">
        <v>26</v>
      </c>
      <c r="B77" s="18">
        <v>33936.659970028639</v>
      </c>
    </row>
    <row r="78" spans="1:2" x14ac:dyDescent="0.35">
      <c r="A78" s="16" t="s">
        <v>23</v>
      </c>
      <c r="B78" s="18">
        <v>51921.099923469075</v>
      </c>
    </row>
    <row r="79" spans="1:2" x14ac:dyDescent="0.35">
      <c r="A79" s="16" t="s">
        <v>20</v>
      </c>
      <c r="B79" s="18">
        <v>64455.387977907172</v>
      </c>
    </row>
    <row r="80" spans="1:2" x14ac:dyDescent="0.35">
      <c r="A80" s="16" t="s">
        <v>85</v>
      </c>
      <c r="B80" s="18">
        <v>73888.034918368794</v>
      </c>
    </row>
    <row r="81" spans="1:2" x14ac:dyDescent="0.35">
      <c r="A81" s="16" t="s">
        <v>523</v>
      </c>
      <c r="B81" s="18">
        <v>816954.91517863411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6B0958-F8E8-4DB5-A584-F2C0ED96788A}">
  <sheetPr codeName="Sheet26"/>
  <dimension ref="A5:E1005"/>
  <sheetViews>
    <sheetView zoomScale="71" workbookViewId="0">
      <selection activeCell="T7" sqref="T7"/>
    </sheetView>
  </sheetViews>
  <sheetFormatPr defaultRowHeight="14.5" x14ac:dyDescent="0.35"/>
  <cols>
    <col min="1" max="1" width="10.08984375" bestFit="1" customWidth="1"/>
    <col min="2" max="2" width="18.26953125" bestFit="1" customWidth="1"/>
    <col min="3" max="3" width="28.81640625" bestFit="1" customWidth="1"/>
    <col min="4" max="4" width="10" style="26" customWidth="1"/>
    <col min="5" max="5" width="11" style="19" bestFit="1" customWidth="1"/>
  </cols>
  <sheetData>
    <row r="5" spans="1:5" x14ac:dyDescent="0.35">
      <c r="A5" t="s">
        <v>3</v>
      </c>
      <c r="B5" t="s">
        <v>529</v>
      </c>
      <c r="C5" t="s">
        <v>526</v>
      </c>
      <c r="D5" s="26" t="s">
        <v>530</v>
      </c>
      <c r="E5" s="19" t="s">
        <v>531</v>
      </c>
    </row>
    <row r="6" spans="1:5" x14ac:dyDescent="0.35">
      <c r="A6" t="s">
        <v>104</v>
      </c>
      <c r="B6" t="s">
        <v>532</v>
      </c>
      <c r="C6" t="s">
        <v>70</v>
      </c>
      <c r="D6" s="26">
        <v>24</v>
      </c>
      <c r="E6" s="19">
        <v>886.6</v>
      </c>
    </row>
    <row r="7" spans="1:5" x14ac:dyDescent="0.35">
      <c r="A7" t="s">
        <v>104</v>
      </c>
      <c r="B7" t="s">
        <v>532</v>
      </c>
      <c r="C7" t="s">
        <v>87</v>
      </c>
      <c r="D7" s="26">
        <v>26</v>
      </c>
      <c r="E7" s="19">
        <v>373.5</v>
      </c>
    </row>
    <row r="8" spans="1:5" x14ac:dyDescent="0.35">
      <c r="A8" t="s">
        <v>104</v>
      </c>
      <c r="B8" t="s">
        <v>532</v>
      </c>
      <c r="C8" t="s">
        <v>64</v>
      </c>
      <c r="D8" s="26">
        <v>2</v>
      </c>
      <c r="E8" s="19">
        <v>18</v>
      </c>
    </row>
    <row r="9" spans="1:5" x14ac:dyDescent="0.35">
      <c r="A9" t="s">
        <v>104</v>
      </c>
      <c r="B9" t="s">
        <v>532</v>
      </c>
      <c r="C9" t="s">
        <v>38</v>
      </c>
      <c r="D9" s="26">
        <v>20</v>
      </c>
      <c r="E9" s="19">
        <v>878</v>
      </c>
    </row>
    <row r="10" spans="1:5" x14ac:dyDescent="0.35">
      <c r="A10" t="s">
        <v>104</v>
      </c>
      <c r="B10" t="s">
        <v>532</v>
      </c>
      <c r="C10" t="s">
        <v>98</v>
      </c>
      <c r="D10" s="26">
        <v>6</v>
      </c>
      <c r="E10" s="19">
        <v>60</v>
      </c>
    </row>
    <row r="11" spans="1:5" x14ac:dyDescent="0.35">
      <c r="A11" t="s">
        <v>104</v>
      </c>
      <c r="B11" t="s">
        <v>532</v>
      </c>
      <c r="C11" t="s">
        <v>55</v>
      </c>
      <c r="D11" s="26">
        <v>48</v>
      </c>
      <c r="E11" s="19">
        <v>795.59999978542305</v>
      </c>
    </row>
    <row r="12" spans="1:5" x14ac:dyDescent="0.35">
      <c r="A12" t="s">
        <v>104</v>
      </c>
      <c r="B12" t="s">
        <v>532</v>
      </c>
      <c r="C12" t="s">
        <v>23</v>
      </c>
      <c r="D12" s="26">
        <v>40</v>
      </c>
      <c r="E12" s="19">
        <v>2200</v>
      </c>
    </row>
    <row r="13" spans="1:5" x14ac:dyDescent="0.35">
      <c r="A13" t="s">
        <v>104</v>
      </c>
      <c r="B13" t="s">
        <v>532</v>
      </c>
      <c r="C13" t="s">
        <v>107</v>
      </c>
      <c r="D13" s="26">
        <v>27</v>
      </c>
      <c r="E13" s="19">
        <v>280.799999922513</v>
      </c>
    </row>
    <row r="14" spans="1:5" x14ac:dyDescent="0.35">
      <c r="A14" t="s">
        <v>104</v>
      </c>
      <c r="B14" t="s">
        <v>532</v>
      </c>
      <c r="C14" t="s">
        <v>114</v>
      </c>
      <c r="D14" s="26">
        <v>36</v>
      </c>
      <c r="E14" s="19">
        <v>879.99999970197598</v>
      </c>
    </row>
    <row r="15" spans="1:5" x14ac:dyDescent="0.35">
      <c r="A15" t="s">
        <v>104</v>
      </c>
      <c r="B15" t="s">
        <v>532</v>
      </c>
      <c r="C15" t="s">
        <v>79</v>
      </c>
      <c r="D15" s="26">
        <v>40</v>
      </c>
      <c r="E15" s="19">
        <v>503.499999605119</v>
      </c>
    </row>
    <row r="16" spans="1:5" x14ac:dyDescent="0.35">
      <c r="A16" t="s">
        <v>104</v>
      </c>
      <c r="B16" t="s">
        <v>532</v>
      </c>
      <c r="C16" t="s">
        <v>40</v>
      </c>
      <c r="D16" s="26">
        <v>20</v>
      </c>
      <c r="E16" s="19">
        <v>430</v>
      </c>
    </row>
    <row r="17" spans="1:5" x14ac:dyDescent="0.35">
      <c r="A17" t="s">
        <v>225</v>
      </c>
      <c r="B17" t="s">
        <v>533</v>
      </c>
      <c r="C17" t="s">
        <v>48</v>
      </c>
      <c r="D17" s="26">
        <v>1</v>
      </c>
      <c r="E17" s="19">
        <v>28.8</v>
      </c>
    </row>
    <row r="18" spans="1:5" x14ac:dyDescent="0.35">
      <c r="A18" t="s">
        <v>225</v>
      </c>
      <c r="B18" t="s">
        <v>533</v>
      </c>
      <c r="C18" t="s">
        <v>96</v>
      </c>
      <c r="D18" s="26">
        <v>17</v>
      </c>
      <c r="E18" s="19">
        <v>240</v>
      </c>
    </row>
    <row r="19" spans="1:5" x14ac:dyDescent="0.35">
      <c r="A19" t="s">
        <v>225</v>
      </c>
      <c r="B19" t="s">
        <v>533</v>
      </c>
      <c r="C19" t="s">
        <v>63</v>
      </c>
      <c r="D19" s="26">
        <v>3</v>
      </c>
      <c r="E19" s="19">
        <v>69.75</v>
      </c>
    </row>
    <row r="20" spans="1:5" x14ac:dyDescent="0.35">
      <c r="A20" t="s">
        <v>225</v>
      </c>
      <c r="B20" t="s">
        <v>533</v>
      </c>
      <c r="C20" t="s">
        <v>68</v>
      </c>
      <c r="D20" s="26">
        <v>25</v>
      </c>
      <c r="E20" s="19">
        <v>350</v>
      </c>
    </row>
    <row r="21" spans="1:5" x14ac:dyDescent="0.35">
      <c r="A21" t="s">
        <v>225</v>
      </c>
      <c r="B21" t="s">
        <v>533</v>
      </c>
      <c r="C21" t="s">
        <v>29</v>
      </c>
      <c r="D21" s="26">
        <v>10</v>
      </c>
      <c r="E21" s="19">
        <v>340</v>
      </c>
    </row>
    <row r="22" spans="1:5" x14ac:dyDescent="0.35">
      <c r="A22" t="s">
        <v>225</v>
      </c>
      <c r="B22" t="s">
        <v>533</v>
      </c>
      <c r="C22" t="s">
        <v>100</v>
      </c>
      <c r="D22" s="26">
        <v>10</v>
      </c>
      <c r="E22" s="19">
        <v>320</v>
      </c>
    </row>
    <row r="23" spans="1:5" x14ac:dyDescent="0.35">
      <c r="A23" t="s">
        <v>225</v>
      </c>
      <c r="B23" t="s">
        <v>533</v>
      </c>
      <c r="C23" t="s">
        <v>92</v>
      </c>
      <c r="D23" s="26">
        <v>91</v>
      </c>
      <c r="E23" s="19">
        <v>1705.1999984353699</v>
      </c>
    </row>
    <row r="24" spans="1:5" x14ac:dyDescent="0.35">
      <c r="A24" t="s">
        <v>225</v>
      </c>
      <c r="B24" t="s">
        <v>533</v>
      </c>
      <c r="C24" t="s">
        <v>56</v>
      </c>
      <c r="D24" s="26">
        <v>20</v>
      </c>
      <c r="E24" s="19">
        <v>108</v>
      </c>
    </row>
    <row r="25" spans="1:5" x14ac:dyDescent="0.35">
      <c r="A25" t="s">
        <v>225</v>
      </c>
      <c r="B25" t="s">
        <v>533</v>
      </c>
      <c r="C25" t="s">
        <v>71</v>
      </c>
      <c r="D25" s="26">
        <v>14</v>
      </c>
      <c r="E25" s="19">
        <v>128.80000000000001</v>
      </c>
    </row>
    <row r="26" spans="1:5" x14ac:dyDescent="0.35">
      <c r="A26" t="s">
        <v>225</v>
      </c>
      <c r="B26" t="s">
        <v>533</v>
      </c>
      <c r="C26" t="s">
        <v>42</v>
      </c>
      <c r="D26" s="26">
        <v>10</v>
      </c>
      <c r="E26" s="19">
        <v>348</v>
      </c>
    </row>
    <row r="27" spans="1:5" x14ac:dyDescent="0.35">
      <c r="A27" t="s">
        <v>225</v>
      </c>
      <c r="B27" t="s">
        <v>533</v>
      </c>
      <c r="C27" t="s">
        <v>105</v>
      </c>
      <c r="D27" s="26">
        <v>20</v>
      </c>
      <c r="E27" s="19">
        <v>816.49999588727906</v>
      </c>
    </row>
    <row r="28" spans="1:5" x14ac:dyDescent="0.35">
      <c r="A28" t="s">
        <v>225</v>
      </c>
      <c r="B28" t="s">
        <v>533</v>
      </c>
      <c r="C28" t="s">
        <v>95</v>
      </c>
      <c r="D28" s="26">
        <v>15</v>
      </c>
      <c r="E28" s="19">
        <v>162.562498860061</v>
      </c>
    </row>
    <row r="29" spans="1:5" x14ac:dyDescent="0.35">
      <c r="A29" t="s">
        <v>225</v>
      </c>
      <c r="B29" t="s">
        <v>533</v>
      </c>
      <c r="C29" t="s">
        <v>50</v>
      </c>
      <c r="D29" s="26">
        <v>10</v>
      </c>
      <c r="E29" s="19">
        <v>165.59999972581801</v>
      </c>
    </row>
    <row r="30" spans="1:5" x14ac:dyDescent="0.35">
      <c r="A30" t="s">
        <v>225</v>
      </c>
      <c r="B30" t="s">
        <v>533</v>
      </c>
      <c r="C30" t="s">
        <v>76</v>
      </c>
      <c r="D30" s="26">
        <v>5</v>
      </c>
      <c r="E30" s="19">
        <v>87.749999854713593</v>
      </c>
    </row>
    <row r="31" spans="1:5" x14ac:dyDescent="0.35">
      <c r="A31" t="s">
        <v>225</v>
      </c>
      <c r="B31" t="s">
        <v>533</v>
      </c>
      <c r="C31" t="s">
        <v>23</v>
      </c>
      <c r="D31" s="26">
        <v>25</v>
      </c>
      <c r="E31" s="19">
        <v>1182.4999987706501</v>
      </c>
    </row>
    <row r="32" spans="1:5" x14ac:dyDescent="0.35">
      <c r="A32" t="s">
        <v>225</v>
      </c>
      <c r="B32" t="s">
        <v>533</v>
      </c>
      <c r="C32" t="s">
        <v>22</v>
      </c>
      <c r="D32" s="26">
        <v>36</v>
      </c>
      <c r="E32" s="19">
        <v>1341.6</v>
      </c>
    </row>
    <row r="33" spans="1:5" x14ac:dyDescent="0.35">
      <c r="A33" t="s">
        <v>225</v>
      </c>
      <c r="B33" t="s">
        <v>533</v>
      </c>
      <c r="C33" t="s">
        <v>69</v>
      </c>
      <c r="D33" s="26">
        <v>40</v>
      </c>
      <c r="E33" s="19">
        <v>560</v>
      </c>
    </row>
    <row r="34" spans="1:5" x14ac:dyDescent="0.35">
      <c r="A34" t="s">
        <v>225</v>
      </c>
      <c r="B34" t="s">
        <v>533</v>
      </c>
      <c r="C34" t="s">
        <v>25</v>
      </c>
      <c r="D34" s="26">
        <v>25</v>
      </c>
      <c r="E34" s="19">
        <v>820</v>
      </c>
    </row>
    <row r="35" spans="1:5" x14ac:dyDescent="0.35">
      <c r="A35" t="s">
        <v>225</v>
      </c>
      <c r="B35" t="s">
        <v>533</v>
      </c>
      <c r="C35" t="s">
        <v>41</v>
      </c>
      <c r="D35" s="26">
        <v>30</v>
      </c>
      <c r="E35" s="19">
        <v>796.36499441564001</v>
      </c>
    </row>
    <row r="36" spans="1:5" x14ac:dyDescent="0.35">
      <c r="A36" t="s">
        <v>225</v>
      </c>
      <c r="B36" t="s">
        <v>533</v>
      </c>
      <c r="C36" t="s">
        <v>78</v>
      </c>
      <c r="D36" s="26">
        <v>68</v>
      </c>
      <c r="E36" s="19">
        <v>166.99999988079</v>
      </c>
    </row>
    <row r="37" spans="1:5" x14ac:dyDescent="0.35">
      <c r="A37" t="s">
        <v>225</v>
      </c>
      <c r="B37" t="s">
        <v>533</v>
      </c>
      <c r="C37" t="s">
        <v>93</v>
      </c>
      <c r="D37" s="26">
        <v>4</v>
      </c>
      <c r="E37" s="19">
        <v>68</v>
      </c>
    </row>
    <row r="38" spans="1:5" x14ac:dyDescent="0.35">
      <c r="A38" t="s">
        <v>225</v>
      </c>
      <c r="B38" t="s">
        <v>533</v>
      </c>
      <c r="C38" t="s">
        <v>54</v>
      </c>
      <c r="D38" s="26">
        <v>36</v>
      </c>
      <c r="E38" s="19">
        <v>269.7</v>
      </c>
    </row>
    <row r="39" spans="1:5" x14ac:dyDescent="0.35">
      <c r="A39" t="s">
        <v>225</v>
      </c>
      <c r="B39" t="s">
        <v>533</v>
      </c>
      <c r="C39" t="s">
        <v>33</v>
      </c>
      <c r="D39" s="26">
        <v>20</v>
      </c>
      <c r="E39" s="19">
        <v>380</v>
      </c>
    </row>
    <row r="40" spans="1:5" x14ac:dyDescent="0.35">
      <c r="A40" t="s">
        <v>171</v>
      </c>
      <c r="B40" t="s">
        <v>532</v>
      </c>
      <c r="C40" t="s">
        <v>77</v>
      </c>
      <c r="D40" s="26">
        <v>25</v>
      </c>
      <c r="E40" s="19">
        <v>90</v>
      </c>
    </row>
    <row r="41" spans="1:5" x14ac:dyDescent="0.35">
      <c r="A41" t="s">
        <v>171</v>
      </c>
      <c r="B41" t="s">
        <v>532</v>
      </c>
      <c r="C41" t="s">
        <v>76</v>
      </c>
      <c r="D41" s="26">
        <v>71</v>
      </c>
      <c r="E41" s="19">
        <v>1287</v>
      </c>
    </row>
    <row r="42" spans="1:5" x14ac:dyDescent="0.35">
      <c r="A42" t="s">
        <v>171</v>
      </c>
      <c r="B42" t="s">
        <v>532</v>
      </c>
      <c r="C42" t="s">
        <v>56</v>
      </c>
      <c r="D42" s="26">
        <v>44</v>
      </c>
      <c r="E42" s="19">
        <v>238.8</v>
      </c>
    </row>
    <row r="43" spans="1:5" x14ac:dyDescent="0.35">
      <c r="A43" t="s">
        <v>171</v>
      </c>
      <c r="B43" t="s">
        <v>532</v>
      </c>
      <c r="C43" t="s">
        <v>99</v>
      </c>
      <c r="D43" s="26">
        <v>39</v>
      </c>
      <c r="E43" s="19">
        <v>585</v>
      </c>
    </row>
    <row r="44" spans="1:5" x14ac:dyDescent="0.35">
      <c r="A44" t="s">
        <v>171</v>
      </c>
      <c r="B44" t="s">
        <v>532</v>
      </c>
      <c r="C44" t="s">
        <v>26</v>
      </c>
      <c r="D44" s="26">
        <v>40</v>
      </c>
      <c r="E44" s="19">
        <v>1216</v>
      </c>
    </row>
    <row r="45" spans="1:5" x14ac:dyDescent="0.35">
      <c r="A45" t="s">
        <v>171</v>
      </c>
      <c r="B45" t="s">
        <v>532</v>
      </c>
      <c r="C45" t="s">
        <v>95</v>
      </c>
      <c r="D45" s="26">
        <v>15</v>
      </c>
      <c r="E45" s="19">
        <v>137.69999977201201</v>
      </c>
    </row>
    <row r="46" spans="1:5" x14ac:dyDescent="0.35">
      <c r="A46" t="s">
        <v>171</v>
      </c>
      <c r="B46" t="s">
        <v>532</v>
      </c>
      <c r="C46" t="s">
        <v>96</v>
      </c>
      <c r="D46" s="26">
        <v>60</v>
      </c>
      <c r="E46" s="19">
        <v>731.99999704956997</v>
      </c>
    </row>
    <row r="47" spans="1:5" x14ac:dyDescent="0.35">
      <c r="A47" t="s">
        <v>171</v>
      </c>
      <c r="B47" t="s">
        <v>532</v>
      </c>
      <c r="C47" t="s">
        <v>72</v>
      </c>
      <c r="D47" s="26">
        <v>25</v>
      </c>
      <c r="E47" s="19">
        <v>237.5</v>
      </c>
    </row>
    <row r="48" spans="1:5" x14ac:dyDescent="0.35">
      <c r="A48" t="s">
        <v>171</v>
      </c>
      <c r="B48" t="s">
        <v>532</v>
      </c>
      <c r="C48" t="s">
        <v>66</v>
      </c>
      <c r="D48" s="26">
        <v>23</v>
      </c>
      <c r="E48" s="19">
        <v>1187.2</v>
      </c>
    </row>
    <row r="49" spans="1:5" x14ac:dyDescent="0.35">
      <c r="A49" t="s">
        <v>171</v>
      </c>
      <c r="B49" t="s">
        <v>532</v>
      </c>
      <c r="C49" t="s">
        <v>122</v>
      </c>
      <c r="D49" s="26">
        <v>38</v>
      </c>
      <c r="E49" s="19">
        <v>266</v>
      </c>
    </row>
    <row r="50" spans="1:5" x14ac:dyDescent="0.35">
      <c r="A50" t="s">
        <v>171</v>
      </c>
      <c r="B50" t="s">
        <v>532</v>
      </c>
      <c r="C50" t="s">
        <v>25</v>
      </c>
      <c r="D50" s="26">
        <v>18</v>
      </c>
      <c r="E50" s="19">
        <v>590.4</v>
      </c>
    </row>
    <row r="51" spans="1:5" x14ac:dyDescent="0.35">
      <c r="A51" t="s">
        <v>171</v>
      </c>
      <c r="B51" t="s">
        <v>532</v>
      </c>
      <c r="C51" t="s">
        <v>73</v>
      </c>
      <c r="D51" s="26">
        <v>3</v>
      </c>
      <c r="E51" s="19">
        <v>45</v>
      </c>
    </row>
    <row r="52" spans="1:5" x14ac:dyDescent="0.35">
      <c r="A52" t="s">
        <v>171</v>
      </c>
      <c r="B52" t="s">
        <v>532</v>
      </c>
      <c r="C52" t="s">
        <v>32</v>
      </c>
      <c r="D52" s="26">
        <v>21</v>
      </c>
      <c r="E52" s="19">
        <v>504</v>
      </c>
    </row>
    <row r="53" spans="1:5" x14ac:dyDescent="0.35">
      <c r="A53" t="s">
        <v>171</v>
      </c>
      <c r="B53" t="s">
        <v>532</v>
      </c>
      <c r="C53" t="s">
        <v>33</v>
      </c>
      <c r="D53" s="26">
        <v>25</v>
      </c>
      <c r="E53" s="19">
        <v>379.99999915063302</v>
      </c>
    </row>
    <row r="54" spans="1:5" x14ac:dyDescent="0.35">
      <c r="A54" t="s">
        <v>171</v>
      </c>
      <c r="B54" t="s">
        <v>532</v>
      </c>
      <c r="C54" t="s">
        <v>64</v>
      </c>
      <c r="D54" s="26">
        <v>43</v>
      </c>
      <c r="E54" s="19">
        <v>499.19999974965998</v>
      </c>
    </row>
    <row r="55" spans="1:5" x14ac:dyDescent="0.35">
      <c r="A55" t="s">
        <v>171</v>
      </c>
      <c r="B55" t="s">
        <v>532</v>
      </c>
      <c r="C55" t="s">
        <v>65</v>
      </c>
      <c r="D55" s="26">
        <v>37</v>
      </c>
      <c r="E55" s="19">
        <v>726.6</v>
      </c>
    </row>
    <row r="56" spans="1:5" x14ac:dyDescent="0.35">
      <c r="A56" t="s">
        <v>171</v>
      </c>
      <c r="B56" t="s">
        <v>532</v>
      </c>
      <c r="C56" t="s">
        <v>57</v>
      </c>
      <c r="D56" s="26">
        <v>115</v>
      </c>
      <c r="E56" s="19">
        <v>1406.2499995343301</v>
      </c>
    </row>
    <row r="57" spans="1:5" x14ac:dyDescent="0.35">
      <c r="A57" t="s">
        <v>171</v>
      </c>
      <c r="B57" t="s">
        <v>532</v>
      </c>
      <c r="C57" t="s">
        <v>29</v>
      </c>
      <c r="D57" s="26">
        <v>15</v>
      </c>
      <c r="E57" s="19">
        <v>510</v>
      </c>
    </row>
    <row r="58" spans="1:5" x14ac:dyDescent="0.35">
      <c r="A58" t="s">
        <v>171</v>
      </c>
      <c r="B58" t="s">
        <v>532</v>
      </c>
      <c r="C58" t="s">
        <v>40</v>
      </c>
      <c r="D58" s="26">
        <v>12</v>
      </c>
      <c r="E58" s="19">
        <v>258</v>
      </c>
    </row>
    <row r="59" spans="1:5" x14ac:dyDescent="0.35">
      <c r="A59" t="s">
        <v>171</v>
      </c>
      <c r="B59" t="s">
        <v>532</v>
      </c>
      <c r="C59" t="s">
        <v>44</v>
      </c>
      <c r="D59" s="26">
        <v>14</v>
      </c>
      <c r="E59" s="19">
        <v>135.1</v>
      </c>
    </row>
    <row r="60" spans="1:5" x14ac:dyDescent="0.35">
      <c r="A60" t="s">
        <v>171</v>
      </c>
      <c r="B60" t="s">
        <v>532</v>
      </c>
      <c r="C60" t="s">
        <v>49</v>
      </c>
      <c r="D60" s="26">
        <v>24</v>
      </c>
      <c r="E60" s="19">
        <v>432</v>
      </c>
    </row>
    <row r="61" spans="1:5" x14ac:dyDescent="0.35">
      <c r="A61" t="s">
        <v>171</v>
      </c>
      <c r="B61" t="s">
        <v>532</v>
      </c>
      <c r="C61" t="s">
        <v>137</v>
      </c>
      <c r="D61" s="26">
        <v>15</v>
      </c>
      <c r="E61" s="19">
        <v>210</v>
      </c>
    </row>
    <row r="62" spans="1:5" x14ac:dyDescent="0.35">
      <c r="A62" t="s">
        <v>171</v>
      </c>
      <c r="B62" t="s">
        <v>532</v>
      </c>
      <c r="C62" t="s">
        <v>86</v>
      </c>
      <c r="D62" s="26">
        <v>50</v>
      </c>
      <c r="E62" s="19">
        <v>3847.4999969825099</v>
      </c>
    </row>
    <row r="63" spans="1:5" x14ac:dyDescent="0.35">
      <c r="A63" t="s">
        <v>171</v>
      </c>
      <c r="B63" t="s">
        <v>532</v>
      </c>
      <c r="C63" t="s">
        <v>45</v>
      </c>
      <c r="D63" s="26">
        <v>16</v>
      </c>
      <c r="E63" s="19">
        <v>304</v>
      </c>
    </row>
    <row r="64" spans="1:5" x14ac:dyDescent="0.35">
      <c r="A64" t="s">
        <v>118</v>
      </c>
      <c r="B64" t="s">
        <v>534</v>
      </c>
      <c r="C64" t="s">
        <v>52</v>
      </c>
      <c r="D64" s="26">
        <v>16</v>
      </c>
      <c r="E64" s="19">
        <v>248</v>
      </c>
    </row>
    <row r="65" spans="1:5" x14ac:dyDescent="0.35">
      <c r="A65" t="s">
        <v>118</v>
      </c>
      <c r="B65" t="s">
        <v>534</v>
      </c>
      <c r="C65" t="s">
        <v>23</v>
      </c>
      <c r="D65" s="26">
        <v>15</v>
      </c>
      <c r="E65" s="19">
        <v>660</v>
      </c>
    </row>
    <row r="66" spans="1:5" x14ac:dyDescent="0.35">
      <c r="A66" t="s">
        <v>118</v>
      </c>
      <c r="B66" t="s">
        <v>534</v>
      </c>
      <c r="C66" t="s">
        <v>38</v>
      </c>
      <c r="D66" s="26">
        <v>8</v>
      </c>
      <c r="E66" s="19">
        <v>280.8</v>
      </c>
    </row>
    <row r="67" spans="1:5" x14ac:dyDescent="0.35">
      <c r="A67" t="s">
        <v>118</v>
      </c>
      <c r="B67" t="s">
        <v>534</v>
      </c>
      <c r="C67" t="s">
        <v>73</v>
      </c>
      <c r="D67" s="26">
        <v>25</v>
      </c>
      <c r="E67" s="19">
        <v>300</v>
      </c>
    </row>
    <row r="68" spans="1:5" x14ac:dyDescent="0.35">
      <c r="A68" t="s">
        <v>118</v>
      </c>
      <c r="B68" t="s">
        <v>534</v>
      </c>
      <c r="C68" t="s">
        <v>77</v>
      </c>
      <c r="D68" s="26">
        <v>18</v>
      </c>
      <c r="E68" s="19">
        <v>63.45</v>
      </c>
    </row>
    <row r="69" spans="1:5" x14ac:dyDescent="0.35">
      <c r="A69" t="s">
        <v>118</v>
      </c>
      <c r="B69" t="s">
        <v>534</v>
      </c>
      <c r="C69" t="s">
        <v>32</v>
      </c>
      <c r="D69" s="26">
        <v>20</v>
      </c>
      <c r="E69" s="19">
        <v>384</v>
      </c>
    </row>
    <row r="70" spans="1:5" x14ac:dyDescent="0.35">
      <c r="A70" t="s">
        <v>118</v>
      </c>
      <c r="B70" t="s">
        <v>534</v>
      </c>
      <c r="C70" t="s">
        <v>54</v>
      </c>
      <c r="D70" s="26">
        <v>51</v>
      </c>
      <c r="E70" s="19">
        <v>337.124999826774</v>
      </c>
    </row>
    <row r="71" spans="1:5" x14ac:dyDescent="0.35">
      <c r="A71" t="s">
        <v>118</v>
      </c>
      <c r="B71" t="s">
        <v>534</v>
      </c>
      <c r="C71" t="s">
        <v>86</v>
      </c>
      <c r="D71" s="26">
        <v>28</v>
      </c>
      <c r="E71" s="19">
        <v>1814.4</v>
      </c>
    </row>
    <row r="72" spans="1:5" x14ac:dyDescent="0.35">
      <c r="A72" t="s">
        <v>118</v>
      </c>
      <c r="B72" t="s">
        <v>534</v>
      </c>
      <c r="C72" t="s">
        <v>29</v>
      </c>
      <c r="D72" s="26">
        <v>35</v>
      </c>
      <c r="E72" s="19">
        <v>1088</v>
      </c>
    </row>
    <row r="73" spans="1:5" x14ac:dyDescent="0.35">
      <c r="A73" t="s">
        <v>118</v>
      </c>
      <c r="B73" t="s">
        <v>534</v>
      </c>
      <c r="C73" t="s">
        <v>22</v>
      </c>
      <c r="D73" s="26">
        <v>10</v>
      </c>
      <c r="E73" s="19">
        <v>312</v>
      </c>
    </row>
    <row r="74" spans="1:5" x14ac:dyDescent="0.35">
      <c r="A74" t="s">
        <v>118</v>
      </c>
      <c r="B74" t="s">
        <v>534</v>
      </c>
      <c r="C74" t="s">
        <v>41</v>
      </c>
      <c r="D74" s="26">
        <v>50</v>
      </c>
      <c r="E74" s="19">
        <v>1193.2874999999999</v>
      </c>
    </row>
    <row r="75" spans="1:5" x14ac:dyDescent="0.35">
      <c r="A75" t="s">
        <v>118</v>
      </c>
      <c r="B75" t="s">
        <v>534</v>
      </c>
      <c r="C75" t="s">
        <v>49</v>
      </c>
      <c r="D75" s="26">
        <v>8</v>
      </c>
      <c r="E75" s="19">
        <v>115.2</v>
      </c>
    </row>
    <row r="76" spans="1:5" x14ac:dyDescent="0.35">
      <c r="A76" t="s">
        <v>118</v>
      </c>
      <c r="B76" t="s">
        <v>534</v>
      </c>
      <c r="C76" t="s">
        <v>44</v>
      </c>
      <c r="D76" s="26">
        <v>40</v>
      </c>
      <c r="E76" s="19">
        <v>327.5</v>
      </c>
    </row>
    <row r="77" spans="1:5" x14ac:dyDescent="0.35">
      <c r="A77" t="s">
        <v>118</v>
      </c>
      <c r="B77" t="s">
        <v>534</v>
      </c>
      <c r="C77" t="s">
        <v>87</v>
      </c>
      <c r="D77" s="26">
        <v>26</v>
      </c>
      <c r="E77" s="19">
        <v>410.399999463558</v>
      </c>
    </row>
    <row r="78" spans="1:5" x14ac:dyDescent="0.35">
      <c r="A78" t="s">
        <v>118</v>
      </c>
      <c r="B78" t="s">
        <v>534</v>
      </c>
      <c r="C78" t="s">
        <v>74</v>
      </c>
      <c r="D78" s="26">
        <v>36</v>
      </c>
      <c r="E78" s="19">
        <v>240.47999993339101</v>
      </c>
    </row>
    <row r="79" spans="1:5" x14ac:dyDescent="0.35">
      <c r="A79" t="s">
        <v>118</v>
      </c>
      <c r="B79" t="s">
        <v>534</v>
      </c>
      <c r="C79" t="s">
        <v>35</v>
      </c>
      <c r="D79" s="26">
        <v>22</v>
      </c>
      <c r="E79" s="19">
        <v>619.99999907612801</v>
      </c>
    </row>
    <row r="80" spans="1:5" x14ac:dyDescent="0.35">
      <c r="A80" t="s">
        <v>118</v>
      </c>
      <c r="B80" t="s">
        <v>534</v>
      </c>
      <c r="C80" t="s">
        <v>91</v>
      </c>
      <c r="D80" s="26">
        <v>50</v>
      </c>
      <c r="E80" s="19">
        <v>1035.5999999999999</v>
      </c>
    </row>
    <row r="81" spans="1:5" x14ac:dyDescent="0.35">
      <c r="A81" t="s">
        <v>118</v>
      </c>
      <c r="B81" t="s">
        <v>534</v>
      </c>
      <c r="C81" t="s">
        <v>105</v>
      </c>
      <c r="D81" s="26">
        <v>60</v>
      </c>
      <c r="E81" s="19">
        <v>2760</v>
      </c>
    </row>
    <row r="82" spans="1:5" x14ac:dyDescent="0.35">
      <c r="A82" t="s">
        <v>118</v>
      </c>
      <c r="B82" t="s">
        <v>534</v>
      </c>
      <c r="C82" t="s">
        <v>46</v>
      </c>
      <c r="D82" s="26">
        <v>12</v>
      </c>
      <c r="E82" s="19">
        <v>188.459999687969</v>
      </c>
    </row>
    <row r="83" spans="1:5" x14ac:dyDescent="0.35">
      <c r="A83" t="s">
        <v>118</v>
      </c>
      <c r="B83" t="s">
        <v>534</v>
      </c>
      <c r="C83" t="s">
        <v>100</v>
      </c>
      <c r="D83" s="26">
        <v>10</v>
      </c>
      <c r="E83" s="19">
        <v>287.99999952316199</v>
      </c>
    </row>
    <row r="84" spans="1:5" x14ac:dyDescent="0.35">
      <c r="A84" t="s">
        <v>118</v>
      </c>
      <c r="B84" t="s">
        <v>534</v>
      </c>
      <c r="C84" t="s">
        <v>50</v>
      </c>
      <c r="D84" s="26">
        <v>75</v>
      </c>
      <c r="E84" s="19">
        <v>1380</v>
      </c>
    </row>
    <row r="85" spans="1:5" x14ac:dyDescent="0.35">
      <c r="A85" t="s">
        <v>118</v>
      </c>
      <c r="B85" t="s">
        <v>534</v>
      </c>
      <c r="C85" t="s">
        <v>25</v>
      </c>
      <c r="D85" s="26">
        <v>12</v>
      </c>
      <c r="E85" s="19">
        <v>393.6</v>
      </c>
    </row>
    <row r="86" spans="1:5" x14ac:dyDescent="0.35">
      <c r="A86" t="s">
        <v>118</v>
      </c>
      <c r="B86" t="s">
        <v>534</v>
      </c>
      <c r="C86" t="s">
        <v>40</v>
      </c>
      <c r="D86" s="26">
        <v>32</v>
      </c>
      <c r="E86" s="19">
        <v>688</v>
      </c>
    </row>
    <row r="87" spans="1:5" x14ac:dyDescent="0.35">
      <c r="A87" t="s">
        <v>118</v>
      </c>
      <c r="B87" t="s">
        <v>534</v>
      </c>
      <c r="C87" t="s">
        <v>109</v>
      </c>
      <c r="D87" s="26">
        <v>12</v>
      </c>
      <c r="E87" s="19">
        <v>237.599999606609</v>
      </c>
    </row>
    <row r="88" spans="1:5" x14ac:dyDescent="0.35">
      <c r="A88" t="s">
        <v>118</v>
      </c>
      <c r="B88" t="s">
        <v>534</v>
      </c>
      <c r="C88" t="s">
        <v>85</v>
      </c>
      <c r="D88" s="26">
        <v>15</v>
      </c>
      <c r="E88" s="19">
        <v>3557.2499941103101</v>
      </c>
    </row>
    <row r="89" spans="1:5" x14ac:dyDescent="0.35">
      <c r="A89" t="s">
        <v>118</v>
      </c>
      <c r="B89" t="s">
        <v>534</v>
      </c>
      <c r="C89" t="s">
        <v>43</v>
      </c>
      <c r="D89" s="26">
        <v>35</v>
      </c>
      <c r="E89" s="19">
        <v>472.5</v>
      </c>
    </row>
    <row r="90" spans="1:5" x14ac:dyDescent="0.35">
      <c r="A90" t="s">
        <v>118</v>
      </c>
      <c r="B90" t="s">
        <v>534</v>
      </c>
      <c r="C90" t="s">
        <v>63</v>
      </c>
      <c r="D90" s="26">
        <v>16</v>
      </c>
      <c r="E90" s="19">
        <v>372</v>
      </c>
    </row>
    <row r="91" spans="1:5" x14ac:dyDescent="0.35">
      <c r="A91" t="s">
        <v>118</v>
      </c>
      <c r="B91" t="s">
        <v>534</v>
      </c>
      <c r="C91" t="s">
        <v>70</v>
      </c>
      <c r="D91" s="26">
        <v>50</v>
      </c>
      <c r="E91" s="19">
        <v>2143.1999979615198</v>
      </c>
    </row>
    <row r="92" spans="1:5" x14ac:dyDescent="0.35">
      <c r="A92" t="s">
        <v>118</v>
      </c>
      <c r="B92" t="s">
        <v>534</v>
      </c>
      <c r="C92" t="s">
        <v>122</v>
      </c>
      <c r="D92" s="26">
        <v>25</v>
      </c>
      <c r="E92" s="19">
        <v>175</v>
      </c>
    </row>
    <row r="93" spans="1:5" x14ac:dyDescent="0.35">
      <c r="A93" t="s">
        <v>118</v>
      </c>
      <c r="B93" t="s">
        <v>534</v>
      </c>
      <c r="C93" t="s">
        <v>56</v>
      </c>
      <c r="D93" s="26">
        <v>6</v>
      </c>
      <c r="E93" s="19">
        <v>36</v>
      </c>
    </row>
    <row r="94" spans="1:5" x14ac:dyDescent="0.35">
      <c r="A94" t="s">
        <v>118</v>
      </c>
      <c r="B94" t="s">
        <v>534</v>
      </c>
      <c r="C94" t="s">
        <v>72</v>
      </c>
      <c r="D94" s="26">
        <v>61</v>
      </c>
      <c r="E94" s="19">
        <v>464.54999970272098</v>
      </c>
    </row>
    <row r="95" spans="1:5" x14ac:dyDescent="0.35">
      <c r="A95" t="s">
        <v>118</v>
      </c>
      <c r="B95" t="s">
        <v>534</v>
      </c>
      <c r="C95" t="s">
        <v>55</v>
      </c>
      <c r="D95" s="26">
        <v>21</v>
      </c>
      <c r="E95" s="19">
        <v>283.5</v>
      </c>
    </row>
    <row r="96" spans="1:5" x14ac:dyDescent="0.35">
      <c r="A96" t="s">
        <v>118</v>
      </c>
      <c r="B96" t="s">
        <v>534</v>
      </c>
      <c r="C96" t="s">
        <v>98</v>
      </c>
      <c r="D96" s="26">
        <v>30</v>
      </c>
      <c r="E96" s="19">
        <v>300</v>
      </c>
    </row>
    <row r="97" spans="1:5" x14ac:dyDescent="0.35">
      <c r="A97" t="s">
        <v>118</v>
      </c>
      <c r="B97" t="s">
        <v>534</v>
      </c>
      <c r="C97" t="s">
        <v>20</v>
      </c>
      <c r="D97" s="26">
        <v>10</v>
      </c>
      <c r="E97" s="19">
        <v>928.42499999999995</v>
      </c>
    </row>
    <row r="98" spans="1:5" x14ac:dyDescent="0.35">
      <c r="A98" t="s">
        <v>118</v>
      </c>
      <c r="B98" t="s">
        <v>534</v>
      </c>
      <c r="C98" t="s">
        <v>33</v>
      </c>
      <c r="D98" s="26">
        <v>21</v>
      </c>
      <c r="E98" s="19">
        <v>299.25</v>
      </c>
    </row>
    <row r="99" spans="1:5" x14ac:dyDescent="0.35">
      <c r="A99" t="s">
        <v>118</v>
      </c>
      <c r="B99" t="s">
        <v>534</v>
      </c>
      <c r="C99" t="s">
        <v>71</v>
      </c>
      <c r="D99" s="26">
        <v>25</v>
      </c>
      <c r="E99" s="19">
        <v>230</v>
      </c>
    </row>
    <row r="100" spans="1:5" x14ac:dyDescent="0.35">
      <c r="A100" t="s">
        <v>118</v>
      </c>
      <c r="B100" t="s">
        <v>534</v>
      </c>
      <c r="C100" t="s">
        <v>62</v>
      </c>
      <c r="D100" s="26">
        <v>15</v>
      </c>
      <c r="E100" s="19">
        <v>300</v>
      </c>
    </row>
    <row r="101" spans="1:5" x14ac:dyDescent="0.35">
      <c r="A101" t="s">
        <v>104</v>
      </c>
      <c r="B101" t="s">
        <v>532</v>
      </c>
      <c r="C101" t="s">
        <v>74</v>
      </c>
      <c r="D101" s="26">
        <v>30</v>
      </c>
      <c r="E101" s="19">
        <v>208.59999977797199</v>
      </c>
    </row>
    <row r="102" spans="1:5" x14ac:dyDescent="0.35">
      <c r="A102" t="s">
        <v>104</v>
      </c>
      <c r="B102" t="s">
        <v>532</v>
      </c>
      <c r="C102" t="s">
        <v>76</v>
      </c>
      <c r="D102" s="26">
        <v>4</v>
      </c>
      <c r="E102" s="19">
        <v>78</v>
      </c>
    </row>
    <row r="103" spans="1:5" x14ac:dyDescent="0.35">
      <c r="A103" t="s">
        <v>104</v>
      </c>
      <c r="B103" t="s">
        <v>532</v>
      </c>
      <c r="C103" t="s">
        <v>92</v>
      </c>
      <c r="D103" s="26">
        <v>39</v>
      </c>
      <c r="E103" s="19">
        <v>819</v>
      </c>
    </row>
    <row r="104" spans="1:5" x14ac:dyDescent="0.35">
      <c r="A104" t="s">
        <v>104</v>
      </c>
      <c r="B104" t="s">
        <v>532</v>
      </c>
      <c r="C104" t="s">
        <v>90</v>
      </c>
      <c r="D104" s="26">
        <v>63</v>
      </c>
      <c r="E104" s="19">
        <v>549.99999880790699</v>
      </c>
    </row>
    <row r="105" spans="1:5" x14ac:dyDescent="0.35">
      <c r="A105" t="s">
        <v>104</v>
      </c>
      <c r="B105" t="s">
        <v>532</v>
      </c>
      <c r="C105" t="s">
        <v>97</v>
      </c>
      <c r="D105" s="26">
        <v>10</v>
      </c>
      <c r="E105" s="19">
        <v>625</v>
      </c>
    </row>
    <row r="106" spans="1:5" x14ac:dyDescent="0.35">
      <c r="A106" t="s">
        <v>104</v>
      </c>
      <c r="B106" t="s">
        <v>532</v>
      </c>
      <c r="C106" t="s">
        <v>72</v>
      </c>
      <c r="D106" s="26">
        <v>14</v>
      </c>
      <c r="E106" s="19">
        <v>133</v>
      </c>
    </row>
    <row r="107" spans="1:5" x14ac:dyDescent="0.35">
      <c r="A107" t="s">
        <v>104</v>
      </c>
      <c r="B107" t="s">
        <v>532</v>
      </c>
      <c r="C107" t="s">
        <v>66</v>
      </c>
      <c r="D107" s="26">
        <v>8</v>
      </c>
      <c r="E107" s="19">
        <v>424</v>
      </c>
    </row>
    <row r="108" spans="1:5" x14ac:dyDescent="0.35">
      <c r="A108" t="s">
        <v>104</v>
      </c>
      <c r="B108" t="s">
        <v>532</v>
      </c>
      <c r="C108" t="s">
        <v>29</v>
      </c>
      <c r="D108" s="26">
        <v>76</v>
      </c>
      <c r="E108" s="19">
        <v>2014.5</v>
      </c>
    </row>
    <row r="109" spans="1:5" x14ac:dyDescent="0.35">
      <c r="A109" t="s">
        <v>104</v>
      </c>
      <c r="B109" t="s">
        <v>532</v>
      </c>
      <c r="C109" t="s">
        <v>47</v>
      </c>
      <c r="D109" s="26">
        <v>19</v>
      </c>
      <c r="E109" s="19">
        <v>455.99999872594998</v>
      </c>
    </row>
    <row r="110" spans="1:5" x14ac:dyDescent="0.35">
      <c r="A110" t="s">
        <v>133</v>
      </c>
      <c r="B110" t="s">
        <v>535</v>
      </c>
      <c r="C110" t="s">
        <v>22</v>
      </c>
      <c r="D110" s="26">
        <v>30</v>
      </c>
      <c r="E110" s="19">
        <v>936</v>
      </c>
    </row>
    <row r="111" spans="1:5" x14ac:dyDescent="0.35">
      <c r="A111" t="s">
        <v>133</v>
      </c>
      <c r="B111" t="s">
        <v>535</v>
      </c>
      <c r="C111" t="s">
        <v>96</v>
      </c>
      <c r="D111" s="26">
        <v>20</v>
      </c>
      <c r="E111" s="19">
        <v>240</v>
      </c>
    </row>
    <row r="112" spans="1:5" x14ac:dyDescent="0.35">
      <c r="A112" t="s">
        <v>133</v>
      </c>
      <c r="B112" t="s">
        <v>535</v>
      </c>
      <c r="C112" t="s">
        <v>87</v>
      </c>
      <c r="D112" s="26">
        <v>60</v>
      </c>
      <c r="E112" s="19">
        <v>864</v>
      </c>
    </row>
    <row r="113" spans="1:5" x14ac:dyDescent="0.35">
      <c r="A113" t="s">
        <v>133</v>
      </c>
      <c r="B113" t="s">
        <v>535</v>
      </c>
      <c r="C113" t="s">
        <v>42</v>
      </c>
      <c r="D113" s="26">
        <v>20</v>
      </c>
      <c r="E113" s="19">
        <v>556</v>
      </c>
    </row>
    <row r="114" spans="1:5" x14ac:dyDescent="0.35">
      <c r="A114" t="s">
        <v>133</v>
      </c>
      <c r="B114" t="s">
        <v>535</v>
      </c>
      <c r="C114" t="s">
        <v>70</v>
      </c>
      <c r="D114" s="26">
        <v>30</v>
      </c>
      <c r="E114" s="19">
        <v>1092</v>
      </c>
    </row>
    <row r="115" spans="1:5" x14ac:dyDescent="0.35">
      <c r="A115" t="s">
        <v>133</v>
      </c>
      <c r="B115" t="s">
        <v>535</v>
      </c>
      <c r="C115" t="s">
        <v>20</v>
      </c>
      <c r="D115" s="26">
        <v>49</v>
      </c>
      <c r="E115" s="19">
        <v>5198.0599999999904</v>
      </c>
    </row>
    <row r="116" spans="1:5" x14ac:dyDescent="0.35">
      <c r="A116" t="s">
        <v>133</v>
      </c>
      <c r="B116" t="s">
        <v>535</v>
      </c>
      <c r="C116" t="s">
        <v>85</v>
      </c>
      <c r="D116" s="26">
        <v>15</v>
      </c>
      <c r="E116" s="19">
        <v>3425.5</v>
      </c>
    </row>
    <row r="117" spans="1:5" x14ac:dyDescent="0.35">
      <c r="A117" t="s">
        <v>133</v>
      </c>
      <c r="B117" t="s">
        <v>535</v>
      </c>
      <c r="C117" t="s">
        <v>62</v>
      </c>
      <c r="D117" s="26">
        <v>35</v>
      </c>
      <c r="E117" s="19">
        <v>560</v>
      </c>
    </row>
    <row r="118" spans="1:5" x14ac:dyDescent="0.35">
      <c r="A118" t="s">
        <v>133</v>
      </c>
      <c r="B118" t="s">
        <v>535</v>
      </c>
      <c r="C118" t="s">
        <v>74</v>
      </c>
      <c r="D118" s="26">
        <v>28</v>
      </c>
      <c r="E118" s="19">
        <v>165.2</v>
      </c>
    </row>
    <row r="119" spans="1:5" x14ac:dyDescent="0.35">
      <c r="A119" t="s">
        <v>133</v>
      </c>
      <c r="B119" t="s">
        <v>535</v>
      </c>
      <c r="C119" t="s">
        <v>64</v>
      </c>
      <c r="D119" s="26">
        <v>5</v>
      </c>
      <c r="E119" s="19">
        <v>48</v>
      </c>
    </row>
    <row r="120" spans="1:5" x14ac:dyDescent="0.35">
      <c r="A120" t="s">
        <v>133</v>
      </c>
      <c r="B120" t="s">
        <v>535</v>
      </c>
      <c r="C120" t="s">
        <v>26</v>
      </c>
      <c r="D120" s="26">
        <v>40</v>
      </c>
      <c r="E120" s="19">
        <v>1094.3999981880099</v>
      </c>
    </row>
    <row r="121" spans="1:5" x14ac:dyDescent="0.35">
      <c r="A121" t="s">
        <v>133</v>
      </c>
      <c r="B121" t="s">
        <v>535</v>
      </c>
      <c r="C121" t="s">
        <v>53</v>
      </c>
      <c r="D121" s="26">
        <v>30</v>
      </c>
      <c r="E121" s="19">
        <v>718.199998810887</v>
      </c>
    </row>
    <row r="122" spans="1:5" x14ac:dyDescent="0.35">
      <c r="A122" t="s">
        <v>133</v>
      </c>
      <c r="B122" t="s">
        <v>535</v>
      </c>
      <c r="C122" t="s">
        <v>54</v>
      </c>
      <c r="D122" s="26">
        <v>38</v>
      </c>
      <c r="E122" s="19">
        <v>242.41999977827001</v>
      </c>
    </row>
    <row r="123" spans="1:5" x14ac:dyDescent="0.35">
      <c r="A123" t="s">
        <v>133</v>
      </c>
      <c r="B123" t="s">
        <v>535</v>
      </c>
      <c r="C123" t="s">
        <v>35</v>
      </c>
      <c r="D123" s="26">
        <v>14</v>
      </c>
      <c r="E123" s="19">
        <v>347.2</v>
      </c>
    </row>
    <row r="124" spans="1:5" x14ac:dyDescent="0.35">
      <c r="A124" t="s">
        <v>133</v>
      </c>
      <c r="B124" t="s">
        <v>535</v>
      </c>
      <c r="C124" t="s">
        <v>122</v>
      </c>
      <c r="D124" s="26">
        <v>20</v>
      </c>
      <c r="E124" s="19">
        <v>112</v>
      </c>
    </row>
    <row r="125" spans="1:5" x14ac:dyDescent="0.35">
      <c r="A125" t="s">
        <v>133</v>
      </c>
      <c r="B125" t="s">
        <v>535</v>
      </c>
      <c r="C125" t="s">
        <v>30</v>
      </c>
      <c r="D125" s="26">
        <v>45</v>
      </c>
      <c r="E125" s="19">
        <v>1872</v>
      </c>
    </row>
    <row r="126" spans="1:5" x14ac:dyDescent="0.35">
      <c r="A126" t="s">
        <v>133</v>
      </c>
      <c r="B126" t="s">
        <v>535</v>
      </c>
      <c r="C126" t="s">
        <v>44</v>
      </c>
      <c r="D126" s="26">
        <v>12</v>
      </c>
      <c r="E126" s="19">
        <v>110.009999913722</v>
      </c>
    </row>
    <row r="127" spans="1:5" x14ac:dyDescent="0.35">
      <c r="A127" t="s">
        <v>133</v>
      </c>
      <c r="B127" t="s">
        <v>535</v>
      </c>
      <c r="C127" t="s">
        <v>32</v>
      </c>
      <c r="D127" s="26">
        <v>18</v>
      </c>
      <c r="E127" s="19">
        <v>410.39999967813401</v>
      </c>
    </row>
    <row r="128" spans="1:5" x14ac:dyDescent="0.35">
      <c r="A128" t="s">
        <v>133</v>
      </c>
      <c r="B128" t="s">
        <v>535</v>
      </c>
      <c r="C128" t="s">
        <v>92</v>
      </c>
      <c r="D128" s="26">
        <v>45</v>
      </c>
      <c r="E128" s="19">
        <v>834.74999561905804</v>
      </c>
    </row>
    <row r="129" spans="1:5" x14ac:dyDescent="0.35">
      <c r="A129" t="s">
        <v>133</v>
      </c>
      <c r="B129" t="s">
        <v>535</v>
      </c>
      <c r="C129" t="s">
        <v>97</v>
      </c>
      <c r="D129" s="26">
        <v>24</v>
      </c>
      <c r="E129" s="19">
        <v>1331.24999329447</v>
      </c>
    </row>
    <row r="130" spans="1:5" x14ac:dyDescent="0.35">
      <c r="A130" t="s">
        <v>133</v>
      </c>
      <c r="B130" t="s">
        <v>535</v>
      </c>
      <c r="C130" t="s">
        <v>55</v>
      </c>
      <c r="D130" s="26">
        <v>30</v>
      </c>
      <c r="E130" s="19">
        <v>540</v>
      </c>
    </row>
    <row r="131" spans="1:5" x14ac:dyDescent="0.35">
      <c r="A131" t="s">
        <v>133</v>
      </c>
      <c r="B131" t="s">
        <v>535</v>
      </c>
      <c r="C131" t="s">
        <v>57</v>
      </c>
      <c r="D131" s="26">
        <v>85</v>
      </c>
      <c r="E131" s="19">
        <v>1031.2499995343301</v>
      </c>
    </row>
    <row r="132" spans="1:5" x14ac:dyDescent="0.35">
      <c r="A132" t="s">
        <v>133</v>
      </c>
      <c r="B132" t="s">
        <v>535</v>
      </c>
      <c r="C132" t="s">
        <v>43</v>
      </c>
      <c r="D132" s="26">
        <v>25</v>
      </c>
      <c r="E132" s="19">
        <v>450</v>
      </c>
    </row>
    <row r="133" spans="1:5" x14ac:dyDescent="0.35">
      <c r="A133" t="s">
        <v>133</v>
      </c>
      <c r="B133" t="s">
        <v>535</v>
      </c>
      <c r="C133" t="s">
        <v>23</v>
      </c>
      <c r="D133" s="26">
        <v>12</v>
      </c>
      <c r="E133" s="19">
        <v>660</v>
      </c>
    </row>
    <row r="134" spans="1:5" x14ac:dyDescent="0.35">
      <c r="A134" t="s">
        <v>133</v>
      </c>
      <c r="B134" t="s">
        <v>535</v>
      </c>
      <c r="C134" t="s">
        <v>76</v>
      </c>
      <c r="D134" s="26">
        <v>15</v>
      </c>
      <c r="E134" s="19">
        <v>292.5</v>
      </c>
    </row>
    <row r="135" spans="1:5" x14ac:dyDescent="0.35">
      <c r="A135" t="s">
        <v>216</v>
      </c>
      <c r="B135" t="s">
        <v>533</v>
      </c>
      <c r="C135" t="s">
        <v>109</v>
      </c>
      <c r="D135" s="26">
        <v>24</v>
      </c>
      <c r="E135" s="19">
        <v>422.4</v>
      </c>
    </row>
    <row r="136" spans="1:5" x14ac:dyDescent="0.35">
      <c r="A136" t="s">
        <v>216</v>
      </c>
      <c r="B136" t="s">
        <v>533</v>
      </c>
      <c r="C136" t="s">
        <v>76</v>
      </c>
      <c r="D136" s="26">
        <v>16</v>
      </c>
      <c r="E136" s="19">
        <v>249.6</v>
      </c>
    </row>
    <row r="137" spans="1:5" x14ac:dyDescent="0.35">
      <c r="A137" t="s">
        <v>216</v>
      </c>
      <c r="B137" t="s">
        <v>533</v>
      </c>
      <c r="C137" t="s">
        <v>54</v>
      </c>
      <c r="D137" s="26">
        <v>50</v>
      </c>
      <c r="E137" s="19">
        <v>310</v>
      </c>
    </row>
    <row r="138" spans="1:5" x14ac:dyDescent="0.35">
      <c r="A138" t="s">
        <v>216</v>
      </c>
      <c r="B138" t="s">
        <v>533</v>
      </c>
      <c r="C138" t="s">
        <v>22</v>
      </c>
      <c r="D138" s="26">
        <v>40</v>
      </c>
      <c r="E138" s="19">
        <v>1170</v>
      </c>
    </row>
    <row r="139" spans="1:5" x14ac:dyDescent="0.35">
      <c r="A139" t="s">
        <v>216</v>
      </c>
      <c r="B139" t="s">
        <v>533</v>
      </c>
      <c r="C139" t="s">
        <v>20</v>
      </c>
      <c r="D139" s="26">
        <v>20</v>
      </c>
      <c r="E139" s="19">
        <v>1856.85</v>
      </c>
    </row>
    <row r="140" spans="1:5" x14ac:dyDescent="0.35">
      <c r="A140" t="s">
        <v>216</v>
      </c>
      <c r="B140" t="s">
        <v>533</v>
      </c>
      <c r="C140" t="s">
        <v>122</v>
      </c>
      <c r="D140" s="26">
        <v>40</v>
      </c>
      <c r="E140" s="19">
        <v>223.99999916553401</v>
      </c>
    </row>
    <row r="141" spans="1:5" x14ac:dyDescent="0.35">
      <c r="A141" t="s">
        <v>133</v>
      </c>
      <c r="B141" t="s">
        <v>533</v>
      </c>
      <c r="C141" t="s">
        <v>74</v>
      </c>
      <c r="D141" s="26">
        <v>39</v>
      </c>
      <c r="E141" s="19">
        <v>230.1</v>
      </c>
    </row>
    <row r="142" spans="1:5" x14ac:dyDescent="0.35">
      <c r="A142" t="s">
        <v>133</v>
      </c>
      <c r="B142" t="s">
        <v>533</v>
      </c>
      <c r="C142" t="s">
        <v>97</v>
      </c>
      <c r="D142" s="26">
        <v>50</v>
      </c>
      <c r="E142" s="19">
        <v>2449.9999992549401</v>
      </c>
    </row>
    <row r="143" spans="1:5" x14ac:dyDescent="0.35">
      <c r="A143" t="s">
        <v>133</v>
      </c>
      <c r="B143" t="s">
        <v>533</v>
      </c>
      <c r="C143" t="s">
        <v>44</v>
      </c>
      <c r="D143" s="26">
        <v>26</v>
      </c>
      <c r="E143" s="19">
        <v>222.87999993115599</v>
      </c>
    </row>
    <row r="144" spans="1:5" x14ac:dyDescent="0.35">
      <c r="A144" t="s">
        <v>133</v>
      </c>
      <c r="B144" t="s">
        <v>533</v>
      </c>
      <c r="C144" t="s">
        <v>105</v>
      </c>
      <c r="D144" s="26">
        <v>40</v>
      </c>
      <c r="E144" s="19">
        <v>1398.39999890327</v>
      </c>
    </row>
    <row r="145" spans="1:5" x14ac:dyDescent="0.35">
      <c r="A145" t="s">
        <v>133</v>
      </c>
      <c r="B145" t="s">
        <v>533</v>
      </c>
      <c r="C145" t="s">
        <v>80</v>
      </c>
      <c r="D145" s="26">
        <v>50</v>
      </c>
      <c r="E145" s="19">
        <v>560</v>
      </c>
    </row>
    <row r="146" spans="1:5" x14ac:dyDescent="0.35">
      <c r="A146" t="s">
        <v>133</v>
      </c>
      <c r="B146" t="s">
        <v>533</v>
      </c>
      <c r="C146" t="s">
        <v>66</v>
      </c>
      <c r="D146" s="26">
        <v>40</v>
      </c>
      <c r="E146" s="19">
        <v>1854.99999921023</v>
      </c>
    </row>
    <row r="147" spans="1:5" x14ac:dyDescent="0.35">
      <c r="A147" t="s">
        <v>133</v>
      </c>
      <c r="B147" t="s">
        <v>533</v>
      </c>
      <c r="C147" t="s">
        <v>75</v>
      </c>
      <c r="D147" s="26">
        <v>15</v>
      </c>
      <c r="E147" s="19">
        <v>108</v>
      </c>
    </row>
    <row r="148" spans="1:5" x14ac:dyDescent="0.35">
      <c r="A148" t="s">
        <v>133</v>
      </c>
      <c r="B148" t="s">
        <v>533</v>
      </c>
      <c r="C148" t="s">
        <v>53</v>
      </c>
      <c r="D148" s="26">
        <v>28</v>
      </c>
      <c r="E148" s="19">
        <v>877.8</v>
      </c>
    </row>
    <row r="149" spans="1:5" x14ac:dyDescent="0.35">
      <c r="A149" t="s">
        <v>133</v>
      </c>
      <c r="B149" t="s">
        <v>533</v>
      </c>
      <c r="C149" t="s">
        <v>109</v>
      </c>
      <c r="D149" s="26">
        <v>50</v>
      </c>
      <c r="E149" s="19">
        <v>934.99999344348896</v>
      </c>
    </row>
    <row r="150" spans="1:5" x14ac:dyDescent="0.35">
      <c r="A150" t="s">
        <v>133</v>
      </c>
      <c r="B150" t="s">
        <v>533</v>
      </c>
      <c r="C150" t="s">
        <v>58</v>
      </c>
      <c r="D150" s="26">
        <v>58</v>
      </c>
      <c r="E150" s="19">
        <v>1514.9999910593001</v>
      </c>
    </row>
    <row r="151" spans="1:5" x14ac:dyDescent="0.35">
      <c r="A151" t="s">
        <v>133</v>
      </c>
      <c r="B151" t="s">
        <v>533</v>
      </c>
      <c r="C151" t="s">
        <v>106</v>
      </c>
      <c r="D151" s="26">
        <v>10</v>
      </c>
      <c r="E151" s="19">
        <v>339.99999761581398</v>
      </c>
    </row>
    <row r="152" spans="1:5" x14ac:dyDescent="0.35">
      <c r="A152" t="s">
        <v>133</v>
      </c>
      <c r="B152" t="s">
        <v>533</v>
      </c>
      <c r="C152" t="s">
        <v>45</v>
      </c>
      <c r="D152" s="26">
        <v>30</v>
      </c>
      <c r="E152" s="19">
        <v>570</v>
      </c>
    </row>
    <row r="153" spans="1:5" x14ac:dyDescent="0.35">
      <c r="A153" t="s">
        <v>133</v>
      </c>
      <c r="B153" t="s">
        <v>533</v>
      </c>
      <c r="C153" t="s">
        <v>50</v>
      </c>
      <c r="D153" s="26">
        <v>45</v>
      </c>
      <c r="E153" s="19">
        <v>772.79999917745499</v>
      </c>
    </row>
    <row r="154" spans="1:5" x14ac:dyDescent="0.35">
      <c r="A154" t="s">
        <v>133</v>
      </c>
      <c r="B154" t="s">
        <v>533</v>
      </c>
      <c r="C154" t="s">
        <v>68</v>
      </c>
      <c r="D154" s="26">
        <v>36</v>
      </c>
      <c r="E154" s="19">
        <v>466.19999968707498</v>
      </c>
    </row>
    <row r="155" spans="1:5" x14ac:dyDescent="0.35">
      <c r="A155" t="s">
        <v>133</v>
      </c>
      <c r="B155" t="s">
        <v>533</v>
      </c>
      <c r="C155" t="s">
        <v>35</v>
      </c>
      <c r="D155" s="26">
        <v>46</v>
      </c>
      <c r="E155" s="19">
        <v>1426</v>
      </c>
    </row>
    <row r="156" spans="1:5" x14ac:dyDescent="0.35">
      <c r="A156" t="s">
        <v>133</v>
      </c>
      <c r="B156" t="s">
        <v>533</v>
      </c>
      <c r="C156" t="s">
        <v>40</v>
      </c>
      <c r="D156" s="26">
        <v>30</v>
      </c>
      <c r="E156" s="19">
        <v>645</v>
      </c>
    </row>
    <row r="157" spans="1:5" x14ac:dyDescent="0.35">
      <c r="A157" t="s">
        <v>133</v>
      </c>
      <c r="B157" t="s">
        <v>533</v>
      </c>
      <c r="C157" t="s">
        <v>46</v>
      </c>
      <c r="D157" s="26">
        <v>57</v>
      </c>
      <c r="E157" s="19">
        <v>918.74249886889004</v>
      </c>
    </row>
    <row r="158" spans="1:5" x14ac:dyDescent="0.35">
      <c r="A158" t="s">
        <v>133</v>
      </c>
      <c r="B158" t="s">
        <v>533</v>
      </c>
      <c r="C158" t="s">
        <v>57</v>
      </c>
      <c r="D158" s="26">
        <v>3</v>
      </c>
      <c r="E158" s="19">
        <v>35.624999972060301</v>
      </c>
    </row>
    <row r="159" spans="1:5" x14ac:dyDescent="0.35">
      <c r="A159" t="s">
        <v>133</v>
      </c>
      <c r="B159" t="s">
        <v>533</v>
      </c>
      <c r="C159" t="s">
        <v>88</v>
      </c>
      <c r="D159" s="26">
        <v>10</v>
      </c>
      <c r="E159" s="19">
        <v>199.97499984316499</v>
      </c>
    </row>
    <row r="160" spans="1:5" x14ac:dyDescent="0.35">
      <c r="A160" t="s">
        <v>133</v>
      </c>
      <c r="B160" t="s">
        <v>533</v>
      </c>
      <c r="C160" t="s">
        <v>55</v>
      </c>
      <c r="D160" s="26">
        <v>20</v>
      </c>
      <c r="E160" s="19">
        <v>360</v>
      </c>
    </row>
    <row r="161" spans="1:5" x14ac:dyDescent="0.35">
      <c r="A161" t="s">
        <v>133</v>
      </c>
      <c r="B161" t="s">
        <v>533</v>
      </c>
      <c r="C161" t="s">
        <v>72</v>
      </c>
      <c r="D161" s="26">
        <v>30</v>
      </c>
      <c r="E161" s="19">
        <v>213.75</v>
      </c>
    </row>
    <row r="162" spans="1:5" x14ac:dyDescent="0.35">
      <c r="A162" t="s">
        <v>133</v>
      </c>
      <c r="B162" t="s">
        <v>533</v>
      </c>
      <c r="C162" t="s">
        <v>26</v>
      </c>
      <c r="D162" s="26">
        <v>30</v>
      </c>
      <c r="E162" s="19">
        <v>855</v>
      </c>
    </row>
    <row r="163" spans="1:5" x14ac:dyDescent="0.35">
      <c r="A163" t="s">
        <v>133</v>
      </c>
      <c r="B163" t="s">
        <v>533</v>
      </c>
      <c r="C163" t="s">
        <v>76</v>
      </c>
      <c r="D163" s="26">
        <v>14</v>
      </c>
      <c r="E163" s="19">
        <v>204.75</v>
      </c>
    </row>
    <row r="164" spans="1:5" x14ac:dyDescent="0.35">
      <c r="A164" t="s">
        <v>133</v>
      </c>
      <c r="B164" t="s">
        <v>533</v>
      </c>
      <c r="C164" t="s">
        <v>48</v>
      </c>
      <c r="D164" s="26">
        <v>32</v>
      </c>
      <c r="E164" s="19">
        <v>876.6</v>
      </c>
    </row>
    <row r="165" spans="1:5" x14ac:dyDescent="0.35">
      <c r="A165" t="s">
        <v>133</v>
      </c>
      <c r="B165" t="s">
        <v>533</v>
      </c>
      <c r="C165" t="s">
        <v>87</v>
      </c>
      <c r="D165" s="26">
        <v>21</v>
      </c>
      <c r="E165" s="19">
        <v>378</v>
      </c>
    </row>
    <row r="166" spans="1:5" x14ac:dyDescent="0.35">
      <c r="A166" t="s">
        <v>133</v>
      </c>
      <c r="B166" t="s">
        <v>533</v>
      </c>
      <c r="C166" t="s">
        <v>114</v>
      </c>
      <c r="D166" s="26">
        <v>70</v>
      </c>
      <c r="E166" s="19">
        <v>1562.4999990686699</v>
      </c>
    </row>
    <row r="167" spans="1:5" x14ac:dyDescent="0.35">
      <c r="A167" t="s">
        <v>133</v>
      </c>
      <c r="B167" t="s">
        <v>533</v>
      </c>
      <c r="C167" t="s">
        <v>22</v>
      </c>
      <c r="D167" s="26">
        <v>31</v>
      </c>
      <c r="E167" s="19">
        <v>1177.7999995350799</v>
      </c>
    </row>
    <row r="168" spans="1:5" x14ac:dyDescent="0.35">
      <c r="A168" t="s">
        <v>133</v>
      </c>
      <c r="B168" t="s">
        <v>533</v>
      </c>
      <c r="C168" t="s">
        <v>64</v>
      </c>
      <c r="D168" s="26">
        <v>21</v>
      </c>
      <c r="E168" s="19">
        <v>252</v>
      </c>
    </row>
    <row r="169" spans="1:5" x14ac:dyDescent="0.35">
      <c r="A169" t="s">
        <v>133</v>
      </c>
      <c r="B169" t="s">
        <v>533</v>
      </c>
      <c r="C169" t="s">
        <v>30</v>
      </c>
      <c r="D169" s="26">
        <v>14</v>
      </c>
      <c r="E169" s="19">
        <v>621.17999897152094</v>
      </c>
    </row>
    <row r="170" spans="1:5" x14ac:dyDescent="0.35">
      <c r="A170" t="s">
        <v>133</v>
      </c>
      <c r="B170" t="s">
        <v>533</v>
      </c>
      <c r="C170" t="s">
        <v>42</v>
      </c>
      <c r="D170" s="26">
        <v>16</v>
      </c>
      <c r="E170" s="19">
        <v>556.79999999999995</v>
      </c>
    </row>
    <row r="171" spans="1:5" x14ac:dyDescent="0.35">
      <c r="A171" t="s">
        <v>133</v>
      </c>
      <c r="B171" t="s">
        <v>533</v>
      </c>
      <c r="C171" t="s">
        <v>54</v>
      </c>
      <c r="D171" s="26">
        <v>20</v>
      </c>
      <c r="E171" s="19">
        <v>139.499999769032</v>
      </c>
    </row>
    <row r="172" spans="1:5" x14ac:dyDescent="0.35">
      <c r="A172" t="s">
        <v>133</v>
      </c>
      <c r="B172" t="s">
        <v>533</v>
      </c>
      <c r="C172" t="s">
        <v>56</v>
      </c>
      <c r="D172" s="26">
        <v>20</v>
      </c>
      <c r="E172" s="19">
        <v>120</v>
      </c>
    </row>
    <row r="173" spans="1:5" x14ac:dyDescent="0.35">
      <c r="A173" t="s">
        <v>133</v>
      </c>
      <c r="B173" t="s">
        <v>533</v>
      </c>
      <c r="C173" t="s">
        <v>63</v>
      </c>
      <c r="D173" s="26">
        <v>20</v>
      </c>
      <c r="E173" s="19">
        <v>348.75</v>
      </c>
    </row>
    <row r="174" spans="1:5" x14ac:dyDescent="0.35">
      <c r="A174" t="s">
        <v>133</v>
      </c>
      <c r="B174" t="s">
        <v>533</v>
      </c>
      <c r="C174" t="s">
        <v>71</v>
      </c>
      <c r="D174" s="26">
        <v>10</v>
      </c>
      <c r="E174" s="19">
        <v>69</v>
      </c>
    </row>
    <row r="175" spans="1:5" x14ac:dyDescent="0.35">
      <c r="A175" t="s">
        <v>148</v>
      </c>
      <c r="B175" t="s">
        <v>536</v>
      </c>
      <c r="C175" t="s">
        <v>35</v>
      </c>
      <c r="D175" s="26">
        <v>46</v>
      </c>
      <c r="E175" s="19">
        <v>1326.8</v>
      </c>
    </row>
    <row r="176" spans="1:5" x14ac:dyDescent="0.35">
      <c r="A176" t="s">
        <v>148</v>
      </c>
      <c r="B176" t="s">
        <v>536</v>
      </c>
      <c r="C176" t="s">
        <v>32</v>
      </c>
      <c r="D176" s="26">
        <v>15</v>
      </c>
      <c r="E176" s="19">
        <v>288</v>
      </c>
    </row>
    <row r="177" spans="1:5" x14ac:dyDescent="0.35">
      <c r="A177" t="s">
        <v>148</v>
      </c>
      <c r="B177" t="s">
        <v>536</v>
      </c>
      <c r="C177" t="s">
        <v>30</v>
      </c>
      <c r="D177" s="26">
        <v>101</v>
      </c>
      <c r="E177" s="19">
        <v>4522.4750000000004</v>
      </c>
    </row>
    <row r="178" spans="1:5" x14ac:dyDescent="0.35">
      <c r="A178" t="s">
        <v>148</v>
      </c>
      <c r="B178" t="s">
        <v>536</v>
      </c>
      <c r="C178" t="s">
        <v>96</v>
      </c>
      <c r="D178" s="26">
        <v>30</v>
      </c>
      <c r="E178" s="19">
        <v>360</v>
      </c>
    </row>
    <row r="179" spans="1:5" x14ac:dyDescent="0.35">
      <c r="A179" t="s">
        <v>148</v>
      </c>
      <c r="B179" t="s">
        <v>536</v>
      </c>
      <c r="C179" t="s">
        <v>78</v>
      </c>
      <c r="D179" s="26">
        <v>64</v>
      </c>
      <c r="E179" s="19">
        <v>135.5</v>
      </c>
    </row>
    <row r="180" spans="1:5" x14ac:dyDescent="0.35">
      <c r="A180" t="s">
        <v>148</v>
      </c>
      <c r="B180" t="s">
        <v>536</v>
      </c>
      <c r="C180" t="s">
        <v>23</v>
      </c>
      <c r="D180" s="26">
        <v>25</v>
      </c>
      <c r="E180" s="19">
        <v>1020.79999881982</v>
      </c>
    </row>
    <row r="181" spans="1:5" x14ac:dyDescent="0.35">
      <c r="A181" t="s">
        <v>148</v>
      </c>
      <c r="B181" t="s">
        <v>536</v>
      </c>
      <c r="C181" t="s">
        <v>44</v>
      </c>
      <c r="D181" s="26">
        <v>25</v>
      </c>
      <c r="E181" s="19">
        <v>153.99999942630501</v>
      </c>
    </row>
    <row r="182" spans="1:5" x14ac:dyDescent="0.35">
      <c r="A182" t="s">
        <v>148</v>
      </c>
      <c r="B182" t="s">
        <v>536</v>
      </c>
      <c r="C182" t="s">
        <v>52</v>
      </c>
      <c r="D182" s="26">
        <v>58</v>
      </c>
      <c r="E182" s="19">
        <v>758.57499815225594</v>
      </c>
    </row>
    <row r="183" spans="1:5" x14ac:dyDescent="0.35">
      <c r="A183" t="s">
        <v>148</v>
      </c>
      <c r="B183" t="s">
        <v>536</v>
      </c>
      <c r="C183" t="s">
        <v>22</v>
      </c>
      <c r="D183" s="26">
        <v>56</v>
      </c>
      <c r="E183" s="19">
        <v>1404</v>
      </c>
    </row>
    <row r="184" spans="1:5" x14ac:dyDescent="0.35">
      <c r="A184" t="s">
        <v>148</v>
      </c>
      <c r="B184" t="s">
        <v>536</v>
      </c>
      <c r="C184" t="s">
        <v>50</v>
      </c>
      <c r="D184" s="26">
        <v>50</v>
      </c>
      <c r="E184" s="19">
        <v>551.25</v>
      </c>
    </row>
    <row r="185" spans="1:5" x14ac:dyDescent="0.35">
      <c r="A185" t="s">
        <v>148</v>
      </c>
      <c r="B185" t="s">
        <v>536</v>
      </c>
      <c r="C185" t="s">
        <v>72</v>
      </c>
      <c r="D185" s="26">
        <v>30</v>
      </c>
      <c r="E185" s="19">
        <v>171</v>
      </c>
    </row>
    <row r="186" spans="1:5" x14ac:dyDescent="0.35">
      <c r="A186" t="s">
        <v>148</v>
      </c>
      <c r="B186" t="s">
        <v>536</v>
      </c>
      <c r="C186" t="s">
        <v>80</v>
      </c>
      <c r="D186" s="26">
        <v>60</v>
      </c>
      <c r="E186" s="19">
        <v>638.39999949932098</v>
      </c>
    </row>
    <row r="187" spans="1:5" x14ac:dyDescent="0.35">
      <c r="A187" t="s">
        <v>148</v>
      </c>
      <c r="B187" t="s">
        <v>536</v>
      </c>
      <c r="C187" t="s">
        <v>68</v>
      </c>
      <c r="D187" s="26">
        <v>20</v>
      </c>
      <c r="E187" s="19">
        <v>212.79999983310699</v>
      </c>
    </row>
    <row r="188" spans="1:5" x14ac:dyDescent="0.35">
      <c r="A188" t="s">
        <v>148</v>
      </c>
      <c r="B188" t="s">
        <v>536</v>
      </c>
      <c r="C188" t="s">
        <v>98</v>
      </c>
      <c r="D188" s="26">
        <v>20</v>
      </c>
      <c r="E188" s="19">
        <v>200</v>
      </c>
    </row>
    <row r="189" spans="1:5" x14ac:dyDescent="0.35">
      <c r="A189" t="s">
        <v>148</v>
      </c>
      <c r="B189" t="s">
        <v>536</v>
      </c>
      <c r="C189" t="s">
        <v>29</v>
      </c>
      <c r="D189" s="26">
        <v>75</v>
      </c>
      <c r="E189" s="19">
        <v>2337.5</v>
      </c>
    </row>
    <row r="190" spans="1:5" x14ac:dyDescent="0.35">
      <c r="A190" t="s">
        <v>148</v>
      </c>
      <c r="B190" t="s">
        <v>536</v>
      </c>
      <c r="C190" t="s">
        <v>42</v>
      </c>
      <c r="D190" s="26">
        <v>35</v>
      </c>
      <c r="E190" s="19">
        <v>1218</v>
      </c>
    </row>
    <row r="191" spans="1:5" x14ac:dyDescent="0.35">
      <c r="A191" t="s">
        <v>148</v>
      </c>
      <c r="B191" t="s">
        <v>536</v>
      </c>
      <c r="C191" t="s">
        <v>43</v>
      </c>
      <c r="D191" s="26">
        <v>60</v>
      </c>
      <c r="E191" s="19">
        <v>810</v>
      </c>
    </row>
    <row r="192" spans="1:5" x14ac:dyDescent="0.35">
      <c r="A192" t="s">
        <v>148</v>
      </c>
      <c r="B192" t="s">
        <v>536</v>
      </c>
      <c r="C192" t="s">
        <v>92</v>
      </c>
      <c r="D192" s="26">
        <v>5</v>
      </c>
      <c r="E192" s="19">
        <v>78.75</v>
      </c>
    </row>
    <row r="193" spans="1:5" x14ac:dyDescent="0.35">
      <c r="A193" t="s">
        <v>148</v>
      </c>
      <c r="B193" t="s">
        <v>536</v>
      </c>
      <c r="C193" t="s">
        <v>26</v>
      </c>
      <c r="D193" s="26">
        <v>18</v>
      </c>
      <c r="E193" s="19">
        <v>684</v>
      </c>
    </row>
    <row r="194" spans="1:5" x14ac:dyDescent="0.35">
      <c r="A194" t="s">
        <v>148</v>
      </c>
      <c r="B194" t="s">
        <v>536</v>
      </c>
      <c r="C194" t="s">
        <v>114</v>
      </c>
      <c r="D194" s="26">
        <v>12</v>
      </c>
      <c r="E194" s="19">
        <v>300</v>
      </c>
    </row>
    <row r="195" spans="1:5" x14ac:dyDescent="0.35">
      <c r="A195" t="s">
        <v>148</v>
      </c>
      <c r="B195" t="s">
        <v>536</v>
      </c>
      <c r="C195" t="s">
        <v>106</v>
      </c>
      <c r="D195" s="26">
        <v>16</v>
      </c>
      <c r="E195" s="19">
        <v>640</v>
      </c>
    </row>
    <row r="196" spans="1:5" x14ac:dyDescent="0.35">
      <c r="A196" t="s">
        <v>148</v>
      </c>
      <c r="B196" t="s">
        <v>536</v>
      </c>
      <c r="C196" t="s">
        <v>54</v>
      </c>
      <c r="D196" s="26">
        <v>10</v>
      </c>
      <c r="E196" s="19">
        <v>77.5</v>
      </c>
    </row>
    <row r="197" spans="1:5" x14ac:dyDescent="0.35">
      <c r="A197" t="s">
        <v>148</v>
      </c>
      <c r="B197" t="s">
        <v>536</v>
      </c>
      <c r="C197" t="s">
        <v>58</v>
      </c>
      <c r="D197" s="26">
        <v>20</v>
      </c>
      <c r="E197" s="19">
        <v>600</v>
      </c>
    </row>
    <row r="198" spans="1:5" x14ac:dyDescent="0.35">
      <c r="A198" t="s">
        <v>148</v>
      </c>
      <c r="B198" t="s">
        <v>536</v>
      </c>
      <c r="C198" t="s">
        <v>105</v>
      </c>
      <c r="D198" s="26">
        <v>9</v>
      </c>
      <c r="E198" s="19">
        <v>414</v>
      </c>
    </row>
    <row r="199" spans="1:5" x14ac:dyDescent="0.35">
      <c r="A199" t="s">
        <v>148</v>
      </c>
      <c r="B199" t="s">
        <v>536</v>
      </c>
      <c r="C199" t="s">
        <v>77</v>
      </c>
      <c r="D199" s="26">
        <v>30</v>
      </c>
      <c r="E199" s="19">
        <v>101.25</v>
      </c>
    </row>
    <row r="200" spans="1:5" x14ac:dyDescent="0.35">
      <c r="A200" t="s">
        <v>148</v>
      </c>
      <c r="B200" t="s">
        <v>536</v>
      </c>
      <c r="C200" t="s">
        <v>66</v>
      </c>
      <c r="D200" s="26">
        <v>24</v>
      </c>
      <c r="E200" s="19">
        <v>1272</v>
      </c>
    </row>
    <row r="201" spans="1:5" x14ac:dyDescent="0.35">
      <c r="A201" t="s">
        <v>148</v>
      </c>
      <c r="B201" t="s">
        <v>536</v>
      </c>
      <c r="C201" t="s">
        <v>37</v>
      </c>
      <c r="D201" s="26">
        <v>42</v>
      </c>
      <c r="E201" s="19">
        <v>525</v>
      </c>
    </row>
    <row r="202" spans="1:5" x14ac:dyDescent="0.35">
      <c r="A202" t="s">
        <v>171</v>
      </c>
      <c r="B202" t="s">
        <v>532</v>
      </c>
      <c r="C202" t="s">
        <v>98</v>
      </c>
      <c r="D202" s="26">
        <v>30</v>
      </c>
      <c r="E202" s="19">
        <v>240</v>
      </c>
    </row>
    <row r="203" spans="1:5" x14ac:dyDescent="0.35">
      <c r="A203" t="s">
        <v>171</v>
      </c>
      <c r="B203" t="s">
        <v>532</v>
      </c>
      <c r="C203" t="s">
        <v>53</v>
      </c>
      <c r="D203" s="26">
        <v>9</v>
      </c>
      <c r="E203" s="19">
        <v>239.4</v>
      </c>
    </row>
    <row r="204" spans="1:5" x14ac:dyDescent="0.35">
      <c r="A204" t="s">
        <v>171</v>
      </c>
      <c r="B204" t="s">
        <v>532</v>
      </c>
      <c r="C204" t="s">
        <v>58</v>
      </c>
      <c r="D204" s="26">
        <v>34</v>
      </c>
      <c r="E204" s="19">
        <v>840</v>
      </c>
    </row>
    <row r="205" spans="1:5" x14ac:dyDescent="0.35">
      <c r="A205" t="s">
        <v>171</v>
      </c>
      <c r="B205" t="s">
        <v>532</v>
      </c>
      <c r="C205" t="s">
        <v>90</v>
      </c>
      <c r="D205" s="26">
        <v>29</v>
      </c>
      <c r="E205" s="19">
        <v>262</v>
      </c>
    </row>
    <row r="206" spans="1:5" x14ac:dyDescent="0.35">
      <c r="A206" t="s">
        <v>171</v>
      </c>
      <c r="B206" t="s">
        <v>532</v>
      </c>
      <c r="C206" t="s">
        <v>50</v>
      </c>
      <c r="D206" s="26">
        <v>10</v>
      </c>
      <c r="E206" s="19">
        <v>147</v>
      </c>
    </row>
    <row r="207" spans="1:5" x14ac:dyDescent="0.35">
      <c r="A207" t="s">
        <v>171</v>
      </c>
      <c r="B207" t="s">
        <v>532</v>
      </c>
      <c r="C207" t="s">
        <v>42</v>
      </c>
      <c r="D207" s="26">
        <v>11</v>
      </c>
      <c r="E207" s="19">
        <v>312.8</v>
      </c>
    </row>
    <row r="208" spans="1:5" x14ac:dyDescent="0.35">
      <c r="A208" t="s">
        <v>171</v>
      </c>
      <c r="B208" t="s">
        <v>532</v>
      </c>
      <c r="C208" t="s">
        <v>78</v>
      </c>
      <c r="D208" s="26">
        <v>15</v>
      </c>
      <c r="E208" s="19">
        <v>37.5</v>
      </c>
    </row>
    <row r="209" spans="1:5" x14ac:dyDescent="0.35">
      <c r="A209" t="s">
        <v>171</v>
      </c>
      <c r="B209" t="s">
        <v>532</v>
      </c>
      <c r="C209" t="s">
        <v>62</v>
      </c>
      <c r="D209" s="26">
        <v>6</v>
      </c>
      <c r="E209" s="19">
        <v>120</v>
      </c>
    </row>
    <row r="210" spans="1:5" x14ac:dyDescent="0.35">
      <c r="A210" t="s">
        <v>171</v>
      </c>
      <c r="B210" t="s">
        <v>532</v>
      </c>
      <c r="C210" t="s">
        <v>30</v>
      </c>
      <c r="D210" s="26">
        <v>10</v>
      </c>
      <c r="E210" s="19">
        <v>493</v>
      </c>
    </row>
    <row r="211" spans="1:5" x14ac:dyDescent="0.35">
      <c r="A211" t="s">
        <v>171</v>
      </c>
      <c r="B211" t="s">
        <v>532</v>
      </c>
      <c r="C211" t="s">
        <v>23</v>
      </c>
      <c r="D211" s="26">
        <v>4</v>
      </c>
      <c r="E211" s="19">
        <v>220</v>
      </c>
    </row>
    <row r="212" spans="1:5" x14ac:dyDescent="0.35">
      <c r="A212" t="s">
        <v>171</v>
      </c>
      <c r="B212" t="s">
        <v>532</v>
      </c>
      <c r="C212" t="s">
        <v>105</v>
      </c>
      <c r="D212" s="26">
        <v>30</v>
      </c>
      <c r="E212" s="19">
        <v>1380</v>
      </c>
    </row>
    <row r="213" spans="1:5" x14ac:dyDescent="0.35">
      <c r="A213" t="s">
        <v>284</v>
      </c>
      <c r="B213" t="s">
        <v>537</v>
      </c>
      <c r="C213" t="s">
        <v>49</v>
      </c>
      <c r="D213" s="26">
        <v>3</v>
      </c>
      <c r="E213" s="19">
        <v>54</v>
      </c>
    </row>
    <row r="214" spans="1:5" x14ac:dyDescent="0.35">
      <c r="A214" t="s">
        <v>284</v>
      </c>
      <c r="B214" t="s">
        <v>537</v>
      </c>
      <c r="C214" t="s">
        <v>44</v>
      </c>
      <c r="D214" s="26">
        <v>10</v>
      </c>
      <c r="E214" s="19">
        <v>96.5</v>
      </c>
    </row>
    <row r="215" spans="1:5" x14ac:dyDescent="0.35">
      <c r="A215" t="s">
        <v>284</v>
      </c>
      <c r="B215" t="s">
        <v>537</v>
      </c>
      <c r="C215" t="s">
        <v>37</v>
      </c>
      <c r="D215" s="26">
        <v>6</v>
      </c>
      <c r="E215" s="19">
        <v>75</v>
      </c>
    </row>
    <row r="216" spans="1:5" x14ac:dyDescent="0.35">
      <c r="A216" t="s">
        <v>284</v>
      </c>
      <c r="B216" t="s">
        <v>537</v>
      </c>
      <c r="C216" t="s">
        <v>57</v>
      </c>
      <c r="D216" s="26">
        <v>1</v>
      </c>
      <c r="E216" s="19">
        <v>12.5</v>
      </c>
    </row>
    <row r="217" spans="1:5" x14ac:dyDescent="0.35">
      <c r="A217" t="s">
        <v>284</v>
      </c>
      <c r="B217" t="s">
        <v>537</v>
      </c>
      <c r="C217" t="s">
        <v>105</v>
      </c>
      <c r="D217" s="26">
        <v>7</v>
      </c>
      <c r="E217" s="19">
        <v>322</v>
      </c>
    </row>
    <row r="218" spans="1:5" x14ac:dyDescent="0.35">
      <c r="A218" t="s">
        <v>284</v>
      </c>
      <c r="B218" t="s">
        <v>537</v>
      </c>
      <c r="C218" t="s">
        <v>54</v>
      </c>
      <c r="D218" s="26">
        <v>20</v>
      </c>
      <c r="E218" s="19">
        <v>155</v>
      </c>
    </row>
    <row r="219" spans="1:5" x14ac:dyDescent="0.35">
      <c r="A219" t="s">
        <v>284</v>
      </c>
      <c r="B219" t="s">
        <v>537</v>
      </c>
      <c r="C219" t="s">
        <v>73</v>
      </c>
      <c r="D219" s="26">
        <v>10</v>
      </c>
      <c r="E219" s="19">
        <v>150</v>
      </c>
    </row>
    <row r="220" spans="1:5" x14ac:dyDescent="0.35">
      <c r="A220" t="s">
        <v>284</v>
      </c>
      <c r="B220" t="s">
        <v>537</v>
      </c>
      <c r="C220" t="s">
        <v>70</v>
      </c>
      <c r="D220" s="26">
        <v>8</v>
      </c>
      <c r="E220" s="19">
        <v>364.8</v>
      </c>
    </row>
    <row r="221" spans="1:5" x14ac:dyDescent="0.35">
      <c r="A221" t="s">
        <v>284</v>
      </c>
      <c r="B221" t="s">
        <v>537</v>
      </c>
      <c r="C221" t="s">
        <v>69</v>
      </c>
      <c r="D221" s="26">
        <v>20</v>
      </c>
      <c r="E221" s="19">
        <v>280</v>
      </c>
    </row>
    <row r="222" spans="1:5" x14ac:dyDescent="0.35">
      <c r="A222" t="s">
        <v>284</v>
      </c>
      <c r="B222" t="s">
        <v>537</v>
      </c>
      <c r="C222" t="s">
        <v>78</v>
      </c>
      <c r="D222" s="26">
        <v>10</v>
      </c>
      <c r="E222" s="19">
        <v>25</v>
      </c>
    </row>
    <row r="223" spans="1:5" x14ac:dyDescent="0.35">
      <c r="A223" t="s">
        <v>284</v>
      </c>
      <c r="B223" t="s">
        <v>537</v>
      </c>
      <c r="C223" t="s">
        <v>137</v>
      </c>
      <c r="D223" s="26">
        <v>20</v>
      </c>
      <c r="E223" s="19">
        <v>280</v>
      </c>
    </row>
    <row r="224" spans="1:5" x14ac:dyDescent="0.35">
      <c r="A224" t="s">
        <v>225</v>
      </c>
      <c r="B224" t="s">
        <v>535</v>
      </c>
      <c r="C224" t="s">
        <v>90</v>
      </c>
      <c r="D224" s="26">
        <v>10</v>
      </c>
      <c r="E224" s="19">
        <v>80</v>
      </c>
    </row>
    <row r="225" spans="1:5" x14ac:dyDescent="0.35">
      <c r="A225" t="s">
        <v>225</v>
      </c>
      <c r="B225" t="s">
        <v>535</v>
      </c>
      <c r="C225" t="s">
        <v>61</v>
      </c>
      <c r="D225" s="26">
        <v>1</v>
      </c>
      <c r="E225" s="19">
        <v>20.8</v>
      </c>
    </row>
    <row r="226" spans="1:5" x14ac:dyDescent="0.35">
      <c r="A226" t="s">
        <v>232</v>
      </c>
      <c r="B226" t="s">
        <v>533</v>
      </c>
      <c r="C226" t="s">
        <v>77</v>
      </c>
      <c r="D226" s="26">
        <v>15</v>
      </c>
      <c r="E226" s="19">
        <v>45.899999678134897</v>
      </c>
    </row>
    <row r="227" spans="1:5" x14ac:dyDescent="0.35">
      <c r="A227" t="s">
        <v>232</v>
      </c>
      <c r="B227" t="s">
        <v>533</v>
      </c>
      <c r="C227" t="s">
        <v>32</v>
      </c>
      <c r="D227" s="26">
        <v>21</v>
      </c>
      <c r="E227" s="19">
        <v>342.71999759673997</v>
      </c>
    </row>
    <row r="228" spans="1:5" x14ac:dyDescent="0.35">
      <c r="A228" t="s">
        <v>232</v>
      </c>
      <c r="B228" t="s">
        <v>533</v>
      </c>
      <c r="C228" t="s">
        <v>94</v>
      </c>
      <c r="D228" s="26">
        <v>41</v>
      </c>
      <c r="E228" s="19">
        <v>303.999999046325</v>
      </c>
    </row>
    <row r="229" spans="1:5" x14ac:dyDescent="0.35">
      <c r="A229" t="s">
        <v>232</v>
      </c>
      <c r="B229" t="s">
        <v>533</v>
      </c>
      <c r="C229" t="s">
        <v>43</v>
      </c>
      <c r="D229" s="26">
        <v>15</v>
      </c>
      <c r="E229" s="19">
        <v>183.59999871253899</v>
      </c>
    </row>
    <row r="230" spans="1:5" x14ac:dyDescent="0.35">
      <c r="A230" t="s">
        <v>232</v>
      </c>
      <c r="B230" t="s">
        <v>533</v>
      </c>
      <c r="C230" t="s">
        <v>53</v>
      </c>
      <c r="D230" s="26">
        <v>30</v>
      </c>
      <c r="E230" s="19">
        <v>798</v>
      </c>
    </row>
    <row r="231" spans="1:5" x14ac:dyDescent="0.35">
      <c r="A231" t="s">
        <v>232</v>
      </c>
      <c r="B231" t="s">
        <v>533</v>
      </c>
      <c r="C231" t="s">
        <v>35</v>
      </c>
      <c r="D231" s="26">
        <v>16</v>
      </c>
      <c r="E231" s="19">
        <v>471.19999963045098</v>
      </c>
    </row>
    <row r="232" spans="1:5" x14ac:dyDescent="0.35">
      <c r="A232" t="s">
        <v>232</v>
      </c>
      <c r="B232" t="s">
        <v>533</v>
      </c>
      <c r="C232" t="s">
        <v>26</v>
      </c>
      <c r="D232" s="26">
        <v>72</v>
      </c>
      <c r="E232" s="19">
        <v>2667.59999728202</v>
      </c>
    </row>
    <row r="233" spans="1:5" x14ac:dyDescent="0.35">
      <c r="A233" t="s">
        <v>232</v>
      </c>
      <c r="B233" t="s">
        <v>533</v>
      </c>
      <c r="C233" t="s">
        <v>29</v>
      </c>
      <c r="D233" s="26">
        <v>10</v>
      </c>
      <c r="E233" s="19">
        <v>322.99999974667998</v>
      </c>
    </row>
    <row r="234" spans="1:5" x14ac:dyDescent="0.35">
      <c r="A234" t="s">
        <v>232</v>
      </c>
      <c r="B234" t="s">
        <v>533</v>
      </c>
      <c r="C234" t="s">
        <v>90</v>
      </c>
      <c r="D234" s="26">
        <v>40</v>
      </c>
      <c r="E234" s="19">
        <v>379.99999970197598</v>
      </c>
    </row>
    <row r="235" spans="1:5" x14ac:dyDescent="0.35">
      <c r="A235" t="s">
        <v>232</v>
      </c>
      <c r="B235" t="s">
        <v>533</v>
      </c>
      <c r="C235" t="s">
        <v>66</v>
      </c>
      <c r="D235" s="26">
        <v>30</v>
      </c>
      <c r="E235" s="19">
        <v>1510.49999881535</v>
      </c>
    </row>
    <row r="236" spans="1:5" x14ac:dyDescent="0.35">
      <c r="A236" t="s">
        <v>232</v>
      </c>
      <c r="B236" t="s">
        <v>533</v>
      </c>
      <c r="C236" t="s">
        <v>56</v>
      </c>
      <c r="D236" s="26">
        <v>6</v>
      </c>
      <c r="E236" s="19">
        <v>36</v>
      </c>
    </row>
    <row r="237" spans="1:5" x14ac:dyDescent="0.35">
      <c r="A237" t="s">
        <v>232</v>
      </c>
      <c r="B237" t="s">
        <v>533</v>
      </c>
      <c r="C237" t="s">
        <v>68</v>
      </c>
      <c r="D237" s="26">
        <v>28</v>
      </c>
      <c r="E237" s="19">
        <v>392</v>
      </c>
    </row>
    <row r="238" spans="1:5" x14ac:dyDescent="0.35">
      <c r="A238" t="s">
        <v>232</v>
      </c>
      <c r="B238" t="s">
        <v>533</v>
      </c>
      <c r="C238" t="s">
        <v>30</v>
      </c>
      <c r="D238" s="26">
        <v>21</v>
      </c>
      <c r="E238" s="19">
        <v>946.55999647378906</v>
      </c>
    </row>
    <row r="239" spans="1:5" x14ac:dyDescent="0.35">
      <c r="A239" t="s">
        <v>232</v>
      </c>
      <c r="B239" t="s">
        <v>533</v>
      </c>
      <c r="C239" t="s">
        <v>48</v>
      </c>
      <c r="D239" s="26">
        <v>40</v>
      </c>
      <c r="E239" s="19">
        <v>1440</v>
      </c>
    </row>
    <row r="240" spans="1:5" x14ac:dyDescent="0.35">
      <c r="A240" t="s">
        <v>232</v>
      </c>
      <c r="B240" t="s">
        <v>533</v>
      </c>
      <c r="C240" t="s">
        <v>61</v>
      </c>
      <c r="D240" s="26">
        <v>8</v>
      </c>
      <c r="E240" s="19">
        <v>208</v>
      </c>
    </row>
    <row r="241" spans="1:5" x14ac:dyDescent="0.35">
      <c r="A241" t="s">
        <v>232</v>
      </c>
      <c r="B241" t="s">
        <v>533</v>
      </c>
      <c r="C241" t="s">
        <v>38</v>
      </c>
      <c r="D241" s="26">
        <v>42</v>
      </c>
      <c r="E241" s="19">
        <v>1843.8</v>
      </c>
    </row>
    <row r="242" spans="1:5" x14ac:dyDescent="0.35">
      <c r="A242" t="s">
        <v>232</v>
      </c>
      <c r="B242" t="s">
        <v>533</v>
      </c>
      <c r="C242" t="s">
        <v>33</v>
      </c>
      <c r="D242" s="26">
        <v>30</v>
      </c>
      <c r="E242" s="19">
        <v>455.999998301267</v>
      </c>
    </row>
    <row r="243" spans="1:5" x14ac:dyDescent="0.35">
      <c r="A243" t="s">
        <v>161</v>
      </c>
      <c r="B243" t="s">
        <v>538</v>
      </c>
      <c r="C243" t="s">
        <v>51</v>
      </c>
      <c r="D243" s="26">
        <v>20</v>
      </c>
      <c r="E243" s="19">
        <v>340</v>
      </c>
    </row>
    <row r="244" spans="1:5" x14ac:dyDescent="0.35">
      <c r="A244" t="s">
        <v>161</v>
      </c>
      <c r="B244" t="s">
        <v>538</v>
      </c>
      <c r="C244" t="s">
        <v>20</v>
      </c>
      <c r="D244" s="26">
        <v>15</v>
      </c>
      <c r="E244" s="19">
        <v>1485</v>
      </c>
    </row>
    <row r="245" spans="1:5" x14ac:dyDescent="0.35">
      <c r="A245" t="s">
        <v>161</v>
      </c>
      <c r="B245" t="s">
        <v>538</v>
      </c>
      <c r="C245" t="s">
        <v>62</v>
      </c>
      <c r="D245" s="26">
        <v>15</v>
      </c>
      <c r="E245" s="19">
        <v>240</v>
      </c>
    </row>
    <row r="246" spans="1:5" x14ac:dyDescent="0.35">
      <c r="A246" t="s">
        <v>161</v>
      </c>
      <c r="B246" t="s">
        <v>538</v>
      </c>
      <c r="C246" t="s">
        <v>107</v>
      </c>
      <c r="D246" s="26">
        <v>10</v>
      </c>
      <c r="E246" s="19">
        <v>104</v>
      </c>
    </row>
    <row r="247" spans="1:5" x14ac:dyDescent="0.35">
      <c r="A247" t="s">
        <v>161</v>
      </c>
      <c r="B247" t="s">
        <v>538</v>
      </c>
      <c r="C247" t="s">
        <v>92</v>
      </c>
      <c r="D247" s="26">
        <v>10</v>
      </c>
      <c r="E247" s="19">
        <v>168</v>
      </c>
    </row>
    <row r="248" spans="1:5" x14ac:dyDescent="0.35">
      <c r="A248" t="s">
        <v>161</v>
      </c>
      <c r="B248" t="s">
        <v>538</v>
      </c>
      <c r="C248" t="s">
        <v>64</v>
      </c>
      <c r="D248" s="26">
        <v>14</v>
      </c>
      <c r="E248" s="19">
        <v>156</v>
      </c>
    </row>
    <row r="249" spans="1:5" x14ac:dyDescent="0.35">
      <c r="A249" t="s">
        <v>161</v>
      </c>
      <c r="B249" t="s">
        <v>538</v>
      </c>
      <c r="C249" t="s">
        <v>26</v>
      </c>
      <c r="D249" s="26">
        <v>50</v>
      </c>
      <c r="E249" s="19">
        <v>1557.9999954700399</v>
      </c>
    </row>
    <row r="250" spans="1:5" x14ac:dyDescent="0.35">
      <c r="A250" t="s">
        <v>161</v>
      </c>
      <c r="B250" t="s">
        <v>538</v>
      </c>
      <c r="C250" t="s">
        <v>52</v>
      </c>
      <c r="D250" s="26">
        <v>15</v>
      </c>
      <c r="E250" s="19">
        <v>291.75</v>
      </c>
    </row>
    <row r="251" spans="1:5" x14ac:dyDescent="0.35">
      <c r="A251" t="s">
        <v>161</v>
      </c>
      <c r="B251" t="s">
        <v>538</v>
      </c>
      <c r="C251" t="s">
        <v>47</v>
      </c>
      <c r="D251" s="26">
        <v>4</v>
      </c>
      <c r="E251" s="19">
        <v>114</v>
      </c>
    </row>
    <row r="252" spans="1:5" x14ac:dyDescent="0.35">
      <c r="A252" t="s">
        <v>171</v>
      </c>
      <c r="B252" t="s">
        <v>532</v>
      </c>
      <c r="C252" t="s">
        <v>75</v>
      </c>
      <c r="D252" s="26">
        <v>21</v>
      </c>
      <c r="E252" s="19">
        <v>151.19999999999999</v>
      </c>
    </row>
    <row r="253" spans="1:5" x14ac:dyDescent="0.35">
      <c r="A253" t="s">
        <v>171</v>
      </c>
      <c r="B253" t="s">
        <v>532</v>
      </c>
      <c r="C253" t="s">
        <v>51</v>
      </c>
      <c r="D253" s="26">
        <v>30</v>
      </c>
      <c r="E253" s="19">
        <v>640.5</v>
      </c>
    </row>
    <row r="254" spans="1:5" x14ac:dyDescent="0.35">
      <c r="A254" t="s">
        <v>171</v>
      </c>
      <c r="B254" t="s">
        <v>532</v>
      </c>
      <c r="C254" t="s">
        <v>108</v>
      </c>
      <c r="D254" s="26">
        <v>3</v>
      </c>
      <c r="E254" s="19">
        <v>291</v>
      </c>
    </row>
    <row r="255" spans="1:5" x14ac:dyDescent="0.35">
      <c r="A255" t="s">
        <v>104</v>
      </c>
      <c r="B255" t="s">
        <v>534</v>
      </c>
      <c r="C255" t="s">
        <v>57</v>
      </c>
      <c r="D255" s="26">
        <v>20</v>
      </c>
      <c r="E255" s="19">
        <v>200</v>
      </c>
    </row>
    <row r="256" spans="1:5" x14ac:dyDescent="0.35">
      <c r="A256" t="s">
        <v>104</v>
      </c>
      <c r="B256" t="s">
        <v>534</v>
      </c>
      <c r="C256" t="s">
        <v>54</v>
      </c>
      <c r="D256" s="26">
        <v>12</v>
      </c>
      <c r="E256" s="19">
        <v>74.400000000000006</v>
      </c>
    </row>
    <row r="257" spans="1:5" x14ac:dyDescent="0.35">
      <c r="A257" t="s">
        <v>104</v>
      </c>
      <c r="B257" t="s">
        <v>534</v>
      </c>
      <c r="C257" t="s">
        <v>55</v>
      </c>
      <c r="D257" s="26">
        <v>12</v>
      </c>
      <c r="E257" s="19">
        <v>172.8</v>
      </c>
    </row>
    <row r="258" spans="1:5" x14ac:dyDescent="0.35">
      <c r="A258" t="s">
        <v>104</v>
      </c>
      <c r="B258" t="s">
        <v>534</v>
      </c>
      <c r="C258" t="s">
        <v>56</v>
      </c>
      <c r="D258" s="26">
        <v>25</v>
      </c>
      <c r="E258" s="19">
        <v>128.4</v>
      </c>
    </row>
    <row r="259" spans="1:5" x14ac:dyDescent="0.35">
      <c r="A259" t="s">
        <v>104</v>
      </c>
      <c r="B259" t="s">
        <v>534</v>
      </c>
      <c r="C259" t="s">
        <v>92</v>
      </c>
      <c r="D259" s="26">
        <v>20</v>
      </c>
      <c r="E259" s="19">
        <v>420</v>
      </c>
    </row>
    <row r="260" spans="1:5" x14ac:dyDescent="0.35">
      <c r="A260" t="s">
        <v>104</v>
      </c>
      <c r="B260" t="s">
        <v>534</v>
      </c>
      <c r="C260" t="s">
        <v>41</v>
      </c>
      <c r="D260" s="26">
        <v>12</v>
      </c>
      <c r="E260" s="19">
        <v>374.76</v>
      </c>
    </row>
    <row r="261" spans="1:5" x14ac:dyDescent="0.35">
      <c r="A261" t="s">
        <v>104</v>
      </c>
      <c r="B261" t="s">
        <v>534</v>
      </c>
      <c r="C261" t="s">
        <v>25</v>
      </c>
      <c r="D261" s="26">
        <v>20</v>
      </c>
      <c r="E261" s="19">
        <v>656</v>
      </c>
    </row>
    <row r="262" spans="1:5" x14ac:dyDescent="0.35">
      <c r="A262" t="s">
        <v>104</v>
      </c>
      <c r="B262" t="s">
        <v>534</v>
      </c>
      <c r="C262" t="s">
        <v>23</v>
      </c>
      <c r="D262" s="26">
        <v>30</v>
      </c>
      <c r="E262" s="19">
        <v>1650</v>
      </c>
    </row>
    <row r="263" spans="1:5" x14ac:dyDescent="0.35">
      <c r="A263" t="s">
        <v>104</v>
      </c>
      <c r="B263" t="s">
        <v>534</v>
      </c>
      <c r="C263" t="s">
        <v>44</v>
      </c>
      <c r="D263" s="26">
        <v>9</v>
      </c>
      <c r="E263" s="19">
        <v>86.85</v>
      </c>
    </row>
    <row r="264" spans="1:5" x14ac:dyDescent="0.35">
      <c r="A264" t="s">
        <v>133</v>
      </c>
      <c r="B264" t="s">
        <v>533</v>
      </c>
      <c r="C264" t="s">
        <v>43</v>
      </c>
      <c r="D264" s="26">
        <v>3</v>
      </c>
      <c r="E264" s="19">
        <v>54</v>
      </c>
    </row>
    <row r="265" spans="1:5" x14ac:dyDescent="0.35">
      <c r="A265" t="s">
        <v>133</v>
      </c>
      <c r="B265" t="s">
        <v>533</v>
      </c>
      <c r="C265" t="s">
        <v>90</v>
      </c>
      <c r="D265" s="26">
        <v>6</v>
      </c>
      <c r="E265" s="19">
        <v>60</v>
      </c>
    </row>
    <row r="266" spans="1:5" x14ac:dyDescent="0.35">
      <c r="A266" t="s">
        <v>133</v>
      </c>
      <c r="B266" t="s">
        <v>533</v>
      </c>
      <c r="C266" t="s">
        <v>122</v>
      </c>
      <c r="D266" s="26">
        <v>9</v>
      </c>
      <c r="E266" s="19">
        <v>63</v>
      </c>
    </row>
    <row r="267" spans="1:5" x14ac:dyDescent="0.35">
      <c r="A267" t="s">
        <v>133</v>
      </c>
      <c r="B267" t="s">
        <v>533</v>
      </c>
      <c r="C267" t="s">
        <v>69</v>
      </c>
      <c r="D267" s="26">
        <v>10</v>
      </c>
      <c r="E267" s="19">
        <v>140</v>
      </c>
    </row>
    <row r="268" spans="1:5" x14ac:dyDescent="0.35">
      <c r="A268" t="s">
        <v>171</v>
      </c>
      <c r="B268" t="s">
        <v>537</v>
      </c>
      <c r="C268" t="s">
        <v>48</v>
      </c>
      <c r="D268" s="26">
        <v>30</v>
      </c>
      <c r="E268" s="19">
        <v>864</v>
      </c>
    </row>
    <row r="269" spans="1:5" x14ac:dyDescent="0.35">
      <c r="A269" t="s">
        <v>171</v>
      </c>
      <c r="B269" t="s">
        <v>537</v>
      </c>
      <c r="C269" t="s">
        <v>40</v>
      </c>
      <c r="D269" s="26">
        <v>55</v>
      </c>
      <c r="E269" s="19">
        <v>1161</v>
      </c>
    </row>
    <row r="270" spans="1:5" x14ac:dyDescent="0.35">
      <c r="A270" t="s">
        <v>171</v>
      </c>
      <c r="B270" t="s">
        <v>537</v>
      </c>
      <c r="C270" t="s">
        <v>20</v>
      </c>
      <c r="D270" s="26">
        <v>21</v>
      </c>
      <c r="E270" s="19">
        <v>2079</v>
      </c>
    </row>
    <row r="271" spans="1:5" x14ac:dyDescent="0.35">
      <c r="A271" t="s">
        <v>171</v>
      </c>
      <c r="B271" t="s">
        <v>537</v>
      </c>
      <c r="C271" t="s">
        <v>49</v>
      </c>
      <c r="D271" s="26">
        <v>35</v>
      </c>
      <c r="E271" s="19">
        <v>504</v>
      </c>
    </row>
    <row r="272" spans="1:5" x14ac:dyDescent="0.35">
      <c r="A272" t="s">
        <v>171</v>
      </c>
      <c r="B272" t="s">
        <v>537</v>
      </c>
      <c r="C272" t="s">
        <v>62</v>
      </c>
      <c r="D272" s="26">
        <v>30</v>
      </c>
      <c r="E272" s="19">
        <v>480</v>
      </c>
    </row>
    <row r="273" spans="1:5" x14ac:dyDescent="0.35">
      <c r="A273" t="s">
        <v>171</v>
      </c>
      <c r="B273" t="s">
        <v>537</v>
      </c>
      <c r="C273" t="s">
        <v>91</v>
      </c>
      <c r="D273" s="26">
        <v>15</v>
      </c>
      <c r="E273" s="19">
        <v>388.35</v>
      </c>
    </row>
    <row r="274" spans="1:5" x14ac:dyDescent="0.35">
      <c r="A274" t="s">
        <v>171</v>
      </c>
      <c r="B274" t="s">
        <v>537</v>
      </c>
      <c r="C274" t="s">
        <v>93</v>
      </c>
      <c r="D274" s="26">
        <v>24</v>
      </c>
      <c r="E274" s="19">
        <v>408</v>
      </c>
    </row>
    <row r="275" spans="1:5" x14ac:dyDescent="0.35">
      <c r="A275" t="s">
        <v>171</v>
      </c>
      <c r="B275" t="s">
        <v>537</v>
      </c>
      <c r="C275" t="s">
        <v>109</v>
      </c>
      <c r="D275" s="26">
        <v>25</v>
      </c>
      <c r="E275" s="19">
        <v>550</v>
      </c>
    </row>
    <row r="276" spans="1:5" x14ac:dyDescent="0.35">
      <c r="A276" t="s">
        <v>171</v>
      </c>
      <c r="B276" t="s">
        <v>537</v>
      </c>
      <c r="C276" t="s">
        <v>92</v>
      </c>
      <c r="D276" s="26">
        <v>5</v>
      </c>
      <c r="E276" s="19">
        <v>105</v>
      </c>
    </row>
    <row r="277" spans="1:5" x14ac:dyDescent="0.35">
      <c r="A277" t="s">
        <v>171</v>
      </c>
      <c r="B277" t="s">
        <v>537</v>
      </c>
      <c r="C277" t="s">
        <v>58</v>
      </c>
      <c r="D277" s="26">
        <v>100</v>
      </c>
      <c r="E277" s="19">
        <v>3000</v>
      </c>
    </row>
    <row r="278" spans="1:5" x14ac:dyDescent="0.35">
      <c r="A278" t="s">
        <v>171</v>
      </c>
      <c r="B278" t="s">
        <v>537</v>
      </c>
      <c r="C278" t="s">
        <v>105</v>
      </c>
      <c r="D278" s="26">
        <v>6</v>
      </c>
      <c r="E278" s="19">
        <v>276</v>
      </c>
    </row>
    <row r="279" spans="1:5" x14ac:dyDescent="0.35">
      <c r="A279" t="s">
        <v>171</v>
      </c>
      <c r="B279" t="s">
        <v>537</v>
      </c>
      <c r="C279" t="s">
        <v>42</v>
      </c>
      <c r="D279" s="26">
        <v>20</v>
      </c>
      <c r="E279" s="19">
        <v>696</v>
      </c>
    </row>
    <row r="280" spans="1:5" x14ac:dyDescent="0.35">
      <c r="A280" t="s">
        <v>171</v>
      </c>
      <c r="B280" t="s">
        <v>537</v>
      </c>
      <c r="C280" t="s">
        <v>41</v>
      </c>
      <c r="D280" s="26">
        <v>12</v>
      </c>
      <c r="E280" s="19">
        <v>374.76</v>
      </c>
    </row>
    <row r="281" spans="1:5" x14ac:dyDescent="0.35">
      <c r="A281" t="s">
        <v>171</v>
      </c>
      <c r="B281" t="s">
        <v>537</v>
      </c>
      <c r="C281" t="s">
        <v>78</v>
      </c>
      <c r="D281" s="26">
        <v>30</v>
      </c>
      <c r="E281" s="19">
        <v>75</v>
      </c>
    </row>
    <row r="282" spans="1:5" x14ac:dyDescent="0.35">
      <c r="A282" t="s">
        <v>171</v>
      </c>
      <c r="B282" t="s">
        <v>537</v>
      </c>
      <c r="C282" t="s">
        <v>88</v>
      </c>
      <c r="D282" s="26">
        <v>21</v>
      </c>
      <c r="E282" s="19">
        <v>442.05</v>
      </c>
    </row>
    <row r="283" spans="1:5" x14ac:dyDescent="0.35">
      <c r="A283" t="s">
        <v>171</v>
      </c>
      <c r="B283" t="s">
        <v>537</v>
      </c>
      <c r="C283" t="s">
        <v>43</v>
      </c>
      <c r="D283" s="26">
        <v>25</v>
      </c>
      <c r="E283" s="19">
        <v>337.5</v>
      </c>
    </row>
    <row r="284" spans="1:5" x14ac:dyDescent="0.35">
      <c r="A284" t="s">
        <v>171</v>
      </c>
      <c r="B284" t="s">
        <v>537</v>
      </c>
      <c r="C284" t="s">
        <v>51</v>
      </c>
      <c r="D284" s="26">
        <v>30</v>
      </c>
      <c r="E284" s="19">
        <v>480.375</v>
      </c>
    </row>
    <row r="285" spans="1:5" x14ac:dyDescent="0.35">
      <c r="A285" t="s">
        <v>171</v>
      </c>
      <c r="B285" t="s">
        <v>537</v>
      </c>
      <c r="C285" t="s">
        <v>32</v>
      </c>
      <c r="D285" s="26">
        <v>35</v>
      </c>
      <c r="E285" s="19">
        <v>840</v>
      </c>
    </row>
    <row r="286" spans="1:5" x14ac:dyDescent="0.35">
      <c r="A286" t="s">
        <v>171</v>
      </c>
      <c r="B286" t="s">
        <v>537</v>
      </c>
      <c r="C286" t="s">
        <v>29</v>
      </c>
      <c r="D286" s="26">
        <v>50</v>
      </c>
      <c r="E286" s="19">
        <v>1700</v>
      </c>
    </row>
    <row r="287" spans="1:5" x14ac:dyDescent="0.35">
      <c r="A287" t="s">
        <v>84</v>
      </c>
      <c r="B287" t="s">
        <v>539</v>
      </c>
      <c r="C287" t="s">
        <v>33</v>
      </c>
      <c r="D287" s="26">
        <v>58</v>
      </c>
      <c r="E287" s="19">
        <v>759.99999773502304</v>
      </c>
    </row>
    <row r="288" spans="1:5" x14ac:dyDescent="0.35">
      <c r="A288" t="s">
        <v>84</v>
      </c>
      <c r="B288" t="s">
        <v>539</v>
      </c>
      <c r="C288" t="s">
        <v>51</v>
      </c>
      <c r="D288" s="26">
        <v>97</v>
      </c>
      <c r="E288" s="19">
        <v>1427.99999670684</v>
      </c>
    </row>
    <row r="289" spans="1:5" x14ac:dyDescent="0.35">
      <c r="A289" t="s">
        <v>84</v>
      </c>
      <c r="B289" t="s">
        <v>539</v>
      </c>
      <c r="C289" t="s">
        <v>100</v>
      </c>
      <c r="D289" s="26">
        <v>26</v>
      </c>
      <c r="E289" s="19">
        <v>762.87999954223596</v>
      </c>
    </row>
    <row r="290" spans="1:5" x14ac:dyDescent="0.35">
      <c r="A290" t="s">
        <v>84</v>
      </c>
      <c r="B290" t="s">
        <v>539</v>
      </c>
      <c r="C290" t="s">
        <v>46</v>
      </c>
      <c r="D290" s="26">
        <v>164</v>
      </c>
      <c r="E290" s="19">
        <v>2258.0649982601399</v>
      </c>
    </row>
    <row r="291" spans="1:5" x14ac:dyDescent="0.35">
      <c r="A291" t="s">
        <v>84</v>
      </c>
      <c r="B291" t="s">
        <v>539</v>
      </c>
      <c r="C291" t="s">
        <v>77</v>
      </c>
      <c r="D291" s="26">
        <v>283</v>
      </c>
      <c r="E291" s="19">
        <v>1216.79999953061</v>
      </c>
    </row>
    <row r="292" spans="1:5" x14ac:dyDescent="0.35">
      <c r="A292" t="s">
        <v>84</v>
      </c>
      <c r="B292" t="s">
        <v>539</v>
      </c>
      <c r="C292" t="s">
        <v>91</v>
      </c>
      <c r="D292" s="26">
        <v>60</v>
      </c>
      <c r="E292" s="19">
        <v>931.5</v>
      </c>
    </row>
    <row r="293" spans="1:5" x14ac:dyDescent="0.35">
      <c r="A293" t="s">
        <v>84</v>
      </c>
      <c r="B293" t="s">
        <v>539</v>
      </c>
      <c r="C293" t="s">
        <v>94</v>
      </c>
      <c r="D293" s="26">
        <v>86</v>
      </c>
      <c r="E293" s="19">
        <v>616</v>
      </c>
    </row>
    <row r="294" spans="1:5" x14ac:dyDescent="0.35">
      <c r="A294" t="s">
        <v>84</v>
      </c>
      <c r="B294" t="s">
        <v>539</v>
      </c>
      <c r="C294" t="s">
        <v>85</v>
      </c>
      <c r="D294" s="26">
        <v>70</v>
      </c>
      <c r="E294" s="19">
        <v>12437.1999654471</v>
      </c>
    </row>
    <row r="295" spans="1:5" x14ac:dyDescent="0.35">
      <c r="A295" t="s">
        <v>84</v>
      </c>
      <c r="B295" t="s">
        <v>539</v>
      </c>
      <c r="C295" t="s">
        <v>44</v>
      </c>
      <c r="D295" s="26">
        <v>88</v>
      </c>
      <c r="E295" s="19">
        <v>823.85</v>
      </c>
    </row>
    <row r="296" spans="1:5" x14ac:dyDescent="0.35">
      <c r="A296" t="s">
        <v>84</v>
      </c>
      <c r="B296" t="s">
        <v>539</v>
      </c>
      <c r="C296" t="s">
        <v>52</v>
      </c>
      <c r="D296" s="26">
        <v>77</v>
      </c>
      <c r="E296" s="19">
        <v>1133.82499911077</v>
      </c>
    </row>
    <row r="297" spans="1:5" x14ac:dyDescent="0.35">
      <c r="A297" t="s">
        <v>84</v>
      </c>
      <c r="B297" t="s">
        <v>539</v>
      </c>
      <c r="C297" t="s">
        <v>88</v>
      </c>
      <c r="D297" s="26">
        <v>126</v>
      </c>
      <c r="E297" s="19">
        <v>2482.4674981025901</v>
      </c>
    </row>
    <row r="298" spans="1:5" x14ac:dyDescent="0.35">
      <c r="A298" t="s">
        <v>84</v>
      </c>
      <c r="B298" t="s">
        <v>539</v>
      </c>
      <c r="C298" t="s">
        <v>90</v>
      </c>
      <c r="D298" s="26">
        <v>120</v>
      </c>
      <c r="E298" s="19">
        <v>1085.9999999403899</v>
      </c>
    </row>
    <row r="299" spans="1:5" x14ac:dyDescent="0.35">
      <c r="A299" t="s">
        <v>84</v>
      </c>
      <c r="B299" t="s">
        <v>539</v>
      </c>
      <c r="C299" t="s">
        <v>70</v>
      </c>
      <c r="D299" s="26">
        <v>118</v>
      </c>
      <c r="E299" s="19">
        <v>5054.2799969166499</v>
      </c>
    </row>
    <row r="300" spans="1:5" x14ac:dyDescent="0.35">
      <c r="A300" t="s">
        <v>84</v>
      </c>
      <c r="B300" t="s">
        <v>539</v>
      </c>
      <c r="C300" t="s">
        <v>76</v>
      </c>
      <c r="D300" s="26">
        <v>69</v>
      </c>
      <c r="E300" s="19">
        <v>1248</v>
      </c>
    </row>
    <row r="301" spans="1:5" x14ac:dyDescent="0.35">
      <c r="A301" t="s">
        <v>84</v>
      </c>
      <c r="B301" t="s">
        <v>539</v>
      </c>
      <c r="C301" t="s">
        <v>53</v>
      </c>
      <c r="D301" s="26">
        <v>224</v>
      </c>
      <c r="E301" s="19">
        <v>6955.8999961353802</v>
      </c>
    </row>
    <row r="302" spans="1:5" x14ac:dyDescent="0.35">
      <c r="A302" t="s">
        <v>84</v>
      </c>
      <c r="B302" t="s">
        <v>539</v>
      </c>
      <c r="C302" t="s">
        <v>97</v>
      </c>
      <c r="D302" s="26">
        <v>44</v>
      </c>
      <c r="E302" s="19">
        <v>2199.9999934807402</v>
      </c>
    </row>
    <row r="303" spans="1:5" x14ac:dyDescent="0.35">
      <c r="A303" t="s">
        <v>84</v>
      </c>
      <c r="B303" t="s">
        <v>539</v>
      </c>
      <c r="C303" t="s">
        <v>20</v>
      </c>
      <c r="D303" s="26">
        <v>26</v>
      </c>
      <c r="E303" s="19">
        <v>2797.2059988932301</v>
      </c>
    </row>
    <row r="304" spans="1:5" x14ac:dyDescent="0.35">
      <c r="A304" t="s">
        <v>84</v>
      </c>
      <c r="B304" t="s">
        <v>539</v>
      </c>
      <c r="C304" t="s">
        <v>78</v>
      </c>
      <c r="D304" s="26">
        <v>60</v>
      </c>
      <c r="E304" s="19">
        <v>120</v>
      </c>
    </row>
    <row r="305" spans="1:5" x14ac:dyDescent="0.35">
      <c r="A305" t="s">
        <v>84</v>
      </c>
      <c r="B305" t="s">
        <v>539</v>
      </c>
      <c r="C305" t="s">
        <v>57</v>
      </c>
      <c r="D305" s="26">
        <v>178</v>
      </c>
      <c r="E305" s="19">
        <v>1829.9999963492101</v>
      </c>
    </row>
    <row r="306" spans="1:5" x14ac:dyDescent="0.35">
      <c r="A306" t="s">
        <v>84</v>
      </c>
      <c r="B306" t="s">
        <v>539</v>
      </c>
      <c r="C306" t="s">
        <v>49</v>
      </c>
      <c r="D306" s="26">
        <v>76</v>
      </c>
      <c r="E306" s="19">
        <v>1031.3999991416899</v>
      </c>
    </row>
    <row r="307" spans="1:5" x14ac:dyDescent="0.35">
      <c r="A307" t="s">
        <v>84</v>
      </c>
      <c r="B307" t="s">
        <v>539</v>
      </c>
      <c r="C307" t="s">
        <v>64</v>
      </c>
      <c r="D307" s="26">
        <v>45</v>
      </c>
      <c r="E307" s="19">
        <v>432</v>
      </c>
    </row>
    <row r="308" spans="1:5" x14ac:dyDescent="0.35">
      <c r="A308" t="s">
        <v>84</v>
      </c>
      <c r="B308" t="s">
        <v>539</v>
      </c>
      <c r="C308" t="s">
        <v>42</v>
      </c>
      <c r="D308" s="26">
        <v>24</v>
      </c>
      <c r="E308" s="19">
        <v>600.47999900579396</v>
      </c>
    </row>
    <row r="309" spans="1:5" x14ac:dyDescent="0.35">
      <c r="A309" t="s">
        <v>84</v>
      </c>
      <c r="B309" t="s">
        <v>539</v>
      </c>
      <c r="C309" t="s">
        <v>75</v>
      </c>
      <c r="D309" s="26">
        <v>60</v>
      </c>
      <c r="E309" s="19">
        <v>432</v>
      </c>
    </row>
    <row r="310" spans="1:5" x14ac:dyDescent="0.35">
      <c r="A310" t="s">
        <v>84</v>
      </c>
      <c r="B310" t="s">
        <v>539</v>
      </c>
      <c r="C310" t="s">
        <v>38</v>
      </c>
      <c r="D310" s="26">
        <v>109</v>
      </c>
      <c r="E310" s="19">
        <v>4213.1000000000004</v>
      </c>
    </row>
    <row r="311" spans="1:5" x14ac:dyDescent="0.35">
      <c r="A311" t="s">
        <v>84</v>
      </c>
      <c r="B311" t="s">
        <v>539</v>
      </c>
      <c r="C311" t="s">
        <v>95</v>
      </c>
      <c r="D311" s="26">
        <v>70</v>
      </c>
      <c r="E311" s="19">
        <v>606.89999574422802</v>
      </c>
    </row>
    <row r="312" spans="1:5" x14ac:dyDescent="0.35">
      <c r="A312" t="s">
        <v>84</v>
      </c>
      <c r="B312" t="s">
        <v>539</v>
      </c>
      <c r="C312" t="s">
        <v>22</v>
      </c>
      <c r="D312" s="26">
        <v>191</v>
      </c>
      <c r="E312" s="19">
        <v>6226.3499920964196</v>
      </c>
    </row>
    <row r="313" spans="1:5" x14ac:dyDescent="0.35">
      <c r="A313" t="s">
        <v>84</v>
      </c>
      <c r="B313" t="s">
        <v>539</v>
      </c>
      <c r="C313" t="s">
        <v>26</v>
      </c>
      <c r="D313" s="26">
        <v>100</v>
      </c>
      <c r="E313" s="19">
        <v>3572</v>
      </c>
    </row>
    <row r="314" spans="1:5" x14ac:dyDescent="0.35">
      <c r="A314" t="s">
        <v>84</v>
      </c>
      <c r="B314" t="s">
        <v>539</v>
      </c>
      <c r="C314" t="s">
        <v>23</v>
      </c>
      <c r="D314" s="26">
        <v>180</v>
      </c>
      <c r="E314" s="19">
        <v>8513.9999908208792</v>
      </c>
    </row>
    <row r="315" spans="1:5" x14ac:dyDescent="0.35">
      <c r="A315" t="s">
        <v>84</v>
      </c>
      <c r="B315" t="s">
        <v>539</v>
      </c>
      <c r="C315" t="s">
        <v>92</v>
      </c>
      <c r="D315" s="26">
        <v>72</v>
      </c>
      <c r="E315" s="19">
        <v>1169.27999939918</v>
      </c>
    </row>
    <row r="316" spans="1:5" x14ac:dyDescent="0.35">
      <c r="A316" t="s">
        <v>84</v>
      </c>
      <c r="B316" t="s">
        <v>539</v>
      </c>
      <c r="C316" t="s">
        <v>74</v>
      </c>
      <c r="D316" s="26">
        <v>80</v>
      </c>
      <c r="E316" s="19">
        <v>472</v>
      </c>
    </row>
    <row r="317" spans="1:5" x14ac:dyDescent="0.35">
      <c r="A317" t="s">
        <v>84</v>
      </c>
      <c r="B317" t="s">
        <v>539</v>
      </c>
      <c r="C317" t="s">
        <v>93</v>
      </c>
      <c r="D317" s="26">
        <v>60</v>
      </c>
      <c r="E317" s="19">
        <v>816</v>
      </c>
    </row>
    <row r="318" spans="1:5" x14ac:dyDescent="0.35">
      <c r="A318" t="s">
        <v>84</v>
      </c>
      <c r="B318" t="s">
        <v>539</v>
      </c>
      <c r="C318" t="s">
        <v>86</v>
      </c>
      <c r="D318" s="26">
        <v>39</v>
      </c>
      <c r="E318" s="19">
        <v>3159</v>
      </c>
    </row>
    <row r="319" spans="1:5" x14ac:dyDescent="0.35">
      <c r="A319" t="s">
        <v>84</v>
      </c>
      <c r="B319" t="s">
        <v>539</v>
      </c>
      <c r="C319" t="s">
        <v>54</v>
      </c>
      <c r="D319" s="26">
        <v>57</v>
      </c>
      <c r="E319" s="19">
        <v>430.899999838322</v>
      </c>
    </row>
    <row r="320" spans="1:5" x14ac:dyDescent="0.35">
      <c r="A320" t="s">
        <v>84</v>
      </c>
      <c r="B320" t="s">
        <v>539</v>
      </c>
      <c r="C320" t="s">
        <v>63</v>
      </c>
      <c r="D320" s="26">
        <v>46</v>
      </c>
      <c r="E320" s="19">
        <v>868.38749847561098</v>
      </c>
    </row>
    <row r="321" spans="1:5" x14ac:dyDescent="0.35">
      <c r="A321" t="s">
        <v>84</v>
      </c>
      <c r="B321" t="s">
        <v>539</v>
      </c>
      <c r="C321" t="s">
        <v>68</v>
      </c>
      <c r="D321" s="26">
        <v>40</v>
      </c>
      <c r="E321" s="19">
        <v>492.799997538328</v>
      </c>
    </row>
    <row r="322" spans="1:5" x14ac:dyDescent="0.35">
      <c r="A322" t="s">
        <v>84</v>
      </c>
      <c r="B322" t="s">
        <v>539</v>
      </c>
      <c r="C322" t="s">
        <v>47</v>
      </c>
      <c r="D322" s="26">
        <v>206</v>
      </c>
      <c r="E322" s="19">
        <v>4733.84998878836</v>
      </c>
    </row>
    <row r="323" spans="1:5" x14ac:dyDescent="0.35">
      <c r="A323" t="s">
        <v>84</v>
      </c>
      <c r="B323" t="s">
        <v>539</v>
      </c>
      <c r="C323" t="s">
        <v>48</v>
      </c>
      <c r="D323" s="26">
        <v>190</v>
      </c>
      <c r="E323" s="19">
        <v>5570.9999951720201</v>
      </c>
    </row>
    <row r="324" spans="1:5" x14ac:dyDescent="0.35">
      <c r="A324" t="s">
        <v>84</v>
      </c>
      <c r="B324" t="s">
        <v>539</v>
      </c>
      <c r="C324" t="s">
        <v>28</v>
      </c>
      <c r="D324" s="26">
        <v>86</v>
      </c>
      <c r="E324" s="19">
        <v>3062.79999184608</v>
      </c>
    </row>
    <row r="325" spans="1:5" x14ac:dyDescent="0.35">
      <c r="A325" t="s">
        <v>84</v>
      </c>
      <c r="B325" t="s">
        <v>539</v>
      </c>
      <c r="C325" t="s">
        <v>56</v>
      </c>
      <c r="D325" s="26">
        <v>78</v>
      </c>
      <c r="E325" s="19">
        <v>397.799997210502</v>
      </c>
    </row>
    <row r="326" spans="1:5" x14ac:dyDescent="0.35">
      <c r="A326" t="s">
        <v>84</v>
      </c>
      <c r="B326" t="s">
        <v>539</v>
      </c>
      <c r="C326" t="s">
        <v>41</v>
      </c>
      <c r="D326" s="26">
        <v>50</v>
      </c>
      <c r="E326" s="19">
        <v>1397.54249348491</v>
      </c>
    </row>
    <row r="327" spans="1:5" x14ac:dyDescent="0.35">
      <c r="A327" t="s">
        <v>84</v>
      </c>
      <c r="B327" t="s">
        <v>539</v>
      </c>
      <c r="C327" t="s">
        <v>30</v>
      </c>
      <c r="D327" s="26">
        <v>80</v>
      </c>
      <c r="E327" s="19">
        <v>3352.3999764919199</v>
      </c>
    </row>
    <row r="328" spans="1:5" x14ac:dyDescent="0.35">
      <c r="A328" t="s">
        <v>84</v>
      </c>
      <c r="B328" t="s">
        <v>539</v>
      </c>
      <c r="C328" t="s">
        <v>40</v>
      </c>
      <c r="D328" s="26">
        <v>51</v>
      </c>
      <c r="E328" s="19">
        <v>1036.2999991029501</v>
      </c>
    </row>
    <row r="329" spans="1:5" x14ac:dyDescent="0.35">
      <c r="A329" t="s">
        <v>84</v>
      </c>
      <c r="B329" t="s">
        <v>539</v>
      </c>
      <c r="C329" t="s">
        <v>96</v>
      </c>
      <c r="D329" s="26">
        <v>38</v>
      </c>
      <c r="E329" s="19">
        <v>563.99999991059303</v>
      </c>
    </row>
    <row r="330" spans="1:5" x14ac:dyDescent="0.35">
      <c r="A330" t="s">
        <v>84</v>
      </c>
      <c r="B330" t="s">
        <v>539</v>
      </c>
      <c r="C330" t="s">
        <v>98</v>
      </c>
      <c r="D330" s="26">
        <v>45</v>
      </c>
      <c r="E330" s="19">
        <v>429.99999970197598</v>
      </c>
    </row>
    <row r="331" spans="1:5" x14ac:dyDescent="0.35">
      <c r="A331" t="s">
        <v>84</v>
      </c>
      <c r="B331" t="s">
        <v>539</v>
      </c>
      <c r="C331" t="s">
        <v>87</v>
      </c>
      <c r="D331" s="26">
        <v>175</v>
      </c>
      <c r="E331" s="19">
        <v>2915.9999965131201</v>
      </c>
    </row>
    <row r="332" spans="1:5" x14ac:dyDescent="0.35">
      <c r="A332" t="s">
        <v>84</v>
      </c>
      <c r="B332" t="s">
        <v>539</v>
      </c>
      <c r="C332" t="s">
        <v>60</v>
      </c>
      <c r="D332" s="26">
        <v>27</v>
      </c>
      <c r="E332" s="19">
        <v>243.67499980889201</v>
      </c>
    </row>
    <row r="333" spans="1:5" x14ac:dyDescent="0.35">
      <c r="A333" t="s">
        <v>84</v>
      </c>
      <c r="B333" t="s">
        <v>539</v>
      </c>
      <c r="C333" t="s">
        <v>66</v>
      </c>
      <c r="D333" s="26">
        <v>120</v>
      </c>
      <c r="E333" s="19">
        <v>6041.9999952614298</v>
      </c>
    </row>
    <row r="334" spans="1:5" x14ac:dyDescent="0.35">
      <c r="A334" t="s">
        <v>84</v>
      </c>
      <c r="B334" t="s">
        <v>539</v>
      </c>
      <c r="C334" t="s">
        <v>65</v>
      </c>
      <c r="D334" s="26">
        <v>87</v>
      </c>
      <c r="E334" s="19">
        <v>1827</v>
      </c>
    </row>
    <row r="335" spans="1:5" x14ac:dyDescent="0.35">
      <c r="A335" t="s">
        <v>84</v>
      </c>
      <c r="B335" t="s">
        <v>539</v>
      </c>
      <c r="C335" t="s">
        <v>29</v>
      </c>
      <c r="D335" s="26">
        <v>160</v>
      </c>
      <c r="E335" s="19">
        <v>5440</v>
      </c>
    </row>
    <row r="336" spans="1:5" x14ac:dyDescent="0.35">
      <c r="A336" t="s">
        <v>84</v>
      </c>
      <c r="B336" t="s">
        <v>539</v>
      </c>
      <c r="C336" t="s">
        <v>35</v>
      </c>
      <c r="D336" s="26">
        <v>100</v>
      </c>
      <c r="E336" s="19">
        <v>2634.9999815225601</v>
      </c>
    </row>
    <row r="337" spans="1:5" x14ac:dyDescent="0.35">
      <c r="A337" t="s">
        <v>84</v>
      </c>
      <c r="B337" t="s">
        <v>539</v>
      </c>
      <c r="C337" t="s">
        <v>50</v>
      </c>
      <c r="D337" s="26">
        <v>91</v>
      </c>
      <c r="E337" s="19">
        <v>1674.4</v>
      </c>
    </row>
    <row r="338" spans="1:5" x14ac:dyDescent="0.35">
      <c r="A338" t="s">
        <v>84</v>
      </c>
      <c r="B338" t="s">
        <v>539</v>
      </c>
      <c r="C338" t="s">
        <v>58</v>
      </c>
      <c r="D338" s="26">
        <v>18</v>
      </c>
      <c r="E338" s="19">
        <v>540</v>
      </c>
    </row>
    <row r="339" spans="1:5" x14ac:dyDescent="0.35">
      <c r="A339" t="s">
        <v>84</v>
      </c>
      <c r="B339" t="s">
        <v>539</v>
      </c>
      <c r="C339" t="s">
        <v>89</v>
      </c>
      <c r="D339" s="26">
        <v>30</v>
      </c>
      <c r="E339" s="19">
        <v>1317</v>
      </c>
    </row>
    <row r="340" spans="1:5" x14ac:dyDescent="0.35">
      <c r="A340" t="s">
        <v>84</v>
      </c>
      <c r="B340" t="s">
        <v>539</v>
      </c>
      <c r="C340" t="s">
        <v>69</v>
      </c>
      <c r="D340" s="26">
        <v>150</v>
      </c>
      <c r="E340" s="19">
        <v>1910.9999940544301</v>
      </c>
    </row>
    <row r="341" spans="1:5" x14ac:dyDescent="0.35">
      <c r="A341" t="s">
        <v>84</v>
      </c>
      <c r="B341" t="s">
        <v>539</v>
      </c>
      <c r="C341" t="s">
        <v>32</v>
      </c>
      <c r="D341" s="26">
        <v>65</v>
      </c>
      <c r="E341" s="19">
        <v>1325.99999070167</v>
      </c>
    </row>
    <row r="342" spans="1:5" x14ac:dyDescent="0.35">
      <c r="A342" t="s">
        <v>84</v>
      </c>
      <c r="B342" t="s">
        <v>539</v>
      </c>
      <c r="C342" t="s">
        <v>99</v>
      </c>
      <c r="D342" s="26">
        <v>22</v>
      </c>
      <c r="E342" s="19">
        <v>357.5</v>
      </c>
    </row>
    <row r="343" spans="1:5" x14ac:dyDescent="0.35">
      <c r="A343" t="s">
        <v>161</v>
      </c>
      <c r="B343" t="s">
        <v>540</v>
      </c>
      <c r="C343" t="s">
        <v>80</v>
      </c>
      <c r="D343" s="26">
        <v>10</v>
      </c>
      <c r="E343" s="19">
        <v>112</v>
      </c>
    </row>
    <row r="344" spans="1:5" x14ac:dyDescent="0.35">
      <c r="A344" t="s">
        <v>161</v>
      </c>
      <c r="B344" t="s">
        <v>540</v>
      </c>
      <c r="C344" t="s">
        <v>87</v>
      </c>
      <c r="D344" s="26">
        <v>50</v>
      </c>
      <c r="E344" s="19">
        <v>611.99999570846501</v>
      </c>
    </row>
    <row r="345" spans="1:5" x14ac:dyDescent="0.35">
      <c r="A345" t="s">
        <v>161</v>
      </c>
      <c r="B345" t="s">
        <v>540</v>
      </c>
      <c r="C345" t="s">
        <v>50</v>
      </c>
      <c r="D345" s="26">
        <v>36</v>
      </c>
      <c r="E345" s="19">
        <v>615.17999962717295</v>
      </c>
    </row>
    <row r="346" spans="1:5" x14ac:dyDescent="0.35">
      <c r="A346" t="s">
        <v>161</v>
      </c>
      <c r="B346" t="s">
        <v>540</v>
      </c>
      <c r="C346" t="s">
        <v>54</v>
      </c>
      <c r="D346" s="26">
        <v>98</v>
      </c>
      <c r="E346" s="19">
        <v>602.01999765336495</v>
      </c>
    </row>
    <row r="347" spans="1:5" x14ac:dyDescent="0.35">
      <c r="A347" t="s">
        <v>161</v>
      </c>
      <c r="B347" t="s">
        <v>540</v>
      </c>
      <c r="C347" t="s">
        <v>77</v>
      </c>
      <c r="D347" s="26">
        <v>60</v>
      </c>
      <c r="E347" s="19">
        <v>249.74999973177901</v>
      </c>
    </row>
    <row r="348" spans="1:5" x14ac:dyDescent="0.35">
      <c r="A348" t="s">
        <v>161</v>
      </c>
      <c r="B348" t="s">
        <v>540</v>
      </c>
      <c r="C348" t="s">
        <v>69</v>
      </c>
      <c r="D348" s="26">
        <v>10</v>
      </c>
      <c r="E348" s="19">
        <v>112</v>
      </c>
    </row>
    <row r="349" spans="1:5" x14ac:dyDescent="0.35">
      <c r="A349" t="s">
        <v>161</v>
      </c>
      <c r="B349" t="s">
        <v>540</v>
      </c>
      <c r="C349" t="s">
        <v>71</v>
      </c>
      <c r="D349" s="26">
        <v>23</v>
      </c>
      <c r="E349" s="19">
        <v>161.32999990209899</v>
      </c>
    </row>
    <row r="350" spans="1:5" x14ac:dyDescent="0.35">
      <c r="A350" t="s">
        <v>161</v>
      </c>
      <c r="B350" t="s">
        <v>540</v>
      </c>
      <c r="C350" t="s">
        <v>78</v>
      </c>
      <c r="D350" s="26">
        <v>90</v>
      </c>
      <c r="E350" s="19">
        <v>175</v>
      </c>
    </row>
    <row r="351" spans="1:5" x14ac:dyDescent="0.35">
      <c r="A351" t="s">
        <v>161</v>
      </c>
      <c r="B351" t="s">
        <v>540</v>
      </c>
      <c r="C351" t="s">
        <v>64</v>
      </c>
      <c r="D351" s="26">
        <v>9</v>
      </c>
      <c r="E351" s="19">
        <v>91.799999356269794</v>
      </c>
    </row>
    <row r="352" spans="1:5" x14ac:dyDescent="0.35">
      <c r="A352" t="s">
        <v>161</v>
      </c>
      <c r="B352" t="s">
        <v>540</v>
      </c>
      <c r="C352" t="s">
        <v>72</v>
      </c>
      <c r="D352" s="26">
        <v>6</v>
      </c>
      <c r="E352" s="19">
        <v>48.449999660253503</v>
      </c>
    </row>
    <row r="353" spans="1:5" x14ac:dyDescent="0.35">
      <c r="A353" t="s">
        <v>161</v>
      </c>
      <c r="B353" t="s">
        <v>540</v>
      </c>
      <c r="C353" t="s">
        <v>29</v>
      </c>
      <c r="D353" s="26">
        <v>97</v>
      </c>
      <c r="E353" s="19">
        <v>2284.79999756813</v>
      </c>
    </row>
    <row r="354" spans="1:5" x14ac:dyDescent="0.35">
      <c r="A354" t="s">
        <v>161</v>
      </c>
      <c r="B354" t="s">
        <v>540</v>
      </c>
      <c r="C354" t="s">
        <v>91</v>
      </c>
      <c r="D354" s="26">
        <v>60</v>
      </c>
      <c r="E354" s="19">
        <v>1475.72999884262</v>
      </c>
    </row>
    <row r="355" spans="1:5" x14ac:dyDescent="0.35">
      <c r="A355" t="s">
        <v>161</v>
      </c>
      <c r="B355" t="s">
        <v>540</v>
      </c>
      <c r="C355" t="s">
        <v>25</v>
      </c>
      <c r="D355" s="26">
        <v>25</v>
      </c>
      <c r="E355" s="19">
        <v>778.99999938905205</v>
      </c>
    </row>
    <row r="356" spans="1:5" x14ac:dyDescent="0.35">
      <c r="A356" t="s">
        <v>161</v>
      </c>
      <c r="B356" t="s">
        <v>540</v>
      </c>
      <c r="C356" t="s">
        <v>74</v>
      </c>
      <c r="D356" s="26">
        <v>54</v>
      </c>
      <c r="E356" s="19">
        <v>329.7</v>
      </c>
    </row>
    <row r="357" spans="1:5" x14ac:dyDescent="0.35">
      <c r="A357" t="s">
        <v>161</v>
      </c>
      <c r="B357" t="s">
        <v>540</v>
      </c>
      <c r="C357" t="s">
        <v>44</v>
      </c>
      <c r="D357" s="26">
        <v>12</v>
      </c>
      <c r="E357" s="19">
        <v>115.8</v>
      </c>
    </row>
    <row r="358" spans="1:5" x14ac:dyDescent="0.35">
      <c r="A358" t="s">
        <v>161</v>
      </c>
      <c r="B358" t="s">
        <v>540</v>
      </c>
      <c r="C358" t="s">
        <v>122</v>
      </c>
      <c r="D358" s="26">
        <v>10</v>
      </c>
      <c r="E358" s="19">
        <v>67.899999968707505</v>
      </c>
    </row>
    <row r="359" spans="1:5" x14ac:dyDescent="0.35">
      <c r="A359" t="s">
        <v>161</v>
      </c>
      <c r="B359" t="s">
        <v>540</v>
      </c>
      <c r="C359" t="s">
        <v>32</v>
      </c>
      <c r="D359" s="26">
        <v>18</v>
      </c>
      <c r="E359" s="19">
        <v>432</v>
      </c>
    </row>
    <row r="360" spans="1:5" x14ac:dyDescent="0.35">
      <c r="A360" t="s">
        <v>133</v>
      </c>
      <c r="B360" t="s">
        <v>541</v>
      </c>
      <c r="C360" t="s">
        <v>61</v>
      </c>
      <c r="D360" s="26">
        <v>10</v>
      </c>
      <c r="E360" s="19">
        <v>208</v>
      </c>
    </row>
    <row r="361" spans="1:5" x14ac:dyDescent="0.35">
      <c r="A361" t="s">
        <v>133</v>
      </c>
      <c r="B361" t="s">
        <v>541</v>
      </c>
      <c r="C361" t="s">
        <v>74</v>
      </c>
      <c r="D361" s="26">
        <v>6</v>
      </c>
      <c r="E361" s="19">
        <v>35.4</v>
      </c>
    </row>
    <row r="362" spans="1:5" x14ac:dyDescent="0.35">
      <c r="A362" t="s">
        <v>133</v>
      </c>
      <c r="B362" t="s">
        <v>541</v>
      </c>
      <c r="C362" t="s">
        <v>30</v>
      </c>
      <c r="D362" s="26">
        <v>35</v>
      </c>
      <c r="E362" s="19">
        <v>1379</v>
      </c>
    </row>
    <row r="363" spans="1:5" x14ac:dyDescent="0.35">
      <c r="A363" t="s">
        <v>133</v>
      </c>
      <c r="B363" t="s">
        <v>541</v>
      </c>
      <c r="C363" t="s">
        <v>72</v>
      </c>
      <c r="D363" s="26">
        <v>30</v>
      </c>
      <c r="E363" s="19">
        <v>228</v>
      </c>
    </row>
    <row r="364" spans="1:5" x14ac:dyDescent="0.35">
      <c r="A364" t="s">
        <v>133</v>
      </c>
      <c r="B364" t="s">
        <v>541</v>
      </c>
      <c r="C364" t="s">
        <v>23</v>
      </c>
      <c r="D364" s="26">
        <v>12</v>
      </c>
      <c r="E364" s="19">
        <v>528</v>
      </c>
    </row>
    <row r="365" spans="1:5" x14ac:dyDescent="0.35">
      <c r="A365" t="s">
        <v>133</v>
      </c>
      <c r="B365" t="s">
        <v>541</v>
      </c>
      <c r="C365" t="s">
        <v>58</v>
      </c>
      <c r="D365" s="26">
        <v>35</v>
      </c>
      <c r="E365" s="19">
        <v>1050</v>
      </c>
    </row>
    <row r="366" spans="1:5" x14ac:dyDescent="0.35">
      <c r="A366" t="s">
        <v>133</v>
      </c>
      <c r="B366" t="s">
        <v>541</v>
      </c>
      <c r="C366" t="s">
        <v>97</v>
      </c>
      <c r="D366" s="26">
        <v>80</v>
      </c>
      <c r="E366" s="19">
        <v>5000</v>
      </c>
    </row>
    <row r="367" spans="1:5" x14ac:dyDescent="0.35">
      <c r="A367" t="s">
        <v>133</v>
      </c>
      <c r="B367" t="s">
        <v>541</v>
      </c>
      <c r="C367" t="s">
        <v>66</v>
      </c>
      <c r="D367" s="26">
        <v>15</v>
      </c>
      <c r="E367" s="19">
        <v>795</v>
      </c>
    </row>
    <row r="368" spans="1:5" x14ac:dyDescent="0.35">
      <c r="A368" t="s">
        <v>133</v>
      </c>
      <c r="B368" t="s">
        <v>541</v>
      </c>
      <c r="C368" t="s">
        <v>54</v>
      </c>
      <c r="D368" s="26">
        <v>2</v>
      </c>
      <c r="E368" s="19">
        <v>15.5</v>
      </c>
    </row>
    <row r="369" spans="1:5" x14ac:dyDescent="0.35">
      <c r="A369" t="s">
        <v>133</v>
      </c>
      <c r="B369" t="s">
        <v>541</v>
      </c>
      <c r="C369" t="s">
        <v>90</v>
      </c>
      <c r="D369" s="26">
        <v>40</v>
      </c>
      <c r="E369" s="19">
        <v>400</v>
      </c>
    </row>
    <row r="370" spans="1:5" x14ac:dyDescent="0.35">
      <c r="A370" t="s">
        <v>133</v>
      </c>
      <c r="B370" t="s">
        <v>541</v>
      </c>
      <c r="C370" t="s">
        <v>65</v>
      </c>
      <c r="D370" s="26">
        <v>6</v>
      </c>
      <c r="E370" s="19">
        <v>126</v>
      </c>
    </row>
    <row r="371" spans="1:5" x14ac:dyDescent="0.35">
      <c r="A371" t="s">
        <v>133</v>
      </c>
      <c r="B371" t="s">
        <v>541</v>
      </c>
      <c r="C371" t="s">
        <v>77</v>
      </c>
      <c r="D371" s="26">
        <v>20</v>
      </c>
      <c r="E371" s="19">
        <v>90</v>
      </c>
    </row>
    <row r="372" spans="1:5" x14ac:dyDescent="0.35">
      <c r="A372" t="s">
        <v>133</v>
      </c>
      <c r="B372" t="s">
        <v>541</v>
      </c>
      <c r="C372" t="s">
        <v>49</v>
      </c>
      <c r="D372" s="26">
        <v>15</v>
      </c>
      <c r="E372" s="19">
        <v>270</v>
      </c>
    </row>
    <row r="373" spans="1:5" x14ac:dyDescent="0.35">
      <c r="A373" t="s">
        <v>133</v>
      </c>
      <c r="B373" t="s">
        <v>541</v>
      </c>
      <c r="C373" t="s">
        <v>38</v>
      </c>
      <c r="D373" s="26">
        <v>30</v>
      </c>
      <c r="E373" s="19">
        <v>1317</v>
      </c>
    </row>
    <row r="374" spans="1:5" x14ac:dyDescent="0.35">
      <c r="A374" t="s">
        <v>133</v>
      </c>
      <c r="B374" t="s">
        <v>541</v>
      </c>
      <c r="C374" t="s">
        <v>37</v>
      </c>
      <c r="D374" s="26">
        <v>18</v>
      </c>
      <c r="E374" s="19">
        <v>225</v>
      </c>
    </row>
    <row r="375" spans="1:5" x14ac:dyDescent="0.35">
      <c r="A375" t="s">
        <v>118</v>
      </c>
      <c r="B375" t="s">
        <v>533</v>
      </c>
      <c r="C375" t="s">
        <v>33</v>
      </c>
      <c r="D375" s="26">
        <v>65</v>
      </c>
      <c r="E375" s="19">
        <v>930.99999886751095</v>
      </c>
    </row>
    <row r="376" spans="1:5" x14ac:dyDescent="0.35">
      <c r="A376" t="s">
        <v>118</v>
      </c>
      <c r="B376" t="s">
        <v>533</v>
      </c>
      <c r="C376" t="s">
        <v>44</v>
      </c>
      <c r="D376" s="26">
        <v>72</v>
      </c>
      <c r="E376" s="19">
        <v>532.73749885260997</v>
      </c>
    </row>
    <row r="377" spans="1:5" x14ac:dyDescent="0.35">
      <c r="A377" t="s">
        <v>118</v>
      </c>
      <c r="B377" t="s">
        <v>533</v>
      </c>
      <c r="C377" t="s">
        <v>92</v>
      </c>
      <c r="D377" s="26">
        <v>56</v>
      </c>
      <c r="E377" s="19">
        <v>772.79999749660396</v>
      </c>
    </row>
    <row r="378" spans="1:5" x14ac:dyDescent="0.35">
      <c r="A378" t="s">
        <v>118</v>
      </c>
      <c r="B378" t="s">
        <v>533</v>
      </c>
      <c r="C378" t="s">
        <v>91</v>
      </c>
      <c r="D378" s="26">
        <v>35</v>
      </c>
      <c r="E378" s="19">
        <v>579.59999784082095</v>
      </c>
    </row>
    <row r="379" spans="1:5" x14ac:dyDescent="0.35">
      <c r="A379" t="s">
        <v>118</v>
      </c>
      <c r="B379" t="s">
        <v>533</v>
      </c>
      <c r="C379" t="s">
        <v>79</v>
      </c>
      <c r="D379" s="26">
        <v>30</v>
      </c>
      <c r="E379" s="19">
        <v>254.39999905228601</v>
      </c>
    </row>
    <row r="380" spans="1:5" x14ac:dyDescent="0.35">
      <c r="A380" t="s">
        <v>118</v>
      </c>
      <c r="B380" t="s">
        <v>533</v>
      </c>
      <c r="C380" t="s">
        <v>40</v>
      </c>
      <c r="D380" s="26">
        <v>6</v>
      </c>
      <c r="E380" s="19">
        <v>103.2</v>
      </c>
    </row>
    <row r="381" spans="1:5" x14ac:dyDescent="0.35">
      <c r="A381" t="s">
        <v>118</v>
      </c>
      <c r="B381" t="s">
        <v>533</v>
      </c>
      <c r="C381" t="s">
        <v>55</v>
      </c>
      <c r="D381" s="26">
        <v>68</v>
      </c>
      <c r="E381" s="19">
        <v>1030.31999711394</v>
      </c>
    </row>
    <row r="382" spans="1:5" x14ac:dyDescent="0.35">
      <c r="A382" t="s">
        <v>118</v>
      </c>
      <c r="B382" t="s">
        <v>533</v>
      </c>
      <c r="C382" t="s">
        <v>37</v>
      </c>
      <c r="D382" s="26">
        <v>21</v>
      </c>
      <c r="E382" s="19">
        <v>157.5</v>
      </c>
    </row>
    <row r="383" spans="1:5" x14ac:dyDescent="0.35">
      <c r="A383" t="s">
        <v>118</v>
      </c>
      <c r="B383" t="s">
        <v>533</v>
      </c>
      <c r="C383" t="s">
        <v>54</v>
      </c>
      <c r="D383" s="26">
        <v>56</v>
      </c>
      <c r="E383" s="19">
        <v>340.99999879896598</v>
      </c>
    </row>
    <row r="384" spans="1:5" x14ac:dyDescent="0.35">
      <c r="A384" t="s">
        <v>118</v>
      </c>
      <c r="B384" t="s">
        <v>533</v>
      </c>
      <c r="C384" t="s">
        <v>109</v>
      </c>
      <c r="D384" s="26">
        <v>50</v>
      </c>
      <c r="E384" s="19">
        <v>1044.99999918043</v>
      </c>
    </row>
    <row r="385" spans="1:5" x14ac:dyDescent="0.35">
      <c r="A385" t="s">
        <v>118</v>
      </c>
      <c r="B385" t="s">
        <v>533</v>
      </c>
      <c r="C385" t="s">
        <v>42</v>
      </c>
      <c r="D385" s="26">
        <v>24</v>
      </c>
      <c r="E385" s="19">
        <v>835.2</v>
      </c>
    </row>
    <row r="386" spans="1:5" x14ac:dyDescent="0.35">
      <c r="A386" t="s">
        <v>118</v>
      </c>
      <c r="B386" t="s">
        <v>533</v>
      </c>
      <c r="C386" t="s">
        <v>73</v>
      </c>
      <c r="D386" s="26">
        <v>59</v>
      </c>
      <c r="E386" s="19">
        <v>866.99999973177898</v>
      </c>
    </row>
    <row r="387" spans="1:5" x14ac:dyDescent="0.35">
      <c r="A387" t="s">
        <v>118</v>
      </c>
      <c r="B387" t="s">
        <v>533</v>
      </c>
      <c r="C387" t="s">
        <v>52</v>
      </c>
      <c r="D387" s="26">
        <v>10</v>
      </c>
      <c r="E387" s="19">
        <v>194.5</v>
      </c>
    </row>
    <row r="388" spans="1:5" x14ac:dyDescent="0.35">
      <c r="A388" t="s">
        <v>118</v>
      </c>
      <c r="B388" t="s">
        <v>533</v>
      </c>
      <c r="C388" t="s">
        <v>66</v>
      </c>
      <c r="D388" s="26">
        <v>88</v>
      </c>
      <c r="E388" s="19">
        <v>4664</v>
      </c>
    </row>
    <row r="389" spans="1:5" x14ac:dyDescent="0.35">
      <c r="A389" t="s">
        <v>118</v>
      </c>
      <c r="B389" t="s">
        <v>533</v>
      </c>
      <c r="C389" t="s">
        <v>23</v>
      </c>
      <c r="D389" s="26">
        <v>35</v>
      </c>
      <c r="E389" s="19">
        <v>1925</v>
      </c>
    </row>
    <row r="390" spans="1:5" x14ac:dyDescent="0.35">
      <c r="A390" t="s">
        <v>118</v>
      </c>
      <c r="B390" t="s">
        <v>533</v>
      </c>
      <c r="C390" t="s">
        <v>87</v>
      </c>
      <c r="D390" s="26">
        <v>46</v>
      </c>
      <c r="E390" s="19">
        <v>828</v>
      </c>
    </row>
    <row r="391" spans="1:5" x14ac:dyDescent="0.35">
      <c r="A391" t="s">
        <v>118</v>
      </c>
      <c r="B391" t="s">
        <v>533</v>
      </c>
      <c r="C391" t="s">
        <v>72</v>
      </c>
      <c r="D391" s="26">
        <v>60</v>
      </c>
      <c r="E391" s="19">
        <v>570</v>
      </c>
    </row>
    <row r="392" spans="1:5" x14ac:dyDescent="0.35">
      <c r="A392" t="s">
        <v>118</v>
      </c>
      <c r="B392" t="s">
        <v>533</v>
      </c>
      <c r="C392" t="s">
        <v>26</v>
      </c>
      <c r="D392" s="26">
        <v>60</v>
      </c>
      <c r="E392" s="19">
        <v>2280</v>
      </c>
    </row>
    <row r="393" spans="1:5" x14ac:dyDescent="0.35">
      <c r="A393" t="s">
        <v>118</v>
      </c>
      <c r="B393" t="s">
        <v>533</v>
      </c>
      <c r="C393" t="s">
        <v>57</v>
      </c>
      <c r="D393" s="26">
        <v>2</v>
      </c>
      <c r="E393" s="19">
        <v>18.75</v>
      </c>
    </row>
    <row r="394" spans="1:5" x14ac:dyDescent="0.35">
      <c r="A394" t="s">
        <v>118</v>
      </c>
      <c r="B394" t="s">
        <v>533</v>
      </c>
      <c r="C394" t="s">
        <v>93</v>
      </c>
      <c r="D394" s="26">
        <v>50</v>
      </c>
      <c r="E394" s="19">
        <v>850</v>
      </c>
    </row>
    <row r="395" spans="1:5" x14ac:dyDescent="0.35">
      <c r="A395" t="s">
        <v>118</v>
      </c>
      <c r="B395" t="s">
        <v>533</v>
      </c>
      <c r="C395" t="s">
        <v>96</v>
      </c>
      <c r="D395" s="26">
        <v>59</v>
      </c>
      <c r="E395" s="19">
        <v>734.99999776482503</v>
      </c>
    </row>
    <row r="396" spans="1:5" x14ac:dyDescent="0.35">
      <c r="A396" t="s">
        <v>118</v>
      </c>
      <c r="B396" t="s">
        <v>533</v>
      </c>
      <c r="C396" t="s">
        <v>75</v>
      </c>
      <c r="D396" s="26">
        <v>30</v>
      </c>
      <c r="E396" s="19">
        <v>215.99999919533701</v>
      </c>
    </row>
    <row r="397" spans="1:5" x14ac:dyDescent="0.35">
      <c r="A397" t="s">
        <v>118</v>
      </c>
      <c r="B397" t="s">
        <v>533</v>
      </c>
      <c r="C397" t="s">
        <v>47</v>
      </c>
      <c r="D397" s="26">
        <v>30</v>
      </c>
      <c r="E397" s="19">
        <v>683.99999745190098</v>
      </c>
    </row>
    <row r="398" spans="1:5" x14ac:dyDescent="0.35">
      <c r="A398" t="s">
        <v>118</v>
      </c>
      <c r="B398" t="s">
        <v>533</v>
      </c>
      <c r="C398" t="s">
        <v>32</v>
      </c>
      <c r="D398" s="26">
        <v>36</v>
      </c>
      <c r="E398" s="19">
        <v>755.99999570846501</v>
      </c>
    </row>
    <row r="399" spans="1:5" x14ac:dyDescent="0.35">
      <c r="A399" t="s">
        <v>118</v>
      </c>
      <c r="B399" t="s">
        <v>533</v>
      </c>
      <c r="C399" t="s">
        <v>30</v>
      </c>
      <c r="D399" s="26">
        <v>6</v>
      </c>
      <c r="E399" s="19">
        <v>251.42999823689399</v>
      </c>
    </row>
    <row r="400" spans="1:5" x14ac:dyDescent="0.35">
      <c r="A400" t="s">
        <v>118</v>
      </c>
      <c r="B400" t="s">
        <v>533</v>
      </c>
      <c r="C400" t="s">
        <v>38</v>
      </c>
      <c r="D400" s="26">
        <v>20</v>
      </c>
      <c r="E400" s="19">
        <v>878</v>
      </c>
    </row>
    <row r="401" spans="1:5" x14ac:dyDescent="0.35">
      <c r="A401" t="s">
        <v>118</v>
      </c>
      <c r="B401" t="s">
        <v>533</v>
      </c>
      <c r="C401" t="s">
        <v>20</v>
      </c>
      <c r="D401" s="26">
        <v>50</v>
      </c>
      <c r="E401" s="19">
        <v>4642.125</v>
      </c>
    </row>
    <row r="402" spans="1:5" x14ac:dyDescent="0.35">
      <c r="A402" t="s">
        <v>118</v>
      </c>
      <c r="B402" t="s">
        <v>533</v>
      </c>
      <c r="C402" t="s">
        <v>58</v>
      </c>
      <c r="D402" s="26">
        <v>60</v>
      </c>
      <c r="E402" s="19">
        <v>1800</v>
      </c>
    </row>
    <row r="403" spans="1:5" x14ac:dyDescent="0.35">
      <c r="A403" t="s">
        <v>118</v>
      </c>
      <c r="B403" t="s">
        <v>533</v>
      </c>
      <c r="C403" t="s">
        <v>65</v>
      </c>
      <c r="D403" s="26">
        <v>25</v>
      </c>
      <c r="E403" s="19">
        <v>525</v>
      </c>
    </row>
    <row r="404" spans="1:5" x14ac:dyDescent="0.35">
      <c r="A404" t="s">
        <v>118</v>
      </c>
      <c r="B404" t="s">
        <v>533</v>
      </c>
      <c r="C404" t="s">
        <v>64</v>
      </c>
      <c r="D404" s="26">
        <v>25</v>
      </c>
      <c r="E404" s="19">
        <v>300</v>
      </c>
    </row>
    <row r="405" spans="1:5" x14ac:dyDescent="0.35">
      <c r="A405" t="s">
        <v>104</v>
      </c>
      <c r="B405" t="s">
        <v>535</v>
      </c>
      <c r="C405" t="s">
        <v>50</v>
      </c>
      <c r="D405" s="26">
        <v>50</v>
      </c>
      <c r="E405" s="19">
        <v>735</v>
      </c>
    </row>
    <row r="406" spans="1:5" x14ac:dyDescent="0.35">
      <c r="A406" t="s">
        <v>104</v>
      </c>
      <c r="B406" t="s">
        <v>535</v>
      </c>
      <c r="C406" t="s">
        <v>23</v>
      </c>
      <c r="D406" s="26">
        <v>100</v>
      </c>
      <c r="E406" s="19">
        <v>3937.9999816417599</v>
      </c>
    </row>
    <row r="407" spans="1:5" x14ac:dyDescent="0.35">
      <c r="A407" t="s">
        <v>104</v>
      </c>
      <c r="B407" t="s">
        <v>535</v>
      </c>
      <c r="C407" t="s">
        <v>55</v>
      </c>
      <c r="D407" s="26">
        <v>15</v>
      </c>
      <c r="E407" s="19">
        <v>183.59999871253899</v>
      </c>
    </row>
    <row r="408" spans="1:5" x14ac:dyDescent="0.35">
      <c r="A408" t="s">
        <v>104</v>
      </c>
      <c r="B408" t="s">
        <v>535</v>
      </c>
      <c r="C408" t="s">
        <v>75</v>
      </c>
      <c r="D408" s="26">
        <v>112</v>
      </c>
      <c r="E408" s="19">
        <v>864</v>
      </c>
    </row>
    <row r="409" spans="1:5" x14ac:dyDescent="0.35">
      <c r="A409" t="s">
        <v>104</v>
      </c>
      <c r="B409" t="s">
        <v>535</v>
      </c>
      <c r="C409" t="s">
        <v>41</v>
      </c>
      <c r="D409" s="26">
        <v>24</v>
      </c>
      <c r="E409" s="19">
        <v>597.6</v>
      </c>
    </row>
    <row r="410" spans="1:5" x14ac:dyDescent="0.35">
      <c r="A410" t="s">
        <v>104</v>
      </c>
      <c r="B410" t="s">
        <v>535</v>
      </c>
      <c r="C410" t="s">
        <v>45</v>
      </c>
      <c r="D410" s="26">
        <v>60</v>
      </c>
      <c r="E410" s="19">
        <v>790.399998188018</v>
      </c>
    </row>
    <row r="411" spans="1:5" x14ac:dyDescent="0.35">
      <c r="A411" t="s">
        <v>104</v>
      </c>
      <c r="B411" t="s">
        <v>535</v>
      </c>
      <c r="C411" t="s">
        <v>61</v>
      </c>
      <c r="D411" s="26">
        <v>28</v>
      </c>
      <c r="E411" s="19">
        <v>582.4</v>
      </c>
    </row>
    <row r="412" spans="1:5" x14ac:dyDescent="0.35">
      <c r="A412" t="s">
        <v>104</v>
      </c>
      <c r="B412" t="s">
        <v>535</v>
      </c>
      <c r="C412" t="s">
        <v>42</v>
      </c>
      <c r="D412" s="26">
        <v>46</v>
      </c>
      <c r="E412" s="19">
        <v>1278.8</v>
      </c>
    </row>
    <row r="413" spans="1:5" x14ac:dyDescent="0.35">
      <c r="A413" t="s">
        <v>104</v>
      </c>
      <c r="B413" t="s">
        <v>535</v>
      </c>
      <c r="C413" t="s">
        <v>33</v>
      </c>
      <c r="D413" s="26">
        <v>24</v>
      </c>
      <c r="E413" s="19">
        <v>291.83999891281098</v>
      </c>
    </row>
    <row r="414" spans="1:5" x14ac:dyDescent="0.35">
      <c r="A414" t="s">
        <v>104</v>
      </c>
      <c r="B414" t="s">
        <v>535</v>
      </c>
      <c r="C414" t="s">
        <v>57</v>
      </c>
      <c r="D414" s="26">
        <v>59</v>
      </c>
      <c r="E414" s="19">
        <v>474.99999828636601</v>
      </c>
    </row>
    <row r="415" spans="1:5" x14ac:dyDescent="0.35">
      <c r="A415" t="s">
        <v>104</v>
      </c>
      <c r="B415" t="s">
        <v>535</v>
      </c>
      <c r="C415" t="s">
        <v>32</v>
      </c>
      <c r="D415" s="26">
        <v>40</v>
      </c>
      <c r="E415" s="19">
        <v>614.39999771118096</v>
      </c>
    </row>
    <row r="416" spans="1:5" x14ac:dyDescent="0.35">
      <c r="A416" t="s">
        <v>104</v>
      </c>
      <c r="B416" t="s">
        <v>535</v>
      </c>
      <c r="C416" t="s">
        <v>40</v>
      </c>
      <c r="D416" s="26">
        <v>120</v>
      </c>
      <c r="E416" s="19">
        <v>2257.4999990388701</v>
      </c>
    </row>
    <row r="417" spans="1:5" x14ac:dyDescent="0.35">
      <c r="A417" t="s">
        <v>104</v>
      </c>
      <c r="B417" t="s">
        <v>535</v>
      </c>
      <c r="C417" t="s">
        <v>73</v>
      </c>
      <c r="D417" s="26">
        <v>70</v>
      </c>
      <c r="E417" s="19">
        <v>941.99999928474404</v>
      </c>
    </row>
    <row r="418" spans="1:5" x14ac:dyDescent="0.35">
      <c r="A418" t="s">
        <v>104</v>
      </c>
      <c r="B418" t="s">
        <v>535</v>
      </c>
      <c r="C418" t="s">
        <v>91</v>
      </c>
      <c r="D418" s="26">
        <v>20</v>
      </c>
      <c r="E418" s="19">
        <v>517.79999999999995</v>
      </c>
    </row>
    <row r="419" spans="1:5" x14ac:dyDescent="0.35">
      <c r="A419" t="s">
        <v>104</v>
      </c>
      <c r="B419" t="s">
        <v>535</v>
      </c>
      <c r="C419" t="s">
        <v>30</v>
      </c>
      <c r="D419" s="26">
        <v>15</v>
      </c>
      <c r="E419" s="19">
        <v>554.625</v>
      </c>
    </row>
    <row r="420" spans="1:5" x14ac:dyDescent="0.35">
      <c r="A420" t="s">
        <v>104</v>
      </c>
      <c r="B420" t="s">
        <v>535</v>
      </c>
      <c r="C420" t="s">
        <v>63</v>
      </c>
      <c r="D420" s="26">
        <v>60</v>
      </c>
      <c r="E420" s="19">
        <v>1353.15</v>
      </c>
    </row>
    <row r="421" spans="1:5" x14ac:dyDescent="0.35">
      <c r="A421" t="s">
        <v>104</v>
      </c>
      <c r="B421" t="s">
        <v>535</v>
      </c>
      <c r="C421" t="s">
        <v>71</v>
      </c>
      <c r="D421" s="26">
        <v>104</v>
      </c>
      <c r="E421" s="19">
        <v>838.03999899476696</v>
      </c>
    </row>
    <row r="422" spans="1:5" x14ac:dyDescent="0.35">
      <c r="A422" t="s">
        <v>104</v>
      </c>
      <c r="B422" t="s">
        <v>535</v>
      </c>
      <c r="C422" t="s">
        <v>90</v>
      </c>
      <c r="D422" s="26">
        <v>117</v>
      </c>
      <c r="E422" s="19">
        <v>1128.9999993890499</v>
      </c>
    </row>
    <row r="423" spans="1:5" x14ac:dyDescent="0.35">
      <c r="A423" t="s">
        <v>104</v>
      </c>
      <c r="B423" t="s">
        <v>535</v>
      </c>
      <c r="C423" t="s">
        <v>77</v>
      </c>
      <c r="D423" s="26">
        <v>63</v>
      </c>
      <c r="E423" s="19">
        <v>213.29999989271101</v>
      </c>
    </row>
    <row r="424" spans="1:5" x14ac:dyDescent="0.35">
      <c r="A424" t="s">
        <v>104</v>
      </c>
      <c r="B424" t="s">
        <v>535</v>
      </c>
      <c r="C424" t="s">
        <v>49</v>
      </c>
      <c r="D424" s="26">
        <v>30</v>
      </c>
      <c r="E424" s="19">
        <v>485.99999919533701</v>
      </c>
    </row>
    <row r="425" spans="1:5" x14ac:dyDescent="0.35">
      <c r="A425" t="s">
        <v>104</v>
      </c>
      <c r="B425" t="s">
        <v>535</v>
      </c>
      <c r="C425" t="s">
        <v>46</v>
      </c>
      <c r="D425" s="26">
        <v>30</v>
      </c>
      <c r="E425" s="19">
        <v>471.14999921992398</v>
      </c>
    </row>
    <row r="426" spans="1:5" x14ac:dyDescent="0.35">
      <c r="A426" t="s">
        <v>104</v>
      </c>
      <c r="B426" t="s">
        <v>535</v>
      </c>
      <c r="C426" t="s">
        <v>29</v>
      </c>
      <c r="D426" s="26">
        <v>56</v>
      </c>
      <c r="E426" s="19">
        <v>1774.79999807477</v>
      </c>
    </row>
    <row r="427" spans="1:5" x14ac:dyDescent="0.35">
      <c r="A427" t="s">
        <v>104</v>
      </c>
      <c r="B427" t="s">
        <v>535</v>
      </c>
      <c r="C427" t="s">
        <v>64</v>
      </c>
      <c r="D427" s="26">
        <v>60</v>
      </c>
      <c r="E427" s="19">
        <v>720</v>
      </c>
    </row>
    <row r="428" spans="1:5" x14ac:dyDescent="0.35">
      <c r="A428" t="s">
        <v>104</v>
      </c>
      <c r="B428" t="s">
        <v>535</v>
      </c>
      <c r="C428" t="s">
        <v>137</v>
      </c>
      <c r="D428" s="26">
        <v>25</v>
      </c>
      <c r="E428" s="19">
        <v>350</v>
      </c>
    </row>
    <row r="429" spans="1:5" x14ac:dyDescent="0.35">
      <c r="A429" t="s">
        <v>104</v>
      </c>
      <c r="B429" t="s">
        <v>535</v>
      </c>
      <c r="C429" t="s">
        <v>54</v>
      </c>
      <c r="D429" s="26">
        <v>74</v>
      </c>
      <c r="E429" s="19">
        <v>573.5</v>
      </c>
    </row>
    <row r="430" spans="1:5" x14ac:dyDescent="0.35">
      <c r="A430" t="s">
        <v>104</v>
      </c>
      <c r="B430" t="s">
        <v>535</v>
      </c>
      <c r="C430" t="s">
        <v>25</v>
      </c>
      <c r="D430" s="26">
        <v>10</v>
      </c>
      <c r="E430" s="19">
        <v>328</v>
      </c>
    </row>
    <row r="431" spans="1:5" x14ac:dyDescent="0.35">
      <c r="A431" t="s">
        <v>104</v>
      </c>
      <c r="B431" t="s">
        <v>535</v>
      </c>
      <c r="C431" t="s">
        <v>79</v>
      </c>
      <c r="D431" s="26">
        <v>30</v>
      </c>
      <c r="E431" s="19">
        <v>397.5</v>
      </c>
    </row>
    <row r="432" spans="1:5" x14ac:dyDescent="0.35">
      <c r="A432" t="s">
        <v>104</v>
      </c>
      <c r="B432" t="s">
        <v>535</v>
      </c>
      <c r="C432" t="s">
        <v>74</v>
      </c>
      <c r="D432" s="26">
        <v>50</v>
      </c>
      <c r="E432" s="19">
        <v>307.3125</v>
      </c>
    </row>
    <row r="433" spans="1:5" x14ac:dyDescent="0.35">
      <c r="A433" t="s">
        <v>104</v>
      </c>
      <c r="B433" t="s">
        <v>535</v>
      </c>
      <c r="C433" t="s">
        <v>48</v>
      </c>
      <c r="D433" s="26">
        <v>25</v>
      </c>
      <c r="E433" s="19">
        <v>854.99999932944695</v>
      </c>
    </row>
    <row r="434" spans="1:5" x14ac:dyDescent="0.35">
      <c r="A434" t="s">
        <v>104</v>
      </c>
      <c r="B434" t="s">
        <v>535</v>
      </c>
      <c r="C434" t="s">
        <v>20</v>
      </c>
      <c r="D434" s="26">
        <v>14</v>
      </c>
      <c r="E434" s="19">
        <v>1646.4069987087601</v>
      </c>
    </row>
    <row r="435" spans="1:5" x14ac:dyDescent="0.35">
      <c r="A435" t="s">
        <v>104</v>
      </c>
      <c r="B435" t="s">
        <v>535</v>
      </c>
      <c r="C435" t="s">
        <v>44</v>
      </c>
      <c r="D435" s="26">
        <v>34</v>
      </c>
      <c r="E435" s="19">
        <v>318.44999985620302</v>
      </c>
    </row>
    <row r="436" spans="1:5" x14ac:dyDescent="0.35">
      <c r="A436" t="s">
        <v>104</v>
      </c>
      <c r="B436" t="s">
        <v>535</v>
      </c>
      <c r="C436" t="s">
        <v>53</v>
      </c>
      <c r="D436" s="26">
        <v>30</v>
      </c>
      <c r="E436" s="19">
        <v>748.125</v>
      </c>
    </row>
    <row r="437" spans="1:5" x14ac:dyDescent="0.35">
      <c r="A437" t="s">
        <v>104</v>
      </c>
      <c r="B437" t="s">
        <v>535</v>
      </c>
      <c r="C437" t="s">
        <v>107</v>
      </c>
      <c r="D437" s="26">
        <v>15</v>
      </c>
      <c r="E437" s="19">
        <v>195</v>
      </c>
    </row>
    <row r="438" spans="1:5" x14ac:dyDescent="0.35">
      <c r="A438" t="s">
        <v>133</v>
      </c>
      <c r="B438" t="s">
        <v>535</v>
      </c>
      <c r="C438" t="s">
        <v>46</v>
      </c>
      <c r="D438" s="26">
        <v>13</v>
      </c>
      <c r="E438" s="19">
        <v>226.85</v>
      </c>
    </row>
    <row r="439" spans="1:5" x14ac:dyDescent="0.35">
      <c r="A439" t="s">
        <v>133</v>
      </c>
      <c r="B439" t="s">
        <v>535</v>
      </c>
      <c r="C439" t="s">
        <v>88</v>
      </c>
      <c r="D439" s="26">
        <v>12</v>
      </c>
      <c r="E439" s="19">
        <v>252.6</v>
      </c>
    </row>
    <row r="440" spans="1:5" x14ac:dyDescent="0.35">
      <c r="A440" t="s">
        <v>133</v>
      </c>
      <c r="B440" t="s">
        <v>535</v>
      </c>
      <c r="C440" t="s">
        <v>66</v>
      </c>
      <c r="D440" s="26">
        <v>3</v>
      </c>
      <c r="E440" s="19">
        <v>159</v>
      </c>
    </row>
    <row r="441" spans="1:5" x14ac:dyDescent="0.35">
      <c r="A441" t="s">
        <v>181</v>
      </c>
      <c r="B441" t="s">
        <v>532</v>
      </c>
      <c r="C441" t="s">
        <v>41</v>
      </c>
      <c r="D441" s="26">
        <v>2</v>
      </c>
      <c r="E441" s="19">
        <v>49.8</v>
      </c>
    </row>
    <row r="442" spans="1:5" x14ac:dyDescent="0.35">
      <c r="A442" t="s">
        <v>181</v>
      </c>
      <c r="B442" t="s">
        <v>532</v>
      </c>
      <c r="C442" t="s">
        <v>71</v>
      </c>
      <c r="D442" s="26">
        <v>5</v>
      </c>
      <c r="E442" s="19">
        <v>46</v>
      </c>
    </row>
    <row r="443" spans="1:5" x14ac:dyDescent="0.35">
      <c r="A443" t="s">
        <v>181</v>
      </c>
      <c r="B443" t="s">
        <v>532</v>
      </c>
      <c r="C443" t="s">
        <v>72</v>
      </c>
      <c r="D443" s="26">
        <v>5</v>
      </c>
      <c r="E443" s="19">
        <v>47.5</v>
      </c>
    </row>
    <row r="444" spans="1:5" x14ac:dyDescent="0.35">
      <c r="A444" t="s">
        <v>181</v>
      </c>
      <c r="B444" t="s">
        <v>532</v>
      </c>
      <c r="C444" t="s">
        <v>60</v>
      </c>
      <c r="D444" s="26">
        <v>4</v>
      </c>
      <c r="E444" s="19">
        <v>38</v>
      </c>
    </row>
    <row r="445" spans="1:5" x14ac:dyDescent="0.35">
      <c r="A445" t="s">
        <v>181</v>
      </c>
      <c r="B445" t="s">
        <v>532</v>
      </c>
      <c r="C445" t="s">
        <v>94</v>
      </c>
      <c r="D445" s="26">
        <v>5</v>
      </c>
      <c r="E445" s="19">
        <v>50</v>
      </c>
    </row>
    <row r="446" spans="1:5" x14ac:dyDescent="0.35">
      <c r="A446" t="s">
        <v>181</v>
      </c>
      <c r="B446" t="s">
        <v>532</v>
      </c>
      <c r="C446" t="s">
        <v>50</v>
      </c>
      <c r="D446" s="26">
        <v>1</v>
      </c>
      <c r="E446" s="19">
        <v>18.399999999999999</v>
      </c>
    </row>
    <row r="447" spans="1:5" x14ac:dyDescent="0.35">
      <c r="A447" t="s">
        <v>181</v>
      </c>
      <c r="B447" t="s">
        <v>532</v>
      </c>
      <c r="C447" t="s">
        <v>97</v>
      </c>
      <c r="D447" s="26">
        <v>8</v>
      </c>
      <c r="E447" s="19">
        <v>500</v>
      </c>
    </row>
    <row r="448" spans="1:5" x14ac:dyDescent="0.35">
      <c r="A448" t="s">
        <v>181</v>
      </c>
      <c r="B448" t="s">
        <v>532</v>
      </c>
      <c r="C448" t="s">
        <v>66</v>
      </c>
      <c r="D448" s="26">
        <v>10</v>
      </c>
      <c r="E448" s="19">
        <v>530</v>
      </c>
    </row>
    <row r="449" spans="1:5" x14ac:dyDescent="0.35">
      <c r="A449" t="s">
        <v>181</v>
      </c>
      <c r="B449" t="s">
        <v>532</v>
      </c>
      <c r="C449" t="s">
        <v>29</v>
      </c>
      <c r="D449" s="26">
        <v>4</v>
      </c>
      <c r="E449" s="19">
        <v>136</v>
      </c>
    </row>
    <row r="450" spans="1:5" x14ac:dyDescent="0.35">
      <c r="A450" t="s">
        <v>181</v>
      </c>
      <c r="B450" t="s">
        <v>532</v>
      </c>
      <c r="C450" t="s">
        <v>107</v>
      </c>
      <c r="D450" s="26">
        <v>10</v>
      </c>
      <c r="E450" s="19">
        <v>130</v>
      </c>
    </row>
    <row r="451" spans="1:5" x14ac:dyDescent="0.35">
      <c r="A451" t="s">
        <v>251</v>
      </c>
      <c r="B451" t="s">
        <v>539</v>
      </c>
      <c r="C451" t="s">
        <v>23</v>
      </c>
      <c r="D451" s="26">
        <v>9</v>
      </c>
      <c r="E451" s="19">
        <v>396</v>
      </c>
    </row>
    <row r="452" spans="1:5" x14ac:dyDescent="0.35">
      <c r="A452" t="s">
        <v>251</v>
      </c>
      <c r="B452" t="s">
        <v>539</v>
      </c>
      <c r="C452" t="s">
        <v>88</v>
      </c>
      <c r="D452" s="26">
        <v>55</v>
      </c>
      <c r="E452" s="19">
        <v>940.387498117983</v>
      </c>
    </row>
    <row r="453" spans="1:5" x14ac:dyDescent="0.35">
      <c r="A453" t="s">
        <v>251</v>
      </c>
      <c r="B453" t="s">
        <v>539</v>
      </c>
      <c r="C453" t="s">
        <v>37</v>
      </c>
      <c r="D453" s="26">
        <v>10</v>
      </c>
      <c r="E453" s="19">
        <v>100</v>
      </c>
    </row>
    <row r="454" spans="1:5" x14ac:dyDescent="0.35">
      <c r="A454" t="s">
        <v>251</v>
      </c>
      <c r="B454" t="s">
        <v>539</v>
      </c>
      <c r="C454" t="s">
        <v>77</v>
      </c>
      <c r="D454" s="26">
        <v>10</v>
      </c>
      <c r="E454" s="19">
        <v>36</v>
      </c>
    </row>
    <row r="455" spans="1:5" x14ac:dyDescent="0.35">
      <c r="A455" t="s">
        <v>251</v>
      </c>
      <c r="B455" t="s">
        <v>539</v>
      </c>
      <c r="C455" t="s">
        <v>74</v>
      </c>
      <c r="D455" s="26">
        <v>20</v>
      </c>
      <c r="E455" s="19">
        <v>100.29999929666501</v>
      </c>
    </row>
    <row r="456" spans="1:5" x14ac:dyDescent="0.35">
      <c r="A456" t="s">
        <v>251</v>
      </c>
      <c r="B456" t="s">
        <v>539</v>
      </c>
      <c r="C456" t="s">
        <v>109</v>
      </c>
      <c r="D456" s="26">
        <v>16</v>
      </c>
      <c r="E456" s="19">
        <v>225.27999916076601</v>
      </c>
    </row>
    <row r="457" spans="1:5" x14ac:dyDescent="0.35">
      <c r="A457" t="s">
        <v>251</v>
      </c>
      <c r="B457" t="s">
        <v>539</v>
      </c>
      <c r="C457" t="s">
        <v>105</v>
      </c>
      <c r="D457" s="26">
        <v>3</v>
      </c>
      <c r="E457" s="19">
        <v>110.4</v>
      </c>
    </row>
    <row r="458" spans="1:5" x14ac:dyDescent="0.35">
      <c r="A458" t="s">
        <v>251</v>
      </c>
      <c r="B458" t="s">
        <v>539</v>
      </c>
      <c r="C458" t="s">
        <v>26</v>
      </c>
      <c r="D458" s="26">
        <v>42</v>
      </c>
      <c r="E458" s="19">
        <v>1117.19999456405</v>
      </c>
    </row>
    <row r="459" spans="1:5" x14ac:dyDescent="0.35">
      <c r="A459" t="s">
        <v>251</v>
      </c>
      <c r="B459" t="s">
        <v>539</v>
      </c>
      <c r="C459" t="s">
        <v>29</v>
      </c>
      <c r="D459" s="26">
        <v>22</v>
      </c>
      <c r="E459" s="19">
        <v>601.79999959468796</v>
      </c>
    </row>
    <row r="460" spans="1:5" x14ac:dyDescent="0.35">
      <c r="A460" t="s">
        <v>251</v>
      </c>
      <c r="B460" t="s">
        <v>539</v>
      </c>
      <c r="C460" t="s">
        <v>52</v>
      </c>
      <c r="D460" s="26">
        <v>55</v>
      </c>
      <c r="E460" s="19">
        <v>975.62499861419201</v>
      </c>
    </row>
    <row r="461" spans="1:5" x14ac:dyDescent="0.35">
      <c r="A461" t="s">
        <v>251</v>
      </c>
      <c r="B461" t="s">
        <v>539</v>
      </c>
      <c r="C461" t="s">
        <v>107</v>
      </c>
      <c r="D461" s="26">
        <v>7</v>
      </c>
      <c r="E461" s="19">
        <v>61.879999566078098</v>
      </c>
    </row>
    <row r="462" spans="1:5" x14ac:dyDescent="0.35">
      <c r="A462" t="s">
        <v>251</v>
      </c>
      <c r="B462" t="s">
        <v>539</v>
      </c>
      <c r="C462" t="s">
        <v>46</v>
      </c>
      <c r="D462" s="26">
        <v>40</v>
      </c>
      <c r="E462" s="19">
        <v>593.299995839595</v>
      </c>
    </row>
    <row r="463" spans="1:5" x14ac:dyDescent="0.35">
      <c r="A463" t="s">
        <v>251</v>
      </c>
      <c r="B463" t="s">
        <v>539</v>
      </c>
      <c r="C463" t="s">
        <v>49</v>
      </c>
      <c r="D463" s="26">
        <v>20</v>
      </c>
      <c r="E463" s="19">
        <v>305.99999785423199</v>
      </c>
    </row>
    <row r="464" spans="1:5" x14ac:dyDescent="0.35">
      <c r="A464" t="s">
        <v>251</v>
      </c>
      <c r="B464" t="s">
        <v>539</v>
      </c>
      <c r="C464" t="s">
        <v>95</v>
      </c>
      <c r="D464" s="26">
        <v>6</v>
      </c>
      <c r="E464" s="19">
        <v>68.849999886006103</v>
      </c>
    </row>
    <row r="465" spans="1:5" x14ac:dyDescent="0.35">
      <c r="A465" t="s">
        <v>251</v>
      </c>
      <c r="B465" t="s">
        <v>539</v>
      </c>
      <c r="C465" t="s">
        <v>55</v>
      </c>
      <c r="D465" s="26">
        <v>10</v>
      </c>
      <c r="E465" s="19">
        <v>161.99999973177901</v>
      </c>
    </row>
    <row r="466" spans="1:5" x14ac:dyDescent="0.35">
      <c r="A466" t="s">
        <v>251</v>
      </c>
      <c r="B466" t="s">
        <v>539</v>
      </c>
      <c r="C466" t="s">
        <v>35</v>
      </c>
      <c r="D466" s="26">
        <v>24</v>
      </c>
      <c r="E466" s="19">
        <v>632.39999556541397</v>
      </c>
    </row>
    <row r="467" spans="1:5" x14ac:dyDescent="0.35">
      <c r="A467" t="s">
        <v>216</v>
      </c>
      <c r="B467" t="s">
        <v>535</v>
      </c>
      <c r="C467" t="s">
        <v>88</v>
      </c>
      <c r="D467" s="26">
        <v>5</v>
      </c>
      <c r="E467" s="19">
        <v>84</v>
      </c>
    </row>
    <row r="468" spans="1:5" x14ac:dyDescent="0.35">
      <c r="A468" t="s">
        <v>216</v>
      </c>
      <c r="B468" t="s">
        <v>535</v>
      </c>
      <c r="C468" t="s">
        <v>107</v>
      </c>
      <c r="D468" s="26">
        <v>5</v>
      </c>
      <c r="E468" s="19">
        <v>52</v>
      </c>
    </row>
    <row r="469" spans="1:5" x14ac:dyDescent="0.35">
      <c r="A469" t="s">
        <v>216</v>
      </c>
      <c r="B469" t="s">
        <v>535</v>
      </c>
      <c r="C469" t="s">
        <v>26</v>
      </c>
      <c r="D469" s="26">
        <v>5</v>
      </c>
      <c r="E469" s="19">
        <v>152</v>
      </c>
    </row>
    <row r="470" spans="1:5" x14ac:dyDescent="0.35">
      <c r="A470" t="s">
        <v>216</v>
      </c>
      <c r="B470" t="s">
        <v>535</v>
      </c>
      <c r="C470" t="s">
        <v>53</v>
      </c>
      <c r="D470" s="26">
        <v>7</v>
      </c>
      <c r="E470" s="19">
        <v>186.2</v>
      </c>
    </row>
    <row r="471" spans="1:5" x14ac:dyDescent="0.35">
      <c r="A471" t="s">
        <v>216</v>
      </c>
      <c r="B471" t="s">
        <v>535</v>
      </c>
      <c r="C471" t="s">
        <v>35</v>
      </c>
      <c r="D471" s="26">
        <v>5</v>
      </c>
      <c r="E471" s="19">
        <v>155</v>
      </c>
    </row>
    <row r="472" spans="1:5" x14ac:dyDescent="0.35">
      <c r="A472" t="s">
        <v>216</v>
      </c>
      <c r="B472" t="s">
        <v>535</v>
      </c>
      <c r="C472" t="s">
        <v>80</v>
      </c>
      <c r="D472" s="26">
        <v>5</v>
      </c>
      <c r="E472" s="19">
        <v>70</v>
      </c>
    </row>
    <row r="473" spans="1:5" x14ac:dyDescent="0.35">
      <c r="A473" t="s">
        <v>216</v>
      </c>
      <c r="B473" t="s">
        <v>535</v>
      </c>
      <c r="C473" t="s">
        <v>72</v>
      </c>
      <c r="D473" s="26">
        <v>5</v>
      </c>
      <c r="E473" s="19">
        <v>47.5</v>
      </c>
    </row>
    <row r="474" spans="1:5" x14ac:dyDescent="0.35">
      <c r="A474" t="s">
        <v>216</v>
      </c>
      <c r="B474" t="s">
        <v>535</v>
      </c>
      <c r="C474" t="s">
        <v>55</v>
      </c>
      <c r="D474" s="26">
        <v>5</v>
      </c>
      <c r="E474" s="19">
        <v>90</v>
      </c>
    </row>
    <row r="475" spans="1:5" x14ac:dyDescent="0.35">
      <c r="A475" t="s">
        <v>216</v>
      </c>
      <c r="B475" t="s">
        <v>539</v>
      </c>
      <c r="C475" t="s">
        <v>50</v>
      </c>
      <c r="D475" s="26">
        <v>40</v>
      </c>
      <c r="E475" s="19">
        <v>529.19999912381104</v>
      </c>
    </row>
    <row r="476" spans="1:5" x14ac:dyDescent="0.35">
      <c r="A476" t="s">
        <v>216</v>
      </c>
      <c r="B476" t="s">
        <v>539</v>
      </c>
      <c r="C476" t="s">
        <v>88</v>
      </c>
      <c r="D476" s="26">
        <v>51</v>
      </c>
      <c r="E476" s="19">
        <v>873.54749891962797</v>
      </c>
    </row>
    <row r="477" spans="1:5" x14ac:dyDescent="0.35">
      <c r="A477" t="s">
        <v>216</v>
      </c>
      <c r="B477" t="s">
        <v>539</v>
      </c>
      <c r="C477" t="s">
        <v>37</v>
      </c>
      <c r="D477" s="26">
        <v>33</v>
      </c>
      <c r="E477" s="19">
        <v>359.99999977648201</v>
      </c>
    </row>
    <row r="478" spans="1:5" x14ac:dyDescent="0.35">
      <c r="A478" t="s">
        <v>216</v>
      </c>
      <c r="B478" t="s">
        <v>539</v>
      </c>
      <c r="C478" t="s">
        <v>22</v>
      </c>
      <c r="D478" s="26">
        <v>20</v>
      </c>
      <c r="E478" s="19">
        <v>748.79999953508297</v>
      </c>
    </row>
    <row r="479" spans="1:5" x14ac:dyDescent="0.35">
      <c r="A479" t="s">
        <v>216</v>
      </c>
      <c r="B479" t="s">
        <v>539</v>
      </c>
      <c r="C479" t="s">
        <v>71</v>
      </c>
      <c r="D479" s="26">
        <v>10</v>
      </c>
      <c r="E479" s="19">
        <v>92</v>
      </c>
    </row>
    <row r="480" spans="1:5" x14ac:dyDescent="0.35">
      <c r="A480" t="s">
        <v>216</v>
      </c>
      <c r="B480" t="s">
        <v>539</v>
      </c>
      <c r="C480" t="s">
        <v>90</v>
      </c>
      <c r="D480" s="26">
        <v>6</v>
      </c>
      <c r="E480" s="19">
        <v>53.999999910592997</v>
      </c>
    </row>
    <row r="481" spans="1:5" x14ac:dyDescent="0.35">
      <c r="A481" t="s">
        <v>216</v>
      </c>
      <c r="B481" t="s">
        <v>539</v>
      </c>
      <c r="C481" t="s">
        <v>47</v>
      </c>
      <c r="D481" s="26">
        <v>10</v>
      </c>
      <c r="E481" s="19">
        <v>256.499999575316</v>
      </c>
    </row>
    <row r="482" spans="1:5" x14ac:dyDescent="0.35">
      <c r="A482" t="s">
        <v>216</v>
      </c>
      <c r="B482" t="s">
        <v>539</v>
      </c>
      <c r="C482" t="s">
        <v>20</v>
      </c>
      <c r="D482" s="26">
        <v>20</v>
      </c>
      <c r="E482" s="19">
        <v>2475.8000000000002</v>
      </c>
    </row>
    <row r="483" spans="1:5" x14ac:dyDescent="0.35">
      <c r="A483" t="s">
        <v>216</v>
      </c>
      <c r="B483" t="s">
        <v>539</v>
      </c>
      <c r="C483" t="s">
        <v>53</v>
      </c>
      <c r="D483" s="26">
        <v>24</v>
      </c>
      <c r="E483" s="19">
        <v>773.06249962840195</v>
      </c>
    </row>
    <row r="484" spans="1:5" x14ac:dyDescent="0.35">
      <c r="A484" t="s">
        <v>216</v>
      </c>
      <c r="B484" t="s">
        <v>539</v>
      </c>
      <c r="C484" t="s">
        <v>32</v>
      </c>
      <c r="D484" s="26">
        <v>14</v>
      </c>
      <c r="E484" s="19">
        <v>323.99999982118601</v>
      </c>
    </row>
    <row r="485" spans="1:5" x14ac:dyDescent="0.35">
      <c r="A485" t="s">
        <v>216</v>
      </c>
      <c r="B485" t="s">
        <v>539</v>
      </c>
      <c r="C485" t="s">
        <v>30</v>
      </c>
      <c r="D485" s="26">
        <v>20</v>
      </c>
      <c r="E485" s="19">
        <v>936.69999926537196</v>
      </c>
    </row>
    <row r="486" spans="1:5" x14ac:dyDescent="0.35">
      <c r="A486" t="s">
        <v>216</v>
      </c>
      <c r="B486" t="s">
        <v>539</v>
      </c>
      <c r="C486" t="s">
        <v>35</v>
      </c>
      <c r="D486" s="26">
        <v>10</v>
      </c>
      <c r="E486" s="19">
        <v>310</v>
      </c>
    </row>
    <row r="487" spans="1:5" x14ac:dyDescent="0.35">
      <c r="A487" t="s">
        <v>216</v>
      </c>
      <c r="B487" t="s">
        <v>539</v>
      </c>
      <c r="C487" t="s">
        <v>33</v>
      </c>
      <c r="D487" s="26">
        <v>20</v>
      </c>
      <c r="E487" s="19">
        <v>380</v>
      </c>
    </row>
    <row r="488" spans="1:5" x14ac:dyDescent="0.35">
      <c r="A488" t="s">
        <v>216</v>
      </c>
      <c r="B488" t="s">
        <v>539</v>
      </c>
      <c r="C488" t="s">
        <v>43</v>
      </c>
      <c r="D488" s="26">
        <v>10</v>
      </c>
      <c r="E488" s="19">
        <v>180</v>
      </c>
    </row>
    <row r="489" spans="1:5" x14ac:dyDescent="0.35">
      <c r="A489" t="s">
        <v>216</v>
      </c>
      <c r="B489" t="s">
        <v>539</v>
      </c>
      <c r="C489" t="s">
        <v>137</v>
      </c>
      <c r="D489" s="26">
        <v>15</v>
      </c>
      <c r="E489" s="19">
        <v>210</v>
      </c>
    </row>
    <row r="490" spans="1:5" x14ac:dyDescent="0.35">
      <c r="A490" t="s">
        <v>216</v>
      </c>
      <c r="B490" t="s">
        <v>539</v>
      </c>
      <c r="C490" t="s">
        <v>99</v>
      </c>
      <c r="D490" s="26">
        <v>9</v>
      </c>
      <c r="E490" s="19">
        <v>146.25</v>
      </c>
    </row>
    <row r="491" spans="1:5" x14ac:dyDescent="0.35">
      <c r="A491" t="s">
        <v>216</v>
      </c>
      <c r="B491" t="s">
        <v>539</v>
      </c>
      <c r="C491" t="s">
        <v>66</v>
      </c>
      <c r="D491" s="26">
        <v>40</v>
      </c>
      <c r="E491" s="19">
        <v>2120</v>
      </c>
    </row>
    <row r="492" spans="1:5" x14ac:dyDescent="0.35">
      <c r="A492" t="s">
        <v>216</v>
      </c>
      <c r="B492" t="s">
        <v>539</v>
      </c>
      <c r="C492" t="s">
        <v>77</v>
      </c>
      <c r="D492" s="26">
        <v>12</v>
      </c>
      <c r="E492" s="19">
        <v>54</v>
      </c>
    </row>
    <row r="493" spans="1:5" x14ac:dyDescent="0.35">
      <c r="A493" t="s">
        <v>216</v>
      </c>
      <c r="B493" t="s">
        <v>539</v>
      </c>
      <c r="C493" t="s">
        <v>45</v>
      </c>
      <c r="D493" s="26">
        <v>18</v>
      </c>
      <c r="E493" s="19">
        <v>256.5</v>
      </c>
    </row>
    <row r="494" spans="1:5" x14ac:dyDescent="0.35">
      <c r="A494" t="s">
        <v>216</v>
      </c>
      <c r="B494" t="s">
        <v>539</v>
      </c>
      <c r="C494" t="s">
        <v>29</v>
      </c>
      <c r="D494" s="26">
        <v>9</v>
      </c>
      <c r="E494" s="19">
        <v>306</v>
      </c>
    </row>
    <row r="495" spans="1:5" x14ac:dyDescent="0.35">
      <c r="A495" t="s">
        <v>216</v>
      </c>
      <c r="B495" t="s">
        <v>539</v>
      </c>
      <c r="C495" t="s">
        <v>96</v>
      </c>
      <c r="D495" s="26">
        <v>4</v>
      </c>
      <c r="E495" s="19">
        <v>60</v>
      </c>
    </row>
    <row r="496" spans="1:5" x14ac:dyDescent="0.35">
      <c r="A496" t="s">
        <v>161</v>
      </c>
      <c r="B496" t="s">
        <v>538</v>
      </c>
      <c r="C496" t="s">
        <v>57</v>
      </c>
      <c r="D496" s="26">
        <v>14</v>
      </c>
      <c r="E496" s="19">
        <v>140</v>
      </c>
    </row>
    <row r="497" spans="1:5" x14ac:dyDescent="0.35">
      <c r="A497" t="s">
        <v>161</v>
      </c>
      <c r="B497" t="s">
        <v>538</v>
      </c>
      <c r="C497" t="s">
        <v>23</v>
      </c>
      <c r="D497" s="26">
        <v>20</v>
      </c>
      <c r="E497" s="19">
        <v>880</v>
      </c>
    </row>
    <row r="498" spans="1:5" x14ac:dyDescent="0.35">
      <c r="A498" t="s">
        <v>161</v>
      </c>
      <c r="B498" t="s">
        <v>538</v>
      </c>
      <c r="C498" t="s">
        <v>91</v>
      </c>
      <c r="D498" s="26">
        <v>17</v>
      </c>
      <c r="E498" s="19">
        <v>427.185</v>
      </c>
    </row>
    <row r="499" spans="1:5" x14ac:dyDescent="0.35">
      <c r="A499" t="s">
        <v>161</v>
      </c>
      <c r="B499" t="s">
        <v>538</v>
      </c>
      <c r="C499" t="s">
        <v>68</v>
      </c>
      <c r="D499" s="26">
        <v>40</v>
      </c>
      <c r="E499" s="19">
        <v>503.99999916553497</v>
      </c>
    </row>
    <row r="500" spans="1:5" x14ac:dyDescent="0.35">
      <c r="A500" t="s">
        <v>161</v>
      </c>
      <c r="B500" t="s">
        <v>538</v>
      </c>
      <c r="C500" t="s">
        <v>35</v>
      </c>
      <c r="D500" s="26">
        <v>20</v>
      </c>
      <c r="E500" s="19">
        <v>620</v>
      </c>
    </row>
    <row r="501" spans="1:5" x14ac:dyDescent="0.35">
      <c r="A501" t="s">
        <v>161</v>
      </c>
      <c r="B501" t="s">
        <v>538</v>
      </c>
      <c r="C501" t="s">
        <v>44</v>
      </c>
      <c r="D501" s="26">
        <v>4</v>
      </c>
      <c r="E501" s="19">
        <v>38.6</v>
      </c>
    </row>
    <row r="502" spans="1:5" x14ac:dyDescent="0.35">
      <c r="A502" t="s">
        <v>161</v>
      </c>
      <c r="B502" t="s">
        <v>538</v>
      </c>
      <c r="C502" t="s">
        <v>72</v>
      </c>
      <c r="D502" s="26">
        <v>15</v>
      </c>
      <c r="E502" s="19">
        <v>142.5</v>
      </c>
    </row>
    <row r="503" spans="1:5" x14ac:dyDescent="0.35">
      <c r="A503" t="s">
        <v>161</v>
      </c>
      <c r="B503" t="s">
        <v>538</v>
      </c>
      <c r="C503" t="s">
        <v>106</v>
      </c>
      <c r="D503" s="26">
        <v>40</v>
      </c>
      <c r="E503" s="19">
        <v>1600</v>
      </c>
    </row>
    <row r="504" spans="1:5" x14ac:dyDescent="0.35">
      <c r="A504" t="s">
        <v>161</v>
      </c>
      <c r="B504" t="s">
        <v>538</v>
      </c>
      <c r="C504" t="s">
        <v>66</v>
      </c>
      <c r="D504" s="26">
        <v>28</v>
      </c>
      <c r="E504" s="19">
        <v>1484</v>
      </c>
    </row>
    <row r="505" spans="1:5" x14ac:dyDescent="0.35">
      <c r="A505" t="s">
        <v>161</v>
      </c>
      <c r="B505" t="s">
        <v>538</v>
      </c>
      <c r="C505" t="s">
        <v>29</v>
      </c>
      <c r="D505" s="26">
        <v>10</v>
      </c>
      <c r="E505" s="19">
        <v>340</v>
      </c>
    </row>
    <row r="506" spans="1:5" x14ac:dyDescent="0.35">
      <c r="A506" t="s">
        <v>161</v>
      </c>
      <c r="B506" t="s">
        <v>538</v>
      </c>
      <c r="C506" t="s">
        <v>114</v>
      </c>
      <c r="D506" s="26">
        <v>30</v>
      </c>
      <c r="E506" s="19">
        <v>750</v>
      </c>
    </row>
    <row r="507" spans="1:5" x14ac:dyDescent="0.35">
      <c r="A507" t="s">
        <v>161</v>
      </c>
      <c r="B507" t="s">
        <v>538</v>
      </c>
      <c r="C507" t="s">
        <v>55</v>
      </c>
      <c r="D507" s="26">
        <v>20</v>
      </c>
      <c r="E507" s="19">
        <v>360</v>
      </c>
    </row>
    <row r="508" spans="1:5" x14ac:dyDescent="0.35">
      <c r="A508" t="s">
        <v>161</v>
      </c>
      <c r="B508" t="s">
        <v>538</v>
      </c>
      <c r="C508" t="s">
        <v>58</v>
      </c>
      <c r="D508" s="26">
        <v>3</v>
      </c>
      <c r="E508" s="19">
        <v>76.499999463558197</v>
      </c>
    </row>
    <row r="509" spans="1:5" x14ac:dyDescent="0.35">
      <c r="A509" t="s">
        <v>161</v>
      </c>
      <c r="B509" t="s">
        <v>538</v>
      </c>
      <c r="C509" t="s">
        <v>54</v>
      </c>
      <c r="D509" s="26">
        <v>20</v>
      </c>
      <c r="E509" s="19">
        <v>131.74999907612801</v>
      </c>
    </row>
    <row r="510" spans="1:5" x14ac:dyDescent="0.35">
      <c r="A510" t="s">
        <v>161</v>
      </c>
      <c r="B510" t="s">
        <v>538</v>
      </c>
      <c r="C510" t="s">
        <v>33</v>
      </c>
      <c r="D510" s="26">
        <v>10</v>
      </c>
      <c r="E510" s="19">
        <v>151.99999943375499</v>
      </c>
    </row>
    <row r="511" spans="1:5" x14ac:dyDescent="0.35">
      <c r="A511" t="s">
        <v>161</v>
      </c>
      <c r="B511" t="s">
        <v>538</v>
      </c>
      <c r="C511" t="s">
        <v>28</v>
      </c>
      <c r="D511" s="26">
        <v>4</v>
      </c>
      <c r="E511" s="19">
        <v>121.599999547004</v>
      </c>
    </row>
    <row r="512" spans="1:5" x14ac:dyDescent="0.35">
      <c r="A512" t="s">
        <v>19</v>
      </c>
      <c r="B512" t="s">
        <v>535</v>
      </c>
      <c r="C512" t="s">
        <v>92</v>
      </c>
      <c r="D512" s="26">
        <v>13</v>
      </c>
      <c r="E512" s="19">
        <v>273</v>
      </c>
    </row>
    <row r="513" spans="1:5" x14ac:dyDescent="0.35">
      <c r="A513" t="s">
        <v>19</v>
      </c>
      <c r="B513" t="s">
        <v>535</v>
      </c>
      <c r="C513" t="s">
        <v>78</v>
      </c>
      <c r="D513" s="26">
        <v>8</v>
      </c>
      <c r="E513" s="19">
        <v>15.9999999403953</v>
      </c>
    </row>
    <row r="514" spans="1:5" x14ac:dyDescent="0.35">
      <c r="A514" t="s">
        <v>19</v>
      </c>
      <c r="B514" t="s">
        <v>535</v>
      </c>
      <c r="C514" t="s">
        <v>42</v>
      </c>
      <c r="D514" s="26">
        <v>11</v>
      </c>
      <c r="E514" s="19">
        <v>382.79999999999899</v>
      </c>
    </row>
    <row r="515" spans="1:5" x14ac:dyDescent="0.35">
      <c r="A515" t="s">
        <v>19</v>
      </c>
      <c r="B515" t="s">
        <v>535</v>
      </c>
      <c r="C515" t="s">
        <v>49</v>
      </c>
      <c r="D515" s="26">
        <v>4</v>
      </c>
      <c r="E515" s="19">
        <v>72</v>
      </c>
    </row>
    <row r="516" spans="1:5" x14ac:dyDescent="0.35">
      <c r="A516" t="s">
        <v>19</v>
      </c>
      <c r="B516" t="s">
        <v>535</v>
      </c>
      <c r="C516" t="s">
        <v>85</v>
      </c>
      <c r="D516" s="26">
        <v>55</v>
      </c>
      <c r="E516" s="19">
        <v>13899.624991165399</v>
      </c>
    </row>
    <row r="517" spans="1:5" x14ac:dyDescent="0.35">
      <c r="A517" t="s">
        <v>19</v>
      </c>
      <c r="B517" t="s">
        <v>535</v>
      </c>
      <c r="C517" t="s">
        <v>26</v>
      </c>
      <c r="D517" s="26">
        <v>14</v>
      </c>
      <c r="E517" s="19">
        <v>532</v>
      </c>
    </row>
    <row r="518" spans="1:5" x14ac:dyDescent="0.35">
      <c r="A518" t="s">
        <v>19</v>
      </c>
      <c r="B518" t="s">
        <v>535</v>
      </c>
      <c r="C518" t="s">
        <v>96</v>
      </c>
      <c r="D518" s="26">
        <v>15</v>
      </c>
      <c r="E518" s="19">
        <v>213.749999832361</v>
      </c>
    </row>
    <row r="519" spans="1:5" x14ac:dyDescent="0.35">
      <c r="A519" t="s">
        <v>19</v>
      </c>
      <c r="B519" t="s">
        <v>535</v>
      </c>
      <c r="C519" t="s">
        <v>40</v>
      </c>
      <c r="D519" s="26">
        <v>15</v>
      </c>
      <c r="E519" s="19">
        <v>306.37499975971798</v>
      </c>
    </row>
    <row r="520" spans="1:5" x14ac:dyDescent="0.35">
      <c r="A520" t="s">
        <v>19</v>
      </c>
      <c r="B520" t="s">
        <v>535</v>
      </c>
      <c r="C520" t="s">
        <v>23</v>
      </c>
      <c r="D520" s="26">
        <v>30</v>
      </c>
      <c r="E520" s="19">
        <v>1402.49999016523</v>
      </c>
    </row>
    <row r="521" spans="1:5" x14ac:dyDescent="0.35">
      <c r="A521" t="s">
        <v>19</v>
      </c>
      <c r="B521" t="s">
        <v>535</v>
      </c>
      <c r="C521" t="s">
        <v>63</v>
      </c>
      <c r="D521" s="26">
        <v>3</v>
      </c>
      <c r="E521" s="19">
        <v>62.774999896064401</v>
      </c>
    </row>
    <row r="522" spans="1:5" x14ac:dyDescent="0.35">
      <c r="A522" t="s">
        <v>19</v>
      </c>
      <c r="B522" t="s">
        <v>535</v>
      </c>
      <c r="C522" t="s">
        <v>52</v>
      </c>
      <c r="D522" s="26">
        <v>28</v>
      </c>
      <c r="E522" s="19">
        <v>490.13999918848202</v>
      </c>
    </row>
    <row r="523" spans="1:5" x14ac:dyDescent="0.35">
      <c r="A523" t="s">
        <v>19</v>
      </c>
      <c r="B523" t="s">
        <v>535</v>
      </c>
      <c r="C523" t="s">
        <v>72</v>
      </c>
      <c r="D523" s="26">
        <v>6</v>
      </c>
      <c r="E523" s="19">
        <v>51.299999915063303</v>
      </c>
    </row>
    <row r="524" spans="1:5" x14ac:dyDescent="0.35">
      <c r="A524" t="s">
        <v>19</v>
      </c>
      <c r="B524" t="s">
        <v>535</v>
      </c>
      <c r="C524" t="s">
        <v>71</v>
      </c>
      <c r="D524" s="26">
        <v>30</v>
      </c>
      <c r="E524" s="19">
        <v>248.39999958872701</v>
      </c>
    </row>
    <row r="525" spans="1:5" x14ac:dyDescent="0.35">
      <c r="A525" t="s">
        <v>19</v>
      </c>
      <c r="B525" t="s">
        <v>535</v>
      </c>
      <c r="C525" t="s">
        <v>90</v>
      </c>
      <c r="D525" s="26">
        <v>32</v>
      </c>
      <c r="E525" s="19">
        <v>307.99999982118601</v>
      </c>
    </row>
    <row r="526" spans="1:5" x14ac:dyDescent="0.35">
      <c r="A526" t="s">
        <v>19</v>
      </c>
      <c r="B526" t="s">
        <v>535</v>
      </c>
      <c r="C526" t="s">
        <v>53</v>
      </c>
      <c r="D526" s="26">
        <v>28</v>
      </c>
      <c r="E526" s="19">
        <v>931</v>
      </c>
    </row>
    <row r="527" spans="1:5" x14ac:dyDescent="0.35">
      <c r="A527" t="s">
        <v>19</v>
      </c>
      <c r="B527" t="s">
        <v>535</v>
      </c>
      <c r="C527" t="s">
        <v>30</v>
      </c>
      <c r="D527" s="26">
        <v>25</v>
      </c>
      <c r="E527" s="19">
        <v>1133.69999926537</v>
      </c>
    </row>
    <row r="528" spans="1:5" x14ac:dyDescent="0.35">
      <c r="A528" t="s">
        <v>19</v>
      </c>
      <c r="B528" t="s">
        <v>535</v>
      </c>
      <c r="C528" t="s">
        <v>45</v>
      </c>
      <c r="D528" s="26">
        <v>35</v>
      </c>
      <c r="E528" s="19">
        <v>550.99999830126706</v>
      </c>
    </row>
    <row r="529" spans="1:5" x14ac:dyDescent="0.35">
      <c r="A529" t="s">
        <v>19</v>
      </c>
      <c r="B529" t="s">
        <v>535</v>
      </c>
      <c r="C529" t="s">
        <v>43</v>
      </c>
      <c r="D529" s="26">
        <v>8</v>
      </c>
      <c r="E529" s="19">
        <v>144</v>
      </c>
    </row>
    <row r="530" spans="1:5" x14ac:dyDescent="0.35">
      <c r="A530" t="s">
        <v>19</v>
      </c>
      <c r="B530" t="s">
        <v>535</v>
      </c>
      <c r="C530" t="s">
        <v>20</v>
      </c>
      <c r="D530" s="26">
        <v>2</v>
      </c>
      <c r="E530" s="19">
        <v>185.685</v>
      </c>
    </row>
    <row r="531" spans="1:5" x14ac:dyDescent="0.35">
      <c r="A531" t="s">
        <v>19</v>
      </c>
      <c r="B531" t="s">
        <v>535</v>
      </c>
      <c r="C531" t="s">
        <v>29</v>
      </c>
      <c r="D531" s="26">
        <v>15</v>
      </c>
      <c r="E531" s="19">
        <v>510</v>
      </c>
    </row>
    <row r="532" spans="1:5" x14ac:dyDescent="0.35">
      <c r="A532" t="s">
        <v>126</v>
      </c>
      <c r="B532" t="s">
        <v>533</v>
      </c>
      <c r="C532" t="s">
        <v>20</v>
      </c>
      <c r="D532" s="26">
        <v>10</v>
      </c>
      <c r="E532" s="19">
        <v>990</v>
      </c>
    </row>
    <row r="533" spans="1:5" x14ac:dyDescent="0.35">
      <c r="A533" t="s">
        <v>126</v>
      </c>
      <c r="B533" t="s">
        <v>533</v>
      </c>
      <c r="C533" t="s">
        <v>42</v>
      </c>
      <c r="D533" s="26">
        <v>64</v>
      </c>
      <c r="E533" s="19">
        <v>2199.1999999999998</v>
      </c>
    </row>
    <row r="534" spans="1:5" x14ac:dyDescent="0.35">
      <c r="A534" t="s">
        <v>126</v>
      </c>
      <c r="B534" t="s">
        <v>533</v>
      </c>
      <c r="C534" t="s">
        <v>35</v>
      </c>
      <c r="D534" s="26">
        <v>10</v>
      </c>
      <c r="E534" s="19">
        <v>310</v>
      </c>
    </row>
    <row r="535" spans="1:5" x14ac:dyDescent="0.35">
      <c r="A535" t="s">
        <v>126</v>
      </c>
      <c r="B535" t="s">
        <v>533</v>
      </c>
      <c r="C535" t="s">
        <v>54</v>
      </c>
      <c r="D535" s="26">
        <v>10</v>
      </c>
      <c r="E535" s="19">
        <v>77.5</v>
      </c>
    </row>
    <row r="536" spans="1:5" x14ac:dyDescent="0.35">
      <c r="A536" t="s">
        <v>161</v>
      </c>
      <c r="B536" t="s">
        <v>536</v>
      </c>
      <c r="C536" t="s">
        <v>44</v>
      </c>
      <c r="D536" s="26">
        <v>22</v>
      </c>
      <c r="E536" s="19">
        <v>171.03999990820799</v>
      </c>
    </row>
    <row r="537" spans="1:5" x14ac:dyDescent="0.35">
      <c r="A537" t="s">
        <v>161</v>
      </c>
      <c r="B537" t="s">
        <v>536</v>
      </c>
      <c r="C537" t="s">
        <v>66</v>
      </c>
      <c r="D537" s="26">
        <v>37</v>
      </c>
      <c r="E537" s="19">
        <v>1337.7199910283</v>
      </c>
    </row>
    <row r="538" spans="1:5" x14ac:dyDescent="0.35">
      <c r="A538" t="s">
        <v>161</v>
      </c>
      <c r="B538" t="s">
        <v>536</v>
      </c>
      <c r="C538" t="s">
        <v>88</v>
      </c>
      <c r="D538" s="26">
        <v>92</v>
      </c>
      <c r="E538" s="19">
        <v>1640.66999686807</v>
      </c>
    </row>
    <row r="539" spans="1:5" x14ac:dyDescent="0.35">
      <c r="A539" t="s">
        <v>161</v>
      </c>
      <c r="B539" t="s">
        <v>536</v>
      </c>
      <c r="C539" t="s">
        <v>57</v>
      </c>
      <c r="D539" s="26">
        <v>65</v>
      </c>
      <c r="E539" s="19">
        <v>762.5</v>
      </c>
    </row>
    <row r="540" spans="1:5" x14ac:dyDescent="0.35">
      <c r="A540" t="s">
        <v>161</v>
      </c>
      <c r="B540" t="s">
        <v>536</v>
      </c>
      <c r="C540" t="s">
        <v>87</v>
      </c>
      <c r="D540" s="26">
        <v>62</v>
      </c>
      <c r="E540" s="19">
        <v>964.8</v>
      </c>
    </row>
    <row r="541" spans="1:5" x14ac:dyDescent="0.35">
      <c r="A541" t="s">
        <v>161</v>
      </c>
      <c r="B541" t="s">
        <v>536</v>
      </c>
      <c r="C541" t="s">
        <v>62</v>
      </c>
      <c r="D541" s="26">
        <v>40</v>
      </c>
      <c r="E541" s="19">
        <v>640</v>
      </c>
    </row>
    <row r="542" spans="1:5" x14ac:dyDescent="0.35">
      <c r="A542" t="s">
        <v>161</v>
      </c>
      <c r="B542" t="s">
        <v>536</v>
      </c>
      <c r="C542" t="s">
        <v>77</v>
      </c>
      <c r="D542" s="26">
        <v>70</v>
      </c>
      <c r="E542" s="19">
        <v>299.24999976530597</v>
      </c>
    </row>
    <row r="543" spans="1:5" x14ac:dyDescent="0.35">
      <c r="A543" t="s">
        <v>161</v>
      </c>
      <c r="B543" t="s">
        <v>536</v>
      </c>
      <c r="C543" t="s">
        <v>85</v>
      </c>
      <c r="D543" s="26">
        <v>69</v>
      </c>
      <c r="E543" s="19">
        <v>18076.099998429399</v>
      </c>
    </row>
    <row r="544" spans="1:5" x14ac:dyDescent="0.35">
      <c r="A544" t="s">
        <v>161</v>
      </c>
      <c r="B544" t="s">
        <v>536</v>
      </c>
      <c r="C544" t="s">
        <v>40</v>
      </c>
      <c r="D544" s="26">
        <v>17</v>
      </c>
      <c r="E544" s="19">
        <v>346.14999971166202</v>
      </c>
    </row>
    <row r="545" spans="1:5" x14ac:dyDescent="0.35">
      <c r="A545" t="s">
        <v>161</v>
      </c>
      <c r="B545" t="s">
        <v>536</v>
      </c>
      <c r="C545" t="s">
        <v>97</v>
      </c>
      <c r="D545" s="26">
        <v>20</v>
      </c>
      <c r="E545" s="19">
        <v>1250</v>
      </c>
    </row>
    <row r="546" spans="1:5" x14ac:dyDescent="0.35">
      <c r="A546" t="s">
        <v>161</v>
      </c>
      <c r="B546" t="s">
        <v>536</v>
      </c>
      <c r="C546" t="s">
        <v>45</v>
      </c>
      <c r="D546" s="26">
        <v>40</v>
      </c>
      <c r="E546" s="19">
        <v>688.74999716877903</v>
      </c>
    </row>
    <row r="547" spans="1:5" x14ac:dyDescent="0.35">
      <c r="A547" t="s">
        <v>161</v>
      </c>
      <c r="B547" t="s">
        <v>536</v>
      </c>
      <c r="C547" t="s">
        <v>26</v>
      </c>
      <c r="D547" s="26">
        <v>20</v>
      </c>
      <c r="E547" s="19">
        <v>570</v>
      </c>
    </row>
    <row r="548" spans="1:5" x14ac:dyDescent="0.35">
      <c r="A548" t="s">
        <v>161</v>
      </c>
      <c r="B548" t="s">
        <v>536</v>
      </c>
      <c r="C548" t="s">
        <v>107</v>
      </c>
      <c r="D548" s="26">
        <v>100</v>
      </c>
      <c r="E548" s="19">
        <v>1160.8999993801101</v>
      </c>
    </row>
    <row r="549" spans="1:5" x14ac:dyDescent="0.35">
      <c r="A549" t="s">
        <v>161</v>
      </c>
      <c r="B549" t="s">
        <v>536</v>
      </c>
      <c r="C549" t="s">
        <v>92</v>
      </c>
      <c r="D549" s="26">
        <v>30</v>
      </c>
      <c r="E549" s="19">
        <v>551.25</v>
      </c>
    </row>
    <row r="550" spans="1:5" x14ac:dyDescent="0.35">
      <c r="A550" t="s">
        <v>161</v>
      </c>
      <c r="B550" t="s">
        <v>536</v>
      </c>
      <c r="C550" t="s">
        <v>35</v>
      </c>
      <c r="D550" s="26">
        <v>70</v>
      </c>
      <c r="E550" s="19">
        <v>2170</v>
      </c>
    </row>
    <row r="551" spans="1:5" x14ac:dyDescent="0.35">
      <c r="A551" t="s">
        <v>161</v>
      </c>
      <c r="B551" t="s">
        <v>536</v>
      </c>
      <c r="C551" t="s">
        <v>56</v>
      </c>
      <c r="D551" s="26">
        <v>60</v>
      </c>
      <c r="E551" s="19">
        <v>326.399999856948</v>
      </c>
    </row>
    <row r="552" spans="1:5" x14ac:dyDescent="0.35">
      <c r="A552" t="s">
        <v>161</v>
      </c>
      <c r="B552" t="s">
        <v>536</v>
      </c>
      <c r="C552" t="s">
        <v>37</v>
      </c>
      <c r="D552" s="26">
        <v>20</v>
      </c>
      <c r="E552" s="19">
        <v>250</v>
      </c>
    </row>
    <row r="553" spans="1:5" x14ac:dyDescent="0.35">
      <c r="A553" t="s">
        <v>161</v>
      </c>
      <c r="B553" t="s">
        <v>536</v>
      </c>
      <c r="C553" t="s">
        <v>22</v>
      </c>
      <c r="D553" s="26">
        <v>15</v>
      </c>
      <c r="E553" s="19">
        <v>585</v>
      </c>
    </row>
    <row r="554" spans="1:5" x14ac:dyDescent="0.35">
      <c r="A554" t="s">
        <v>161</v>
      </c>
      <c r="B554" t="s">
        <v>536</v>
      </c>
      <c r="C554" t="s">
        <v>122</v>
      </c>
      <c r="D554" s="26">
        <v>12</v>
      </c>
      <c r="E554" s="19">
        <v>71.399999499320899</v>
      </c>
    </row>
    <row r="555" spans="1:5" x14ac:dyDescent="0.35">
      <c r="A555" t="s">
        <v>161</v>
      </c>
      <c r="B555" t="s">
        <v>536</v>
      </c>
      <c r="C555" t="s">
        <v>71</v>
      </c>
      <c r="D555" s="26">
        <v>69</v>
      </c>
      <c r="E555" s="19">
        <v>622.81999982595403</v>
      </c>
    </row>
    <row r="556" spans="1:5" x14ac:dyDescent="0.35">
      <c r="A556" t="s">
        <v>161</v>
      </c>
      <c r="B556" t="s">
        <v>536</v>
      </c>
      <c r="C556" t="s">
        <v>48</v>
      </c>
      <c r="D556" s="26">
        <v>30</v>
      </c>
      <c r="E556" s="19">
        <v>1080</v>
      </c>
    </row>
    <row r="557" spans="1:5" x14ac:dyDescent="0.35">
      <c r="A557" t="s">
        <v>161</v>
      </c>
      <c r="B557" t="s">
        <v>536</v>
      </c>
      <c r="C557" t="s">
        <v>105</v>
      </c>
      <c r="D557" s="26">
        <v>30</v>
      </c>
      <c r="E557" s="19">
        <v>1103.99999588727</v>
      </c>
    </row>
    <row r="558" spans="1:5" x14ac:dyDescent="0.35">
      <c r="A558" t="s">
        <v>161</v>
      </c>
      <c r="B558" t="s">
        <v>536</v>
      </c>
      <c r="C558" t="s">
        <v>47</v>
      </c>
      <c r="D558" s="26">
        <v>10</v>
      </c>
      <c r="E558" s="19">
        <v>227.99999915063299</v>
      </c>
    </row>
    <row r="559" spans="1:5" x14ac:dyDescent="0.35">
      <c r="A559" t="s">
        <v>126</v>
      </c>
      <c r="B559" t="s">
        <v>532</v>
      </c>
      <c r="C559" t="s">
        <v>89</v>
      </c>
      <c r="D559" s="26">
        <v>25</v>
      </c>
      <c r="E559" s="19">
        <v>877.5</v>
      </c>
    </row>
    <row r="560" spans="1:5" x14ac:dyDescent="0.35">
      <c r="A560" t="s">
        <v>126</v>
      </c>
      <c r="B560" t="s">
        <v>532</v>
      </c>
      <c r="C560" t="s">
        <v>87</v>
      </c>
      <c r="D560" s="26">
        <v>6</v>
      </c>
      <c r="E560" s="19">
        <v>86.4</v>
      </c>
    </row>
    <row r="561" spans="1:5" x14ac:dyDescent="0.35">
      <c r="A561" t="s">
        <v>126</v>
      </c>
      <c r="B561" t="s">
        <v>532</v>
      </c>
      <c r="C561" t="s">
        <v>107</v>
      </c>
      <c r="D561" s="26">
        <v>15</v>
      </c>
      <c r="E561" s="19">
        <v>156</v>
      </c>
    </row>
    <row r="562" spans="1:5" x14ac:dyDescent="0.35">
      <c r="A562" t="s">
        <v>126</v>
      </c>
      <c r="B562" t="s">
        <v>532</v>
      </c>
      <c r="C562" t="s">
        <v>64</v>
      </c>
      <c r="D562" s="26">
        <v>28</v>
      </c>
      <c r="E562" s="19">
        <v>241.91999959945599</v>
      </c>
    </row>
    <row r="563" spans="1:5" x14ac:dyDescent="0.35">
      <c r="A563" t="s">
        <v>126</v>
      </c>
      <c r="B563" t="s">
        <v>532</v>
      </c>
      <c r="C563" t="s">
        <v>25</v>
      </c>
      <c r="D563" s="26">
        <v>70</v>
      </c>
      <c r="E563" s="19">
        <v>1650.59999726712</v>
      </c>
    </row>
    <row r="564" spans="1:5" x14ac:dyDescent="0.35">
      <c r="A564" t="s">
        <v>126</v>
      </c>
      <c r="B564" t="s">
        <v>532</v>
      </c>
      <c r="C564" t="s">
        <v>48</v>
      </c>
      <c r="D564" s="26">
        <v>50</v>
      </c>
      <c r="E564" s="19">
        <v>1569.5999974250699</v>
      </c>
    </row>
    <row r="565" spans="1:5" x14ac:dyDescent="0.35">
      <c r="A565" t="s">
        <v>126</v>
      </c>
      <c r="B565" t="s">
        <v>532</v>
      </c>
      <c r="C565" t="s">
        <v>32</v>
      </c>
      <c r="D565" s="26">
        <v>2</v>
      </c>
      <c r="E565" s="19">
        <v>36.479999971389702</v>
      </c>
    </row>
    <row r="566" spans="1:5" x14ac:dyDescent="0.35">
      <c r="A566" t="s">
        <v>126</v>
      </c>
      <c r="B566" t="s">
        <v>532</v>
      </c>
      <c r="C566" t="s">
        <v>96</v>
      </c>
      <c r="D566" s="26">
        <v>12</v>
      </c>
      <c r="E566" s="19">
        <v>144</v>
      </c>
    </row>
    <row r="567" spans="1:5" x14ac:dyDescent="0.35">
      <c r="A567" t="s">
        <v>126</v>
      </c>
      <c r="B567" t="s">
        <v>532</v>
      </c>
      <c r="C567" t="s">
        <v>92</v>
      </c>
      <c r="D567" s="26">
        <v>5</v>
      </c>
      <c r="E567" s="19">
        <v>84</v>
      </c>
    </row>
    <row r="568" spans="1:5" x14ac:dyDescent="0.35">
      <c r="A568" t="s">
        <v>126</v>
      </c>
      <c r="B568" t="s">
        <v>532</v>
      </c>
      <c r="C568" t="s">
        <v>66</v>
      </c>
      <c r="D568" s="26">
        <v>45</v>
      </c>
      <c r="E568" s="19">
        <v>2120</v>
      </c>
    </row>
    <row r="569" spans="1:5" x14ac:dyDescent="0.35">
      <c r="A569" t="s">
        <v>126</v>
      </c>
      <c r="B569" t="s">
        <v>532</v>
      </c>
      <c r="C569" t="s">
        <v>94</v>
      </c>
      <c r="D569" s="26">
        <v>16</v>
      </c>
      <c r="E569" s="19">
        <v>128</v>
      </c>
    </row>
    <row r="570" spans="1:5" x14ac:dyDescent="0.35">
      <c r="A570" t="s">
        <v>126</v>
      </c>
      <c r="B570" t="s">
        <v>532</v>
      </c>
      <c r="C570" t="s">
        <v>23</v>
      </c>
      <c r="D570" s="26">
        <v>95</v>
      </c>
      <c r="E570" s="19">
        <v>4565</v>
      </c>
    </row>
    <row r="571" spans="1:5" x14ac:dyDescent="0.35">
      <c r="A571" t="s">
        <v>126</v>
      </c>
      <c r="B571" t="s">
        <v>532</v>
      </c>
      <c r="C571" t="s">
        <v>37</v>
      </c>
      <c r="D571" s="26">
        <v>30</v>
      </c>
      <c r="E571" s="19">
        <v>300</v>
      </c>
    </row>
    <row r="572" spans="1:5" x14ac:dyDescent="0.35">
      <c r="A572" t="s">
        <v>126</v>
      </c>
      <c r="B572" t="s">
        <v>532</v>
      </c>
      <c r="C572" t="s">
        <v>54</v>
      </c>
      <c r="D572" s="26">
        <v>106</v>
      </c>
      <c r="E572" s="19">
        <v>765.7</v>
      </c>
    </row>
    <row r="573" spans="1:5" x14ac:dyDescent="0.35">
      <c r="A573" t="s">
        <v>126</v>
      </c>
      <c r="B573" t="s">
        <v>532</v>
      </c>
      <c r="C573" t="s">
        <v>77</v>
      </c>
      <c r="D573" s="26">
        <v>39</v>
      </c>
      <c r="E573" s="19">
        <v>164.25</v>
      </c>
    </row>
    <row r="574" spans="1:5" x14ac:dyDescent="0.35">
      <c r="A574" t="s">
        <v>126</v>
      </c>
      <c r="B574" t="s">
        <v>532</v>
      </c>
      <c r="C574" t="s">
        <v>50</v>
      </c>
      <c r="D574" s="26">
        <v>65</v>
      </c>
      <c r="E574" s="19">
        <v>1196</v>
      </c>
    </row>
    <row r="575" spans="1:5" x14ac:dyDescent="0.35">
      <c r="A575" t="s">
        <v>126</v>
      </c>
      <c r="B575" t="s">
        <v>532</v>
      </c>
      <c r="C575" t="s">
        <v>68</v>
      </c>
      <c r="D575" s="26">
        <v>30</v>
      </c>
      <c r="E575" s="19">
        <v>420</v>
      </c>
    </row>
    <row r="576" spans="1:5" x14ac:dyDescent="0.35">
      <c r="A576" t="s">
        <v>126</v>
      </c>
      <c r="B576" t="s">
        <v>532</v>
      </c>
      <c r="C576" t="s">
        <v>56</v>
      </c>
      <c r="D576" s="26">
        <v>68</v>
      </c>
      <c r="E576" s="19">
        <v>403.19999992847403</v>
      </c>
    </row>
    <row r="577" spans="1:5" x14ac:dyDescent="0.35">
      <c r="A577" t="s">
        <v>126</v>
      </c>
      <c r="B577" t="s">
        <v>532</v>
      </c>
      <c r="C577" t="s">
        <v>33</v>
      </c>
      <c r="D577" s="26">
        <v>50</v>
      </c>
      <c r="E577" s="19">
        <v>950</v>
      </c>
    </row>
    <row r="578" spans="1:5" x14ac:dyDescent="0.35">
      <c r="A578" t="s">
        <v>126</v>
      </c>
      <c r="B578" t="s">
        <v>532</v>
      </c>
      <c r="C578" t="s">
        <v>57</v>
      </c>
      <c r="D578" s="26">
        <v>20</v>
      </c>
      <c r="E578" s="19">
        <v>250</v>
      </c>
    </row>
    <row r="579" spans="1:5" x14ac:dyDescent="0.35">
      <c r="A579" t="s">
        <v>126</v>
      </c>
      <c r="B579" t="s">
        <v>532</v>
      </c>
      <c r="C579" t="s">
        <v>100</v>
      </c>
      <c r="D579" s="26">
        <v>4</v>
      </c>
      <c r="E579" s="19">
        <v>128</v>
      </c>
    </row>
    <row r="580" spans="1:5" x14ac:dyDescent="0.35">
      <c r="A580" t="s">
        <v>126</v>
      </c>
      <c r="B580" t="s">
        <v>532</v>
      </c>
      <c r="C580" t="s">
        <v>41</v>
      </c>
      <c r="D580" s="26">
        <v>21</v>
      </c>
      <c r="E580" s="19">
        <v>524.66399804547405</v>
      </c>
    </row>
    <row r="581" spans="1:5" x14ac:dyDescent="0.35">
      <c r="A581" t="s">
        <v>126</v>
      </c>
      <c r="B581" t="s">
        <v>532</v>
      </c>
      <c r="C581" t="s">
        <v>52</v>
      </c>
      <c r="D581" s="26">
        <v>10</v>
      </c>
      <c r="E581" s="19">
        <v>194.5</v>
      </c>
    </row>
    <row r="582" spans="1:5" x14ac:dyDescent="0.35">
      <c r="A582" t="s">
        <v>126</v>
      </c>
      <c r="B582" t="s">
        <v>532</v>
      </c>
      <c r="C582" t="s">
        <v>53</v>
      </c>
      <c r="D582" s="26">
        <v>43</v>
      </c>
      <c r="E582" s="19">
        <v>1196.99999653175</v>
      </c>
    </row>
    <row r="583" spans="1:5" x14ac:dyDescent="0.35">
      <c r="A583" t="s">
        <v>126</v>
      </c>
      <c r="B583" t="s">
        <v>532</v>
      </c>
      <c r="C583" t="s">
        <v>43</v>
      </c>
      <c r="D583" s="26">
        <v>20</v>
      </c>
      <c r="E583" s="19">
        <v>305.99999785423199</v>
      </c>
    </row>
    <row r="584" spans="1:5" x14ac:dyDescent="0.35">
      <c r="A584" t="s">
        <v>126</v>
      </c>
      <c r="B584" t="s">
        <v>532</v>
      </c>
      <c r="C584" t="s">
        <v>79</v>
      </c>
      <c r="D584" s="26">
        <v>12</v>
      </c>
      <c r="E584" s="19">
        <v>135.14999905228601</v>
      </c>
    </row>
    <row r="585" spans="1:5" x14ac:dyDescent="0.35">
      <c r="A585" t="s">
        <v>126</v>
      </c>
      <c r="B585" t="s">
        <v>532</v>
      </c>
      <c r="C585" t="s">
        <v>44</v>
      </c>
      <c r="D585" s="26">
        <v>54</v>
      </c>
      <c r="E585" s="19">
        <v>521.1</v>
      </c>
    </row>
    <row r="586" spans="1:5" x14ac:dyDescent="0.35">
      <c r="A586" t="s">
        <v>126</v>
      </c>
      <c r="B586" t="s">
        <v>532</v>
      </c>
      <c r="C586" t="s">
        <v>40</v>
      </c>
      <c r="D586" s="26">
        <v>30</v>
      </c>
      <c r="E586" s="19">
        <v>645</v>
      </c>
    </row>
    <row r="587" spans="1:5" x14ac:dyDescent="0.35">
      <c r="A587" t="s">
        <v>126</v>
      </c>
      <c r="B587" t="s">
        <v>532</v>
      </c>
      <c r="C587" t="s">
        <v>91</v>
      </c>
      <c r="D587" s="26">
        <v>30</v>
      </c>
      <c r="E587" s="19">
        <v>776.7</v>
      </c>
    </row>
    <row r="588" spans="1:5" x14ac:dyDescent="0.35">
      <c r="A588" t="s">
        <v>126</v>
      </c>
      <c r="B588" t="s">
        <v>532</v>
      </c>
      <c r="C588" t="s">
        <v>49</v>
      </c>
      <c r="D588" s="26">
        <v>40</v>
      </c>
      <c r="E588" s="19">
        <v>720</v>
      </c>
    </row>
    <row r="589" spans="1:5" x14ac:dyDescent="0.35">
      <c r="A589" t="s">
        <v>126</v>
      </c>
      <c r="B589" t="s">
        <v>532</v>
      </c>
      <c r="C589" t="s">
        <v>70</v>
      </c>
      <c r="D589" s="26">
        <v>20</v>
      </c>
      <c r="E589" s="19">
        <v>912</v>
      </c>
    </row>
    <row r="590" spans="1:5" x14ac:dyDescent="0.35">
      <c r="A590" t="s">
        <v>126</v>
      </c>
      <c r="B590" t="s">
        <v>532</v>
      </c>
      <c r="C590" t="s">
        <v>80</v>
      </c>
      <c r="D590" s="26">
        <v>15</v>
      </c>
      <c r="E590" s="19">
        <v>210</v>
      </c>
    </row>
    <row r="591" spans="1:5" x14ac:dyDescent="0.35">
      <c r="A591" t="s">
        <v>126</v>
      </c>
      <c r="B591" t="s">
        <v>532</v>
      </c>
      <c r="C591" t="s">
        <v>76</v>
      </c>
      <c r="D591" s="26">
        <v>20</v>
      </c>
      <c r="E591" s="19">
        <v>390</v>
      </c>
    </row>
    <row r="592" spans="1:5" x14ac:dyDescent="0.35">
      <c r="A592" t="s">
        <v>19</v>
      </c>
      <c r="B592" t="s">
        <v>532</v>
      </c>
      <c r="C592" t="s">
        <v>63</v>
      </c>
      <c r="D592" s="26">
        <v>87</v>
      </c>
      <c r="E592" s="19">
        <v>1422.8999979212799</v>
      </c>
    </row>
    <row r="593" spans="1:5" x14ac:dyDescent="0.35">
      <c r="A593" t="s">
        <v>19</v>
      </c>
      <c r="B593" t="s">
        <v>532</v>
      </c>
      <c r="C593" t="s">
        <v>74</v>
      </c>
      <c r="D593" s="26">
        <v>76</v>
      </c>
      <c r="E593" s="19">
        <v>514.93999857902497</v>
      </c>
    </row>
    <row r="594" spans="1:5" x14ac:dyDescent="0.35">
      <c r="A594" t="s">
        <v>19</v>
      </c>
      <c r="B594" t="s">
        <v>532</v>
      </c>
      <c r="C594" t="s">
        <v>56</v>
      </c>
      <c r="D594" s="26">
        <v>258</v>
      </c>
      <c r="E594" s="19">
        <v>1451.99999687075</v>
      </c>
    </row>
    <row r="595" spans="1:5" x14ac:dyDescent="0.35">
      <c r="A595" t="s">
        <v>19</v>
      </c>
      <c r="B595" t="s">
        <v>532</v>
      </c>
      <c r="C595" t="s">
        <v>30</v>
      </c>
      <c r="D595" s="26">
        <v>85</v>
      </c>
      <c r="E595" s="19">
        <v>3721.75</v>
      </c>
    </row>
    <row r="596" spans="1:5" x14ac:dyDescent="0.35">
      <c r="A596" t="s">
        <v>19</v>
      </c>
      <c r="B596" t="s">
        <v>532</v>
      </c>
      <c r="C596" t="s">
        <v>22</v>
      </c>
      <c r="D596" s="26">
        <v>226</v>
      </c>
      <c r="E596" s="19">
        <v>8078.84999552518</v>
      </c>
    </row>
    <row r="597" spans="1:5" x14ac:dyDescent="0.35">
      <c r="A597" t="s">
        <v>19</v>
      </c>
      <c r="B597" t="s">
        <v>532</v>
      </c>
      <c r="C597" t="s">
        <v>78</v>
      </c>
      <c r="D597" s="26">
        <v>80</v>
      </c>
      <c r="E597" s="19">
        <v>190</v>
      </c>
    </row>
    <row r="598" spans="1:5" x14ac:dyDescent="0.35">
      <c r="A598" t="s">
        <v>19</v>
      </c>
      <c r="B598" t="s">
        <v>532</v>
      </c>
      <c r="C598" t="s">
        <v>73</v>
      </c>
      <c r="D598" s="26">
        <v>65</v>
      </c>
      <c r="E598" s="19">
        <v>896.24999687075604</v>
      </c>
    </row>
    <row r="599" spans="1:5" x14ac:dyDescent="0.35">
      <c r="A599" t="s">
        <v>19</v>
      </c>
      <c r="B599" t="s">
        <v>532</v>
      </c>
      <c r="C599" t="s">
        <v>86</v>
      </c>
      <c r="D599" s="26">
        <v>21</v>
      </c>
      <c r="E599" s="19">
        <v>1701</v>
      </c>
    </row>
    <row r="600" spans="1:5" x14ac:dyDescent="0.35">
      <c r="A600" t="s">
        <v>113</v>
      </c>
      <c r="B600" t="s">
        <v>538</v>
      </c>
      <c r="C600" t="s">
        <v>33</v>
      </c>
      <c r="D600" s="26">
        <v>47</v>
      </c>
      <c r="E600" s="19">
        <v>693.11999968290297</v>
      </c>
    </row>
    <row r="601" spans="1:5" x14ac:dyDescent="0.35">
      <c r="A601" t="s">
        <v>113</v>
      </c>
      <c r="B601" t="s">
        <v>538</v>
      </c>
      <c r="C601" t="s">
        <v>45</v>
      </c>
      <c r="D601" s="26">
        <v>46</v>
      </c>
      <c r="E601" s="19">
        <v>541.5</v>
      </c>
    </row>
    <row r="602" spans="1:5" x14ac:dyDescent="0.35">
      <c r="A602" t="s">
        <v>113</v>
      </c>
      <c r="B602" t="s">
        <v>538</v>
      </c>
      <c r="C602" t="s">
        <v>23</v>
      </c>
      <c r="D602" s="26">
        <v>112</v>
      </c>
      <c r="E602" s="19">
        <v>4713.4999796748098</v>
      </c>
    </row>
    <row r="603" spans="1:5" x14ac:dyDescent="0.35">
      <c r="A603" t="s">
        <v>113</v>
      </c>
      <c r="B603" t="s">
        <v>538</v>
      </c>
      <c r="C603" t="s">
        <v>30</v>
      </c>
      <c r="D603" s="26">
        <v>15</v>
      </c>
      <c r="E603" s="19">
        <v>591</v>
      </c>
    </row>
    <row r="604" spans="1:5" x14ac:dyDescent="0.35">
      <c r="A604" t="s">
        <v>113</v>
      </c>
      <c r="B604" t="s">
        <v>538</v>
      </c>
      <c r="C604" t="s">
        <v>109</v>
      </c>
      <c r="D604" s="26">
        <v>20</v>
      </c>
      <c r="E604" s="19">
        <v>352</v>
      </c>
    </row>
    <row r="605" spans="1:5" x14ac:dyDescent="0.35">
      <c r="A605" t="s">
        <v>113</v>
      </c>
      <c r="B605" t="s">
        <v>538</v>
      </c>
      <c r="C605" t="s">
        <v>114</v>
      </c>
      <c r="D605" s="26">
        <v>30</v>
      </c>
      <c r="E605" s="19">
        <v>600</v>
      </c>
    </row>
    <row r="606" spans="1:5" x14ac:dyDescent="0.35">
      <c r="A606" t="s">
        <v>113</v>
      </c>
      <c r="B606" t="s">
        <v>538</v>
      </c>
      <c r="C606" t="s">
        <v>68</v>
      </c>
      <c r="D606" s="26">
        <v>22</v>
      </c>
      <c r="E606" s="19">
        <v>302.39999999999998</v>
      </c>
    </row>
    <row r="607" spans="1:5" x14ac:dyDescent="0.35">
      <c r="A607" t="s">
        <v>113</v>
      </c>
      <c r="B607" t="s">
        <v>538</v>
      </c>
      <c r="C607" t="s">
        <v>105</v>
      </c>
      <c r="D607" s="26">
        <v>20</v>
      </c>
      <c r="E607" s="19">
        <v>736</v>
      </c>
    </row>
    <row r="608" spans="1:5" x14ac:dyDescent="0.35">
      <c r="A608" t="s">
        <v>113</v>
      </c>
      <c r="B608" t="s">
        <v>538</v>
      </c>
      <c r="C608" t="s">
        <v>40</v>
      </c>
      <c r="D608" s="26">
        <v>103</v>
      </c>
      <c r="E608" s="19">
        <v>1588.849994874</v>
      </c>
    </row>
    <row r="609" spans="1:5" x14ac:dyDescent="0.35">
      <c r="A609" t="s">
        <v>113</v>
      </c>
      <c r="B609" t="s">
        <v>538</v>
      </c>
      <c r="C609" t="s">
        <v>57</v>
      </c>
      <c r="D609" s="26">
        <v>85</v>
      </c>
      <c r="E609" s="19">
        <v>799.99999701976697</v>
      </c>
    </row>
    <row r="610" spans="1:5" x14ac:dyDescent="0.35">
      <c r="A610" t="s">
        <v>113</v>
      </c>
      <c r="B610" t="s">
        <v>538</v>
      </c>
      <c r="C610" t="s">
        <v>100</v>
      </c>
      <c r="D610" s="26">
        <v>41</v>
      </c>
      <c r="E610" s="19">
        <v>1130.8799978733</v>
      </c>
    </row>
    <row r="611" spans="1:5" x14ac:dyDescent="0.35">
      <c r="A611" t="s">
        <v>113</v>
      </c>
      <c r="B611" t="s">
        <v>538</v>
      </c>
      <c r="C611" t="s">
        <v>66</v>
      </c>
      <c r="D611" s="26">
        <v>51</v>
      </c>
      <c r="E611" s="19">
        <v>1787.1599939346299</v>
      </c>
    </row>
    <row r="612" spans="1:5" x14ac:dyDescent="0.35">
      <c r="A612" t="s">
        <v>113</v>
      </c>
      <c r="B612" t="s">
        <v>538</v>
      </c>
      <c r="C612" t="s">
        <v>79</v>
      </c>
      <c r="D612" s="26">
        <v>129</v>
      </c>
      <c r="E612" s="19">
        <v>1197.79999553784</v>
      </c>
    </row>
    <row r="613" spans="1:5" x14ac:dyDescent="0.35">
      <c r="A613" t="s">
        <v>113</v>
      </c>
      <c r="B613" t="s">
        <v>538</v>
      </c>
      <c r="C613" t="s">
        <v>91</v>
      </c>
      <c r="D613" s="26">
        <v>54</v>
      </c>
      <c r="E613" s="19">
        <v>1267.37999944478</v>
      </c>
    </row>
    <row r="614" spans="1:5" x14ac:dyDescent="0.35">
      <c r="A614" t="s">
        <v>113</v>
      </c>
      <c r="B614" t="s">
        <v>538</v>
      </c>
      <c r="C614" t="s">
        <v>25</v>
      </c>
      <c r="D614" s="26">
        <v>23</v>
      </c>
      <c r="E614" s="19">
        <v>565.07999914586503</v>
      </c>
    </row>
    <row r="615" spans="1:5" x14ac:dyDescent="0.35">
      <c r="A615" t="s">
        <v>113</v>
      </c>
      <c r="B615" t="s">
        <v>538</v>
      </c>
      <c r="C615" t="s">
        <v>29</v>
      </c>
      <c r="D615" s="26">
        <v>6</v>
      </c>
      <c r="E615" s="19">
        <v>146.87999975681299</v>
      </c>
    </row>
    <row r="616" spans="1:5" x14ac:dyDescent="0.35">
      <c r="A616" t="s">
        <v>113</v>
      </c>
      <c r="B616" t="s">
        <v>538</v>
      </c>
      <c r="C616" t="s">
        <v>96</v>
      </c>
      <c r="D616" s="26">
        <v>30</v>
      </c>
      <c r="E616" s="19">
        <v>360</v>
      </c>
    </row>
    <row r="617" spans="1:5" x14ac:dyDescent="0.35">
      <c r="A617" t="s">
        <v>113</v>
      </c>
      <c r="B617" t="s">
        <v>538</v>
      </c>
      <c r="C617" t="s">
        <v>99</v>
      </c>
      <c r="D617" s="26">
        <v>40</v>
      </c>
      <c r="E617" s="19">
        <v>520</v>
      </c>
    </row>
    <row r="618" spans="1:5" x14ac:dyDescent="0.35">
      <c r="A618" t="s">
        <v>113</v>
      </c>
      <c r="B618" t="s">
        <v>538</v>
      </c>
      <c r="C618" t="s">
        <v>38</v>
      </c>
      <c r="D618" s="26">
        <v>35</v>
      </c>
      <c r="E618" s="19">
        <v>921.375</v>
      </c>
    </row>
    <row r="619" spans="1:5" x14ac:dyDescent="0.35">
      <c r="A619" t="s">
        <v>113</v>
      </c>
      <c r="B619" t="s">
        <v>538</v>
      </c>
      <c r="C619" t="s">
        <v>63</v>
      </c>
      <c r="D619" s="26">
        <v>70</v>
      </c>
      <c r="E619" s="19">
        <v>1627.5</v>
      </c>
    </row>
    <row r="620" spans="1:5" x14ac:dyDescent="0.35">
      <c r="A620" t="s">
        <v>113</v>
      </c>
      <c r="B620" t="s">
        <v>538</v>
      </c>
      <c r="C620" t="s">
        <v>88</v>
      </c>
      <c r="D620" s="26">
        <v>60</v>
      </c>
      <c r="E620" s="19">
        <v>1263</v>
      </c>
    </row>
    <row r="621" spans="1:5" x14ac:dyDescent="0.35">
      <c r="A621" t="s">
        <v>113</v>
      </c>
      <c r="B621" t="s">
        <v>538</v>
      </c>
      <c r="C621" t="s">
        <v>97</v>
      </c>
      <c r="D621" s="26">
        <v>33</v>
      </c>
      <c r="E621" s="19">
        <v>1856.24999692663</v>
      </c>
    </row>
    <row r="622" spans="1:5" x14ac:dyDescent="0.35">
      <c r="A622" t="s">
        <v>113</v>
      </c>
      <c r="B622" t="s">
        <v>538</v>
      </c>
      <c r="C622" t="s">
        <v>44</v>
      </c>
      <c r="D622" s="26">
        <v>110</v>
      </c>
      <c r="E622" s="19">
        <v>955.34999841824094</v>
      </c>
    </row>
    <row r="623" spans="1:5" x14ac:dyDescent="0.35">
      <c r="A623" t="s">
        <v>113</v>
      </c>
      <c r="B623" t="s">
        <v>538</v>
      </c>
      <c r="C623" t="s">
        <v>43</v>
      </c>
      <c r="D623" s="26">
        <v>15</v>
      </c>
      <c r="E623" s="19">
        <v>202.5</v>
      </c>
    </row>
    <row r="624" spans="1:5" x14ac:dyDescent="0.35">
      <c r="A624" t="s">
        <v>113</v>
      </c>
      <c r="B624" t="s">
        <v>538</v>
      </c>
      <c r="C624" t="s">
        <v>35</v>
      </c>
      <c r="D624" s="26">
        <v>18</v>
      </c>
      <c r="E624" s="19">
        <v>418.5</v>
      </c>
    </row>
    <row r="625" spans="1:5" x14ac:dyDescent="0.35">
      <c r="A625" t="s">
        <v>113</v>
      </c>
      <c r="B625" t="s">
        <v>538</v>
      </c>
      <c r="C625" t="s">
        <v>107</v>
      </c>
      <c r="D625" s="26">
        <v>35</v>
      </c>
      <c r="E625" s="19">
        <v>341.25</v>
      </c>
    </row>
    <row r="626" spans="1:5" x14ac:dyDescent="0.35">
      <c r="A626" t="s">
        <v>113</v>
      </c>
      <c r="B626" t="s">
        <v>538</v>
      </c>
      <c r="C626" t="s">
        <v>87</v>
      </c>
      <c r="D626" s="26">
        <v>3</v>
      </c>
      <c r="E626" s="19">
        <v>43.199999839067402</v>
      </c>
    </row>
    <row r="627" spans="1:5" x14ac:dyDescent="0.35">
      <c r="A627" t="s">
        <v>113</v>
      </c>
      <c r="B627" t="s">
        <v>538</v>
      </c>
      <c r="C627" t="s">
        <v>108</v>
      </c>
      <c r="D627" s="26">
        <v>50</v>
      </c>
      <c r="E627" s="19">
        <v>3637.5</v>
      </c>
    </row>
    <row r="628" spans="1:5" x14ac:dyDescent="0.35">
      <c r="A628" t="s">
        <v>113</v>
      </c>
      <c r="B628" t="s">
        <v>538</v>
      </c>
      <c r="C628" t="s">
        <v>20</v>
      </c>
      <c r="D628" s="26">
        <v>150</v>
      </c>
      <c r="E628" s="19">
        <v>16711.650000000001</v>
      </c>
    </row>
    <row r="629" spans="1:5" x14ac:dyDescent="0.35">
      <c r="A629" t="s">
        <v>113</v>
      </c>
      <c r="B629" t="s">
        <v>538</v>
      </c>
      <c r="C629" t="s">
        <v>55</v>
      </c>
      <c r="D629" s="26">
        <v>35</v>
      </c>
      <c r="E629" s="19">
        <v>535.49999624490704</v>
      </c>
    </row>
    <row r="630" spans="1:5" x14ac:dyDescent="0.35">
      <c r="A630" t="s">
        <v>113</v>
      </c>
      <c r="B630" t="s">
        <v>538</v>
      </c>
      <c r="C630" t="s">
        <v>26</v>
      </c>
      <c r="D630" s="26">
        <v>30</v>
      </c>
      <c r="E630" s="19">
        <v>1140</v>
      </c>
    </row>
    <row r="631" spans="1:5" x14ac:dyDescent="0.35">
      <c r="A631" t="s">
        <v>113</v>
      </c>
      <c r="B631" t="s">
        <v>538</v>
      </c>
      <c r="C631" t="s">
        <v>54</v>
      </c>
      <c r="D631" s="26">
        <v>20</v>
      </c>
      <c r="E631" s="19">
        <v>155</v>
      </c>
    </row>
    <row r="632" spans="1:5" x14ac:dyDescent="0.35">
      <c r="A632" t="s">
        <v>113</v>
      </c>
      <c r="B632" t="s">
        <v>538</v>
      </c>
      <c r="C632" t="s">
        <v>92</v>
      </c>
      <c r="D632" s="26">
        <v>40</v>
      </c>
      <c r="E632" s="19">
        <v>630</v>
      </c>
    </row>
    <row r="633" spans="1:5" x14ac:dyDescent="0.35">
      <c r="A633" t="s">
        <v>113</v>
      </c>
      <c r="B633" t="s">
        <v>538</v>
      </c>
      <c r="C633" t="s">
        <v>46</v>
      </c>
      <c r="D633" s="26">
        <v>36</v>
      </c>
      <c r="E633" s="19">
        <v>565.37999906390905</v>
      </c>
    </row>
    <row r="634" spans="1:5" x14ac:dyDescent="0.35">
      <c r="A634" t="s">
        <v>113</v>
      </c>
      <c r="B634" t="s">
        <v>538</v>
      </c>
      <c r="C634" t="s">
        <v>69</v>
      </c>
      <c r="D634" s="26">
        <v>30</v>
      </c>
      <c r="E634" s="19">
        <v>420</v>
      </c>
    </row>
    <row r="635" spans="1:5" x14ac:dyDescent="0.35">
      <c r="A635" t="s">
        <v>113</v>
      </c>
      <c r="B635" t="s">
        <v>538</v>
      </c>
      <c r="C635" t="s">
        <v>50</v>
      </c>
      <c r="D635" s="26">
        <v>40</v>
      </c>
      <c r="E635" s="19">
        <v>662.39999890327397</v>
      </c>
    </row>
    <row r="636" spans="1:5" x14ac:dyDescent="0.35">
      <c r="A636" t="s">
        <v>171</v>
      </c>
      <c r="B636" t="s">
        <v>535</v>
      </c>
      <c r="C636" t="s">
        <v>69</v>
      </c>
      <c r="D636" s="26">
        <v>14</v>
      </c>
      <c r="E636" s="19">
        <v>156.80000000000001</v>
      </c>
    </row>
    <row r="637" spans="1:5" x14ac:dyDescent="0.35">
      <c r="A637" t="s">
        <v>171</v>
      </c>
      <c r="B637" t="s">
        <v>535</v>
      </c>
      <c r="C637" t="s">
        <v>96</v>
      </c>
      <c r="D637" s="26">
        <v>50</v>
      </c>
      <c r="E637" s="19">
        <v>660</v>
      </c>
    </row>
    <row r="638" spans="1:5" x14ac:dyDescent="0.35">
      <c r="A638" t="s">
        <v>171</v>
      </c>
      <c r="B638" t="s">
        <v>535</v>
      </c>
      <c r="C638" t="s">
        <v>44</v>
      </c>
      <c r="D638" s="26">
        <v>20</v>
      </c>
      <c r="E638" s="19">
        <v>154</v>
      </c>
    </row>
    <row r="639" spans="1:5" x14ac:dyDescent="0.35">
      <c r="A639" t="s">
        <v>171</v>
      </c>
      <c r="B639" t="s">
        <v>535</v>
      </c>
      <c r="C639" t="s">
        <v>55</v>
      </c>
      <c r="D639" s="26">
        <v>16</v>
      </c>
      <c r="E639" s="19">
        <v>266.39999999999998</v>
      </c>
    </row>
    <row r="640" spans="1:5" x14ac:dyDescent="0.35">
      <c r="A640" t="s">
        <v>171</v>
      </c>
      <c r="B640" t="s">
        <v>535</v>
      </c>
      <c r="C640" t="s">
        <v>49</v>
      </c>
      <c r="D640" s="26">
        <v>10</v>
      </c>
      <c r="E640" s="19">
        <v>144</v>
      </c>
    </row>
    <row r="641" spans="1:5" x14ac:dyDescent="0.35">
      <c r="A641" t="s">
        <v>171</v>
      </c>
      <c r="B641" t="s">
        <v>535</v>
      </c>
      <c r="C641" t="s">
        <v>78</v>
      </c>
      <c r="D641" s="26">
        <v>12</v>
      </c>
      <c r="E641" s="19">
        <v>24</v>
      </c>
    </row>
    <row r="642" spans="1:5" x14ac:dyDescent="0.35">
      <c r="A642" t="s">
        <v>171</v>
      </c>
      <c r="B642" t="s">
        <v>535</v>
      </c>
      <c r="C642" t="s">
        <v>40</v>
      </c>
      <c r="D642" s="26">
        <v>27</v>
      </c>
      <c r="E642" s="19">
        <v>528.9</v>
      </c>
    </row>
    <row r="643" spans="1:5" x14ac:dyDescent="0.35">
      <c r="A643" t="s">
        <v>171</v>
      </c>
      <c r="B643" t="s">
        <v>535</v>
      </c>
      <c r="C643" t="s">
        <v>71</v>
      </c>
      <c r="D643" s="26">
        <v>5</v>
      </c>
      <c r="E643" s="19">
        <v>46</v>
      </c>
    </row>
    <row r="644" spans="1:5" x14ac:dyDescent="0.35">
      <c r="A644" t="s">
        <v>171</v>
      </c>
      <c r="B644" t="s">
        <v>535</v>
      </c>
      <c r="C644" t="s">
        <v>75</v>
      </c>
      <c r="D644" s="26">
        <v>15</v>
      </c>
      <c r="E644" s="19">
        <v>135</v>
      </c>
    </row>
    <row r="645" spans="1:5" x14ac:dyDescent="0.35">
      <c r="A645" t="s">
        <v>171</v>
      </c>
      <c r="B645" t="s">
        <v>535</v>
      </c>
      <c r="C645" t="s">
        <v>26</v>
      </c>
      <c r="D645" s="26">
        <v>15</v>
      </c>
      <c r="E645" s="19">
        <v>570</v>
      </c>
    </row>
    <row r="646" spans="1:5" x14ac:dyDescent="0.35">
      <c r="A646" t="s">
        <v>171</v>
      </c>
      <c r="B646" t="s">
        <v>535</v>
      </c>
      <c r="C646" t="s">
        <v>23</v>
      </c>
      <c r="D646" s="26">
        <v>6</v>
      </c>
      <c r="E646" s="19">
        <v>330</v>
      </c>
    </row>
    <row r="647" spans="1:5" x14ac:dyDescent="0.35">
      <c r="A647" t="s">
        <v>171</v>
      </c>
      <c r="B647" t="s">
        <v>535</v>
      </c>
      <c r="C647" t="s">
        <v>30</v>
      </c>
      <c r="D647" s="26">
        <v>2</v>
      </c>
      <c r="E647" s="19">
        <v>98.6</v>
      </c>
    </row>
    <row r="648" spans="1:5" x14ac:dyDescent="0.35">
      <c r="A648" t="s">
        <v>171</v>
      </c>
      <c r="B648" t="s">
        <v>535</v>
      </c>
      <c r="C648" t="s">
        <v>42</v>
      </c>
      <c r="D648" s="26">
        <v>10</v>
      </c>
      <c r="E648" s="19">
        <v>348</v>
      </c>
    </row>
    <row r="649" spans="1:5" x14ac:dyDescent="0.35">
      <c r="A649" t="s">
        <v>171</v>
      </c>
      <c r="B649" t="s">
        <v>535</v>
      </c>
      <c r="C649" t="s">
        <v>33</v>
      </c>
      <c r="D649" s="26">
        <v>10</v>
      </c>
      <c r="E649" s="19">
        <v>190</v>
      </c>
    </row>
    <row r="650" spans="1:5" x14ac:dyDescent="0.35">
      <c r="A650" t="s">
        <v>171</v>
      </c>
      <c r="B650" t="s">
        <v>535</v>
      </c>
      <c r="C650" t="s">
        <v>106</v>
      </c>
      <c r="D650" s="26">
        <v>20</v>
      </c>
      <c r="E650" s="19">
        <v>800</v>
      </c>
    </row>
    <row r="651" spans="1:5" x14ac:dyDescent="0.35">
      <c r="A651" t="s">
        <v>171</v>
      </c>
      <c r="B651" t="s">
        <v>535</v>
      </c>
      <c r="C651" t="s">
        <v>56</v>
      </c>
      <c r="D651" s="26">
        <v>10</v>
      </c>
      <c r="E651" s="19">
        <v>60</v>
      </c>
    </row>
    <row r="652" spans="1:5" x14ac:dyDescent="0.35">
      <c r="A652" t="s">
        <v>171</v>
      </c>
      <c r="B652" t="s">
        <v>535</v>
      </c>
      <c r="C652" t="s">
        <v>29</v>
      </c>
      <c r="D652" s="26">
        <v>21</v>
      </c>
      <c r="E652" s="19">
        <v>714</v>
      </c>
    </row>
    <row r="653" spans="1:5" x14ac:dyDescent="0.35">
      <c r="A653" t="s">
        <v>171</v>
      </c>
      <c r="B653" t="s">
        <v>535</v>
      </c>
      <c r="C653" t="s">
        <v>25</v>
      </c>
      <c r="D653" s="26">
        <v>2</v>
      </c>
      <c r="E653" s="19">
        <v>65.599999999999994</v>
      </c>
    </row>
    <row r="654" spans="1:5" x14ac:dyDescent="0.35">
      <c r="A654" t="s">
        <v>171</v>
      </c>
      <c r="B654" t="s">
        <v>535</v>
      </c>
      <c r="C654" t="s">
        <v>47</v>
      </c>
      <c r="D654" s="26">
        <v>30</v>
      </c>
      <c r="E654" s="19">
        <v>855</v>
      </c>
    </row>
    <row r="655" spans="1:5" x14ac:dyDescent="0.35">
      <c r="A655" t="s">
        <v>104</v>
      </c>
      <c r="B655" t="s">
        <v>538</v>
      </c>
      <c r="C655" t="s">
        <v>67</v>
      </c>
      <c r="D655" s="26">
        <v>5</v>
      </c>
      <c r="E655" s="19">
        <v>62</v>
      </c>
    </row>
    <row r="656" spans="1:5" x14ac:dyDescent="0.35">
      <c r="A656" t="s">
        <v>104</v>
      </c>
      <c r="B656" t="s">
        <v>538</v>
      </c>
      <c r="C656" t="s">
        <v>80</v>
      </c>
      <c r="D656" s="26">
        <v>22</v>
      </c>
      <c r="E656" s="19">
        <v>271.59999962449001</v>
      </c>
    </row>
    <row r="657" spans="1:5" x14ac:dyDescent="0.35">
      <c r="A657" t="s">
        <v>104</v>
      </c>
      <c r="B657" t="s">
        <v>538</v>
      </c>
      <c r="C657" t="s">
        <v>87</v>
      </c>
      <c r="D657" s="26">
        <v>4</v>
      </c>
      <c r="E657" s="19">
        <v>57.6</v>
      </c>
    </row>
    <row r="658" spans="1:5" x14ac:dyDescent="0.35">
      <c r="A658" t="s">
        <v>104</v>
      </c>
      <c r="B658" t="s">
        <v>538</v>
      </c>
      <c r="C658" t="s">
        <v>114</v>
      </c>
      <c r="D658" s="26">
        <v>6</v>
      </c>
      <c r="E658" s="19">
        <v>120</v>
      </c>
    </row>
    <row r="659" spans="1:5" x14ac:dyDescent="0.35">
      <c r="A659" t="s">
        <v>104</v>
      </c>
      <c r="B659" t="s">
        <v>538</v>
      </c>
      <c r="C659" t="s">
        <v>56</v>
      </c>
      <c r="D659" s="26">
        <v>32</v>
      </c>
      <c r="E659" s="19">
        <v>159.599999284744</v>
      </c>
    </row>
    <row r="660" spans="1:5" x14ac:dyDescent="0.35">
      <c r="A660" t="s">
        <v>104</v>
      </c>
      <c r="B660" t="s">
        <v>538</v>
      </c>
      <c r="C660" t="s">
        <v>63</v>
      </c>
      <c r="D660" s="26">
        <v>9</v>
      </c>
      <c r="E660" s="19">
        <v>167.4</v>
      </c>
    </row>
    <row r="661" spans="1:5" x14ac:dyDescent="0.35">
      <c r="A661" t="s">
        <v>104</v>
      </c>
      <c r="B661" t="s">
        <v>538</v>
      </c>
      <c r="C661" t="s">
        <v>57</v>
      </c>
      <c r="D661" s="26">
        <v>4</v>
      </c>
      <c r="E661" s="19">
        <v>40</v>
      </c>
    </row>
    <row r="662" spans="1:5" x14ac:dyDescent="0.35">
      <c r="A662" t="s">
        <v>104</v>
      </c>
      <c r="B662" t="s">
        <v>538</v>
      </c>
      <c r="C662" t="s">
        <v>42</v>
      </c>
      <c r="D662" s="26">
        <v>40</v>
      </c>
      <c r="E662" s="19">
        <v>1112</v>
      </c>
    </row>
    <row r="663" spans="1:5" x14ac:dyDescent="0.35">
      <c r="A663" t="s">
        <v>104</v>
      </c>
      <c r="B663" t="s">
        <v>538</v>
      </c>
      <c r="C663" t="s">
        <v>90</v>
      </c>
      <c r="D663" s="26">
        <v>40</v>
      </c>
      <c r="E663" s="19">
        <v>271.99999809265103</v>
      </c>
    </row>
    <row r="664" spans="1:5" x14ac:dyDescent="0.35">
      <c r="A664" t="s">
        <v>104</v>
      </c>
      <c r="B664" t="s">
        <v>538</v>
      </c>
      <c r="C664" t="s">
        <v>62</v>
      </c>
      <c r="D664" s="26">
        <v>21</v>
      </c>
      <c r="E664" s="19">
        <v>285.59999799728303</v>
      </c>
    </row>
    <row r="665" spans="1:5" x14ac:dyDescent="0.35">
      <c r="A665" t="s">
        <v>104</v>
      </c>
      <c r="B665" t="s">
        <v>538</v>
      </c>
      <c r="C665" t="s">
        <v>23</v>
      </c>
      <c r="D665" s="26">
        <v>85</v>
      </c>
      <c r="E665" s="19">
        <v>4279</v>
      </c>
    </row>
    <row r="666" spans="1:5" x14ac:dyDescent="0.35">
      <c r="A666" t="s">
        <v>104</v>
      </c>
      <c r="B666" t="s">
        <v>538</v>
      </c>
      <c r="C666" t="s">
        <v>91</v>
      </c>
      <c r="D666" s="26">
        <v>43</v>
      </c>
      <c r="E666" s="19">
        <v>1071.75</v>
      </c>
    </row>
    <row r="667" spans="1:5" x14ac:dyDescent="0.35">
      <c r="A667" t="s">
        <v>104</v>
      </c>
      <c r="B667" t="s">
        <v>538</v>
      </c>
      <c r="C667" t="s">
        <v>105</v>
      </c>
      <c r="D667" s="26">
        <v>15</v>
      </c>
      <c r="E667" s="19">
        <v>552</v>
      </c>
    </row>
    <row r="668" spans="1:5" x14ac:dyDescent="0.35">
      <c r="A668" t="s">
        <v>104</v>
      </c>
      <c r="B668" t="s">
        <v>538</v>
      </c>
      <c r="C668" t="s">
        <v>96</v>
      </c>
      <c r="D668" s="26">
        <v>14</v>
      </c>
      <c r="E668" s="19">
        <v>188.99999968707499</v>
      </c>
    </row>
    <row r="669" spans="1:5" x14ac:dyDescent="0.35">
      <c r="A669" t="s">
        <v>104</v>
      </c>
      <c r="B669" t="s">
        <v>538</v>
      </c>
      <c r="C669" t="s">
        <v>92</v>
      </c>
      <c r="D669" s="26">
        <v>15</v>
      </c>
      <c r="E669" s="19">
        <v>299.24999976530597</v>
      </c>
    </row>
    <row r="670" spans="1:5" x14ac:dyDescent="0.35">
      <c r="A670" t="s">
        <v>104</v>
      </c>
      <c r="B670" t="s">
        <v>538</v>
      </c>
      <c r="C670" t="s">
        <v>74</v>
      </c>
      <c r="D670" s="26">
        <v>24</v>
      </c>
      <c r="E670" s="19">
        <v>169.859999866783</v>
      </c>
    </row>
    <row r="671" spans="1:5" x14ac:dyDescent="0.35">
      <c r="A671" t="s">
        <v>104</v>
      </c>
      <c r="B671" t="s">
        <v>538</v>
      </c>
      <c r="C671" t="s">
        <v>32</v>
      </c>
      <c r="D671" s="26">
        <v>47</v>
      </c>
      <c r="E671" s="19">
        <v>1113.5999997854201</v>
      </c>
    </row>
    <row r="672" spans="1:5" x14ac:dyDescent="0.35">
      <c r="A672" t="s">
        <v>104</v>
      </c>
      <c r="B672" t="s">
        <v>538</v>
      </c>
      <c r="C672" t="s">
        <v>55</v>
      </c>
      <c r="D672" s="26">
        <v>35</v>
      </c>
      <c r="E672" s="19">
        <v>630</v>
      </c>
    </row>
    <row r="673" spans="1:5" x14ac:dyDescent="0.35">
      <c r="A673" t="s">
        <v>104</v>
      </c>
      <c r="B673" t="s">
        <v>538</v>
      </c>
      <c r="C673" t="s">
        <v>28</v>
      </c>
      <c r="D673" s="26">
        <v>36</v>
      </c>
      <c r="E673" s="19">
        <v>1368</v>
      </c>
    </row>
    <row r="674" spans="1:5" x14ac:dyDescent="0.35">
      <c r="A674" t="s">
        <v>104</v>
      </c>
      <c r="B674" t="s">
        <v>538</v>
      </c>
      <c r="C674" t="s">
        <v>46</v>
      </c>
      <c r="D674" s="26">
        <v>20</v>
      </c>
      <c r="E674" s="19">
        <v>349</v>
      </c>
    </row>
    <row r="675" spans="1:5" x14ac:dyDescent="0.35">
      <c r="A675" t="s">
        <v>104</v>
      </c>
      <c r="B675" t="s">
        <v>538</v>
      </c>
      <c r="C675" t="s">
        <v>45</v>
      </c>
      <c r="D675" s="26">
        <v>60</v>
      </c>
      <c r="E675" s="19">
        <v>1140</v>
      </c>
    </row>
    <row r="676" spans="1:5" x14ac:dyDescent="0.35">
      <c r="A676" t="s">
        <v>104</v>
      </c>
      <c r="B676" t="s">
        <v>538</v>
      </c>
      <c r="C676" t="s">
        <v>30</v>
      </c>
      <c r="D676" s="26">
        <v>45</v>
      </c>
      <c r="E676" s="19">
        <v>2033.62499265372</v>
      </c>
    </row>
    <row r="677" spans="1:5" x14ac:dyDescent="0.35">
      <c r="A677" t="s">
        <v>104</v>
      </c>
      <c r="B677" t="s">
        <v>538</v>
      </c>
      <c r="C677" t="s">
        <v>77</v>
      </c>
      <c r="D677" s="26">
        <v>30</v>
      </c>
      <c r="E677" s="19">
        <v>121.499999463558</v>
      </c>
    </row>
    <row r="678" spans="1:5" x14ac:dyDescent="0.35">
      <c r="A678" t="s">
        <v>104</v>
      </c>
      <c r="B678" t="s">
        <v>538</v>
      </c>
      <c r="C678" t="s">
        <v>41</v>
      </c>
      <c r="D678" s="26">
        <v>58</v>
      </c>
      <c r="E678" s="19">
        <v>1539.63898920357</v>
      </c>
    </row>
    <row r="679" spans="1:5" x14ac:dyDescent="0.35">
      <c r="A679" t="s">
        <v>104</v>
      </c>
      <c r="B679" t="s">
        <v>538</v>
      </c>
      <c r="C679" t="s">
        <v>85</v>
      </c>
      <c r="D679" s="26">
        <v>30</v>
      </c>
      <c r="E679" s="19">
        <v>7905</v>
      </c>
    </row>
    <row r="680" spans="1:5" x14ac:dyDescent="0.35">
      <c r="A680" t="s">
        <v>104</v>
      </c>
      <c r="B680" t="s">
        <v>538</v>
      </c>
      <c r="C680" t="s">
        <v>50</v>
      </c>
      <c r="D680" s="26">
        <v>60</v>
      </c>
      <c r="E680" s="19">
        <v>938.39999341964699</v>
      </c>
    </row>
    <row r="681" spans="1:5" x14ac:dyDescent="0.35">
      <c r="A681" t="s">
        <v>104</v>
      </c>
      <c r="B681" t="s">
        <v>538</v>
      </c>
      <c r="C681" t="s">
        <v>98</v>
      </c>
      <c r="D681" s="26">
        <v>49</v>
      </c>
      <c r="E681" s="19">
        <v>490</v>
      </c>
    </row>
    <row r="682" spans="1:5" x14ac:dyDescent="0.35">
      <c r="A682" t="s">
        <v>104</v>
      </c>
      <c r="B682" t="s">
        <v>538</v>
      </c>
      <c r="C682" t="s">
        <v>106</v>
      </c>
      <c r="D682" s="26">
        <v>30</v>
      </c>
      <c r="E682" s="19">
        <v>1200</v>
      </c>
    </row>
    <row r="683" spans="1:5" x14ac:dyDescent="0.35">
      <c r="A683" t="s">
        <v>104</v>
      </c>
      <c r="B683" t="s">
        <v>538</v>
      </c>
      <c r="C683" t="s">
        <v>20</v>
      </c>
      <c r="D683" s="26">
        <v>24</v>
      </c>
      <c r="E683" s="19">
        <v>2970.96</v>
      </c>
    </row>
    <row r="684" spans="1:5" x14ac:dyDescent="0.35">
      <c r="A684" t="s">
        <v>133</v>
      </c>
      <c r="B684" t="s">
        <v>532</v>
      </c>
      <c r="C684" t="s">
        <v>58</v>
      </c>
      <c r="D684" s="26">
        <v>5</v>
      </c>
      <c r="E684" s="19">
        <v>150</v>
      </c>
    </row>
    <row r="685" spans="1:5" x14ac:dyDescent="0.35">
      <c r="A685" t="s">
        <v>133</v>
      </c>
      <c r="B685" t="s">
        <v>532</v>
      </c>
      <c r="C685" t="s">
        <v>89</v>
      </c>
      <c r="D685" s="26">
        <v>10</v>
      </c>
      <c r="E685" s="19">
        <v>439</v>
      </c>
    </row>
    <row r="686" spans="1:5" x14ac:dyDescent="0.35">
      <c r="A686" t="s">
        <v>133</v>
      </c>
      <c r="B686" t="s">
        <v>532</v>
      </c>
      <c r="C686" t="s">
        <v>96</v>
      </c>
      <c r="D686" s="26">
        <v>4</v>
      </c>
      <c r="E686" s="19">
        <v>60</v>
      </c>
    </row>
    <row r="687" spans="1:5" x14ac:dyDescent="0.35">
      <c r="A687" t="s">
        <v>133</v>
      </c>
      <c r="B687" t="s">
        <v>532</v>
      </c>
      <c r="C687" t="s">
        <v>86</v>
      </c>
      <c r="D687" s="26">
        <v>5</v>
      </c>
      <c r="E687" s="19">
        <v>405</v>
      </c>
    </row>
    <row r="688" spans="1:5" x14ac:dyDescent="0.35">
      <c r="A688" t="s">
        <v>133</v>
      </c>
      <c r="B688" t="s">
        <v>532</v>
      </c>
      <c r="C688" t="s">
        <v>122</v>
      </c>
      <c r="D688" s="26">
        <v>5</v>
      </c>
      <c r="E688" s="19">
        <v>35</v>
      </c>
    </row>
    <row r="689" spans="1:5" x14ac:dyDescent="0.35">
      <c r="A689" t="s">
        <v>133</v>
      </c>
      <c r="B689" t="s">
        <v>532</v>
      </c>
      <c r="C689" t="s">
        <v>55</v>
      </c>
      <c r="D689" s="26">
        <v>20</v>
      </c>
      <c r="E689" s="19">
        <v>360</v>
      </c>
    </row>
    <row r="690" spans="1:5" x14ac:dyDescent="0.35">
      <c r="A690" t="s">
        <v>133</v>
      </c>
      <c r="B690" t="s">
        <v>532</v>
      </c>
      <c r="C690" t="s">
        <v>22</v>
      </c>
      <c r="D690" s="26">
        <v>6</v>
      </c>
      <c r="E690" s="19">
        <v>234</v>
      </c>
    </row>
    <row r="691" spans="1:5" x14ac:dyDescent="0.35">
      <c r="A691" t="s">
        <v>133</v>
      </c>
      <c r="B691" t="s">
        <v>532</v>
      </c>
      <c r="C691" t="s">
        <v>78</v>
      </c>
      <c r="D691" s="26">
        <v>7</v>
      </c>
      <c r="E691" s="19">
        <v>17.5</v>
      </c>
    </row>
    <row r="692" spans="1:5" x14ac:dyDescent="0.35">
      <c r="A692" t="s">
        <v>133</v>
      </c>
      <c r="B692" t="s">
        <v>532</v>
      </c>
      <c r="C692" t="s">
        <v>41</v>
      </c>
      <c r="D692" s="26">
        <v>5</v>
      </c>
      <c r="E692" s="19">
        <v>156.15</v>
      </c>
    </row>
    <row r="693" spans="1:5" x14ac:dyDescent="0.35">
      <c r="A693" t="s">
        <v>133</v>
      </c>
      <c r="B693" t="s">
        <v>532</v>
      </c>
      <c r="C693" t="s">
        <v>44</v>
      </c>
      <c r="D693" s="26">
        <v>6</v>
      </c>
      <c r="E693" s="19">
        <v>57.9</v>
      </c>
    </row>
    <row r="694" spans="1:5" x14ac:dyDescent="0.35">
      <c r="A694" t="s">
        <v>133</v>
      </c>
      <c r="B694" t="s">
        <v>532</v>
      </c>
      <c r="C694" t="s">
        <v>54</v>
      </c>
      <c r="D694" s="26">
        <v>10</v>
      </c>
      <c r="E694" s="19">
        <v>77.5</v>
      </c>
    </row>
    <row r="695" spans="1:5" x14ac:dyDescent="0.35">
      <c r="A695" t="s">
        <v>133</v>
      </c>
      <c r="B695" t="s">
        <v>539</v>
      </c>
      <c r="C695" t="s">
        <v>99</v>
      </c>
      <c r="D695" s="26">
        <v>15</v>
      </c>
      <c r="E695" s="19">
        <v>175.49999970942699</v>
      </c>
    </row>
    <row r="696" spans="1:5" x14ac:dyDescent="0.35">
      <c r="A696" t="s">
        <v>133</v>
      </c>
      <c r="B696" t="s">
        <v>539</v>
      </c>
      <c r="C696" t="s">
        <v>48</v>
      </c>
      <c r="D696" s="26">
        <v>28</v>
      </c>
      <c r="E696" s="19">
        <v>725.75999879837002</v>
      </c>
    </row>
    <row r="697" spans="1:5" x14ac:dyDescent="0.35">
      <c r="A697" t="s">
        <v>133</v>
      </c>
      <c r="B697" t="s">
        <v>539</v>
      </c>
      <c r="C697" t="s">
        <v>77</v>
      </c>
      <c r="D697" s="26">
        <v>20</v>
      </c>
      <c r="E697" s="19">
        <v>70.199999839067402</v>
      </c>
    </row>
    <row r="698" spans="1:5" x14ac:dyDescent="0.35">
      <c r="A698" t="s">
        <v>133</v>
      </c>
      <c r="B698" t="s">
        <v>539</v>
      </c>
      <c r="C698" t="s">
        <v>69</v>
      </c>
      <c r="D698" s="26">
        <v>10</v>
      </c>
      <c r="E698" s="19">
        <v>106.399999916553</v>
      </c>
    </row>
    <row r="699" spans="1:5" x14ac:dyDescent="0.35">
      <c r="A699" t="s">
        <v>133</v>
      </c>
      <c r="B699" t="s">
        <v>539</v>
      </c>
      <c r="C699" t="s">
        <v>45</v>
      </c>
      <c r="D699" s="26">
        <v>47</v>
      </c>
      <c r="E699" s="19">
        <v>661.00999950170501</v>
      </c>
    </row>
    <row r="700" spans="1:5" x14ac:dyDescent="0.35">
      <c r="A700" t="s">
        <v>133</v>
      </c>
      <c r="B700" t="s">
        <v>539</v>
      </c>
      <c r="C700" t="s">
        <v>43</v>
      </c>
      <c r="D700" s="26">
        <v>24</v>
      </c>
      <c r="E700" s="19">
        <v>345.6</v>
      </c>
    </row>
    <row r="701" spans="1:5" x14ac:dyDescent="0.35">
      <c r="A701" t="s">
        <v>133</v>
      </c>
      <c r="B701" t="s">
        <v>539</v>
      </c>
      <c r="C701" t="s">
        <v>30</v>
      </c>
      <c r="D701" s="26">
        <v>40</v>
      </c>
      <c r="E701" s="19">
        <v>1576</v>
      </c>
    </row>
    <row r="702" spans="1:5" x14ac:dyDescent="0.35">
      <c r="A702" t="s">
        <v>133</v>
      </c>
      <c r="B702" t="s">
        <v>539</v>
      </c>
      <c r="C702" t="s">
        <v>55</v>
      </c>
      <c r="D702" s="26">
        <v>34</v>
      </c>
      <c r="E702" s="19">
        <v>417.6</v>
      </c>
    </row>
    <row r="703" spans="1:5" x14ac:dyDescent="0.35">
      <c r="A703" t="s">
        <v>133</v>
      </c>
      <c r="B703" t="s">
        <v>539</v>
      </c>
      <c r="C703" t="s">
        <v>32</v>
      </c>
      <c r="D703" s="26">
        <v>10</v>
      </c>
      <c r="E703" s="19">
        <v>144</v>
      </c>
    </row>
    <row r="704" spans="1:5" x14ac:dyDescent="0.35">
      <c r="A704" t="s">
        <v>133</v>
      </c>
      <c r="B704" t="s">
        <v>539</v>
      </c>
      <c r="C704" t="s">
        <v>46</v>
      </c>
      <c r="D704" s="26">
        <v>20</v>
      </c>
      <c r="E704" s="19">
        <v>222.39999917149501</v>
      </c>
    </row>
    <row r="705" spans="1:5" x14ac:dyDescent="0.35">
      <c r="A705" t="s">
        <v>133</v>
      </c>
      <c r="B705" t="s">
        <v>539</v>
      </c>
      <c r="C705" t="s">
        <v>78</v>
      </c>
      <c r="D705" s="26">
        <v>20</v>
      </c>
      <c r="E705" s="19">
        <v>31.9999998807907</v>
      </c>
    </row>
    <row r="706" spans="1:5" x14ac:dyDescent="0.35">
      <c r="A706" t="s">
        <v>133</v>
      </c>
      <c r="B706" t="s">
        <v>539</v>
      </c>
      <c r="C706" t="s">
        <v>64</v>
      </c>
      <c r="D706" s="26">
        <v>10</v>
      </c>
      <c r="E706" s="19">
        <v>76.799999713897705</v>
      </c>
    </row>
    <row r="707" spans="1:5" x14ac:dyDescent="0.35">
      <c r="A707" t="s">
        <v>133</v>
      </c>
      <c r="B707" t="s">
        <v>539</v>
      </c>
      <c r="C707" t="s">
        <v>88</v>
      </c>
      <c r="D707" s="26">
        <v>15</v>
      </c>
      <c r="E707" s="19">
        <v>226.79999962449</v>
      </c>
    </row>
    <row r="708" spans="1:5" x14ac:dyDescent="0.35">
      <c r="A708" t="s">
        <v>133</v>
      </c>
      <c r="B708" t="s">
        <v>539</v>
      </c>
      <c r="C708" t="s">
        <v>93</v>
      </c>
      <c r="D708" s="26">
        <v>10</v>
      </c>
      <c r="E708" s="19">
        <v>122.39999979734399</v>
      </c>
    </row>
    <row r="709" spans="1:5" x14ac:dyDescent="0.35">
      <c r="A709" t="s">
        <v>133</v>
      </c>
      <c r="B709" t="s">
        <v>539</v>
      </c>
      <c r="C709" t="s">
        <v>67</v>
      </c>
      <c r="D709" s="26">
        <v>12</v>
      </c>
      <c r="E709" s="19">
        <v>176.699999861419</v>
      </c>
    </row>
    <row r="710" spans="1:5" x14ac:dyDescent="0.35">
      <c r="A710" t="s">
        <v>133</v>
      </c>
      <c r="B710" t="s">
        <v>539</v>
      </c>
      <c r="C710" t="s">
        <v>70</v>
      </c>
      <c r="D710" s="26">
        <v>8</v>
      </c>
      <c r="E710" s="19">
        <v>346.559999728202</v>
      </c>
    </row>
    <row r="711" spans="1:5" x14ac:dyDescent="0.35">
      <c r="A711" t="s">
        <v>133</v>
      </c>
      <c r="B711" t="s">
        <v>539</v>
      </c>
      <c r="C711" t="s">
        <v>54</v>
      </c>
      <c r="D711" s="26">
        <v>8</v>
      </c>
      <c r="E711" s="19">
        <v>55.799999907612801</v>
      </c>
    </row>
    <row r="712" spans="1:5" x14ac:dyDescent="0.35">
      <c r="A712" t="s">
        <v>133</v>
      </c>
      <c r="B712" t="s">
        <v>539</v>
      </c>
      <c r="C712" t="s">
        <v>33</v>
      </c>
      <c r="D712" s="26">
        <v>15</v>
      </c>
      <c r="E712" s="19">
        <v>270.749999787658</v>
      </c>
    </row>
    <row r="713" spans="1:5" x14ac:dyDescent="0.35">
      <c r="A713" t="s">
        <v>133</v>
      </c>
      <c r="B713" t="s">
        <v>539</v>
      </c>
      <c r="C713" t="s">
        <v>20</v>
      </c>
      <c r="D713" s="26">
        <v>20</v>
      </c>
      <c r="E713" s="19">
        <v>2352.0099981553799</v>
      </c>
    </row>
    <row r="714" spans="1:5" x14ac:dyDescent="0.35">
      <c r="A714" t="s">
        <v>133</v>
      </c>
      <c r="B714" t="s">
        <v>539</v>
      </c>
      <c r="C714" t="s">
        <v>56</v>
      </c>
      <c r="D714" s="26">
        <v>3</v>
      </c>
      <c r="E714" s="19">
        <v>14.3999999463558</v>
      </c>
    </row>
    <row r="715" spans="1:5" x14ac:dyDescent="0.35">
      <c r="A715" t="s">
        <v>133</v>
      </c>
      <c r="B715" t="s">
        <v>539</v>
      </c>
      <c r="C715" t="s">
        <v>80</v>
      </c>
      <c r="D715" s="26">
        <v>10</v>
      </c>
      <c r="E715" s="19">
        <v>111.999999582767</v>
      </c>
    </row>
    <row r="716" spans="1:5" x14ac:dyDescent="0.35">
      <c r="A716" t="s">
        <v>133</v>
      </c>
      <c r="B716" t="s">
        <v>539</v>
      </c>
      <c r="C716" t="s">
        <v>52</v>
      </c>
      <c r="D716" s="26">
        <v>16</v>
      </c>
      <c r="E716" s="19">
        <v>248.959999072551</v>
      </c>
    </row>
    <row r="717" spans="1:5" x14ac:dyDescent="0.35">
      <c r="A717" t="s">
        <v>133</v>
      </c>
      <c r="B717" t="s">
        <v>539</v>
      </c>
      <c r="C717" t="s">
        <v>53</v>
      </c>
      <c r="D717" s="26">
        <v>3</v>
      </c>
      <c r="E717" s="19">
        <v>99.75</v>
      </c>
    </row>
    <row r="718" spans="1:5" x14ac:dyDescent="0.35">
      <c r="A718" t="s">
        <v>133</v>
      </c>
      <c r="B718" t="s">
        <v>539</v>
      </c>
      <c r="C718" t="s">
        <v>68</v>
      </c>
      <c r="D718" s="26">
        <v>10</v>
      </c>
      <c r="E718" s="19">
        <v>111.999999582767</v>
      </c>
    </row>
    <row r="719" spans="1:5" x14ac:dyDescent="0.35">
      <c r="A719" t="s">
        <v>133</v>
      </c>
      <c r="B719" t="s">
        <v>539</v>
      </c>
      <c r="C719" t="s">
        <v>105</v>
      </c>
      <c r="D719" s="26">
        <v>10</v>
      </c>
      <c r="E719" s="19">
        <v>367.999998629093</v>
      </c>
    </row>
    <row r="720" spans="1:5" x14ac:dyDescent="0.35">
      <c r="A720" t="s">
        <v>133</v>
      </c>
      <c r="B720" t="s">
        <v>539</v>
      </c>
      <c r="C720" t="s">
        <v>137</v>
      </c>
      <c r="D720" s="26">
        <v>24</v>
      </c>
      <c r="E720" s="19">
        <v>268.799998998641</v>
      </c>
    </row>
    <row r="721" spans="1:5" x14ac:dyDescent="0.35">
      <c r="A721" t="s">
        <v>148</v>
      </c>
      <c r="B721" t="s">
        <v>540</v>
      </c>
      <c r="C721" t="s">
        <v>75</v>
      </c>
      <c r="D721" s="26">
        <v>10</v>
      </c>
      <c r="E721" s="19">
        <v>72</v>
      </c>
    </row>
    <row r="722" spans="1:5" x14ac:dyDescent="0.35">
      <c r="A722" t="s">
        <v>148</v>
      </c>
      <c r="B722" t="s">
        <v>540</v>
      </c>
      <c r="C722" t="s">
        <v>44</v>
      </c>
      <c r="D722" s="26">
        <v>20</v>
      </c>
      <c r="E722" s="19">
        <v>154</v>
      </c>
    </row>
    <row r="723" spans="1:5" x14ac:dyDescent="0.35">
      <c r="A723" t="s">
        <v>148</v>
      </c>
      <c r="B723" t="s">
        <v>540</v>
      </c>
      <c r="C723" t="s">
        <v>107</v>
      </c>
      <c r="D723" s="26">
        <v>65</v>
      </c>
      <c r="E723" s="19">
        <v>792.99999941885403</v>
      </c>
    </row>
    <row r="724" spans="1:5" x14ac:dyDescent="0.35">
      <c r="A724" t="s">
        <v>148</v>
      </c>
      <c r="B724" t="s">
        <v>540</v>
      </c>
      <c r="C724" t="s">
        <v>77</v>
      </c>
      <c r="D724" s="26">
        <v>30</v>
      </c>
      <c r="E724" s="19">
        <v>123.749999832361</v>
      </c>
    </row>
    <row r="725" spans="1:5" x14ac:dyDescent="0.35">
      <c r="A725" t="s">
        <v>148</v>
      </c>
      <c r="B725" t="s">
        <v>540</v>
      </c>
      <c r="C725" t="s">
        <v>122</v>
      </c>
      <c r="D725" s="26">
        <v>5</v>
      </c>
      <c r="E725" s="19">
        <v>35</v>
      </c>
    </row>
    <row r="726" spans="1:5" x14ac:dyDescent="0.35">
      <c r="A726" t="s">
        <v>148</v>
      </c>
      <c r="B726" t="s">
        <v>540</v>
      </c>
      <c r="C726" t="s">
        <v>56</v>
      </c>
      <c r="D726" s="26">
        <v>7</v>
      </c>
      <c r="E726" s="19">
        <v>42</v>
      </c>
    </row>
    <row r="727" spans="1:5" x14ac:dyDescent="0.35">
      <c r="A727" t="s">
        <v>148</v>
      </c>
      <c r="B727" t="s">
        <v>540</v>
      </c>
      <c r="C727" t="s">
        <v>80</v>
      </c>
      <c r="D727" s="26">
        <v>5</v>
      </c>
      <c r="E727" s="19">
        <v>70</v>
      </c>
    </row>
    <row r="728" spans="1:5" x14ac:dyDescent="0.35">
      <c r="A728" t="s">
        <v>148</v>
      </c>
      <c r="B728" t="s">
        <v>540</v>
      </c>
      <c r="C728" t="s">
        <v>96</v>
      </c>
      <c r="D728" s="26">
        <v>5</v>
      </c>
      <c r="E728" s="19">
        <v>75</v>
      </c>
    </row>
    <row r="729" spans="1:5" x14ac:dyDescent="0.35">
      <c r="A729" t="s">
        <v>19</v>
      </c>
      <c r="B729" t="s">
        <v>535</v>
      </c>
      <c r="C729" t="s">
        <v>50</v>
      </c>
      <c r="D729" s="26">
        <v>10</v>
      </c>
      <c r="E729" s="19">
        <v>147</v>
      </c>
    </row>
    <row r="730" spans="1:5" x14ac:dyDescent="0.35">
      <c r="A730" t="s">
        <v>104</v>
      </c>
      <c r="B730" t="s">
        <v>532</v>
      </c>
      <c r="C730" t="s">
        <v>22</v>
      </c>
      <c r="D730" s="26">
        <v>15</v>
      </c>
      <c r="E730" s="19">
        <v>351</v>
      </c>
    </row>
    <row r="731" spans="1:5" x14ac:dyDescent="0.35">
      <c r="A731" t="s">
        <v>104</v>
      </c>
      <c r="B731" t="s">
        <v>532</v>
      </c>
      <c r="C731" t="s">
        <v>89</v>
      </c>
      <c r="D731" s="26">
        <v>15</v>
      </c>
      <c r="E731" s="19">
        <v>394.875</v>
      </c>
    </row>
    <row r="732" spans="1:5" x14ac:dyDescent="0.35">
      <c r="A732" t="s">
        <v>104</v>
      </c>
      <c r="B732" t="s">
        <v>532</v>
      </c>
      <c r="C732" t="s">
        <v>52</v>
      </c>
      <c r="D732" s="26">
        <v>21</v>
      </c>
      <c r="E732" s="19">
        <v>325.5</v>
      </c>
    </row>
    <row r="733" spans="1:5" x14ac:dyDescent="0.35">
      <c r="A733" t="s">
        <v>104</v>
      </c>
      <c r="B733" t="s">
        <v>532</v>
      </c>
      <c r="C733" t="s">
        <v>137</v>
      </c>
      <c r="D733" s="26">
        <v>5</v>
      </c>
      <c r="E733" s="19">
        <v>42</v>
      </c>
    </row>
    <row r="734" spans="1:5" x14ac:dyDescent="0.35">
      <c r="A734" t="s">
        <v>104</v>
      </c>
      <c r="B734" t="s">
        <v>532</v>
      </c>
      <c r="C734" t="s">
        <v>53</v>
      </c>
      <c r="D734" s="26">
        <v>95</v>
      </c>
      <c r="E734" s="19">
        <v>2776.3749992568</v>
      </c>
    </row>
    <row r="735" spans="1:5" x14ac:dyDescent="0.35">
      <c r="A735" t="s">
        <v>104</v>
      </c>
      <c r="B735" t="s">
        <v>532</v>
      </c>
      <c r="C735" t="s">
        <v>37</v>
      </c>
      <c r="D735" s="26">
        <v>4</v>
      </c>
      <c r="E735" s="19">
        <v>37.999999970197599</v>
      </c>
    </row>
    <row r="736" spans="1:5" x14ac:dyDescent="0.35">
      <c r="A736" t="s">
        <v>104</v>
      </c>
      <c r="B736" t="s">
        <v>532</v>
      </c>
      <c r="C736" t="s">
        <v>26</v>
      </c>
      <c r="D736" s="26">
        <v>34</v>
      </c>
      <c r="E736" s="19">
        <v>1033.5999999999999</v>
      </c>
    </row>
    <row r="737" spans="1:5" x14ac:dyDescent="0.35">
      <c r="A737" t="s">
        <v>104</v>
      </c>
      <c r="B737" t="s">
        <v>532</v>
      </c>
      <c r="C737" t="s">
        <v>42</v>
      </c>
      <c r="D737" s="26">
        <v>25</v>
      </c>
      <c r="E737" s="19">
        <v>695</v>
      </c>
    </row>
    <row r="738" spans="1:5" x14ac:dyDescent="0.35">
      <c r="A738" t="s">
        <v>104</v>
      </c>
      <c r="B738" t="s">
        <v>532</v>
      </c>
      <c r="C738" t="s">
        <v>43</v>
      </c>
      <c r="D738" s="26">
        <v>95</v>
      </c>
      <c r="E738" s="19">
        <v>1371.5999922752301</v>
      </c>
    </row>
    <row r="739" spans="1:5" x14ac:dyDescent="0.35">
      <c r="A739" t="s">
        <v>104</v>
      </c>
      <c r="B739" t="s">
        <v>532</v>
      </c>
      <c r="C739" t="s">
        <v>106</v>
      </c>
      <c r="D739" s="26">
        <v>24</v>
      </c>
      <c r="E739" s="19">
        <v>960</v>
      </c>
    </row>
    <row r="740" spans="1:5" x14ac:dyDescent="0.35">
      <c r="A740" t="s">
        <v>104</v>
      </c>
      <c r="B740" t="s">
        <v>532</v>
      </c>
      <c r="C740" t="s">
        <v>91</v>
      </c>
      <c r="D740" s="26">
        <v>45</v>
      </c>
      <c r="E740" s="19">
        <v>1042.07249816749</v>
      </c>
    </row>
    <row r="741" spans="1:5" x14ac:dyDescent="0.35">
      <c r="A741" t="s">
        <v>104</v>
      </c>
      <c r="B741" t="s">
        <v>532</v>
      </c>
      <c r="C741" t="s">
        <v>50</v>
      </c>
      <c r="D741" s="26">
        <v>45</v>
      </c>
      <c r="E741" s="19">
        <v>662.19999808072998</v>
      </c>
    </row>
    <row r="742" spans="1:5" x14ac:dyDescent="0.35">
      <c r="A742" t="s">
        <v>104</v>
      </c>
      <c r="B742" t="s">
        <v>532</v>
      </c>
      <c r="C742" t="s">
        <v>28</v>
      </c>
      <c r="D742" s="26">
        <v>35</v>
      </c>
      <c r="E742" s="19">
        <v>1149.49999943375</v>
      </c>
    </row>
    <row r="743" spans="1:5" x14ac:dyDescent="0.35">
      <c r="A743" t="s">
        <v>104</v>
      </c>
      <c r="B743" t="s">
        <v>532</v>
      </c>
      <c r="C743" t="s">
        <v>57</v>
      </c>
      <c r="D743" s="26">
        <v>78</v>
      </c>
      <c r="E743" s="19">
        <v>889.99999985098805</v>
      </c>
    </row>
    <row r="744" spans="1:5" x14ac:dyDescent="0.35">
      <c r="A744" t="s">
        <v>104</v>
      </c>
      <c r="B744" t="s">
        <v>532</v>
      </c>
      <c r="C744" t="s">
        <v>78</v>
      </c>
      <c r="D744" s="26">
        <v>50</v>
      </c>
      <c r="E744" s="19">
        <v>122.499999962747</v>
      </c>
    </row>
    <row r="745" spans="1:5" x14ac:dyDescent="0.35">
      <c r="A745" t="s">
        <v>104</v>
      </c>
      <c r="B745" t="s">
        <v>532</v>
      </c>
      <c r="C745" t="s">
        <v>54</v>
      </c>
      <c r="D745" s="26">
        <v>30</v>
      </c>
      <c r="E745" s="19">
        <v>217</v>
      </c>
    </row>
    <row r="746" spans="1:5" x14ac:dyDescent="0.35">
      <c r="A746" t="s">
        <v>104</v>
      </c>
      <c r="B746" t="s">
        <v>532</v>
      </c>
      <c r="C746" t="s">
        <v>67</v>
      </c>
      <c r="D746" s="26">
        <v>25</v>
      </c>
      <c r="E746" s="19">
        <v>368.12499971129</v>
      </c>
    </row>
    <row r="747" spans="1:5" x14ac:dyDescent="0.35">
      <c r="A747" t="s">
        <v>104</v>
      </c>
      <c r="B747" t="s">
        <v>532</v>
      </c>
      <c r="C747" t="s">
        <v>41</v>
      </c>
      <c r="D747" s="26">
        <v>5</v>
      </c>
      <c r="E747" s="19">
        <v>148.342499883659</v>
      </c>
    </row>
    <row r="748" spans="1:5" x14ac:dyDescent="0.35">
      <c r="A748" t="s">
        <v>104</v>
      </c>
      <c r="B748" t="s">
        <v>532</v>
      </c>
      <c r="C748" t="s">
        <v>86</v>
      </c>
      <c r="D748" s="26">
        <v>21</v>
      </c>
      <c r="E748" s="19">
        <v>1360.79999493062</v>
      </c>
    </row>
    <row r="749" spans="1:5" x14ac:dyDescent="0.35">
      <c r="A749" t="s">
        <v>104</v>
      </c>
      <c r="B749" t="s">
        <v>532</v>
      </c>
      <c r="C749" t="s">
        <v>48</v>
      </c>
      <c r="D749" s="26">
        <v>60</v>
      </c>
      <c r="E749" s="19">
        <v>1691.9999978542301</v>
      </c>
    </row>
    <row r="750" spans="1:5" x14ac:dyDescent="0.35">
      <c r="A750" t="s">
        <v>104</v>
      </c>
      <c r="B750" t="s">
        <v>532</v>
      </c>
      <c r="C750" t="s">
        <v>20</v>
      </c>
      <c r="D750" s="26">
        <v>18</v>
      </c>
      <c r="E750" s="19">
        <v>2228.2199999999998</v>
      </c>
    </row>
    <row r="751" spans="1:5" x14ac:dyDescent="0.35">
      <c r="A751" t="s">
        <v>104</v>
      </c>
      <c r="B751" t="s">
        <v>532</v>
      </c>
      <c r="C751" t="s">
        <v>122</v>
      </c>
      <c r="D751" s="26">
        <v>8</v>
      </c>
      <c r="E751" s="19">
        <v>56</v>
      </c>
    </row>
    <row r="752" spans="1:5" x14ac:dyDescent="0.35">
      <c r="A752" t="s">
        <v>104</v>
      </c>
      <c r="B752" t="s">
        <v>532</v>
      </c>
      <c r="C752" t="s">
        <v>33</v>
      </c>
      <c r="D752" s="26">
        <v>50</v>
      </c>
      <c r="E752" s="19">
        <v>864.49999731033995</v>
      </c>
    </row>
    <row r="753" spans="1:5" x14ac:dyDescent="0.35">
      <c r="A753" t="s">
        <v>104</v>
      </c>
      <c r="B753" t="s">
        <v>532</v>
      </c>
      <c r="C753" t="s">
        <v>46</v>
      </c>
      <c r="D753" s="26">
        <v>30</v>
      </c>
      <c r="E753" s="19">
        <v>444.97499687969599</v>
      </c>
    </row>
    <row r="754" spans="1:5" x14ac:dyDescent="0.35">
      <c r="A754" t="s">
        <v>19</v>
      </c>
      <c r="B754" t="s">
        <v>533</v>
      </c>
      <c r="C754" t="s">
        <v>67</v>
      </c>
      <c r="D754" s="26">
        <v>10</v>
      </c>
      <c r="E754" s="19">
        <v>155</v>
      </c>
    </row>
    <row r="755" spans="1:5" x14ac:dyDescent="0.35">
      <c r="A755" t="s">
        <v>19</v>
      </c>
      <c r="B755" t="s">
        <v>533</v>
      </c>
      <c r="C755" t="s">
        <v>54</v>
      </c>
      <c r="D755" s="26">
        <v>51</v>
      </c>
      <c r="E755" s="19">
        <v>348.749999307096</v>
      </c>
    </row>
    <row r="756" spans="1:5" x14ac:dyDescent="0.35">
      <c r="A756" t="s">
        <v>19</v>
      </c>
      <c r="B756" t="s">
        <v>533</v>
      </c>
      <c r="C756" t="s">
        <v>97</v>
      </c>
      <c r="D756" s="26">
        <v>32</v>
      </c>
      <c r="E756" s="19">
        <v>1812.5</v>
      </c>
    </row>
    <row r="757" spans="1:5" x14ac:dyDescent="0.35">
      <c r="A757" t="s">
        <v>19</v>
      </c>
      <c r="B757" t="s">
        <v>533</v>
      </c>
      <c r="C757" t="s">
        <v>91</v>
      </c>
      <c r="D757" s="26">
        <v>3</v>
      </c>
      <c r="E757" s="19">
        <v>58.252499999999998</v>
      </c>
    </row>
    <row r="758" spans="1:5" x14ac:dyDescent="0.35">
      <c r="A758" t="s">
        <v>19</v>
      </c>
      <c r="B758" t="s">
        <v>533</v>
      </c>
      <c r="C758" t="s">
        <v>74</v>
      </c>
      <c r="D758" s="26">
        <v>100</v>
      </c>
      <c r="E758" s="19">
        <v>603.44999733567204</v>
      </c>
    </row>
    <row r="759" spans="1:5" x14ac:dyDescent="0.35">
      <c r="A759" t="s">
        <v>19</v>
      </c>
      <c r="B759" t="s">
        <v>533</v>
      </c>
      <c r="C759" t="s">
        <v>47</v>
      </c>
      <c r="D759" s="26">
        <v>45</v>
      </c>
      <c r="E759" s="19">
        <v>1225.4999991506299</v>
      </c>
    </row>
    <row r="760" spans="1:5" x14ac:dyDescent="0.35">
      <c r="A760" t="s">
        <v>19</v>
      </c>
      <c r="B760" t="s">
        <v>533</v>
      </c>
      <c r="C760" t="s">
        <v>107</v>
      </c>
      <c r="D760" s="26">
        <v>32</v>
      </c>
      <c r="E760" s="19">
        <v>319.79999972879801</v>
      </c>
    </row>
    <row r="761" spans="1:5" x14ac:dyDescent="0.35">
      <c r="A761" t="s">
        <v>19</v>
      </c>
      <c r="B761" t="s">
        <v>533</v>
      </c>
      <c r="C761" t="s">
        <v>90</v>
      </c>
      <c r="D761" s="26">
        <v>92</v>
      </c>
      <c r="E761" s="19">
        <v>899.99999970197598</v>
      </c>
    </row>
    <row r="762" spans="1:5" x14ac:dyDescent="0.35">
      <c r="A762" t="s">
        <v>19</v>
      </c>
      <c r="B762" t="s">
        <v>533</v>
      </c>
      <c r="C762" t="s">
        <v>26</v>
      </c>
      <c r="D762" s="26">
        <v>40</v>
      </c>
      <c r="E762" s="19">
        <v>1335.6999972537101</v>
      </c>
    </row>
    <row r="763" spans="1:5" x14ac:dyDescent="0.35">
      <c r="A763" t="s">
        <v>19</v>
      </c>
      <c r="B763" t="s">
        <v>533</v>
      </c>
      <c r="C763" t="s">
        <v>88</v>
      </c>
      <c r="D763" s="26">
        <v>12</v>
      </c>
      <c r="E763" s="19">
        <v>239.969999811798</v>
      </c>
    </row>
    <row r="764" spans="1:5" x14ac:dyDescent="0.35">
      <c r="A764" t="s">
        <v>126</v>
      </c>
      <c r="B764" t="s">
        <v>536</v>
      </c>
      <c r="C764" t="s">
        <v>67</v>
      </c>
      <c r="D764" s="26">
        <v>20</v>
      </c>
      <c r="E764" s="19">
        <v>248</v>
      </c>
    </row>
    <row r="765" spans="1:5" x14ac:dyDescent="0.35">
      <c r="A765" t="s">
        <v>126</v>
      </c>
      <c r="B765" t="s">
        <v>536</v>
      </c>
      <c r="C765" t="s">
        <v>71</v>
      </c>
      <c r="D765" s="26">
        <v>18</v>
      </c>
      <c r="E765" s="19">
        <v>131.4</v>
      </c>
    </row>
    <row r="766" spans="1:5" x14ac:dyDescent="0.35">
      <c r="A766" t="s">
        <v>126</v>
      </c>
      <c r="B766" t="s">
        <v>536</v>
      </c>
      <c r="C766" t="s">
        <v>29</v>
      </c>
      <c r="D766" s="26">
        <v>43</v>
      </c>
      <c r="E766" s="19">
        <v>1126.0799993515</v>
      </c>
    </row>
    <row r="767" spans="1:5" x14ac:dyDescent="0.35">
      <c r="A767" t="s">
        <v>126</v>
      </c>
      <c r="B767" t="s">
        <v>536</v>
      </c>
      <c r="C767" t="s">
        <v>42</v>
      </c>
      <c r="D767" s="26">
        <v>28</v>
      </c>
      <c r="E767" s="19">
        <v>674.14999585747705</v>
      </c>
    </row>
    <row r="768" spans="1:5" x14ac:dyDescent="0.35">
      <c r="A768" t="s">
        <v>126</v>
      </c>
      <c r="B768" t="s">
        <v>536</v>
      </c>
      <c r="C768" t="s">
        <v>92</v>
      </c>
      <c r="D768" s="26">
        <v>32</v>
      </c>
      <c r="E768" s="19">
        <v>579.59999937415103</v>
      </c>
    </row>
    <row r="769" spans="1:5" x14ac:dyDescent="0.35">
      <c r="A769" t="s">
        <v>126</v>
      </c>
      <c r="B769" t="s">
        <v>536</v>
      </c>
      <c r="C769" t="s">
        <v>46</v>
      </c>
      <c r="D769" s="26">
        <v>30</v>
      </c>
      <c r="E769" s="19">
        <v>417</v>
      </c>
    </row>
    <row r="770" spans="1:5" x14ac:dyDescent="0.35">
      <c r="A770" t="s">
        <v>126</v>
      </c>
      <c r="B770" t="s">
        <v>536</v>
      </c>
      <c r="C770" t="s">
        <v>48</v>
      </c>
      <c r="D770" s="26">
        <v>15</v>
      </c>
      <c r="E770" s="19">
        <v>432</v>
      </c>
    </row>
    <row r="771" spans="1:5" x14ac:dyDescent="0.35">
      <c r="A771" t="s">
        <v>126</v>
      </c>
      <c r="B771" t="s">
        <v>536</v>
      </c>
      <c r="C771" t="s">
        <v>41</v>
      </c>
      <c r="D771" s="26">
        <v>66</v>
      </c>
      <c r="E771" s="19">
        <v>1456.64999257922</v>
      </c>
    </row>
    <row r="772" spans="1:5" x14ac:dyDescent="0.35">
      <c r="A772" t="s">
        <v>126</v>
      </c>
      <c r="B772" t="s">
        <v>536</v>
      </c>
      <c r="C772" t="s">
        <v>35</v>
      </c>
      <c r="D772" s="26">
        <v>30</v>
      </c>
      <c r="E772" s="19">
        <v>595.19999778270699</v>
      </c>
    </row>
    <row r="773" spans="1:5" x14ac:dyDescent="0.35">
      <c r="A773" t="s">
        <v>126</v>
      </c>
      <c r="B773" t="s">
        <v>536</v>
      </c>
      <c r="C773" t="s">
        <v>94</v>
      </c>
      <c r="D773" s="26">
        <v>14</v>
      </c>
      <c r="E773" s="19">
        <v>112</v>
      </c>
    </row>
    <row r="774" spans="1:5" x14ac:dyDescent="0.35">
      <c r="A774" t="s">
        <v>126</v>
      </c>
      <c r="B774" t="s">
        <v>536</v>
      </c>
      <c r="C774" t="s">
        <v>90</v>
      </c>
      <c r="D774" s="26">
        <v>40</v>
      </c>
      <c r="E774" s="19">
        <v>240</v>
      </c>
    </row>
    <row r="775" spans="1:5" x14ac:dyDescent="0.35">
      <c r="A775" t="s">
        <v>126</v>
      </c>
      <c r="B775" t="s">
        <v>536</v>
      </c>
      <c r="C775" t="s">
        <v>91</v>
      </c>
      <c r="D775" s="26">
        <v>32</v>
      </c>
      <c r="E775" s="19">
        <v>512.37</v>
      </c>
    </row>
    <row r="776" spans="1:5" x14ac:dyDescent="0.35">
      <c r="A776" t="s">
        <v>126</v>
      </c>
      <c r="B776" t="s">
        <v>536</v>
      </c>
      <c r="C776" t="s">
        <v>32</v>
      </c>
      <c r="D776" s="26">
        <v>60</v>
      </c>
      <c r="E776" s="19">
        <v>864</v>
      </c>
    </row>
    <row r="777" spans="1:5" x14ac:dyDescent="0.35">
      <c r="A777" t="s">
        <v>126</v>
      </c>
      <c r="B777" t="s">
        <v>536</v>
      </c>
      <c r="C777" t="s">
        <v>70</v>
      </c>
      <c r="D777" s="26">
        <v>20</v>
      </c>
      <c r="E777" s="19">
        <v>912</v>
      </c>
    </row>
    <row r="778" spans="1:5" x14ac:dyDescent="0.35">
      <c r="A778" t="s">
        <v>126</v>
      </c>
      <c r="B778" t="s">
        <v>536</v>
      </c>
      <c r="C778" t="s">
        <v>62</v>
      </c>
      <c r="D778" s="26">
        <v>25</v>
      </c>
      <c r="E778" s="19">
        <v>500</v>
      </c>
    </row>
    <row r="779" spans="1:5" x14ac:dyDescent="0.35">
      <c r="A779" t="s">
        <v>126</v>
      </c>
      <c r="B779" t="s">
        <v>536</v>
      </c>
      <c r="C779" t="s">
        <v>28</v>
      </c>
      <c r="D779" s="26">
        <v>30</v>
      </c>
      <c r="E779" s="19">
        <v>968.99999320507004</v>
      </c>
    </row>
    <row r="780" spans="1:5" x14ac:dyDescent="0.35">
      <c r="A780" t="s">
        <v>126</v>
      </c>
      <c r="B780" t="s">
        <v>536</v>
      </c>
      <c r="C780" t="s">
        <v>75</v>
      </c>
      <c r="D780" s="26">
        <v>70</v>
      </c>
      <c r="E780" s="19">
        <v>535.49999624490704</v>
      </c>
    </row>
    <row r="781" spans="1:5" x14ac:dyDescent="0.35">
      <c r="A781" t="s">
        <v>126</v>
      </c>
      <c r="B781" t="s">
        <v>536</v>
      </c>
      <c r="C781" t="s">
        <v>96</v>
      </c>
      <c r="D781" s="26">
        <v>35</v>
      </c>
      <c r="E781" s="19">
        <v>525</v>
      </c>
    </row>
    <row r="782" spans="1:5" x14ac:dyDescent="0.35">
      <c r="A782" t="s">
        <v>126</v>
      </c>
      <c r="B782" t="s">
        <v>536</v>
      </c>
      <c r="C782" t="s">
        <v>107</v>
      </c>
      <c r="D782" s="26">
        <v>30</v>
      </c>
      <c r="E782" s="19">
        <v>370.49999970942702</v>
      </c>
    </row>
    <row r="783" spans="1:5" x14ac:dyDescent="0.35">
      <c r="A783" t="s">
        <v>126</v>
      </c>
      <c r="B783" t="s">
        <v>536</v>
      </c>
      <c r="C783" t="s">
        <v>76</v>
      </c>
      <c r="D783" s="26">
        <v>15</v>
      </c>
      <c r="E783" s="19">
        <v>292.5</v>
      </c>
    </row>
    <row r="784" spans="1:5" x14ac:dyDescent="0.35">
      <c r="A784" t="s">
        <v>126</v>
      </c>
      <c r="B784" t="s">
        <v>536</v>
      </c>
      <c r="C784" t="s">
        <v>23</v>
      </c>
      <c r="D784" s="26">
        <v>40</v>
      </c>
      <c r="E784" s="19">
        <v>1979.99999672174</v>
      </c>
    </row>
    <row r="785" spans="1:5" x14ac:dyDescent="0.35">
      <c r="A785" t="s">
        <v>126</v>
      </c>
      <c r="B785" t="s">
        <v>536</v>
      </c>
      <c r="C785" t="s">
        <v>87</v>
      </c>
      <c r="D785" s="26">
        <v>8</v>
      </c>
      <c r="E785" s="19">
        <v>122.399999141693</v>
      </c>
    </row>
    <row r="786" spans="1:5" x14ac:dyDescent="0.35">
      <c r="A786" t="s">
        <v>126</v>
      </c>
      <c r="B786" t="s">
        <v>536</v>
      </c>
      <c r="C786" t="s">
        <v>100</v>
      </c>
      <c r="D786" s="26">
        <v>50</v>
      </c>
      <c r="E786" s="19">
        <v>1600</v>
      </c>
    </row>
    <row r="787" spans="1:5" x14ac:dyDescent="0.35">
      <c r="A787" t="s">
        <v>126</v>
      </c>
      <c r="B787" t="s">
        <v>536</v>
      </c>
      <c r="C787" t="s">
        <v>64</v>
      </c>
      <c r="D787" s="26">
        <v>20</v>
      </c>
      <c r="E787" s="19">
        <v>180</v>
      </c>
    </row>
    <row r="788" spans="1:5" x14ac:dyDescent="0.35">
      <c r="A788" t="s">
        <v>126</v>
      </c>
      <c r="B788" t="s">
        <v>536</v>
      </c>
      <c r="C788" t="s">
        <v>122</v>
      </c>
      <c r="D788" s="26">
        <v>20</v>
      </c>
      <c r="E788" s="19">
        <v>105</v>
      </c>
    </row>
    <row r="789" spans="1:5" x14ac:dyDescent="0.35">
      <c r="A789" t="s">
        <v>126</v>
      </c>
      <c r="B789" t="s">
        <v>536</v>
      </c>
      <c r="C789" t="s">
        <v>74</v>
      </c>
      <c r="D789" s="26">
        <v>20</v>
      </c>
      <c r="E789" s="19">
        <v>111.75</v>
      </c>
    </row>
    <row r="790" spans="1:5" x14ac:dyDescent="0.35">
      <c r="A790" t="s">
        <v>126</v>
      </c>
      <c r="B790" t="s">
        <v>536</v>
      </c>
      <c r="C790" t="s">
        <v>58</v>
      </c>
      <c r="D790" s="26">
        <v>15</v>
      </c>
      <c r="E790" s="19">
        <v>427.49999966472302</v>
      </c>
    </row>
    <row r="791" spans="1:5" x14ac:dyDescent="0.35">
      <c r="A791" t="s">
        <v>126</v>
      </c>
      <c r="B791" t="s">
        <v>536</v>
      </c>
      <c r="C791" t="s">
        <v>56</v>
      </c>
      <c r="D791" s="26">
        <v>10</v>
      </c>
      <c r="E791" s="19">
        <v>56.999999955296502</v>
      </c>
    </row>
    <row r="792" spans="1:5" x14ac:dyDescent="0.35">
      <c r="A792" t="s">
        <v>126</v>
      </c>
      <c r="B792" t="s">
        <v>533</v>
      </c>
      <c r="C792" t="s">
        <v>98</v>
      </c>
      <c r="D792" s="26">
        <v>70</v>
      </c>
      <c r="E792" s="19">
        <v>543.99999976158097</v>
      </c>
    </row>
    <row r="793" spans="1:5" x14ac:dyDescent="0.35">
      <c r="A793" t="s">
        <v>126</v>
      </c>
      <c r="B793" t="s">
        <v>533</v>
      </c>
      <c r="C793" t="s">
        <v>33</v>
      </c>
      <c r="D793" s="26">
        <v>20</v>
      </c>
      <c r="E793" s="19">
        <v>273.59999954700402</v>
      </c>
    </row>
    <row r="794" spans="1:5" x14ac:dyDescent="0.35">
      <c r="A794" t="s">
        <v>126</v>
      </c>
      <c r="B794" t="s">
        <v>533</v>
      </c>
      <c r="C794" t="s">
        <v>32</v>
      </c>
      <c r="D794" s="26">
        <v>30</v>
      </c>
      <c r="E794" s="19">
        <v>518.399999141693</v>
      </c>
    </row>
    <row r="795" spans="1:5" x14ac:dyDescent="0.35">
      <c r="A795" t="s">
        <v>126</v>
      </c>
      <c r="B795" t="s">
        <v>533</v>
      </c>
      <c r="C795" t="s">
        <v>96</v>
      </c>
      <c r="D795" s="26">
        <v>90</v>
      </c>
      <c r="E795" s="19">
        <v>985.49999892711605</v>
      </c>
    </row>
    <row r="796" spans="1:5" x14ac:dyDescent="0.35">
      <c r="A796" t="s">
        <v>126</v>
      </c>
      <c r="B796" t="s">
        <v>533</v>
      </c>
      <c r="C796" t="s">
        <v>60</v>
      </c>
      <c r="D796" s="26">
        <v>50</v>
      </c>
      <c r="E796" s="19">
        <v>475</v>
      </c>
    </row>
    <row r="797" spans="1:5" x14ac:dyDescent="0.35">
      <c r="A797" t="s">
        <v>126</v>
      </c>
      <c r="B797" t="s">
        <v>533</v>
      </c>
      <c r="C797" t="s">
        <v>88</v>
      </c>
      <c r="D797" s="26">
        <v>21</v>
      </c>
      <c r="E797" s="19">
        <v>442.05</v>
      </c>
    </row>
    <row r="798" spans="1:5" x14ac:dyDescent="0.35">
      <c r="A798" t="s">
        <v>126</v>
      </c>
      <c r="B798" t="s">
        <v>533</v>
      </c>
      <c r="C798" t="s">
        <v>71</v>
      </c>
      <c r="D798" s="26">
        <v>22</v>
      </c>
      <c r="E798" s="19">
        <v>186.3</v>
      </c>
    </row>
    <row r="799" spans="1:5" x14ac:dyDescent="0.35">
      <c r="A799" t="s">
        <v>126</v>
      </c>
      <c r="B799" t="s">
        <v>533</v>
      </c>
      <c r="C799" t="s">
        <v>49</v>
      </c>
      <c r="D799" s="26">
        <v>33</v>
      </c>
      <c r="E799" s="19">
        <v>553.5</v>
      </c>
    </row>
    <row r="800" spans="1:5" x14ac:dyDescent="0.35">
      <c r="A800" t="s">
        <v>126</v>
      </c>
      <c r="B800" t="s">
        <v>533</v>
      </c>
      <c r="C800" t="s">
        <v>79</v>
      </c>
      <c r="D800" s="26">
        <v>30</v>
      </c>
      <c r="E800" s="19">
        <v>298.125</v>
      </c>
    </row>
    <row r="801" spans="1:5" x14ac:dyDescent="0.35">
      <c r="A801" t="s">
        <v>126</v>
      </c>
      <c r="B801" t="s">
        <v>533</v>
      </c>
      <c r="C801" t="s">
        <v>43</v>
      </c>
      <c r="D801" s="26">
        <v>54</v>
      </c>
      <c r="E801" s="19">
        <v>954</v>
      </c>
    </row>
    <row r="802" spans="1:5" x14ac:dyDescent="0.35">
      <c r="A802" t="s">
        <v>126</v>
      </c>
      <c r="B802" t="s">
        <v>533</v>
      </c>
      <c r="C802" t="s">
        <v>90</v>
      </c>
      <c r="D802" s="26">
        <v>30</v>
      </c>
      <c r="E802" s="19">
        <v>300</v>
      </c>
    </row>
    <row r="803" spans="1:5" x14ac:dyDescent="0.35">
      <c r="A803" t="s">
        <v>126</v>
      </c>
      <c r="B803" t="s">
        <v>533</v>
      </c>
      <c r="C803" t="s">
        <v>99</v>
      </c>
      <c r="D803" s="26">
        <v>40</v>
      </c>
      <c r="E803" s="19">
        <v>650</v>
      </c>
    </row>
    <row r="804" spans="1:5" x14ac:dyDescent="0.35">
      <c r="A804" t="s">
        <v>126</v>
      </c>
      <c r="B804" t="s">
        <v>533</v>
      </c>
      <c r="C804" t="s">
        <v>75</v>
      </c>
      <c r="D804" s="26">
        <v>18</v>
      </c>
      <c r="E804" s="19">
        <v>162</v>
      </c>
    </row>
    <row r="805" spans="1:5" x14ac:dyDescent="0.35">
      <c r="A805" t="s">
        <v>126</v>
      </c>
      <c r="B805" t="s">
        <v>533</v>
      </c>
      <c r="C805" t="s">
        <v>50</v>
      </c>
      <c r="D805" s="26">
        <v>50</v>
      </c>
      <c r="E805" s="19">
        <v>920</v>
      </c>
    </row>
    <row r="806" spans="1:5" x14ac:dyDescent="0.35">
      <c r="A806" t="s">
        <v>126</v>
      </c>
      <c r="B806" t="s">
        <v>533</v>
      </c>
      <c r="C806" t="s">
        <v>97</v>
      </c>
      <c r="D806" s="26">
        <v>25</v>
      </c>
      <c r="E806" s="19">
        <v>1171.875</v>
      </c>
    </row>
    <row r="807" spans="1:5" x14ac:dyDescent="0.35">
      <c r="A807" t="s">
        <v>126</v>
      </c>
      <c r="B807" t="s">
        <v>533</v>
      </c>
      <c r="C807" t="s">
        <v>45</v>
      </c>
      <c r="D807" s="26">
        <v>50</v>
      </c>
      <c r="E807" s="19">
        <v>712.5</v>
      </c>
    </row>
    <row r="808" spans="1:5" x14ac:dyDescent="0.35">
      <c r="A808" t="s">
        <v>126</v>
      </c>
      <c r="B808" t="s">
        <v>533</v>
      </c>
      <c r="C808" t="s">
        <v>80</v>
      </c>
      <c r="D808" s="26">
        <v>30</v>
      </c>
      <c r="E808" s="19">
        <v>403.19999974965998</v>
      </c>
    </row>
    <row r="809" spans="1:5" x14ac:dyDescent="0.35">
      <c r="A809" t="s">
        <v>126</v>
      </c>
      <c r="B809" t="s">
        <v>533</v>
      </c>
      <c r="C809" t="s">
        <v>87</v>
      </c>
      <c r="D809" s="26">
        <v>10</v>
      </c>
      <c r="E809" s="19">
        <v>143.999999463558</v>
      </c>
    </row>
    <row r="810" spans="1:5" x14ac:dyDescent="0.35">
      <c r="A810" t="s">
        <v>126</v>
      </c>
      <c r="B810" t="s">
        <v>533</v>
      </c>
      <c r="C810" t="s">
        <v>46</v>
      </c>
      <c r="D810" s="26">
        <v>52</v>
      </c>
      <c r="E810" s="19">
        <v>834.10999708771703</v>
      </c>
    </row>
    <row r="811" spans="1:5" x14ac:dyDescent="0.35">
      <c r="A811" t="s">
        <v>126</v>
      </c>
      <c r="B811" t="s">
        <v>533</v>
      </c>
      <c r="C811" t="s">
        <v>57</v>
      </c>
      <c r="D811" s="26">
        <v>25</v>
      </c>
      <c r="E811" s="19">
        <v>265.624998137354</v>
      </c>
    </row>
    <row r="812" spans="1:5" x14ac:dyDescent="0.35">
      <c r="A812" t="s">
        <v>126</v>
      </c>
      <c r="B812" t="s">
        <v>533</v>
      </c>
      <c r="C812" t="s">
        <v>29</v>
      </c>
      <c r="D812" s="26">
        <v>24</v>
      </c>
      <c r="E812" s="19">
        <v>693.59999513626099</v>
      </c>
    </row>
    <row r="813" spans="1:5" x14ac:dyDescent="0.35">
      <c r="A813" t="s">
        <v>126</v>
      </c>
      <c r="B813" t="s">
        <v>533</v>
      </c>
      <c r="C813" t="s">
        <v>44</v>
      </c>
      <c r="D813" s="26">
        <v>28</v>
      </c>
      <c r="E813" s="19">
        <v>243.17999959737</v>
      </c>
    </row>
    <row r="814" spans="1:5" x14ac:dyDescent="0.35">
      <c r="A814" t="s">
        <v>126</v>
      </c>
      <c r="B814" t="s">
        <v>533</v>
      </c>
      <c r="C814" t="s">
        <v>70</v>
      </c>
      <c r="D814" s="26">
        <v>20</v>
      </c>
      <c r="E814" s="19">
        <v>912</v>
      </c>
    </row>
    <row r="815" spans="1:5" x14ac:dyDescent="0.35">
      <c r="A815" t="s">
        <v>126</v>
      </c>
      <c r="B815" t="s">
        <v>533</v>
      </c>
      <c r="C815" t="s">
        <v>62</v>
      </c>
      <c r="D815" s="26">
        <v>60</v>
      </c>
      <c r="E815" s="19">
        <v>1200</v>
      </c>
    </row>
    <row r="816" spans="1:5" x14ac:dyDescent="0.35">
      <c r="A816" t="s">
        <v>126</v>
      </c>
      <c r="B816" t="s">
        <v>533</v>
      </c>
      <c r="C816" t="s">
        <v>76</v>
      </c>
      <c r="D816" s="26">
        <v>28</v>
      </c>
      <c r="E816" s="19">
        <v>546</v>
      </c>
    </row>
    <row r="817" spans="1:5" x14ac:dyDescent="0.35">
      <c r="A817" t="s">
        <v>19</v>
      </c>
      <c r="B817" t="s">
        <v>539</v>
      </c>
      <c r="C817" t="s">
        <v>30</v>
      </c>
      <c r="D817" s="26">
        <v>10</v>
      </c>
      <c r="E817" s="19">
        <v>394</v>
      </c>
    </row>
    <row r="818" spans="1:5" x14ac:dyDescent="0.35">
      <c r="A818" t="s">
        <v>19</v>
      </c>
      <c r="B818" t="s">
        <v>539</v>
      </c>
      <c r="C818" t="s">
        <v>37</v>
      </c>
      <c r="D818" s="26">
        <v>27</v>
      </c>
      <c r="E818" s="19">
        <v>278.999999538064</v>
      </c>
    </row>
    <row r="819" spans="1:5" x14ac:dyDescent="0.35">
      <c r="A819" t="s">
        <v>19</v>
      </c>
      <c r="B819" t="s">
        <v>539</v>
      </c>
      <c r="C819" t="s">
        <v>43</v>
      </c>
      <c r="D819" s="26">
        <v>20</v>
      </c>
      <c r="E819" s="19">
        <v>288</v>
      </c>
    </row>
    <row r="820" spans="1:5" x14ac:dyDescent="0.35">
      <c r="A820" t="s">
        <v>19</v>
      </c>
      <c r="B820" t="s">
        <v>539</v>
      </c>
      <c r="C820" t="s">
        <v>70</v>
      </c>
      <c r="D820" s="26">
        <v>7</v>
      </c>
      <c r="E820" s="19">
        <v>319.2</v>
      </c>
    </row>
    <row r="821" spans="1:5" x14ac:dyDescent="0.35">
      <c r="A821" t="s">
        <v>19</v>
      </c>
      <c r="B821" t="s">
        <v>539</v>
      </c>
      <c r="C821" t="s">
        <v>137</v>
      </c>
      <c r="D821" s="26">
        <v>7</v>
      </c>
      <c r="E821" s="19">
        <v>98</v>
      </c>
    </row>
    <row r="822" spans="1:5" x14ac:dyDescent="0.35">
      <c r="A822" t="s">
        <v>19</v>
      </c>
      <c r="B822" t="s">
        <v>539</v>
      </c>
      <c r="C822" t="s">
        <v>66</v>
      </c>
      <c r="D822" s="26">
        <v>26</v>
      </c>
      <c r="E822" s="19">
        <v>1378</v>
      </c>
    </row>
    <row r="823" spans="1:5" x14ac:dyDescent="0.35">
      <c r="A823" t="s">
        <v>19</v>
      </c>
      <c r="B823" t="s">
        <v>539</v>
      </c>
      <c r="C823" t="s">
        <v>23</v>
      </c>
      <c r="D823" s="26">
        <v>1</v>
      </c>
      <c r="E823" s="19">
        <v>55</v>
      </c>
    </row>
    <row r="824" spans="1:5" x14ac:dyDescent="0.35">
      <c r="A824" t="s">
        <v>19</v>
      </c>
      <c r="B824" t="s">
        <v>539</v>
      </c>
      <c r="C824" t="s">
        <v>55</v>
      </c>
      <c r="D824" s="26">
        <v>10</v>
      </c>
      <c r="E824" s="19">
        <v>180</v>
      </c>
    </row>
    <row r="825" spans="1:5" x14ac:dyDescent="0.35">
      <c r="A825" t="s">
        <v>19</v>
      </c>
      <c r="B825" t="s">
        <v>539</v>
      </c>
      <c r="C825" t="s">
        <v>25</v>
      </c>
      <c r="D825" s="26">
        <v>3</v>
      </c>
      <c r="E825" s="19">
        <v>98.4</v>
      </c>
    </row>
    <row r="826" spans="1:5" x14ac:dyDescent="0.35">
      <c r="A826" t="s">
        <v>19</v>
      </c>
      <c r="B826" t="s">
        <v>539</v>
      </c>
      <c r="C826" t="s">
        <v>77</v>
      </c>
      <c r="D826" s="26">
        <v>8</v>
      </c>
      <c r="E826" s="19">
        <v>36</v>
      </c>
    </row>
    <row r="827" spans="1:5" x14ac:dyDescent="0.35">
      <c r="A827" t="s">
        <v>19</v>
      </c>
      <c r="B827" t="s">
        <v>539</v>
      </c>
      <c r="C827" t="s">
        <v>28</v>
      </c>
      <c r="D827" s="26">
        <v>20</v>
      </c>
      <c r="E827" s="19">
        <v>760</v>
      </c>
    </row>
    <row r="828" spans="1:5" x14ac:dyDescent="0.35">
      <c r="A828" t="s">
        <v>19</v>
      </c>
      <c r="B828" t="s">
        <v>539</v>
      </c>
      <c r="C828" t="s">
        <v>97</v>
      </c>
      <c r="D828" s="26">
        <v>31</v>
      </c>
      <c r="E828" s="19">
        <v>1674.99999608844</v>
      </c>
    </row>
    <row r="829" spans="1:5" x14ac:dyDescent="0.35">
      <c r="A829" t="s">
        <v>19</v>
      </c>
      <c r="B829" t="s">
        <v>539</v>
      </c>
      <c r="C829" t="s">
        <v>26</v>
      </c>
      <c r="D829" s="26">
        <v>35</v>
      </c>
      <c r="E829" s="19">
        <v>946.959999728203</v>
      </c>
    </row>
    <row r="830" spans="1:5" x14ac:dyDescent="0.35">
      <c r="A830" t="s">
        <v>181</v>
      </c>
      <c r="B830" t="s">
        <v>535</v>
      </c>
      <c r="C830" t="s">
        <v>77</v>
      </c>
      <c r="D830" s="26">
        <v>40</v>
      </c>
      <c r="E830" s="19">
        <v>141.83999996781299</v>
      </c>
    </row>
    <row r="831" spans="1:5" x14ac:dyDescent="0.35">
      <c r="A831" t="s">
        <v>181</v>
      </c>
      <c r="B831" t="s">
        <v>535</v>
      </c>
      <c r="C831" t="s">
        <v>23</v>
      </c>
      <c r="D831" s="26">
        <v>6</v>
      </c>
      <c r="E831" s="19">
        <v>250.79999980330399</v>
      </c>
    </row>
    <row r="832" spans="1:5" x14ac:dyDescent="0.35">
      <c r="A832" t="s">
        <v>181</v>
      </c>
      <c r="B832" t="s">
        <v>535</v>
      </c>
      <c r="C832" t="s">
        <v>93</v>
      </c>
      <c r="D832" s="26">
        <v>30</v>
      </c>
      <c r="E832" s="19">
        <v>408</v>
      </c>
    </row>
    <row r="833" spans="1:5" x14ac:dyDescent="0.35">
      <c r="A833" t="s">
        <v>181</v>
      </c>
      <c r="B833" t="s">
        <v>535</v>
      </c>
      <c r="C833" t="s">
        <v>37</v>
      </c>
      <c r="D833" s="26">
        <v>20</v>
      </c>
      <c r="E833" s="19">
        <v>200</v>
      </c>
    </row>
    <row r="834" spans="1:5" x14ac:dyDescent="0.35">
      <c r="A834" t="s">
        <v>181</v>
      </c>
      <c r="B834" t="s">
        <v>535</v>
      </c>
      <c r="C834" t="s">
        <v>41</v>
      </c>
      <c r="D834" s="26">
        <v>30</v>
      </c>
      <c r="E834" s="19">
        <v>709.64999944344095</v>
      </c>
    </row>
    <row r="835" spans="1:5" x14ac:dyDescent="0.35">
      <c r="A835" t="s">
        <v>181</v>
      </c>
      <c r="B835" t="s">
        <v>535</v>
      </c>
      <c r="C835" t="s">
        <v>68</v>
      </c>
      <c r="D835" s="26">
        <v>40</v>
      </c>
      <c r="E835" s="19">
        <v>425.59999966621399</v>
      </c>
    </row>
    <row r="836" spans="1:5" x14ac:dyDescent="0.35">
      <c r="A836" t="s">
        <v>181</v>
      </c>
      <c r="B836" t="s">
        <v>535</v>
      </c>
      <c r="C836" t="s">
        <v>62</v>
      </c>
      <c r="D836" s="26">
        <v>30</v>
      </c>
      <c r="E836" s="19">
        <v>455.99999964237202</v>
      </c>
    </row>
    <row r="837" spans="1:5" x14ac:dyDescent="0.35">
      <c r="A837" t="s">
        <v>181</v>
      </c>
      <c r="B837" t="s">
        <v>535</v>
      </c>
      <c r="C837" t="s">
        <v>80</v>
      </c>
      <c r="D837" s="26">
        <v>12</v>
      </c>
      <c r="E837" s="19">
        <v>134.4</v>
      </c>
    </row>
    <row r="838" spans="1:5" x14ac:dyDescent="0.35">
      <c r="A838" t="s">
        <v>181</v>
      </c>
      <c r="B838" t="s">
        <v>535</v>
      </c>
      <c r="C838" t="s">
        <v>109</v>
      </c>
      <c r="D838" s="26">
        <v>15</v>
      </c>
      <c r="E838" s="19">
        <v>307.999999672174</v>
      </c>
    </row>
    <row r="839" spans="1:5" x14ac:dyDescent="0.35">
      <c r="A839" t="s">
        <v>181</v>
      </c>
      <c r="B839" t="s">
        <v>535</v>
      </c>
      <c r="C839" t="s">
        <v>51</v>
      </c>
      <c r="D839" s="26">
        <v>15</v>
      </c>
      <c r="E839" s="19">
        <v>288.22499952278997</v>
      </c>
    </row>
    <row r="840" spans="1:5" x14ac:dyDescent="0.35">
      <c r="A840" t="s">
        <v>181</v>
      </c>
      <c r="B840" t="s">
        <v>535</v>
      </c>
      <c r="C840" t="s">
        <v>65</v>
      </c>
      <c r="D840" s="26">
        <v>40</v>
      </c>
      <c r="E840" s="19">
        <v>840</v>
      </c>
    </row>
    <row r="841" spans="1:5" x14ac:dyDescent="0.35">
      <c r="A841" t="s">
        <v>181</v>
      </c>
      <c r="B841" t="s">
        <v>535</v>
      </c>
      <c r="C841" t="s">
        <v>50</v>
      </c>
      <c r="D841" s="26">
        <v>3</v>
      </c>
      <c r="E841" s="19">
        <v>55.2</v>
      </c>
    </row>
    <row r="842" spans="1:5" x14ac:dyDescent="0.35">
      <c r="A842" t="s">
        <v>181</v>
      </c>
      <c r="B842" t="s">
        <v>535</v>
      </c>
      <c r="C842" t="s">
        <v>45</v>
      </c>
      <c r="D842" s="26">
        <v>30</v>
      </c>
      <c r="E842" s="19">
        <v>570</v>
      </c>
    </row>
    <row r="843" spans="1:5" x14ac:dyDescent="0.35">
      <c r="A843" t="s">
        <v>181</v>
      </c>
      <c r="B843" t="s">
        <v>535</v>
      </c>
      <c r="C843" t="s">
        <v>87</v>
      </c>
      <c r="D843" s="26">
        <v>2</v>
      </c>
      <c r="E843" s="19">
        <v>30.599999785423201</v>
      </c>
    </row>
    <row r="844" spans="1:5" x14ac:dyDescent="0.35">
      <c r="A844" t="s">
        <v>181</v>
      </c>
      <c r="B844" t="s">
        <v>535</v>
      </c>
      <c r="C844" t="s">
        <v>42</v>
      </c>
      <c r="D844" s="26">
        <v>30</v>
      </c>
      <c r="E844" s="19">
        <v>887.39999377727497</v>
      </c>
    </row>
    <row r="845" spans="1:5" x14ac:dyDescent="0.35">
      <c r="A845" t="s">
        <v>181</v>
      </c>
      <c r="B845" t="s">
        <v>535</v>
      </c>
      <c r="C845" t="s">
        <v>100</v>
      </c>
      <c r="D845" s="26">
        <v>20</v>
      </c>
      <c r="E845" s="19">
        <v>640</v>
      </c>
    </row>
    <row r="846" spans="1:5" x14ac:dyDescent="0.35">
      <c r="A846" t="s">
        <v>181</v>
      </c>
      <c r="B846" t="s">
        <v>535</v>
      </c>
      <c r="C846" t="s">
        <v>44</v>
      </c>
      <c r="D846" s="26">
        <v>20</v>
      </c>
      <c r="E846" s="19">
        <v>193</v>
      </c>
    </row>
    <row r="847" spans="1:5" x14ac:dyDescent="0.35">
      <c r="A847" t="s">
        <v>181</v>
      </c>
      <c r="B847" t="s">
        <v>535</v>
      </c>
      <c r="C847" t="s">
        <v>33</v>
      </c>
      <c r="D847" s="26">
        <v>10</v>
      </c>
      <c r="E847" s="19">
        <v>161.49999886751101</v>
      </c>
    </row>
    <row r="848" spans="1:5" x14ac:dyDescent="0.35">
      <c r="A848" t="s">
        <v>181</v>
      </c>
      <c r="B848" t="s">
        <v>535</v>
      </c>
      <c r="C848" t="s">
        <v>137</v>
      </c>
      <c r="D848" s="26">
        <v>40</v>
      </c>
      <c r="E848" s="19">
        <v>475.99999666213898</v>
      </c>
    </row>
    <row r="849" spans="1:5" x14ac:dyDescent="0.35">
      <c r="A849" t="s">
        <v>185</v>
      </c>
      <c r="B849" t="s">
        <v>537</v>
      </c>
      <c r="C849" t="s">
        <v>32</v>
      </c>
      <c r="D849" s="26">
        <v>14</v>
      </c>
      <c r="E849" s="19">
        <v>336</v>
      </c>
    </row>
    <row r="850" spans="1:5" x14ac:dyDescent="0.35">
      <c r="A850" t="s">
        <v>185</v>
      </c>
      <c r="B850" t="s">
        <v>537</v>
      </c>
      <c r="C850" t="s">
        <v>37</v>
      </c>
      <c r="D850" s="26">
        <v>20</v>
      </c>
      <c r="E850" s="19">
        <v>250</v>
      </c>
    </row>
    <row r="851" spans="1:5" x14ac:dyDescent="0.35">
      <c r="A851" t="s">
        <v>185</v>
      </c>
      <c r="B851" t="s">
        <v>537</v>
      </c>
      <c r="C851" t="s">
        <v>48</v>
      </c>
      <c r="D851" s="26">
        <v>10</v>
      </c>
      <c r="E851" s="19">
        <v>360</v>
      </c>
    </row>
    <row r="852" spans="1:5" x14ac:dyDescent="0.35">
      <c r="A852" t="s">
        <v>185</v>
      </c>
      <c r="B852" t="s">
        <v>537</v>
      </c>
      <c r="C852" t="s">
        <v>70</v>
      </c>
      <c r="D852" s="26">
        <v>20</v>
      </c>
      <c r="E852" s="19">
        <v>912</v>
      </c>
    </row>
    <row r="853" spans="1:5" x14ac:dyDescent="0.35">
      <c r="A853" t="s">
        <v>185</v>
      </c>
      <c r="B853" t="s">
        <v>537</v>
      </c>
      <c r="C853" t="s">
        <v>42</v>
      </c>
      <c r="D853" s="26">
        <v>15</v>
      </c>
      <c r="E853" s="19">
        <v>522</v>
      </c>
    </row>
    <row r="854" spans="1:5" x14ac:dyDescent="0.35">
      <c r="A854" t="s">
        <v>185</v>
      </c>
      <c r="B854" t="s">
        <v>537</v>
      </c>
      <c r="C854" t="s">
        <v>80</v>
      </c>
      <c r="D854" s="26">
        <v>12</v>
      </c>
      <c r="E854" s="19">
        <v>126</v>
      </c>
    </row>
    <row r="855" spans="1:5" x14ac:dyDescent="0.35">
      <c r="A855" t="s">
        <v>185</v>
      </c>
      <c r="B855" t="s">
        <v>537</v>
      </c>
      <c r="C855" t="s">
        <v>89</v>
      </c>
      <c r="D855" s="26">
        <v>40</v>
      </c>
      <c r="E855" s="19">
        <v>1756</v>
      </c>
    </row>
    <row r="856" spans="1:5" x14ac:dyDescent="0.35">
      <c r="A856" t="s">
        <v>185</v>
      </c>
      <c r="B856" t="s">
        <v>537</v>
      </c>
      <c r="C856" t="s">
        <v>105</v>
      </c>
      <c r="D856" s="26">
        <v>30</v>
      </c>
      <c r="E856" s="19">
        <v>1035</v>
      </c>
    </row>
    <row r="857" spans="1:5" x14ac:dyDescent="0.35">
      <c r="A857" t="s">
        <v>185</v>
      </c>
      <c r="B857" t="s">
        <v>537</v>
      </c>
      <c r="C857" t="s">
        <v>23</v>
      </c>
      <c r="D857" s="26">
        <v>40</v>
      </c>
      <c r="E857" s="19">
        <v>2089.99999836087</v>
      </c>
    </row>
    <row r="858" spans="1:5" x14ac:dyDescent="0.35">
      <c r="A858" t="s">
        <v>185</v>
      </c>
      <c r="B858" t="s">
        <v>537</v>
      </c>
      <c r="C858" t="s">
        <v>60</v>
      </c>
      <c r="D858" s="26">
        <v>15</v>
      </c>
      <c r="E858" s="19">
        <v>142.5</v>
      </c>
    </row>
    <row r="859" spans="1:5" x14ac:dyDescent="0.35">
      <c r="A859" t="s">
        <v>185</v>
      </c>
      <c r="B859" t="s">
        <v>537</v>
      </c>
      <c r="C859" t="s">
        <v>26</v>
      </c>
      <c r="D859" s="26">
        <v>16</v>
      </c>
      <c r="E859" s="19">
        <v>608</v>
      </c>
    </row>
    <row r="860" spans="1:5" x14ac:dyDescent="0.35">
      <c r="A860" t="s">
        <v>185</v>
      </c>
      <c r="B860" t="s">
        <v>537</v>
      </c>
      <c r="C860" t="s">
        <v>106</v>
      </c>
      <c r="D860" s="26">
        <v>20</v>
      </c>
      <c r="E860" s="19">
        <v>679.99999523162796</v>
      </c>
    </row>
    <row r="861" spans="1:5" x14ac:dyDescent="0.35">
      <c r="A861" t="s">
        <v>185</v>
      </c>
      <c r="B861" t="s">
        <v>537</v>
      </c>
      <c r="C861" t="s">
        <v>90</v>
      </c>
      <c r="D861" s="26">
        <v>40</v>
      </c>
      <c r="E861" s="19">
        <v>339.99999761581398</v>
      </c>
    </row>
    <row r="862" spans="1:5" x14ac:dyDescent="0.35">
      <c r="A862" t="s">
        <v>185</v>
      </c>
      <c r="B862" t="s">
        <v>537</v>
      </c>
      <c r="C862" t="s">
        <v>50</v>
      </c>
      <c r="D862" s="26">
        <v>10</v>
      </c>
      <c r="E862" s="19">
        <v>184</v>
      </c>
    </row>
    <row r="863" spans="1:5" x14ac:dyDescent="0.35">
      <c r="A863" t="s">
        <v>185</v>
      </c>
      <c r="B863" t="s">
        <v>537</v>
      </c>
      <c r="C863" t="s">
        <v>52</v>
      </c>
      <c r="D863" s="26">
        <v>6</v>
      </c>
      <c r="E863" s="19">
        <v>99.194999304413798</v>
      </c>
    </row>
    <row r="864" spans="1:5" x14ac:dyDescent="0.35">
      <c r="A864" t="s">
        <v>185</v>
      </c>
      <c r="B864" t="s">
        <v>537</v>
      </c>
      <c r="C864" t="s">
        <v>41</v>
      </c>
      <c r="D864" s="26">
        <v>6</v>
      </c>
      <c r="E864" s="19">
        <v>187.38</v>
      </c>
    </row>
    <row r="865" spans="1:5" x14ac:dyDescent="0.35">
      <c r="A865" t="s">
        <v>185</v>
      </c>
      <c r="B865" t="s">
        <v>537</v>
      </c>
      <c r="C865" t="s">
        <v>55</v>
      </c>
      <c r="D865" s="26">
        <v>6</v>
      </c>
      <c r="E865" s="19">
        <v>108</v>
      </c>
    </row>
    <row r="866" spans="1:5" x14ac:dyDescent="0.35">
      <c r="A866" t="s">
        <v>148</v>
      </c>
      <c r="B866" t="s">
        <v>540</v>
      </c>
      <c r="C866" t="s">
        <v>97</v>
      </c>
      <c r="D866" s="26">
        <v>40</v>
      </c>
      <c r="E866" s="19">
        <v>1599.9999940395301</v>
      </c>
    </row>
    <row r="867" spans="1:5" x14ac:dyDescent="0.35">
      <c r="A867" t="s">
        <v>148</v>
      </c>
      <c r="B867" t="s">
        <v>540</v>
      </c>
      <c r="C867" t="s">
        <v>68</v>
      </c>
      <c r="D867" s="26">
        <v>10</v>
      </c>
      <c r="E867" s="19">
        <v>89.599999666213904</v>
      </c>
    </row>
    <row r="868" spans="1:5" x14ac:dyDescent="0.35">
      <c r="A868" t="s">
        <v>148</v>
      </c>
      <c r="B868" t="s">
        <v>540</v>
      </c>
      <c r="C868" t="s">
        <v>72</v>
      </c>
      <c r="D868" s="26">
        <v>16</v>
      </c>
      <c r="E868" s="19">
        <v>97.279999637603694</v>
      </c>
    </row>
    <row r="869" spans="1:5" x14ac:dyDescent="0.35">
      <c r="A869" t="s">
        <v>148</v>
      </c>
      <c r="B869" t="s">
        <v>540</v>
      </c>
      <c r="C869" t="s">
        <v>109</v>
      </c>
      <c r="D869" s="26">
        <v>10</v>
      </c>
      <c r="E869" s="19">
        <v>176</v>
      </c>
    </row>
    <row r="870" spans="1:5" x14ac:dyDescent="0.35">
      <c r="A870" t="s">
        <v>148</v>
      </c>
      <c r="B870" t="s">
        <v>540</v>
      </c>
      <c r="C870" t="s">
        <v>22</v>
      </c>
      <c r="D870" s="26">
        <v>70</v>
      </c>
      <c r="E870" s="19">
        <v>2074.79999837279</v>
      </c>
    </row>
    <row r="871" spans="1:5" x14ac:dyDescent="0.35">
      <c r="A871" t="s">
        <v>148</v>
      </c>
      <c r="B871" t="s">
        <v>540</v>
      </c>
      <c r="C871" t="s">
        <v>30</v>
      </c>
      <c r="D871" s="26">
        <v>31</v>
      </c>
      <c r="E871" s="19">
        <v>1251.0999999999999</v>
      </c>
    </row>
    <row r="872" spans="1:5" x14ac:dyDescent="0.35">
      <c r="A872" t="s">
        <v>148</v>
      </c>
      <c r="B872" t="s">
        <v>540</v>
      </c>
      <c r="C872" t="s">
        <v>57</v>
      </c>
      <c r="D872" s="26">
        <v>42</v>
      </c>
      <c r="E872" s="19">
        <v>398.99999968707499</v>
      </c>
    </row>
    <row r="873" spans="1:5" x14ac:dyDescent="0.35">
      <c r="A873" t="s">
        <v>148</v>
      </c>
      <c r="B873" t="s">
        <v>540</v>
      </c>
      <c r="C873" t="s">
        <v>49</v>
      </c>
      <c r="D873" s="26">
        <v>60</v>
      </c>
      <c r="E873" s="19">
        <v>691.199997425079</v>
      </c>
    </row>
    <row r="874" spans="1:5" x14ac:dyDescent="0.35">
      <c r="A874" t="s">
        <v>148</v>
      </c>
      <c r="B874" t="s">
        <v>540</v>
      </c>
      <c r="C874" t="s">
        <v>85</v>
      </c>
      <c r="D874" s="26">
        <v>49</v>
      </c>
      <c r="E874" s="19">
        <v>8263.3599692165808</v>
      </c>
    </row>
    <row r="875" spans="1:5" x14ac:dyDescent="0.35">
      <c r="A875" t="s">
        <v>148</v>
      </c>
      <c r="B875" t="s">
        <v>540</v>
      </c>
      <c r="C875" t="s">
        <v>37</v>
      </c>
      <c r="D875" s="26">
        <v>45</v>
      </c>
      <c r="E875" s="19">
        <v>427.49999910592999</v>
      </c>
    </row>
    <row r="876" spans="1:5" x14ac:dyDescent="0.35">
      <c r="A876" t="s">
        <v>148</v>
      </c>
      <c r="B876" t="s">
        <v>540</v>
      </c>
      <c r="C876" t="s">
        <v>28</v>
      </c>
      <c r="D876" s="26">
        <v>15</v>
      </c>
      <c r="E876" s="19">
        <v>456</v>
      </c>
    </row>
    <row r="877" spans="1:5" x14ac:dyDescent="0.35">
      <c r="A877" t="s">
        <v>148</v>
      </c>
      <c r="B877" t="s">
        <v>540</v>
      </c>
      <c r="C877" t="s">
        <v>46</v>
      </c>
      <c r="D877" s="26">
        <v>46</v>
      </c>
      <c r="E877" s="19">
        <v>719.72499960996197</v>
      </c>
    </row>
    <row r="878" spans="1:5" x14ac:dyDescent="0.35">
      <c r="A878" t="s">
        <v>148</v>
      </c>
      <c r="B878" t="s">
        <v>540</v>
      </c>
      <c r="C878" t="s">
        <v>53</v>
      </c>
      <c r="D878" s="26">
        <v>24</v>
      </c>
      <c r="E878" s="19">
        <v>698.24999910816496</v>
      </c>
    </row>
    <row r="879" spans="1:5" x14ac:dyDescent="0.35">
      <c r="A879" t="s">
        <v>148</v>
      </c>
      <c r="B879" t="s">
        <v>540</v>
      </c>
      <c r="C879" t="s">
        <v>94</v>
      </c>
      <c r="D879" s="26">
        <v>30</v>
      </c>
      <c r="E879" s="19">
        <v>240</v>
      </c>
    </row>
    <row r="880" spans="1:5" x14ac:dyDescent="0.35">
      <c r="A880" t="s">
        <v>148</v>
      </c>
      <c r="B880" t="s">
        <v>540</v>
      </c>
      <c r="C880" t="s">
        <v>92</v>
      </c>
      <c r="D880" s="26">
        <v>15</v>
      </c>
      <c r="E880" s="19">
        <v>299.24999976530597</v>
      </c>
    </row>
    <row r="881" spans="1:5" x14ac:dyDescent="0.35">
      <c r="A881" t="s">
        <v>148</v>
      </c>
      <c r="B881" t="s">
        <v>540</v>
      </c>
      <c r="C881" t="s">
        <v>26</v>
      </c>
      <c r="D881" s="26">
        <v>80</v>
      </c>
      <c r="E881" s="19">
        <v>2925.9999983012599</v>
      </c>
    </row>
    <row r="882" spans="1:5" x14ac:dyDescent="0.35">
      <c r="A882" t="s">
        <v>148</v>
      </c>
      <c r="B882" t="s">
        <v>540</v>
      </c>
      <c r="C882" t="s">
        <v>43</v>
      </c>
      <c r="D882" s="26">
        <v>20</v>
      </c>
      <c r="E882" s="19">
        <v>360</v>
      </c>
    </row>
    <row r="883" spans="1:5" x14ac:dyDescent="0.35">
      <c r="A883" t="s">
        <v>148</v>
      </c>
      <c r="B883" t="s">
        <v>540</v>
      </c>
      <c r="C883" t="s">
        <v>23</v>
      </c>
      <c r="D883" s="26">
        <v>20</v>
      </c>
      <c r="E883" s="19">
        <v>1044.99999918043</v>
      </c>
    </row>
    <row r="884" spans="1:5" x14ac:dyDescent="0.35">
      <c r="A884" t="s">
        <v>148</v>
      </c>
      <c r="B884" t="s">
        <v>540</v>
      </c>
      <c r="C884" t="s">
        <v>29</v>
      </c>
      <c r="D884" s="26">
        <v>70</v>
      </c>
      <c r="E884" s="19">
        <v>2260.99999822676</v>
      </c>
    </row>
    <row r="885" spans="1:5" x14ac:dyDescent="0.35">
      <c r="A885" t="s">
        <v>148</v>
      </c>
      <c r="B885" t="s">
        <v>540</v>
      </c>
      <c r="C885" t="s">
        <v>40</v>
      </c>
      <c r="D885" s="26">
        <v>15</v>
      </c>
      <c r="E885" s="19">
        <v>306.37499975971798</v>
      </c>
    </row>
    <row r="886" spans="1:5" x14ac:dyDescent="0.35">
      <c r="A886" t="s">
        <v>148</v>
      </c>
      <c r="B886" t="s">
        <v>540</v>
      </c>
      <c r="C886" t="s">
        <v>114</v>
      </c>
      <c r="D886" s="26">
        <v>70</v>
      </c>
      <c r="E886" s="19">
        <v>1750</v>
      </c>
    </row>
    <row r="887" spans="1:5" x14ac:dyDescent="0.35">
      <c r="A887" t="s">
        <v>148</v>
      </c>
      <c r="B887" t="s">
        <v>540</v>
      </c>
      <c r="C887" t="s">
        <v>90</v>
      </c>
      <c r="D887" s="26">
        <v>42</v>
      </c>
      <c r="E887" s="19">
        <v>420</v>
      </c>
    </row>
    <row r="888" spans="1:5" x14ac:dyDescent="0.35">
      <c r="A888" t="s">
        <v>148</v>
      </c>
      <c r="B888" t="s">
        <v>540</v>
      </c>
      <c r="C888" t="s">
        <v>65</v>
      </c>
      <c r="D888" s="26">
        <v>40</v>
      </c>
      <c r="E888" s="19">
        <v>840</v>
      </c>
    </row>
    <row r="889" spans="1:5" x14ac:dyDescent="0.35">
      <c r="A889" t="s">
        <v>148</v>
      </c>
      <c r="B889" t="s">
        <v>540</v>
      </c>
      <c r="C889" t="s">
        <v>35</v>
      </c>
      <c r="D889" s="26">
        <v>16</v>
      </c>
      <c r="E889" s="19">
        <v>496</v>
      </c>
    </row>
    <row r="890" spans="1:5" x14ac:dyDescent="0.35">
      <c r="A890" t="s">
        <v>148</v>
      </c>
      <c r="B890" t="s">
        <v>540</v>
      </c>
      <c r="C890" t="s">
        <v>47</v>
      </c>
      <c r="D890" s="26">
        <v>5</v>
      </c>
      <c r="E890" s="19">
        <v>142.5</v>
      </c>
    </row>
    <row r="891" spans="1:5" x14ac:dyDescent="0.35">
      <c r="A891" t="s">
        <v>104</v>
      </c>
      <c r="B891" t="s">
        <v>540</v>
      </c>
      <c r="C891" t="s">
        <v>70</v>
      </c>
      <c r="D891" s="26">
        <v>20</v>
      </c>
      <c r="E891" s="19">
        <v>728</v>
      </c>
    </row>
    <row r="892" spans="1:5" x14ac:dyDescent="0.35">
      <c r="A892" t="s">
        <v>104</v>
      </c>
      <c r="B892" t="s">
        <v>540</v>
      </c>
      <c r="C892" t="s">
        <v>30</v>
      </c>
      <c r="D892" s="26">
        <v>32</v>
      </c>
      <c r="E892" s="19">
        <v>1458.8</v>
      </c>
    </row>
    <row r="893" spans="1:5" x14ac:dyDescent="0.35">
      <c r="A893" t="s">
        <v>104</v>
      </c>
      <c r="B893" t="s">
        <v>540</v>
      </c>
      <c r="C893" t="s">
        <v>23</v>
      </c>
      <c r="D893" s="26">
        <v>12</v>
      </c>
      <c r="E893" s="19">
        <v>660</v>
      </c>
    </row>
    <row r="894" spans="1:5" x14ac:dyDescent="0.35">
      <c r="A894" t="s">
        <v>104</v>
      </c>
      <c r="B894" t="s">
        <v>540</v>
      </c>
      <c r="C894" t="s">
        <v>38</v>
      </c>
      <c r="D894" s="26">
        <v>6</v>
      </c>
      <c r="E894" s="19">
        <v>263.39999999999998</v>
      </c>
    </row>
    <row r="895" spans="1:5" x14ac:dyDescent="0.35">
      <c r="A895" t="s">
        <v>104</v>
      </c>
      <c r="B895" t="s">
        <v>540</v>
      </c>
      <c r="C895" t="s">
        <v>42</v>
      </c>
      <c r="D895" s="26">
        <v>30</v>
      </c>
      <c r="E895" s="19">
        <v>1044</v>
      </c>
    </row>
    <row r="896" spans="1:5" x14ac:dyDescent="0.35">
      <c r="A896" t="s">
        <v>104</v>
      </c>
      <c r="B896" t="s">
        <v>540</v>
      </c>
      <c r="C896" t="s">
        <v>55</v>
      </c>
      <c r="D896" s="26">
        <v>10</v>
      </c>
      <c r="E896" s="19">
        <v>180</v>
      </c>
    </row>
    <row r="897" spans="1:5" x14ac:dyDescent="0.35">
      <c r="A897" t="s">
        <v>104</v>
      </c>
      <c r="B897" t="s">
        <v>540</v>
      </c>
      <c r="C897" t="s">
        <v>72</v>
      </c>
      <c r="D897" s="26">
        <v>12</v>
      </c>
      <c r="E897" s="19">
        <v>114</v>
      </c>
    </row>
    <row r="898" spans="1:5" x14ac:dyDescent="0.35">
      <c r="A898" t="s">
        <v>104</v>
      </c>
      <c r="B898" t="s">
        <v>540</v>
      </c>
      <c r="C898" t="s">
        <v>46</v>
      </c>
      <c r="D898" s="26">
        <v>20</v>
      </c>
      <c r="E898" s="19">
        <v>349</v>
      </c>
    </row>
    <row r="899" spans="1:5" x14ac:dyDescent="0.35">
      <c r="A899" t="s">
        <v>104</v>
      </c>
      <c r="B899" t="s">
        <v>540</v>
      </c>
      <c r="C899" t="s">
        <v>56</v>
      </c>
      <c r="D899" s="26">
        <v>20</v>
      </c>
      <c r="E899" s="19">
        <v>120</v>
      </c>
    </row>
    <row r="900" spans="1:5" x14ac:dyDescent="0.35">
      <c r="A900" t="s">
        <v>104</v>
      </c>
      <c r="B900" t="s">
        <v>540</v>
      </c>
      <c r="C900" t="s">
        <v>57</v>
      </c>
      <c r="D900" s="26">
        <v>10</v>
      </c>
      <c r="E900" s="19">
        <v>125</v>
      </c>
    </row>
    <row r="901" spans="1:5" x14ac:dyDescent="0.35">
      <c r="A901" t="s">
        <v>171</v>
      </c>
      <c r="B901" t="s">
        <v>538</v>
      </c>
      <c r="C901" t="s">
        <v>122</v>
      </c>
      <c r="D901" s="26">
        <v>6</v>
      </c>
      <c r="E901" s="19">
        <v>42</v>
      </c>
    </row>
    <row r="902" spans="1:5" x14ac:dyDescent="0.35">
      <c r="A902" t="s">
        <v>171</v>
      </c>
      <c r="B902" t="s">
        <v>538</v>
      </c>
      <c r="C902" t="s">
        <v>23</v>
      </c>
      <c r="D902" s="26">
        <v>4</v>
      </c>
      <c r="E902" s="19">
        <v>220</v>
      </c>
    </row>
    <row r="903" spans="1:5" x14ac:dyDescent="0.35">
      <c r="A903" t="s">
        <v>171</v>
      </c>
      <c r="B903" t="s">
        <v>538</v>
      </c>
      <c r="C903" t="s">
        <v>96</v>
      </c>
      <c r="D903" s="26">
        <v>9</v>
      </c>
      <c r="E903" s="19">
        <v>135</v>
      </c>
    </row>
    <row r="904" spans="1:5" x14ac:dyDescent="0.35">
      <c r="A904" t="s">
        <v>171</v>
      </c>
      <c r="B904" t="s">
        <v>538</v>
      </c>
      <c r="C904" t="s">
        <v>43</v>
      </c>
      <c r="D904" s="26">
        <v>8</v>
      </c>
      <c r="E904" s="19">
        <v>144</v>
      </c>
    </row>
    <row r="905" spans="1:5" x14ac:dyDescent="0.35">
      <c r="A905" t="s">
        <v>171</v>
      </c>
      <c r="B905" t="s">
        <v>538</v>
      </c>
      <c r="C905" t="s">
        <v>48</v>
      </c>
      <c r="D905" s="26">
        <v>3</v>
      </c>
      <c r="E905" s="19">
        <v>108</v>
      </c>
    </row>
    <row r="906" spans="1:5" x14ac:dyDescent="0.35">
      <c r="A906" t="s">
        <v>284</v>
      </c>
      <c r="B906" t="s">
        <v>537</v>
      </c>
      <c r="C906" t="s">
        <v>63</v>
      </c>
      <c r="D906" s="26">
        <v>12</v>
      </c>
      <c r="E906" s="19">
        <v>223.2</v>
      </c>
    </row>
    <row r="907" spans="1:5" x14ac:dyDescent="0.35">
      <c r="A907" t="s">
        <v>284</v>
      </c>
      <c r="B907" t="s">
        <v>537</v>
      </c>
      <c r="C907" t="s">
        <v>90</v>
      </c>
      <c r="D907" s="26">
        <v>12</v>
      </c>
      <c r="E907" s="19">
        <v>96</v>
      </c>
    </row>
    <row r="908" spans="1:5" x14ac:dyDescent="0.35">
      <c r="A908" t="s">
        <v>284</v>
      </c>
      <c r="B908" t="s">
        <v>537</v>
      </c>
      <c r="C908" t="s">
        <v>23</v>
      </c>
      <c r="D908" s="26">
        <v>2</v>
      </c>
      <c r="E908" s="19">
        <v>110</v>
      </c>
    </row>
    <row r="909" spans="1:5" x14ac:dyDescent="0.35">
      <c r="A909" t="s">
        <v>284</v>
      </c>
      <c r="B909" t="s">
        <v>537</v>
      </c>
      <c r="C909" t="s">
        <v>56</v>
      </c>
      <c r="D909" s="26">
        <v>5</v>
      </c>
      <c r="E909" s="19">
        <v>30</v>
      </c>
    </row>
    <row r="910" spans="1:5" x14ac:dyDescent="0.35">
      <c r="A910" t="s">
        <v>284</v>
      </c>
      <c r="B910" t="s">
        <v>537</v>
      </c>
      <c r="C910" t="s">
        <v>51</v>
      </c>
      <c r="D910" s="26">
        <v>20</v>
      </c>
      <c r="E910" s="19">
        <v>427</v>
      </c>
    </row>
    <row r="911" spans="1:5" x14ac:dyDescent="0.35">
      <c r="A911" t="s">
        <v>284</v>
      </c>
      <c r="B911" t="s">
        <v>537</v>
      </c>
      <c r="C911" t="s">
        <v>58</v>
      </c>
      <c r="D911" s="26">
        <v>6</v>
      </c>
      <c r="E911" s="19">
        <v>180</v>
      </c>
    </row>
    <row r="912" spans="1:5" x14ac:dyDescent="0.35">
      <c r="A912" t="s">
        <v>284</v>
      </c>
      <c r="B912" t="s">
        <v>537</v>
      </c>
      <c r="C912" t="s">
        <v>42</v>
      </c>
      <c r="D912" s="26">
        <v>5</v>
      </c>
      <c r="E912" s="19">
        <v>174</v>
      </c>
    </row>
    <row r="913" spans="1:5" x14ac:dyDescent="0.35">
      <c r="A913" t="s">
        <v>284</v>
      </c>
      <c r="B913" t="s">
        <v>537</v>
      </c>
      <c r="C913" t="s">
        <v>92</v>
      </c>
      <c r="D913" s="26">
        <v>30</v>
      </c>
      <c r="E913" s="19">
        <v>630</v>
      </c>
    </row>
    <row r="914" spans="1:5" x14ac:dyDescent="0.35">
      <c r="A914" t="s">
        <v>284</v>
      </c>
      <c r="B914" t="s">
        <v>537</v>
      </c>
      <c r="C914" t="s">
        <v>86</v>
      </c>
      <c r="D914" s="26">
        <v>15</v>
      </c>
      <c r="E914" s="19">
        <v>1215</v>
      </c>
    </row>
    <row r="915" spans="1:5" x14ac:dyDescent="0.35">
      <c r="A915" t="s">
        <v>284</v>
      </c>
      <c r="B915" t="s">
        <v>537</v>
      </c>
      <c r="C915" t="s">
        <v>55</v>
      </c>
      <c r="D915" s="26">
        <v>10</v>
      </c>
      <c r="E915" s="19">
        <v>180</v>
      </c>
    </row>
    <row r="916" spans="1:5" x14ac:dyDescent="0.35">
      <c r="A916" t="s">
        <v>284</v>
      </c>
      <c r="B916" t="s">
        <v>537</v>
      </c>
      <c r="C916" t="s">
        <v>107</v>
      </c>
      <c r="D916" s="26">
        <v>15</v>
      </c>
      <c r="E916" s="19">
        <v>195</v>
      </c>
    </row>
    <row r="917" spans="1:5" x14ac:dyDescent="0.35">
      <c r="A917" t="s">
        <v>19</v>
      </c>
      <c r="B917" t="s">
        <v>532</v>
      </c>
      <c r="C917" t="s">
        <v>97</v>
      </c>
      <c r="D917" s="26">
        <v>25</v>
      </c>
      <c r="E917" s="19">
        <v>1124.9999981373501</v>
      </c>
    </row>
    <row r="918" spans="1:5" x14ac:dyDescent="0.35">
      <c r="A918" t="s">
        <v>19</v>
      </c>
      <c r="B918" t="s">
        <v>532</v>
      </c>
      <c r="C918" t="s">
        <v>20</v>
      </c>
      <c r="D918" s="26">
        <v>145</v>
      </c>
      <c r="E918" s="19">
        <v>14274.089982149801</v>
      </c>
    </row>
    <row r="919" spans="1:5" x14ac:dyDescent="0.35">
      <c r="A919" t="s">
        <v>19</v>
      </c>
      <c r="B919" t="s">
        <v>532</v>
      </c>
      <c r="C919" t="s">
        <v>87</v>
      </c>
      <c r="D919" s="26">
        <v>30</v>
      </c>
      <c r="E919" s="19">
        <v>388.79999935626898</v>
      </c>
    </row>
    <row r="920" spans="1:5" x14ac:dyDescent="0.35">
      <c r="A920" t="s">
        <v>19</v>
      </c>
      <c r="B920" t="s">
        <v>532</v>
      </c>
      <c r="C920" t="s">
        <v>91</v>
      </c>
      <c r="D920" s="26">
        <v>15</v>
      </c>
      <c r="E920" s="19">
        <v>310.5</v>
      </c>
    </row>
    <row r="921" spans="1:5" x14ac:dyDescent="0.35">
      <c r="A921" t="s">
        <v>19</v>
      </c>
      <c r="B921" t="s">
        <v>532</v>
      </c>
      <c r="C921" t="s">
        <v>89</v>
      </c>
      <c r="D921" s="26">
        <v>50</v>
      </c>
      <c r="E921" s="19">
        <v>1755</v>
      </c>
    </row>
    <row r="922" spans="1:5" x14ac:dyDescent="0.35">
      <c r="A922" t="s">
        <v>19</v>
      </c>
      <c r="B922" t="s">
        <v>532</v>
      </c>
      <c r="C922" t="s">
        <v>122</v>
      </c>
      <c r="D922" s="26">
        <v>24</v>
      </c>
      <c r="E922" s="19">
        <v>168</v>
      </c>
    </row>
    <row r="923" spans="1:5" x14ac:dyDescent="0.35">
      <c r="A923" t="s">
        <v>19</v>
      </c>
      <c r="B923" t="s">
        <v>532</v>
      </c>
      <c r="C923" t="s">
        <v>79</v>
      </c>
      <c r="D923" s="26">
        <v>42</v>
      </c>
      <c r="E923" s="19">
        <v>516.75</v>
      </c>
    </row>
    <row r="924" spans="1:5" x14ac:dyDescent="0.35">
      <c r="A924" t="s">
        <v>19</v>
      </c>
      <c r="B924" t="s">
        <v>532</v>
      </c>
      <c r="C924" t="s">
        <v>46</v>
      </c>
      <c r="D924" s="26">
        <v>245</v>
      </c>
      <c r="E924" s="19">
        <v>3662.6749942004599</v>
      </c>
    </row>
    <row r="925" spans="1:5" x14ac:dyDescent="0.35">
      <c r="A925" t="s">
        <v>19</v>
      </c>
      <c r="B925" t="s">
        <v>532</v>
      </c>
      <c r="C925" t="s">
        <v>57</v>
      </c>
      <c r="D925" s="26">
        <v>160</v>
      </c>
      <c r="E925" s="19">
        <v>1720</v>
      </c>
    </row>
    <row r="926" spans="1:5" x14ac:dyDescent="0.35">
      <c r="A926" t="s">
        <v>19</v>
      </c>
      <c r="B926" t="s">
        <v>532</v>
      </c>
      <c r="C926" t="s">
        <v>68</v>
      </c>
      <c r="D926" s="26">
        <v>89</v>
      </c>
      <c r="E926" s="19">
        <v>1055.5999979972801</v>
      </c>
    </row>
    <row r="927" spans="1:5" x14ac:dyDescent="0.35">
      <c r="A927" t="s">
        <v>19</v>
      </c>
      <c r="B927" t="s">
        <v>532</v>
      </c>
      <c r="C927" t="s">
        <v>105</v>
      </c>
      <c r="D927" s="26">
        <v>24</v>
      </c>
      <c r="E927" s="19">
        <v>1104</v>
      </c>
    </row>
    <row r="928" spans="1:5" x14ac:dyDescent="0.35">
      <c r="A928" t="s">
        <v>19</v>
      </c>
      <c r="B928" t="s">
        <v>532</v>
      </c>
      <c r="C928" t="s">
        <v>23</v>
      </c>
      <c r="D928" s="26">
        <v>155</v>
      </c>
      <c r="E928" s="19">
        <v>6445.9999895095798</v>
      </c>
    </row>
    <row r="929" spans="1:5" x14ac:dyDescent="0.35">
      <c r="A929" t="s">
        <v>19</v>
      </c>
      <c r="B929" t="s">
        <v>532</v>
      </c>
      <c r="C929" t="s">
        <v>26</v>
      </c>
      <c r="D929" s="26">
        <v>175</v>
      </c>
      <c r="E929" s="19">
        <v>6060.9999909400904</v>
      </c>
    </row>
    <row r="930" spans="1:5" x14ac:dyDescent="0.35">
      <c r="A930" t="s">
        <v>19</v>
      </c>
      <c r="B930" t="s">
        <v>532</v>
      </c>
      <c r="C930" t="s">
        <v>55</v>
      </c>
      <c r="D930" s="26">
        <v>130</v>
      </c>
      <c r="E930" s="19">
        <v>2204.9999946355802</v>
      </c>
    </row>
    <row r="931" spans="1:5" x14ac:dyDescent="0.35">
      <c r="A931" t="s">
        <v>19</v>
      </c>
      <c r="B931" t="s">
        <v>532</v>
      </c>
      <c r="C931" t="s">
        <v>88</v>
      </c>
      <c r="D931" s="26">
        <v>15</v>
      </c>
      <c r="E931" s="19">
        <v>268.387498117983</v>
      </c>
    </row>
    <row r="932" spans="1:5" x14ac:dyDescent="0.35">
      <c r="A932" t="s">
        <v>19</v>
      </c>
      <c r="B932" t="s">
        <v>532</v>
      </c>
      <c r="C932" t="s">
        <v>66</v>
      </c>
      <c r="D932" s="26">
        <v>36</v>
      </c>
      <c r="E932" s="19">
        <v>1695.99999684095</v>
      </c>
    </row>
    <row r="933" spans="1:5" x14ac:dyDescent="0.35">
      <c r="A933" t="s">
        <v>19</v>
      </c>
      <c r="B933" t="s">
        <v>532</v>
      </c>
      <c r="C933" t="s">
        <v>90</v>
      </c>
      <c r="D933" s="26">
        <v>15</v>
      </c>
      <c r="E933" s="19">
        <v>134.99999977648201</v>
      </c>
    </row>
    <row r="934" spans="1:5" x14ac:dyDescent="0.35">
      <c r="A934" t="s">
        <v>19</v>
      </c>
      <c r="B934" t="s">
        <v>532</v>
      </c>
      <c r="C934" t="s">
        <v>52</v>
      </c>
      <c r="D934" s="26">
        <v>112</v>
      </c>
      <c r="E934" s="19">
        <v>1705.8999988451601</v>
      </c>
    </row>
    <row r="935" spans="1:5" x14ac:dyDescent="0.35">
      <c r="A935" t="s">
        <v>19</v>
      </c>
      <c r="B935" t="s">
        <v>532</v>
      </c>
      <c r="C935" t="s">
        <v>47</v>
      </c>
      <c r="D935" s="26">
        <v>96</v>
      </c>
      <c r="E935" s="19">
        <v>1915.1999877691201</v>
      </c>
    </row>
    <row r="936" spans="1:5" x14ac:dyDescent="0.35">
      <c r="A936" t="s">
        <v>104</v>
      </c>
      <c r="B936" t="s">
        <v>533</v>
      </c>
      <c r="C936" t="s">
        <v>44</v>
      </c>
      <c r="D936" s="26">
        <v>45</v>
      </c>
      <c r="E936" s="19">
        <v>358.25749979149498</v>
      </c>
    </row>
    <row r="937" spans="1:5" x14ac:dyDescent="0.35">
      <c r="A937" t="s">
        <v>104</v>
      </c>
      <c r="B937" t="s">
        <v>533</v>
      </c>
      <c r="C937" t="s">
        <v>76</v>
      </c>
      <c r="D937" s="26">
        <v>50</v>
      </c>
      <c r="E937" s="19">
        <v>780</v>
      </c>
    </row>
    <row r="938" spans="1:5" x14ac:dyDescent="0.35">
      <c r="A938" t="s">
        <v>104</v>
      </c>
      <c r="B938" t="s">
        <v>533</v>
      </c>
      <c r="C938" t="s">
        <v>30</v>
      </c>
      <c r="D938" s="26">
        <v>35</v>
      </c>
      <c r="E938" s="19">
        <v>1379.94999926537</v>
      </c>
    </row>
    <row r="939" spans="1:5" x14ac:dyDescent="0.35">
      <c r="A939" t="s">
        <v>104</v>
      </c>
      <c r="B939" t="s">
        <v>533</v>
      </c>
      <c r="C939" t="s">
        <v>96</v>
      </c>
      <c r="D939" s="26">
        <v>21</v>
      </c>
      <c r="E939" s="19">
        <v>189</v>
      </c>
    </row>
    <row r="940" spans="1:5" x14ac:dyDescent="0.35">
      <c r="A940" t="s">
        <v>104</v>
      </c>
      <c r="B940" t="s">
        <v>533</v>
      </c>
      <c r="C940" t="s">
        <v>92</v>
      </c>
      <c r="D940" s="26">
        <v>30</v>
      </c>
      <c r="E940" s="19">
        <v>504</v>
      </c>
    </row>
    <row r="941" spans="1:5" x14ac:dyDescent="0.35">
      <c r="A941" t="s">
        <v>104</v>
      </c>
      <c r="B941" t="s">
        <v>533</v>
      </c>
      <c r="C941" t="s">
        <v>48</v>
      </c>
      <c r="D941" s="26">
        <v>15</v>
      </c>
      <c r="E941" s="19">
        <v>432</v>
      </c>
    </row>
    <row r="942" spans="1:5" x14ac:dyDescent="0.35">
      <c r="A942" t="s">
        <v>104</v>
      </c>
      <c r="B942" t="s">
        <v>533</v>
      </c>
      <c r="C942" t="s">
        <v>40</v>
      </c>
      <c r="D942" s="26">
        <v>15</v>
      </c>
      <c r="E942" s="19">
        <v>258</v>
      </c>
    </row>
    <row r="943" spans="1:5" x14ac:dyDescent="0.35">
      <c r="A943" t="s">
        <v>104</v>
      </c>
      <c r="B943" t="s">
        <v>533</v>
      </c>
      <c r="C943" t="s">
        <v>56</v>
      </c>
      <c r="D943" s="26">
        <v>10</v>
      </c>
      <c r="E943" s="19">
        <v>60</v>
      </c>
    </row>
    <row r="944" spans="1:5" x14ac:dyDescent="0.35">
      <c r="A944" t="s">
        <v>104</v>
      </c>
      <c r="B944" t="s">
        <v>533</v>
      </c>
      <c r="C944" t="s">
        <v>87</v>
      </c>
      <c r="D944" s="26">
        <v>10</v>
      </c>
      <c r="E944" s="19">
        <v>180</v>
      </c>
    </row>
    <row r="945" spans="1:5" x14ac:dyDescent="0.35">
      <c r="A945" t="s">
        <v>104</v>
      </c>
      <c r="B945" t="s">
        <v>533</v>
      </c>
      <c r="C945" t="s">
        <v>46</v>
      </c>
      <c r="D945" s="26">
        <v>30</v>
      </c>
      <c r="E945" s="19">
        <v>497.32499960996199</v>
      </c>
    </row>
    <row r="946" spans="1:5" x14ac:dyDescent="0.35">
      <c r="A946" t="s">
        <v>104</v>
      </c>
      <c r="B946" t="s">
        <v>533</v>
      </c>
      <c r="C946" t="s">
        <v>75</v>
      </c>
      <c r="D946" s="26">
        <v>20</v>
      </c>
      <c r="E946" s="19">
        <v>170.99999986588901</v>
      </c>
    </row>
    <row r="947" spans="1:5" x14ac:dyDescent="0.35">
      <c r="A947" t="s">
        <v>104</v>
      </c>
      <c r="B947" t="s">
        <v>533</v>
      </c>
      <c r="C947" t="s">
        <v>107</v>
      </c>
      <c r="D947" s="26">
        <v>31</v>
      </c>
      <c r="E947" s="19">
        <v>382.84999969974098</v>
      </c>
    </row>
    <row r="948" spans="1:5" x14ac:dyDescent="0.35">
      <c r="A948" t="s">
        <v>104</v>
      </c>
      <c r="B948" t="s">
        <v>533</v>
      </c>
      <c r="C948" t="s">
        <v>63</v>
      </c>
      <c r="D948" s="26">
        <v>15</v>
      </c>
      <c r="E948" s="19">
        <v>331.312499740161</v>
      </c>
    </row>
    <row r="949" spans="1:5" x14ac:dyDescent="0.35">
      <c r="A949" t="s">
        <v>104</v>
      </c>
      <c r="B949" t="s">
        <v>533</v>
      </c>
      <c r="C949" t="s">
        <v>88</v>
      </c>
      <c r="D949" s="26">
        <v>30</v>
      </c>
      <c r="E949" s="19">
        <v>599.92499952949504</v>
      </c>
    </row>
    <row r="950" spans="1:5" x14ac:dyDescent="0.35">
      <c r="A950" t="s">
        <v>104</v>
      </c>
      <c r="B950" t="s">
        <v>533</v>
      </c>
      <c r="C950" t="s">
        <v>50</v>
      </c>
      <c r="D950" s="26">
        <v>20</v>
      </c>
      <c r="E950" s="19">
        <v>368</v>
      </c>
    </row>
    <row r="951" spans="1:5" x14ac:dyDescent="0.35">
      <c r="A951" t="s">
        <v>104</v>
      </c>
      <c r="B951" t="s">
        <v>533</v>
      </c>
      <c r="C951" t="s">
        <v>72</v>
      </c>
      <c r="D951" s="26">
        <v>40</v>
      </c>
      <c r="E951" s="19">
        <v>380</v>
      </c>
    </row>
    <row r="952" spans="1:5" x14ac:dyDescent="0.35">
      <c r="A952" t="s">
        <v>104</v>
      </c>
      <c r="B952" t="s">
        <v>533</v>
      </c>
      <c r="C952" t="s">
        <v>29</v>
      </c>
      <c r="D952" s="26">
        <v>30</v>
      </c>
      <c r="E952" s="19">
        <v>1020</v>
      </c>
    </row>
    <row r="953" spans="1:5" x14ac:dyDescent="0.35">
      <c r="A953" t="s">
        <v>104</v>
      </c>
      <c r="B953" t="s">
        <v>533</v>
      </c>
      <c r="C953" t="s">
        <v>33</v>
      </c>
      <c r="D953" s="26">
        <v>40</v>
      </c>
      <c r="E953" s="19">
        <v>760</v>
      </c>
    </row>
    <row r="954" spans="1:5" x14ac:dyDescent="0.35">
      <c r="A954" t="s">
        <v>104</v>
      </c>
      <c r="B954" t="s">
        <v>533</v>
      </c>
      <c r="C954" t="s">
        <v>58</v>
      </c>
      <c r="D954" s="26">
        <v>55</v>
      </c>
      <c r="E954" s="19">
        <v>1589.9999991059301</v>
      </c>
    </row>
    <row r="955" spans="1:5" x14ac:dyDescent="0.35">
      <c r="A955" t="s">
        <v>104</v>
      </c>
      <c r="B955" t="s">
        <v>533</v>
      </c>
      <c r="C955" t="s">
        <v>37</v>
      </c>
      <c r="D955" s="26">
        <v>40</v>
      </c>
      <c r="E955" s="19">
        <v>500</v>
      </c>
    </row>
    <row r="956" spans="1:5" x14ac:dyDescent="0.35">
      <c r="A956" t="s">
        <v>104</v>
      </c>
      <c r="B956" t="s">
        <v>533</v>
      </c>
      <c r="C956" t="s">
        <v>57</v>
      </c>
      <c r="D956" s="26">
        <v>9</v>
      </c>
      <c r="E956" s="19">
        <v>101.249999832361</v>
      </c>
    </row>
    <row r="957" spans="1:5" x14ac:dyDescent="0.35">
      <c r="A957" t="s">
        <v>104</v>
      </c>
      <c r="B957" t="s">
        <v>533</v>
      </c>
      <c r="C957" t="s">
        <v>25</v>
      </c>
      <c r="D957" s="26">
        <v>9</v>
      </c>
      <c r="E957" s="19">
        <v>265.67999956011698</v>
      </c>
    </row>
    <row r="958" spans="1:5" x14ac:dyDescent="0.35">
      <c r="A958" t="s">
        <v>104</v>
      </c>
      <c r="B958" t="s">
        <v>533</v>
      </c>
      <c r="C958" t="s">
        <v>66</v>
      </c>
      <c r="D958" s="26">
        <v>15</v>
      </c>
      <c r="E958" s="19">
        <v>755.24999940767805</v>
      </c>
    </row>
    <row r="959" spans="1:5" x14ac:dyDescent="0.35">
      <c r="A959" t="s">
        <v>104</v>
      </c>
      <c r="B959" t="s">
        <v>533</v>
      </c>
      <c r="C959" t="s">
        <v>35</v>
      </c>
      <c r="D959" s="26">
        <v>24</v>
      </c>
      <c r="E959" s="19">
        <v>632.39999556541397</v>
      </c>
    </row>
    <row r="960" spans="1:5" x14ac:dyDescent="0.35">
      <c r="A960" t="s">
        <v>225</v>
      </c>
      <c r="B960" t="s">
        <v>532</v>
      </c>
      <c r="C960" t="s">
        <v>122</v>
      </c>
      <c r="D960" s="26">
        <v>20</v>
      </c>
      <c r="E960" s="19">
        <v>112</v>
      </c>
    </row>
    <row r="961" spans="1:5" x14ac:dyDescent="0.35">
      <c r="A961" t="s">
        <v>225</v>
      </c>
      <c r="B961" t="s">
        <v>532</v>
      </c>
      <c r="C961" t="s">
        <v>43</v>
      </c>
      <c r="D961" s="26">
        <v>12</v>
      </c>
      <c r="E961" s="19">
        <v>172.8</v>
      </c>
    </row>
    <row r="962" spans="1:5" x14ac:dyDescent="0.35">
      <c r="A962" t="s">
        <v>225</v>
      </c>
      <c r="B962" t="s">
        <v>532</v>
      </c>
      <c r="C962" t="s">
        <v>20</v>
      </c>
      <c r="D962" s="26">
        <v>4</v>
      </c>
      <c r="E962" s="19">
        <v>396</v>
      </c>
    </row>
    <row r="963" spans="1:5" x14ac:dyDescent="0.35">
      <c r="A963" t="s">
        <v>225</v>
      </c>
      <c r="B963" t="s">
        <v>532</v>
      </c>
      <c r="C963" t="s">
        <v>63</v>
      </c>
      <c r="D963" s="26">
        <v>12</v>
      </c>
      <c r="E963" s="19">
        <v>223.2</v>
      </c>
    </row>
    <row r="964" spans="1:5" x14ac:dyDescent="0.35">
      <c r="A964" t="s">
        <v>225</v>
      </c>
      <c r="B964" t="s">
        <v>532</v>
      </c>
      <c r="C964" t="s">
        <v>70</v>
      </c>
      <c r="D964" s="26">
        <v>18</v>
      </c>
      <c r="E964" s="19">
        <v>655.20000000000005</v>
      </c>
    </row>
    <row r="965" spans="1:5" x14ac:dyDescent="0.35">
      <c r="A965" t="s">
        <v>225</v>
      </c>
      <c r="B965" t="s">
        <v>532</v>
      </c>
      <c r="C965" t="s">
        <v>50</v>
      </c>
      <c r="D965" s="26">
        <v>21</v>
      </c>
      <c r="E965" s="19">
        <v>308.7</v>
      </c>
    </row>
    <row r="966" spans="1:5" x14ac:dyDescent="0.35">
      <c r="A966" t="s">
        <v>225</v>
      </c>
      <c r="B966" t="s">
        <v>532</v>
      </c>
      <c r="C966" t="s">
        <v>54</v>
      </c>
      <c r="D966" s="26">
        <v>10</v>
      </c>
      <c r="E966" s="19">
        <v>62</v>
      </c>
    </row>
    <row r="967" spans="1:5" x14ac:dyDescent="0.35">
      <c r="A967" t="s">
        <v>225</v>
      </c>
      <c r="B967" t="s">
        <v>532</v>
      </c>
      <c r="C967" t="s">
        <v>60</v>
      </c>
      <c r="D967" s="26">
        <v>21</v>
      </c>
      <c r="E967" s="19">
        <v>199.5</v>
      </c>
    </row>
    <row r="968" spans="1:5" x14ac:dyDescent="0.35">
      <c r="A968" t="s">
        <v>225</v>
      </c>
      <c r="B968" t="s">
        <v>532</v>
      </c>
      <c r="C968" t="s">
        <v>25</v>
      </c>
      <c r="D968" s="26">
        <v>6</v>
      </c>
      <c r="E968" s="19">
        <v>196.8</v>
      </c>
    </row>
    <row r="969" spans="1:5" x14ac:dyDescent="0.35">
      <c r="A969" t="s">
        <v>225</v>
      </c>
      <c r="B969" t="s">
        <v>532</v>
      </c>
      <c r="C969" t="s">
        <v>137</v>
      </c>
      <c r="D969" s="26">
        <v>30</v>
      </c>
      <c r="E969" s="19">
        <v>420</v>
      </c>
    </row>
    <row r="970" spans="1:5" x14ac:dyDescent="0.35">
      <c r="A970" t="s">
        <v>225</v>
      </c>
      <c r="B970" t="s">
        <v>532</v>
      </c>
      <c r="C970" t="s">
        <v>66</v>
      </c>
      <c r="D970" s="26">
        <v>20</v>
      </c>
      <c r="E970" s="19">
        <v>1060</v>
      </c>
    </row>
    <row r="971" spans="1:5" x14ac:dyDescent="0.35">
      <c r="A971" t="s">
        <v>225</v>
      </c>
      <c r="B971" t="s">
        <v>532</v>
      </c>
      <c r="C971" t="s">
        <v>29</v>
      </c>
      <c r="D971" s="26">
        <v>4</v>
      </c>
      <c r="E971" s="19">
        <v>136</v>
      </c>
    </row>
    <row r="972" spans="1:5" x14ac:dyDescent="0.35">
      <c r="A972" t="s">
        <v>225</v>
      </c>
      <c r="B972" t="s">
        <v>532</v>
      </c>
      <c r="C972" t="s">
        <v>92</v>
      </c>
      <c r="D972" s="26">
        <v>10</v>
      </c>
      <c r="E972" s="19">
        <v>210</v>
      </c>
    </row>
    <row r="973" spans="1:5" x14ac:dyDescent="0.35">
      <c r="A973" t="s">
        <v>225</v>
      </c>
      <c r="B973" t="s">
        <v>532</v>
      </c>
      <c r="C973" t="s">
        <v>77</v>
      </c>
      <c r="D973" s="26">
        <v>20</v>
      </c>
      <c r="E973" s="19">
        <v>90</v>
      </c>
    </row>
    <row r="974" spans="1:5" x14ac:dyDescent="0.35">
      <c r="A974" t="s">
        <v>84</v>
      </c>
      <c r="B974" t="s">
        <v>539</v>
      </c>
      <c r="C974" t="s">
        <v>105</v>
      </c>
      <c r="D974" s="26">
        <v>25</v>
      </c>
      <c r="E974" s="19">
        <v>1150</v>
      </c>
    </row>
    <row r="975" spans="1:5" x14ac:dyDescent="0.35">
      <c r="A975" t="s">
        <v>84</v>
      </c>
      <c r="B975" t="s">
        <v>539</v>
      </c>
      <c r="C975" t="s">
        <v>55</v>
      </c>
      <c r="D975" s="26">
        <v>50</v>
      </c>
      <c r="E975" s="19">
        <v>900</v>
      </c>
    </row>
    <row r="976" spans="1:5" x14ac:dyDescent="0.35">
      <c r="A976" t="s">
        <v>251</v>
      </c>
      <c r="B976" t="s">
        <v>532</v>
      </c>
      <c r="C976" t="s">
        <v>109</v>
      </c>
      <c r="D976" s="26">
        <v>18</v>
      </c>
      <c r="E976" s="19">
        <v>285.11999952793099</v>
      </c>
    </row>
    <row r="977" spans="1:5" x14ac:dyDescent="0.35">
      <c r="A977" t="s">
        <v>251</v>
      </c>
      <c r="B977" t="s">
        <v>532</v>
      </c>
      <c r="C977" t="s">
        <v>90</v>
      </c>
      <c r="D977" s="26">
        <v>31</v>
      </c>
      <c r="E977" s="19">
        <v>193.99999952316199</v>
      </c>
    </row>
    <row r="978" spans="1:5" x14ac:dyDescent="0.35">
      <c r="A978" t="s">
        <v>251</v>
      </c>
      <c r="B978" t="s">
        <v>532</v>
      </c>
      <c r="C978" t="s">
        <v>66</v>
      </c>
      <c r="D978" s="26">
        <v>18</v>
      </c>
      <c r="E978" s="19">
        <v>648.71999545097299</v>
      </c>
    </row>
    <row r="979" spans="1:5" x14ac:dyDescent="0.35">
      <c r="A979" t="s">
        <v>251</v>
      </c>
      <c r="B979" t="s">
        <v>532</v>
      </c>
      <c r="C979" t="s">
        <v>26</v>
      </c>
      <c r="D979" s="26">
        <v>28</v>
      </c>
      <c r="E979" s="19">
        <v>851.2</v>
      </c>
    </row>
    <row r="980" spans="1:5" x14ac:dyDescent="0.35">
      <c r="A980" t="s">
        <v>251</v>
      </c>
      <c r="B980" t="s">
        <v>532</v>
      </c>
      <c r="C980" t="s">
        <v>43</v>
      </c>
      <c r="D980" s="26">
        <v>15</v>
      </c>
      <c r="E980" s="19">
        <v>216</v>
      </c>
    </row>
    <row r="981" spans="1:5" x14ac:dyDescent="0.35">
      <c r="A981" t="s">
        <v>251</v>
      </c>
      <c r="B981" t="s">
        <v>532</v>
      </c>
      <c r="C981" t="s">
        <v>87</v>
      </c>
      <c r="D981" s="26">
        <v>20</v>
      </c>
      <c r="E981" s="19">
        <v>216</v>
      </c>
    </row>
    <row r="982" spans="1:5" x14ac:dyDescent="0.35">
      <c r="A982" t="s">
        <v>251</v>
      </c>
      <c r="B982" t="s">
        <v>532</v>
      </c>
      <c r="C982" t="s">
        <v>106</v>
      </c>
      <c r="D982" s="26">
        <v>30</v>
      </c>
      <c r="E982" s="19">
        <v>1200</v>
      </c>
    </row>
    <row r="983" spans="1:5" x14ac:dyDescent="0.35">
      <c r="A983" t="s">
        <v>251</v>
      </c>
      <c r="B983" t="s">
        <v>532</v>
      </c>
      <c r="C983" t="s">
        <v>20</v>
      </c>
      <c r="D983" s="26">
        <v>10</v>
      </c>
      <c r="E983" s="19">
        <v>1237.9000000000001</v>
      </c>
    </row>
    <row r="984" spans="1:5" x14ac:dyDescent="0.35">
      <c r="A984" t="s">
        <v>251</v>
      </c>
      <c r="B984" t="s">
        <v>532</v>
      </c>
      <c r="C984" t="s">
        <v>68</v>
      </c>
      <c r="D984" s="26">
        <v>14</v>
      </c>
      <c r="E984" s="19">
        <v>196</v>
      </c>
    </row>
    <row r="985" spans="1:5" x14ac:dyDescent="0.35">
      <c r="A985" t="s">
        <v>161</v>
      </c>
      <c r="B985" t="s">
        <v>536</v>
      </c>
      <c r="C985" t="s">
        <v>90</v>
      </c>
      <c r="D985" s="26">
        <v>20</v>
      </c>
      <c r="E985" s="19">
        <v>160</v>
      </c>
    </row>
    <row r="986" spans="1:5" x14ac:dyDescent="0.35">
      <c r="A986" t="s">
        <v>161</v>
      </c>
      <c r="B986" t="s">
        <v>536</v>
      </c>
      <c r="C986" t="s">
        <v>49</v>
      </c>
      <c r="D986" s="26">
        <v>61</v>
      </c>
      <c r="E986" s="19">
        <v>1026</v>
      </c>
    </row>
    <row r="987" spans="1:5" x14ac:dyDescent="0.35">
      <c r="A987" t="s">
        <v>161</v>
      </c>
      <c r="B987" t="s">
        <v>536</v>
      </c>
      <c r="C987" t="s">
        <v>52</v>
      </c>
      <c r="D987" s="26">
        <v>24</v>
      </c>
      <c r="E987" s="19">
        <v>334.79999944567601</v>
      </c>
    </row>
    <row r="988" spans="1:5" x14ac:dyDescent="0.35">
      <c r="A988" t="s">
        <v>161</v>
      </c>
      <c r="B988" t="s">
        <v>536</v>
      </c>
      <c r="C988" t="s">
        <v>38</v>
      </c>
      <c r="D988" s="26">
        <v>16</v>
      </c>
      <c r="E988" s="19">
        <v>505.43999916314999</v>
      </c>
    </row>
    <row r="989" spans="1:5" x14ac:dyDescent="0.35">
      <c r="A989" t="s">
        <v>161</v>
      </c>
      <c r="B989" t="s">
        <v>536</v>
      </c>
      <c r="C989" t="s">
        <v>41</v>
      </c>
      <c r="D989" s="26">
        <v>36</v>
      </c>
      <c r="E989" s="19">
        <v>934.38</v>
      </c>
    </row>
    <row r="990" spans="1:5" x14ac:dyDescent="0.35">
      <c r="A990" t="s">
        <v>161</v>
      </c>
      <c r="B990" t="s">
        <v>536</v>
      </c>
      <c r="C990" t="s">
        <v>25</v>
      </c>
      <c r="D990" s="26">
        <v>15</v>
      </c>
      <c r="E990" s="19">
        <v>334.04999765753701</v>
      </c>
    </row>
    <row r="991" spans="1:5" x14ac:dyDescent="0.35">
      <c r="A991" t="s">
        <v>161</v>
      </c>
      <c r="B991" t="s">
        <v>536</v>
      </c>
      <c r="C991" t="s">
        <v>63</v>
      </c>
      <c r="D991" s="26">
        <v>15</v>
      </c>
      <c r="E991" s="19">
        <v>278.99999896064401</v>
      </c>
    </row>
    <row r="992" spans="1:5" x14ac:dyDescent="0.35">
      <c r="A992" t="s">
        <v>161</v>
      </c>
      <c r="B992" t="s">
        <v>536</v>
      </c>
      <c r="C992" t="s">
        <v>74</v>
      </c>
      <c r="D992" s="26">
        <v>6</v>
      </c>
      <c r="E992" s="19">
        <v>35.759999866783602</v>
      </c>
    </row>
    <row r="993" spans="1:5" x14ac:dyDescent="0.35">
      <c r="A993" t="s">
        <v>161</v>
      </c>
      <c r="B993" t="s">
        <v>536</v>
      </c>
      <c r="C993" t="s">
        <v>114</v>
      </c>
      <c r="D993" s="26">
        <v>40</v>
      </c>
      <c r="E993" s="19">
        <v>1000</v>
      </c>
    </row>
    <row r="994" spans="1:5" x14ac:dyDescent="0.35">
      <c r="A994" t="s">
        <v>161</v>
      </c>
      <c r="B994" t="s">
        <v>540</v>
      </c>
      <c r="C994" t="s">
        <v>86</v>
      </c>
      <c r="D994" s="26">
        <v>12</v>
      </c>
      <c r="E994" s="19">
        <v>583.20000000000005</v>
      </c>
    </row>
    <row r="995" spans="1:5" x14ac:dyDescent="0.35">
      <c r="A995" t="s">
        <v>161</v>
      </c>
      <c r="B995" t="s">
        <v>540</v>
      </c>
      <c r="C995" t="s">
        <v>85</v>
      </c>
      <c r="D995" s="26">
        <v>40</v>
      </c>
      <c r="E995" s="19">
        <v>6324</v>
      </c>
    </row>
    <row r="996" spans="1:5" x14ac:dyDescent="0.35">
      <c r="A996" t="s">
        <v>161</v>
      </c>
      <c r="B996" t="s">
        <v>540</v>
      </c>
      <c r="C996" t="s">
        <v>42</v>
      </c>
      <c r="D996" s="26">
        <v>42</v>
      </c>
      <c r="E996" s="19">
        <v>875.69999999999902</v>
      </c>
    </row>
    <row r="997" spans="1:5" x14ac:dyDescent="0.35">
      <c r="A997" t="s">
        <v>161</v>
      </c>
      <c r="B997" t="s">
        <v>540</v>
      </c>
      <c r="C997" t="s">
        <v>43</v>
      </c>
      <c r="D997" s="26">
        <v>10</v>
      </c>
      <c r="E997" s="19">
        <v>144</v>
      </c>
    </row>
    <row r="998" spans="1:5" x14ac:dyDescent="0.35">
      <c r="A998" t="s">
        <v>161</v>
      </c>
      <c r="B998" t="s">
        <v>540</v>
      </c>
      <c r="C998" t="s">
        <v>90</v>
      </c>
      <c r="D998" s="26">
        <v>30</v>
      </c>
      <c r="E998" s="19">
        <v>215.99999964237199</v>
      </c>
    </row>
    <row r="999" spans="1:5" x14ac:dyDescent="0.35">
      <c r="A999" t="s">
        <v>161</v>
      </c>
      <c r="B999" t="s">
        <v>540</v>
      </c>
      <c r="C999" t="s">
        <v>70</v>
      </c>
      <c r="D999" s="26">
        <v>50</v>
      </c>
      <c r="E999" s="19">
        <v>1685.99999554753</v>
      </c>
    </row>
    <row r="1000" spans="1:5" x14ac:dyDescent="0.35">
      <c r="A1000" t="s">
        <v>161</v>
      </c>
      <c r="B1000" t="s">
        <v>540</v>
      </c>
      <c r="C1000" t="s">
        <v>45</v>
      </c>
      <c r="D1000" s="26">
        <v>5</v>
      </c>
      <c r="E1000" s="19">
        <v>68.399999886751104</v>
      </c>
    </row>
    <row r="1001" spans="1:5" x14ac:dyDescent="0.35">
      <c r="A1001" t="s">
        <v>161</v>
      </c>
      <c r="B1001" t="s">
        <v>540</v>
      </c>
      <c r="C1001" t="s">
        <v>41</v>
      </c>
      <c r="D1001" s="26">
        <v>50</v>
      </c>
      <c r="E1001" s="19">
        <v>1371.6</v>
      </c>
    </row>
    <row r="1002" spans="1:5" x14ac:dyDescent="0.35">
      <c r="A1002" t="s">
        <v>161</v>
      </c>
      <c r="B1002" t="s">
        <v>540</v>
      </c>
      <c r="C1002" t="s">
        <v>92</v>
      </c>
      <c r="D1002" s="26">
        <v>10</v>
      </c>
      <c r="E1002" s="19">
        <v>210</v>
      </c>
    </row>
    <row r="1003" spans="1:5" x14ac:dyDescent="0.35">
      <c r="A1003" t="s">
        <v>161</v>
      </c>
      <c r="B1003" t="s">
        <v>540</v>
      </c>
      <c r="C1003" t="s">
        <v>99</v>
      </c>
      <c r="D1003" s="26">
        <v>25</v>
      </c>
      <c r="E1003" s="19">
        <v>385.93749969731999</v>
      </c>
    </row>
    <row r="1004" spans="1:5" x14ac:dyDescent="0.35">
      <c r="A1004" t="s">
        <v>161</v>
      </c>
      <c r="B1004" t="s">
        <v>540</v>
      </c>
      <c r="C1004" t="s">
        <v>26</v>
      </c>
      <c r="D1004" s="26">
        <v>60</v>
      </c>
      <c r="E1004" s="19">
        <v>2165.9999983012599</v>
      </c>
    </row>
    <row r="1005" spans="1:5" x14ac:dyDescent="0.35">
      <c r="A1005" t="s">
        <v>161</v>
      </c>
      <c r="B1005" t="s">
        <v>540</v>
      </c>
      <c r="C1005" t="s">
        <v>57</v>
      </c>
      <c r="D1005" s="26">
        <v>20</v>
      </c>
      <c r="E1005" s="19">
        <v>237.499999813735</v>
      </c>
    </row>
  </sheetData>
  <pageMargins left="0.7" right="0.7" top="0.75" bottom="0.75" header="0.3" footer="0.3"/>
  <drawing r:id="rId1"/>
  <tableParts count="1">
    <tablePart r:id="rId2"/>
  </tableParts>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DDF427-DA8F-4086-864C-C066F84867AD}">
  <sheetPr codeName="Sheet27"/>
  <dimension ref="A3:B13"/>
  <sheetViews>
    <sheetView workbookViewId="0">
      <selection activeCell="M5" sqref="M5"/>
    </sheetView>
  </sheetViews>
  <sheetFormatPr defaultRowHeight="14.5" x14ac:dyDescent="0.35"/>
  <cols>
    <col min="1" max="1" width="20.08984375" bestFit="1" customWidth="1"/>
    <col min="2" max="2" width="14.453125" bestFit="1" customWidth="1"/>
  </cols>
  <sheetData>
    <row r="3" spans="1:2" x14ac:dyDescent="0.35">
      <c r="A3" t="s">
        <v>542</v>
      </c>
      <c r="B3" t="s">
        <v>543</v>
      </c>
    </row>
    <row r="4" spans="1:2" x14ac:dyDescent="0.35">
      <c r="A4" s="16" t="s">
        <v>544</v>
      </c>
      <c r="B4">
        <v>2</v>
      </c>
    </row>
    <row r="5" spans="1:2" x14ac:dyDescent="0.35">
      <c r="A5" s="16" t="s">
        <v>545</v>
      </c>
      <c r="B5">
        <v>3</v>
      </c>
    </row>
    <row r="6" spans="1:2" x14ac:dyDescent="0.35">
      <c r="A6" s="16" t="s">
        <v>546</v>
      </c>
      <c r="B6">
        <v>4</v>
      </c>
    </row>
    <row r="7" spans="1:2" x14ac:dyDescent="0.35">
      <c r="A7" s="16" t="s">
        <v>547</v>
      </c>
      <c r="B7">
        <v>6</v>
      </c>
    </row>
    <row r="8" spans="1:2" x14ac:dyDescent="0.35">
      <c r="A8" s="16" t="s">
        <v>548</v>
      </c>
      <c r="B8">
        <v>12</v>
      </c>
    </row>
    <row r="9" spans="1:2" x14ac:dyDescent="0.35">
      <c r="A9" s="16" t="s">
        <v>549</v>
      </c>
      <c r="B9">
        <v>12</v>
      </c>
    </row>
    <row r="10" spans="1:2" x14ac:dyDescent="0.35">
      <c r="A10" s="16" t="s">
        <v>550</v>
      </c>
      <c r="B10">
        <v>14</v>
      </c>
    </row>
    <row r="11" spans="1:2" x14ac:dyDescent="0.35">
      <c r="A11" s="16" t="s">
        <v>551</v>
      </c>
      <c r="B11">
        <v>16</v>
      </c>
    </row>
    <row r="12" spans="1:2" x14ac:dyDescent="0.35">
      <c r="A12" s="16" t="s">
        <v>552</v>
      </c>
      <c r="B12">
        <v>20</v>
      </c>
    </row>
    <row r="13" spans="1:2" x14ac:dyDescent="0.35">
      <c r="A13" s="16" t="s">
        <v>523</v>
      </c>
      <c r="B13">
        <v>89</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A1B2B9-2A2C-4F39-A561-121AAA540C4B}">
  <sheetPr codeName="Sheet28"/>
  <dimension ref="A6:I95"/>
  <sheetViews>
    <sheetView zoomScale="65" workbookViewId="0">
      <selection activeCell="V7" sqref="V7"/>
    </sheetView>
  </sheetViews>
  <sheetFormatPr defaultRowHeight="14.5" x14ac:dyDescent="0.35"/>
  <cols>
    <col min="1" max="1" width="12.81640625" style="27" customWidth="1"/>
    <col min="2" max="2" width="20.453125" style="21" customWidth="1"/>
    <col min="3" max="3" width="19.7265625" style="5" customWidth="1"/>
    <col min="4" max="4" width="12.453125" style="5" customWidth="1"/>
    <col min="5" max="5" width="14.90625" style="19" customWidth="1"/>
    <col min="6" max="6" width="14.7265625" style="5" customWidth="1"/>
    <col min="7" max="7" width="16.36328125" style="5" customWidth="1"/>
    <col min="8" max="8" width="15.26953125" style="5" customWidth="1"/>
    <col min="9" max="9" width="18.36328125" customWidth="1"/>
  </cols>
  <sheetData>
    <row r="6" spans="1:9" x14ac:dyDescent="0.35">
      <c r="A6" s="27" t="s">
        <v>0</v>
      </c>
      <c r="B6" s="21" t="s">
        <v>553</v>
      </c>
      <c r="C6" s="5" t="s">
        <v>554</v>
      </c>
      <c r="D6" s="5" t="s">
        <v>8</v>
      </c>
      <c r="E6" s="19" t="s">
        <v>375</v>
      </c>
      <c r="F6" s="5" t="s">
        <v>555</v>
      </c>
      <c r="G6" s="5" t="s">
        <v>556</v>
      </c>
      <c r="H6" s="5" t="s">
        <v>557</v>
      </c>
      <c r="I6" t="s">
        <v>558</v>
      </c>
    </row>
    <row r="7" spans="1:9" x14ac:dyDescent="0.35">
      <c r="A7" s="27" t="s">
        <v>367</v>
      </c>
      <c r="B7" s="21">
        <v>34564</v>
      </c>
      <c r="C7" s="5">
        <v>2327</v>
      </c>
      <c r="D7" s="5">
        <v>2</v>
      </c>
      <c r="E7" s="19">
        <v>100.8</v>
      </c>
      <c r="F7" s="5">
        <v>0</v>
      </c>
      <c r="G7" s="5">
        <v>0</v>
      </c>
      <c r="H7" s="5">
        <v>0</v>
      </c>
      <c r="I7" t="s">
        <v>550</v>
      </c>
    </row>
    <row r="8" spans="1:9" x14ac:dyDescent="0.35">
      <c r="A8" s="27" t="s">
        <v>361</v>
      </c>
      <c r="B8" s="21">
        <v>34872</v>
      </c>
      <c r="C8" s="5">
        <v>2019</v>
      </c>
      <c r="D8" s="5">
        <v>2</v>
      </c>
      <c r="E8" s="19">
        <v>357</v>
      </c>
      <c r="F8" s="5">
        <v>0</v>
      </c>
      <c r="G8" s="5">
        <v>0</v>
      </c>
      <c r="H8" s="5">
        <v>0</v>
      </c>
      <c r="I8" t="s">
        <v>550</v>
      </c>
    </row>
    <row r="9" spans="1:9" x14ac:dyDescent="0.35">
      <c r="A9" s="27" t="s">
        <v>352</v>
      </c>
      <c r="B9" s="21">
        <v>35096</v>
      </c>
      <c r="C9" s="5">
        <v>1795</v>
      </c>
      <c r="D9" s="5">
        <v>8</v>
      </c>
      <c r="E9" s="19">
        <v>522.5</v>
      </c>
      <c r="F9" s="5">
        <v>0</v>
      </c>
      <c r="G9" s="5">
        <v>1</v>
      </c>
      <c r="H9" s="5">
        <v>0</v>
      </c>
      <c r="I9" t="s">
        <v>550</v>
      </c>
    </row>
    <row r="10" spans="1:9" x14ac:dyDescent="0.35">
      <c r="A10" s="27" t="s">
        <v>357</v>
      </c>
      <c r="B10" s="21">
        <v>35214</v>
      </c>
      <c r="C10" s="5">
        <v>1677</v>
      </c>
      <c r="D10" s="5">
        <v>6</v>
      </c>
      <c r="E10" s="19">
        <v>649</v>
      </c>
      <c r="F10" s="5">
        <v>7</v>
      </c>
      <c r="G10" s="5">
        <v>0</v>
      </c>
      <c r="H10" s="5">
        <v>0</v>
      </c>
      <c r="I10" t="s">
        <v>547</v>
      </c>
    </row>
    <row r="11" spans="1:9" x14ac:dyDescent="0.35">
      <c r="A11" s="27" t="s">
        <v>312</v>
      </c>
      <c r="B11" s="21">
        <v>35159</v>
      </c>
      <c r="C11" s="5">
        <v>1732</v>
      </c>
      <c r="D11" s="5">
        <v>8</v>
      </c>
      <c r="E11" s="19">
        <v>836.7</v>
      </c>
      <c r="F11" s="5">
        <v>2</v>
      </c>
      <c r="G11" s="5">
        <v>1</v>
      </c>
      <c r="H11" s="5">
        <v>0</v>
      </c>
      <c r="I11" t="s">
        <v>550</v>
      </c>
    </row>
    <row r="12" spans="1:9" x14ac:dyDescent="0.35">
      <c r="A12" s="27" t="s">
        <v>340</v>
      </c>
      <c r="B12" s="21">
        <v>35158</v>
      </c>
      <c r="C12" s="5">
        <v>1733</v>
      </c>
      <c r="D12" s="5">
        <v>10</v>
      </c>
      <c r="E12" s="19">
        <v>1402.95</v>
      </c>
      <c r="F12" s="5">
        <v>2</v>
      </c>
      <c r="G12" s="5">
        <v>2</v>
      </c>
      <c r="H12" s="5">
        <v>0</v>
      </c>
      <c r="I12" t="s">
        <v>550</v>
      </c>
    </row>
    <row r="13" spans="1:9" x14ac:dyDescent="0.35">
      <c r="A13" s="27" t="s">
        <v>323</v>
      </c>
      <c r="B13" s="21">
        <v>35194</v>
      </c>
      <c r="C13" s="5">
        <v>1697</v>
      </c>
      <c r="D13" s="5">
        <v>14</v>
      </c>
      <c r="E13" s="19">
        <v>1467.29</v>
      </c>
      <c r="F13" s="5">
        <v>4</v>
      </c>
      <c r="G13" s="5">
        <v>3</v>
      </c>
      <c r="H13" s="5">
        <v>0</v>
      </c>
      <c r="I13" t="s">
        <v>552</v>
      </c>
    </row>
    <row r="14" spans="1:9" x14ac:dyDescent="0.35">
      <c r="A14" s="27" t="s">
        <v>315</v>
      </c>
      <c r="B14" s="21">
        <v>35046</v>
      </c>
      <c r="C14" s="5">
        <v>1845</v>
      </c>
      <c r="D14" s="5">
        <v>10</v>
      </c>
      <c r="E14" s="19">
        <v>1480</v>
      </c>
      <c r="F14" s="5">
        <v>0</v>
      </c>
      <c r="G14" s="5">
        <v>1</v>
      </c>
      <c r="H14" s="5">
        <v>0</v>
      </c>
      <c r="I14" t="s">
        <v>550</v>
      </c>
    </row>
    <row r="15" spans="1:9" x14ac:dyDescent="0.35">
      <c r="A15" s="27" t="s">
        <v>364</v>
      </c>
      <c r="B15" s="21">
        <v>35082</v>
      </c>
      <c r="C15" s="5">
        <v>1809</v>
      </c>
      <c r="D15" s="5">
        <v>4</v>
      </c>
      <c r="E15" s="19">
        <v>1488.7</v>
      </c>
      <c r="F15" s="5">
        <v>0</v>
      </c>
      <c r="G15" s="5">
        <v>0</v>
      </c>
      <c r="H15" s="5">
        <v>0</v>
      </c>
      <c r="I15" t="s">
        <v>550</v>
      </c>
    </row>
    <row r="16" spans="1:9" x14ac:dyDescent="0.35">
      <c r="A16" s="27" t="s">
        <v>285</v>
      </c>
      <c r="B16" s="21">
        <v>35215</v>
      </c>
      <c r="C16" s="5">
        <v>1676</v>
      </c>
      <c r="D16" s="5">
        <v>10</v>
      </c>
      <c r="E16" s="19">
        <v>1545.7</v>
      </c>
      <c r="F16" s="5">
        <v>8</v>
      </c>
      <c r="G16" s="5">
        <v>2</v>
      </c>
      <c r="H16" s="5">
        <v>1</v>
      </c>
      <c r="I16" t="s">
        <v>547</v>
      </c>
    </row>
    <row r="17" spans="1:9" x14ac:dyDescent="0.35">
      <c r="A17" s="27" t="s">
        <v>346</v>
      </c>
      <c r="B17" s="21">
        <v>35103</v>
      </c>
      <c r="C17" s="5">
        <v>1788</v>
      </c>
      <c r="D17" s="5">
        <v>9</v>
      </c>
      <c r="E17" s="19">
        <v>1571.2</v>
      </c>
      <c r="F17" s="5">
        <v>1</v>
      </c>
      <c r="G17" s="5">
        <v>1</v>
      </c>
      <c r="H17" s="5">
        <v>1</v>
      </c>
      <c r="I17" t="s">
        <v>550</v>
      </c>
    </row>
    <row r="18" spans="1:9" x14ac:dyDescent="0.35">
      <c r="A18" s="27" t="s">
        <v>337</v>
      </c>
      <c r="B18" s="21">
        <v>35142</v>
      </c>
      <c r="C18" s="5">
        <v>1749</v>
      </c>
      <c r="D18" s="5">
        <v>9</v>
      </c>
      <c r="E18" s="19">
        <v>1615.8999999999901</v>
      </c>
      <c r="F18" s="5">
        <v>1</v>
      </c>
      <c r="G18" s="5">
        <v>1</v>
      </c>
      <c r="H18" s="5">
        <v>1</v>
      </c>
      <c r="I18" t="s">
        <v>550</v>
      </c>
    </row>
    <row r="19" spans="1:9" x14ac:dyDescent="0.35">
      <c r="A19" s="27" t="s">
        <v>355</v>
      </c>
      <c r="B19" s="21">
        <v>35118</v>
      </c>
      <c r="C19" s="5">
        <v>1773</v>
      </c>
      <c r="D19" s="5">
        <v>7</v>
      </c>
      <c r="E19" s="19">
        <v>1719.1</v>
      </c>
      <c r="F19" s="5">
        <v>1</v>
      </c>
      <c r="G19" s="5">
        <v>0</v>
      </c>
      <c r="H19" s="5">
        <v>1</v>
      </c>
      <c r="I19" t="s">
        <v>550</v>
      </c>
    </row>
    <row r="20" spans="1:9" x14ac:dyDescent="0.35">
      <c r="A20" s="27" t="s">
        <v>281</v>
      </c>
      <c r="B20" s="21">
        <v>35213</v>
      </c>
      <c r="C20" s="5">
        <v>1678</v>
      </c>
      <c r="D20" s="5">
        <v>11</v>
      </c>
      <c r="E20" s="19">
        <v>1814.8</v>
      </c>
      <c r="F20" s="5">
        <v>7</v>
      </c>
      <c r="G20" s="5">
        <v>2</v>
      </c>
      <c r="H20" s="5">
        <v>1</v>
      </c>
      <c r="I20" t="s">
        <v>547</v>
      </c>
    </row>
    <row r="21" spans="1:9" x14ac:dyDescent="0.35">
      <c r="A21" s="27" t="s">
        <v>349</v>
      </c>
      <c r="B21" s="21">
        <v>35191</v>
      </c>
      <c r="C21" s="5">
        <v>1700</v>
      </c>
      <c r="D21" s="5">
        <v>8</v>
      </c>
      <c r="E21" s="19">
        <v>1947.24</v>
      </c>
      <c r="F21" s="5">
        <v>3</v>
      </c>
      <c r="G21" s="5">
        <v>1</v>
      </c>
      <c r="H21" s="5">
        <v>1</v>
      </c>
      <c r="I21" t="s">
        <v>552</v>
      </c>
    </row>
    <row r="22" spans="1:9" x14ac:dyDescent="0.35">
      <c r="A22" s="27" t="s">
        <v>328</v>
      </c>
      <c r="B22" s="21">
        <v>35178</v>
      </c>
      <c r="C22" s="5">
        <v>1713</v>
      </c>
      <c r="D22" s="5">
        <v>11</v>
      </c>
      <c r="E22" s="19">
        <v>1992.05</v>
      </c>
      <c r="F22" s="5">
        <v>3</v>
      </c>
      <c r="G22" s="5">
        <v>2</v>
      </c>
      <c r="H22" s="5">
        <v>1</v>
      </c>
      <c r="I22" t="s">
        <v>552</v>
      </c>
    </row>
    <row r="23" spans="1:9" x14ac:dyDescent="0.35">
      <c r="A23" s="27" t="s">
        <v>331</v>
      </c>
      <c r="B23" s="21">
        <v>35207</v>
      </c>
      <c r="C23" s="5">
        <v>1684</v>
      </c>
      <c r="D23" s="5">
        <v>6</v>
      </c>
      <c r="E23" s="19">
        <v>2423.35</v>
      </c>
      <c r="F23" s="5">
        <v>6</v>
      </c>
      <c r="G23" s="5">
        <v>0</v>
      </c>
      <c r="H23" s="5">
        <v>1</v>
      </c>
      <c r="I23" t="s">
        <v>552</v>
      </c>
    </row>
    <row r="24" spans="1:9" x14ac:dyDescent="0.35">
      <c r="A24" s="27" t="s">
        <v>308</v>
      </c>
      <c r="B24" s="21">
        <v>35198</v>
      </c>
      <c r="C24" s="5">
        <v>1693</v>
      </c>
      <c r="D24" s="5">
        <v>12</v>
      </c>
      <c r="E24" s="19">
        <v>2844.1</v>
      </c>
      <c r="F24" s="5">
        <v>4</v>
      </c>
      <c r="G24" s="5">
        <v>2</v>
      </c>
      <c r="H24" s="5">
        <v>1</v>
      </c>
      <c r="I24" t="s">
        <v>552</v>
      </c>
    </row>
    <row r="25" spans="1:9" x14ac:dyDescent="0.35">
      <c r="A25" s="27" t="s">
        <v>302</v>
      </c>
      <c r="B25" s="21">
        <v>34981</v>
      </c>
      <c r="C25" s="5">
        <v>1910</v>
      </c>
      <c r="D25" s="5">
        <v>9</v>
      </c>
      <c r="E25" s="19">
        <v>3063.2</v>
      </c>
      <c r="F25" s="5">
        <v>0</v>
      </c>
      <c r="G25" s="5">
        <v>1</v>
      </c>
      <c r="H25" s="5">
        <v>2</v>
      </c>
      <c r="I25" t="s">
        <v>550</v>
      </c>
    </row>
    <row r="26" spans="1:9" x14ac:dyDescent="0.35">
      <c r="A26" s="27" t="s">
        <v>334</v>
      </c>
      <c r="B26" s="21">
        <v>35138</v>
      </c>
      <c r="C26" s="5">
        <v>1753</v>
      </c>
      <c r="D26" s="5">
        <v>10</v>
      </c>
      <c r="E26" s="19">
        <v>3076.4724980311098</v>
      </c>
      <c r="F26" s="5">
        <v>1</v>
      </c>
      <c r="G26" s="5">
        <v>1</v>
      </c>
      <c r="H26" s="5">
        <v>2</v>
      </c>
      <c r="I26" t="s">
        <v>550</v>
      </c>
    </row>
    <row r="27" spans="1:9" x14ac:dyDescent="0.35">
      <c r="A27" s="27" t="s">
        <v>258</v>
      </c>
      <c r="B27" s="21">
        <v>35192</v>
      </c>
      <c r="C27" s="5">
        <v>1699</v>
      </c>
      <c r="D27" s="5">
        <v>17</v>
      </c>
      <c r="E27" s="19">
        <v>3161.35</v>
      </c>
      <c r="F27" s="5">
        <v>4</v>
      </c>
      <c r="G27" s="5">
        <v>4</v>
      </c>
      <c r="H27" s="5">
        <v>2</v>
      </c>
      <c r="I27" t="s">
        <v>552</v>
      </c>
    </row>
    <row r="28" spans="1:9" x14ac:dyDescent="0.35">
      <c r="A28" s="27" t="s">
        <v>344</v>
      </c>
      <c r="B28" s="21">
        <v>35178</v>
      </c>
      <c r="C28" s="5">
        <v>1713</v>
      </c>
      <c r="D28" s="5">
        <v>6</v>
      </c>
      <c r="E28" s="19">
        <v>3172.16</v>
      </c>
      <c r="F28" s="5">
        <v>3</v>
      </c>
      <c r="G28" s="5">
        <v>0</v>
      </c>
      <c r="H28" s="5">
        <v>2</v>
      </c>
      <c r="I28" t="s">
        <v>552</v>
      </c>
    </row>
    <row r="29" spans="1:9" x14ac:dyDescent="0.35">
      <c r="A29" s="27" t="s">
        <v>266</v>
      </c>
      <c r="B29" s="21">
        <v>35214</v>
      </c>
      <c r="C29" s="5">
        <v>1677</v>
      </c>
      <c r="D29" s="5">
        <v>14</v>
      </c>
      <c r="E29" s="19">
        <v>3239.8</v>
      </c>
      <c r="F29" s="5">
        <v>7</v>
      </c>
      <c r="G29" s="5">
        <v>3</v>
      </c>
      <c r="H29" s="5">
        <v>2</v>
      </c>
      <c r="I29" t="s">
        <v>547</v>
      </c>
    </row>
    <row r="30" spans="1:9" x14ac:dyDescent="0.35">
      <c r="A30" s="27" t="s">
        <v>342</v>
      </c>
      <c r="B30" s="21">
        <v>35186</v>
      </c>
      <c r="C30" s="5">
        <v>1705</v>
      </c>
      <c r="D30" s="5">
        <v>7</v>
      </c>
      <c r="E30" s="19">
        <v>3361</v>
      </c>
      <c r="F30" s="5">
        <v>3</v>
      </c>
      <c r="G30" s="5">
        <v>0</v>
      </c>
      <c r="H30" s="5">
        <v>2</v>
      </c>
      <c r="I30" t="s">
        <v>552</v>
      </c>
    </row>
    <row r="31" spans="1:9" x14ac:dyDescent="0.35">
      <c r="A31" s="27" t="s">
        <v>310</v>
      </c>
      <c r="B31" s="21">
        <v>35184</v>
      </c>
      <c r="C31" s="5">
        <v>1707</v>
      </c>
      <c r="D31" s="5">
        <v>11</v>
      </c>
      <c r="E31" s="19">
        <v>3460.2</v>
      </c>
      <c r="F31" s="5">
        <v>3</v>
      </c>
      <c r="G31" s="5">
        <v>2</v>
      </c>
      <c r="H31" s="5">
        <v>2</v>
      </c>
      <c r="I31" t="s">
        <v>552</v>
      </c>
    </row>
    <row r="32" spans="1:9" x14ac:dyDescent="0.35">
      <c r="A32" s="27" t="s">
        <v>271</v>
      </c>
      <c r="B32" s="21">
        <v>35208</v>
      </c>
      <c r="C32" s="5">
        <v>1683</v>
      </c>
      <c r="D32" s="5">
        <v>16</v>
      </c>
      <c r="E32" s="19">
        <v>3531.95</v>
      </c>
      <c r="F32" s="5">
        <v>6</v>
      </c>
      <c r="G32" s="5">
        <v>4</v>
      </c>
      <c r="H32" s="5">
        <v>2</v>
      </c>
      <c r="I32" t="s">
        <v>552</v>
      </c>
    </row>
    <row r="33" spans="1:9" x14ac:dyDescent="0.35">
      <c r="A33" s="27" t="s">
        <v>294</v>
      </c>
      <c r="B33" s="21">
        <v>35219</v>
      </c>
      <c r="C33" s="5">
        <v>1672</v>
      </c>
      <c r="D33" s="5">
        <v>10</v>
      </c>
      <c r="E33" s="19">
        <v>3763.21</v>
      </c>
      <c r="F33" s="5">
        <v>8</v>
      </c>
      <c r="G33" s="5">
        <v>2</v>
      </c>
      <c r="H33" s="5">
        <v>2</v>
      </c>
      <c r="I33" t="s">
        <v>547</v>
      </c>
    </row>
    <row r="34" spans="1:9" x14ac:dyDescent="0.35">
      <c r="A34" s="27" t="s">
        <v>326</v>
      </c>
      <c r="B34" s="21">
        <v>35207</v>
      </c>
      <c r="C34" s="5">
        <v>1684</v>
      </c>
      <c r="D34" s="5">
        <v>10</v>
      </c>
      <c r="E34" s="19">
        <v>3810.75</v>
      </c>
      <c r="F34" s="5">
        <v>6</v>
      </c>
      <c r="G34" s="5">
        <v>1</v>
      </c>
      <c r="H34" s="5">
        <v>3</v>
      </c>
      <c r="I34" t="s">
        <v>552</v>
      </c>
    </row>
    <row r="35" spans="1:9" x14ac:dyDescent="0.35">
      <c r="A35" s="27" t="s">
        <v>264</v>
      </c>
      <c r="B35" s="21">
        <v>35034</v>
      </c>
      <c r="C35" s="5">
        <v>1857</v>
      </c>
      <c r="D35" s="5">
        <v>19</v>
      </c>
      <c r="E35" s="19">
        <v>4107.5499899394799</v>
      </c>
      <c r="F35" s="5">
        <v>0</v>
      </c>
      <c r="G35" s="5">
        <v>4</v>
      </c>
      <c r="H35" s="5">
        <v>3</v>
      </c>
      <c r="I35" t="s">
        <v>552</v>
      </c>
    </row>
    <row r="36" spans="1:9" x14ac:dyDescent="0.35">
      <c r="A36" s="27" t="s">
        <v>359</v>
      </c>
      <c r="B36" s="21">
        <v>35178</v>
      </c>
      <c r="C36" s="5">
        <v>1713</v>
      </c>
      <c r="D36" s="5">
        <v>6</v>
      </c>
      <c r="E36" s="19">
        <v>4232.8499991655299</v>
      </c>
      <c r="F36" s="5">
        <v>3</v>
      </c>
      <c r="G36" s="5">
        <v>0</v>
      </c>
      <c r="H36" s="5">
        <v>3</v>
      </c>
      <c r="I36" t="s">
        <v>552</v>
      </c>
    </row>
    <row r="37" spans="1:9" x14ac:dyDescent="0.35">
      <c r="A37" s="27" t="s">
        <v>297</v>
      </c>
      <c r="B37" s="21">
        <v>35220</v>
      </c>
      <c r="C37" s="5">
        <v>1671</v>
      </c>
      <c r="D37" s="5">
        <v>14</v>
      </c>
      <c r="E37" s="19">
        <v>4242.2</v>
      </c>
      <c r="F37" s="5">
        <v>9</v>
      </c>
      <c r="G37" s="5">
        <v>3</v>
      </c>
      <c r="H37" s="5">
        <v>3</v>
      </c>
      <c r="I37" t="s">
        <v>547</v>
      </c>
    </row>
    <row r="38" spans="1:9" x14ac:dyDescent="0.35">
      <c r="A38" s="27" t="s">
        <v>252</v>
      </c>
      <c r="B38" s="21">
        <v>35198</v>
      </c>
      <c r="C38" s="5">
        <v>1693</v>
      </c>
      <c r="D38" s="5">
        <v>14</v>
      </c>
      <c r="E38" s="19">
        <v>4258.6000000000004</v>
      </c>
      <c r="F38" s="5">
        <v>5</v>
      </c>
      <c r="G38" s="5">
        <v>3</v>
      </c>
      <c r="H38" s="5">
        <v>3</v>
      </c>
      <c r="I38" t="s">
        <v>545</v>
      </c>
    </row>
    <row r="39" spans="1:9" x14ac:dyDescent="0.35">
      <c r="A39" s="27" t="s">
        <v>278</v>
      </c>
      <c r="B39" s="21">
        <v>35194</v>
      </c>
      <c r="C39" s="5">
        <v>1697</v>
      </c>
      <c r="D39" s="5">
        <v>12</v>
      </c>
      <c r="E39" s="19">
        <v>4272.9999992296098</v>
      </c>
      <c r="F39" s="5">
        <v>4</v>
      </c>
      <c r="G39" s="5">
        <v>3</v>
      </c>
      <c r="H39" s="5">
        <v>3</v>
      </c>
      <c r="I39" t="s">
        <v>546</v>
      </c>
    </row>
    <row r="40" spans="1:9" x14ac:dyDescent="0.35">
      <c r="A40" s="27" t="s">
        <v>299</v>
      </c>
      <c r="B40" s="21">
        <v>35177</v>
      </c>
      <c r="C40" s="5">
        <v>1714</v>
      </c>
      <c r="D40" s="5">
        <v>14</v>
      </c>
      <c r="E40" s="19">
        <v>4778.1399979010203</v>
      </c>
      <c r="F40" s="5">
        <v>2</v>
      </c>
      <c r="G40" s="5">
        <v>3</v>
      </c>
      <c r="H40" s="5">
        <v>3</v>
      </c>
      <c r="I40" t="s">
        <v>550</v>
      </c>
    </row>
    <row r="41" spans="1:9" x14ac:dyDescent="0.35">
      <c r="A41" s="27" t="s">
        <v>320</v>
      </c>
      <c r="B41" s="21">
        <v>35166</v>
      </c>
      <c r="C41" s="5">
        <v>1725</v>
      </c>
      <c r="D41" s="5">
        <v>11</v>
      </c>
      <c r="E41" s="19">
        <v>5042.2</v>
      </c>
      <c r="F41" s="5">
        <v>2</v>
      </c>
      <c r="G41" s="5">
        <v>2</v>
      </c>
      <c r="H41" s="5">
        <v>3</v>
      </c>
      <c r="I41" t="s">
        <v>550</v>
      </c>
    </row>
    <row r="42" spans="1:9" x14ac:dyDescent="0.35">
      <c r="A42" s="27" t="s">
        <v>318</v>
      </c>
      <c r="B42" s="21">
        <v>35193</v>
      </c>
      <c r="C42" s="5">
        <v>1698</v>
      </c>
      <c r="D42" s="5">
        <v>10</v>
      </c>
      <c r="E42" s="19">
        <v>5044.9399945020596</v>
      </c>
      <c r="F42" s="5">
        <v>4</v>
      </c>
      <c r="G42" s="5">
        <v>2</v>
      </c>
      <c r="H42" s="5">
        <v>3</v>
      </c>
      <c r="I42" t="s">
        <v>552</v>
      </c>
    </row>
    <row r="43" spans="1:9" x14ac:dyDescent="0.35">
      <c r="A43" s="27" t="s">
        <v>288</v>
      </c>
      <c r="B43" s="21">
        <v>35195</v>
      </c>
      <c r="C43" s="5">
        <v>1696</v>
      </c>
      <c r="D43" s="5">
        <v>16</v>
      </c>
      <c r="E43" s="19">
        <v>5735.15</v>
      </c>
      <c r="F43" s="5">
        <v>4</v>
      </c>
      <c r="G43" s="5">
        <v>4</v>
      </c>
      <c r="H43" s="5">
        <v>4</v>
      </c>
      <c r="I43" t="s">
        <v>546</v>
      </c>
    </row>
    <row r="44" spans="1:9" x14ac:dyDescent="0.35">
      <c r="A44" s="27" t="s">
        <v>241</v>
      </c>
      <c r="B44" s="21">
        <v>35163</v>
      </c>
      <c r="C44" s="5">
        <v>1728</v>
      </c>
      <c r="D44" s="5">
        <v>19</v>
      </c>
      <c r="E44" s="19">
        <v>6068.1999952204496</v>
      </c>
      <c r="F44" s="5">
        <v>2</v>
      </c>
      <c r="G44" s="5">
        <v>4</v>
      </c>
      <c r="H44" s="5">
        <v>4</v>
      </c>
      <c r="I44" t="s">
        <v>548</v>
      </c>
    </row>
    <row r="45" spans="1:9" x14ac:dyDescent="0.35">
      <c r="A45" s="27" t="s">
        <v>220</v>
      </c>
      <c r="B45" s="21">
        <v>35199</v>
      </c>
      <c r="C45" s="5">
        <v>1692</v>
      </c>
      <c r="D45" s="5">
        <v>22</v>
      </c>
      <c r="E45" s="19">
        <v>6089.9</v>
      </c>
      <c r="F45" s="5">
        <v>5</v>
      </c>
      <c r="G45" s="5">
        <v>5</v>
      </c>
      <c r="H45" s="5">
        <v>4</v>
      </c>
      <c r="I45" t="s">
        <v>545</v>
      </c>
    </row>
    <row r="46" spans="1:9" x14ac:dyDescent="0.35">
      <c r="A46" s="27" t="s">
        <v>198</v>
      </c>
      <c r="B46" s="21">
        <v>35160</v>
      </c>
      <c r="C46" s="5">
        <v>1731</v>
      </c>
      <c r="D46" s="5">
        <v>23</v>
      </c>
      <c r="E46" s="19">
        <v>6146.3</v>
      </c>
      <c r="F46" s="5">
        <v>2</v>
      </c>
      <c r="G46" s="5">
        <v>5</v>
      </c>
      <c r="H46" s="5">
        <v>4</v>
      </c>
      <c r="I46" t="s">
        <v>548</v>
      </c>
    </row>
    <row r="47" spans="1:9" x14ac:dyDescent="0.35">
      <c r="A47" s="27" t="s">
        <v>248</v>
      </c>
      <c r="B47" s="21">
        <v>35173</v>
      </c>
      <c r="C47" s="5">
        <v>1718</v>
      </c>
      <c r="D47" s="5">
        <v>20</v>
      </c>
      <c r="E47" s="19">
        <v>6427.4224777914496</v>
      </c>
      <c r="F47" s="5">
        <v>2</v>
      </c>
      <c r="G47" s="5">
        <v>4</v>
      </c>
      <c r="H47" s="5">
        <v>4</v>
      </c>
      <c r="I47" t="s">
        <v>548</v>
      </c>
    </row>
    <row r="48" spans="1:9" x14ac:dyDescent="0.35">
      <c r="A48" s="27" t="s">
        <v>244</v>
      </c>
      <c r="B48" s="21">
        <v>35185</v>
      </c>
      <c r="C48" s="5">
        <v>1706</v>
      </c>
      <c r="D48" s="5">
        <v>24</v>
      </c>
      <c r="E48" s="19">
        <v>6664.8099934379698</v>
      </c>
      <c r="F48" s="5">
        <v>3</v>
      </c>
      <c r="G48" s="5">
        <v>6</v>
      </c>
      <c r="H48" s="5">
        <v>4</v>
      </c>
      <c r="I48" t="s">
        <v>548</v>
      </c>
    </row>
    <row r="49" spans="1:9" x14ac:dyDescent="0.35">
      <c r="A49" s="27" t="s">
        <v>292</v>
      </c>
      <c r="B49" s="21">
        <v>35114</v>
      </c>
      <c r="C49" s="5">
        <v>1777</v>
      </c>
      <c r="D49" s="5">
        <v>13</v>
      </c>
      <c r="E49" s="19">
        <v>6850.6639931461204</v>
      </c>
      <c r="F49" s="5">
        <v>1</v>
      </c>
      <c r="G49" s="5">
        <v>3</v>
      </c>
      <c r="H49" s="5">
        <v>4</v>
      </c>
      <c r="I49" t="s">
        <v>552</v>
      </c>
    </row>
    <row r="50" spans="1:9" x14ac:dyDescent="0.35">
      <c r="A50" s="27" t="s">
        <v>269</v>
      </c>
      <c r="B50" s="21">
        <v>35123</v>
      </c>
      <c r="C50" s="5">
        <v>1768</v>
      </c>
      <c r="D50" s="5">
        <v>17</v>
      </c>
      <c r="E50" s="19">
        <v>7023.9774858303299</v>
      </c>
      <c r="F50" s="5">
        <v>1</v>
      </c>
      <c r="G50" s="5">
        <v>4</v>
      </c>
      <c r="H50" s="5">
        <v>4</v>
      </c>
      <c r="I50" t="s">
        <v>548</v>
      </c>
    </row>
    <row r="51" spans="1:9" x14ac:dyDescent="0.35">
      <c r="A51" s="27" t="s">
        <v>178</v>
      </c>
      <c r="B51" s="21">
        <v>35215</v>
      </c>
      <c r="C51" s="5">
        <v>1676</v>
      </c>
      <c r="D51" s="5">
        <v>22</v>
      </c>
      <c r="E51" s="19">
        <v>7048.2399923354296</v>
      </c>
      <c r="F51" s="5">
        <v>8</v>
      </c>
      <c r="G51" s="5">
        <v>5</v>
      </c>
      <c r="H51" s="5">
        <v>4</v>
      </c>
      <c r="I51" t="s">
        <v>544</v>
      </c>
    </row>
    <row r="52" spans="1:9" x14ac:dyDescent="0.35">
      <c r="A52" s="27" t="s">
        <v>210</v>
      </c>
      <c r="B52" s="21">
        <v>35170</v>
      </c>
      <c r="C52" s="5">
        <v>1721</v>
      </c>
      <c r="D52" s="5">
        <v>21</v>
      </c>
      <c r="E52" s="19">
        <v>7176.2149868104598</v>
      </c>
      <c r="F52" s="5">
        <v>2</v>
      </c>
      <c r="G52" s="5">
        <v>5</v>
      </c>
      <c r="H52" s="5">
        <v>5</v>
      </c>
      <c r="I52" t="s">
        <v>548</v>
      </c>
    </row>
    <row r="53" spans="1:9" x14ac:dyDescent="0.35">
      <c r="A53" s="27" t="s">
        <v>235</v>
      </c>
      <c r="B53" s="21">
        <v>35209</v>
      </c>
      <c r="C53" s="5">
        <v>1682</v>
      </c>
      <c r="D53" s="5">
        <v>19</v>
      </c>
      <c r="E53" s="19">
        <v>8414.1349921560195</v>
      </c>
      <c r="F53" s="5">
        <v>6</v>
      </c>
      <c r="G53" s="5">
        <v>4</v>
      </c>
      <c r="H53" s="5">
        <v>5</v>
      </c>
      <c r="I53" t="s">
        <v>545</v>
      </c>
    </row>
    <row r="54" spans="1:9" x14ac:dyDescent="0.35">
      <c r="A54" s="27" t="s">
        <v>204</v>
      </c>
      <c r="B54" s="21">
        <v>35118</v>
      </c>
      <c r="C54" s="5">
        <v>1773</v>
      </c>
      <c r="D54" s="5">
        <v>25</v>
      </c>
      <c r="E54" s="19">
        <v>9182.4299817696192</v>
      </c>
      <c r="F54" s="5">
        <v>1</v>
      </c>
      <c r="G54" s="5">
        <v>6</v>
      </c>
      <c r="H54" s="5">
        <v>5</v>
      </c>
      <c r="I54" t="s">
        <v>548</v>
      </c>
    </row>
    <row r="55" spans="1:9" x14ac:dyDescent="0.35">
      <c r="A55" s="27" t="s">
        <v>149</v>
      </c>
      <c r="B55" s="21">
        <v>35212</v>
      </c>
      <c r="C55" s="5">
        <v>1679</v>
      </c>
      <c r="D55" s="5">
        <v>31</v>
      </c>
      <c r="E55" s="19">
        <v>9328.1999892055901</v>
      </c>
      <c r="F55" s="5">
        <v>7</v>
      </c>
      <c r="G55" s="5">
        <v>7</v>
      </c>
      <c r="H55" s="5">
        <v>5</v>
      </c>
      <c r="I55" t="s">
        <v>551</v>
      </c>
    </row>
    <row r="56" spans="1:9" x14ac:dyDescent="0.35">
      <c r="A56" s="27" t="s">
        <v>217</v>
      </c>
      <c r="B56" s="21">
        <v>35208</v>
      </c>
      <c r="C56" s="5">
        <v>1683</v>
      </c>
      <c r="D56" s="5">
        <v>26</v>
      </c>
      <c r="E56" s="19">
        <v>9588.4249888155591</v>
      </c>
      <c r="F56" s="5">
        <v>6</v>
      </c>
      <c r="G56" s="5">
        <v>6</v>
      </c>
      <c r="H56" s="5">
        <v>5</v>
      </c>
      <c r="I56" t="s">
        <v>551</v>
      </c>
    </row>
    <row r="57" spans="1:9" x14ac:dyDescent="0.35">
      <c r="A57" s="27" t="s">
        <v>261</v>
      </c>
      <c r="B57" s="21">
        <v>35192</v>
      </c>
      <c r="C57" s="5">
        <v>1699</v>
      </c>
      <c r="D57" s="5">
        <v>17</v>
      </c>
      <c r="E57" s="19">
        <v>9736.0749905127195</v>
      </c>
      <c r="F57" s="5">
        <v>4</v>
      </c>
      <c r="G57" s="5">
        <v>4</v>
      </c>
      <c r="H57" s="5">
        <v>5</v>
      </c>
      <c r="I57" t="s">
        <v>546</v>
      </c>
    </row>
    <row r="58" spans="1:9" x14ac:dyDescent="0.35">
      <c r="A58" s="27" t="s">
        <v>222</v>
      </c>
      <c r="B58" s="21">
        <v>35219</v>
      </c>
      <c r="C58" s="5">
        <v>1672</v>
      </c>
      <c r="D58" s="5">
        <v>29</v>
      </c>
      <c r="E58" s="19">
        <v>10812.15</v>
      </c>
      <c r="F58" s="5">
        <v>8</v>
      </c>
      <c r="G58" s="5">
        <v>7</v>
      </c>
      <c r="H58" s="5">
        <v>5</v>
      </c>
      <c r="I58" t="s">
        <v>551</v>
      </c>
    </row>
    <row r="59" spans="1:9" x14ac:dyDescent="0.35">
      <c r="A59" s="27" t="s">
        <v>238</v>
      </c>
      <c r="B59" s="21">
        <v>35179</v>
      </c>
      <c r="C59" s="5">
        <v>1712</v>
      </c>
      <c r="D59" s="5">
        <v>20</v>
      </c>
      <c r="E59" s="19">
        <v>11441.629986421</v>
      </c>
      <c r="F59" s="5">
        <v>3</v>
      </c>
      <c r="G59" s="5">
        <v>5</v>
      </c>
      <c r="H59" s="5">
        <v>5</v>
      </c>
      <c r="I59" t="s">
        <v>546</v>
      </c>
    </row>
    <row r="60" spans="1:9" x14ac:dyDescent="0.35">
      <c r="A60" s="27" t="s">
        <v>213</v>
      </c>
      <c r="B60" s="21">
        <v>35206</v>
      </c>
      <c r="C60" s="5">
        <v>1685</v>
      </c>
      <c r="D60" s="5">
        <v>26</v>
      </c>
      <c r="E60" s="19">
        <v>11446.3599955558</v>
      </c>
      <c r="F60" s="5">
        <v>6</v>
      </c>
      <c r="G60" s="5">
        <v>6</v>
      </c>
      <c r="H60" s="5">
        <v>5</v>
      </c>
      <c r="I60" t="s">
        <v>551</v>
      </c>
    </row>
    <row r="61" spans="1:9" x14ac:dyDescent="0.35">
      <c r="A61" s="27" t="s">
        <v>305</v>
      </c>
      <c r="B61" s="21">
        <v>35086</v>
      </c>
      <c r="C61" s="5">
        <v>1805</v>
      </c>
      <c r="D61" s="5">
        <v>16</v>
      </c>
      <c r="E61" s="19">
        <v>11666.9</v>
      </c>
      <c r="F61" s="5">
        <v>0</v>
      </c>
      <c r="G61" s="5">
        <v>3</v>
      </c>
      <c r="H61" s="5">
        <v>6</v>
      </c>
      <c r="I61" t="s">
        <v>552</v>
      </c>
    </row>
    <row r="62" spans="1:9" x14ac:dyDescent="0.35">
      <c r="A62" s="27" t="s">
        <v>255</v>
      </c>
      <c r="B62" s="21">
        <v>35207</v>
      </c>
      <c r="C62" s="5">
        <v>1684</v>
      </c>
      <c r="D62" s="5">
        <v>22</v>
      </c>
      <c r="E62" s="19">
        <v>12348.8799849852</v>
      </c>
      <c r="F62" s="5">
        <v>6</v>
      </c>
      <c r="G62" s="5">
        <v>5</v>
      </c>
      <c r="H62" s="5">
        <v>6</v>
      </c>
      <c r="I62" t="s">
        <v>552</v>
      </c>
    </row>
    <row r="63" spans="1:9" x14ac:dyDescent="0.35">
      <c r="A63" s="27" t="s">
        <v>196</v>
      </c>
      <c r="B63" s="21">
        <v>35214</v>
      </c>
      <c r="C63" s="5">
        <v>1677</v>
      </c>
      <c r="D63" s="5">
        <v>27</v>
      </c>
      <c r="E63" s="19">
        <v>12450.799992033801</v>
      </c>
      <c r="F63" s="5">
        <v>7</v>
      </c>
      <c r="G63" s="5">
        <v>6</v>
      </c>
      <c r="H63" s="5">
        <v>6</v>
      </c>
      <c r="I63" t="s">
        <v>551</v>
      </c>
    </row>
    <row r="64" spans="1:9" x14ac:dyDescent="0.35">
      <c r="A64" s="27" t="s">
        <v>226</v>
      </c>
      <c r="B64" s="21">
        <v>35199</v>
      </c>
      <c r="C64" s="5">
        <v>1692</v>
      </c>
      <c r="D64" s="5">
        <v>29</v>
      </c>
      <c r="E64" s="19">
        <v>12496.199990973601</v>
      </c>
      <c r="F64" s="5">
        <v>5</v>
      </c>
      <c r="G64" s="5">
        <v>6</v>
      </c>
      <c r="H64" s="5">
        <v>6</v>
      </c>
      <c r="I64" t="s">
        <v>551</v>
      </c>
    </row>
    <row r="65" spans="1:9" x14ac:dyDescent="0.35">
      <c r="A65" s="27" t="s">
        <v>168</v>
      </c>
      <c r="B65" s="21">
        <v>35195</v>
      </c>
      <c r="C65" s="5">
        <v>1696</v>
      </c>
      <c r="D65" s="5">
        <v>30</v>
      </c>
      <c r="E65" s="19">
        <v>13390.649992238699</v>
      </c>
      <c r="F65" s="5">
        <v>4</v>
      </c>
      <c r="G65" s="5">
        <v>7</v>
      </c>
      <c r="H65" s="5">
        <v>6</v>
      </c>
      <c r="I65" t="s">
        <v>551</v>
      </c>
    </row>
    <row r="66" spans="1:9" x14ac:dyDescent="0.35">
      <c r="A66" s="27" t="s">
        <v>246</v>
      </c>
      <c r="B66" s="21">
        <v>35213</v>
      </c>
      <c r="C66" s="5">
        <v>1678</v>
      </c>
      <c r="D66" s="5">
        <v>21</v>
      </c>
      <c r="E66" s="19">
        <v>14761.035</v>
      </c>
      <c r="F66" s="5">
        <v>7</v>
      </c>
      <c r="G66" s="5">
        <v>5</v>
      </c>
      <c r="H66" s="5">
        <v>6</v>
      </c>
      <c r="I66" t="s">
        <v>544</v>
      </c>
    </row>
    <row r="67" spans="1:9" x14ac:dyDescent="0.35">
      <c r="A67" s="27" t="s">
        <v>207</v>
      </c>
      <c r="B67" s="21">
        <v>35205</v>
      </c>
      <c r="C67" s="5">
        <v>1686</v>
      </c>
      <c r="D67" s="5">
        <v>24</v>
      </c>
      <c r="E67" s="19">
        <v>15177.4624818056</v>
      </c>
      <c r="F67" s="5">
        <v>5</v>
      </c>
      <c r="G67" s="5">
        <v>6</v>
      </c>
      <c r="H67" s="5">
        <v>6</v>
      </c>
      <c r="I67" t="s">
        <v>551</v>
      </c>
    </row>
    <row r="68" spans="1:9" x14ac:dyDescent="0.35">
      <c r="A68" s="27" t="s">
        <v>138</v>
      </c>
      <c r="B68" s="21">
        <v>35200</v>
      </c>
      <c r="C68" s="5">
        <v>1691</v>
      </c>
      <c r="D68" s="5">
        <v>37</v>
      </c>
      <c r="E68" s="19">
        <v>15648.7024694345</v>
      </c>
      <c r="F68" s="5">
        <v>5</v>
      </c>
      <c r="G68" s="5">
        <v>8</v>
      </c>
      <c r="H68" s="5">
        <v>6</v>
      </c>
      <c r="I68" t="s">
        <v>551</v>
      </c>
    </row>
    <row r="69" spans="1:9" x14ac:dyDescent="0.35">
      <c r="A69" s="27" t="s">
        <v>189</v>
      </c>
      <c r="B69" s="21">
        <v>35187</v>
      </c>
      <c r="C69" s="5">
        <v>1704</v>
      </c>
      <c r="D69" s="5">
        <v>31</v>
      </c>
      <c r="E69" s="19">
        <v>15843.924988323</v>
      </c>
      <c r="F69" s="5">
        <v>3</v>
      </c>
      <c r="G69" s="5">
        <v>7</v>
      </c>
      <c r="H69" s="5">
        <v>6</v>
      </c>
      <c r="I69" t="s">
        <v>548</v>
      </c>
    </row>
    <row r="70" spans="1:9" x14ac:dyDescent="0.35">
      <c r="A70" s="27" t="s">
        <v>152</v>
      </c>
      <c r="B70" s="21">
        <v>35220</v>
      </c>
      <c r="C70" s="5">
        <v>1671</v>
      </c>
      <c r="D70" s="5">
        <v>34</v>
      </c>
      <c r="E70" s="19">
        <v>16076.5999695879</v>
      </c>
      <c r="F70" s="5">
        <v>9</v>
      </c>
      <c r="G70" s="5">
        <v>7</v>
      </c>
      <c r="H70" s="5">
        <v>7</v>
      </c>
      <c r="I70" t="s">
        <v>549</v>
      </c>
    </row>
    <row r="71" spans="1:9" x14ac:dyDescent="0.35">
      <c r="A71" s="27" t="s">
        <v>233</v>
      </c>
      <c r="B71" s="21">
        <v>35130</v>
      </c>
      <c r="C71" s="5">
        <v>1761</v>
      </c>
      <c r="D71" s="5">
        <v>26</v>
      </c>
      <c r="E71" s="19">
        <v>16215.324978799699</v>
      </c>
      <c r="F71" s="5">
        <v>1</v>
      </c>
      <c r="G71" s="5">
        <v>6</v>
      </c>
      <c r="H71" s="5">
        <v>7</v>
      </c>
      <c r="I71" t="s">
        <v>548</v>
      </c>
    </row>
    <row r="72" spans="1:9" x14ac:dyDescent="0.35">
      <c r="A72" s="27" t="s">
        <v>175</v>
      </c>
      <c r="B72" s="21">
        <v>35206</v>
      </c>
      <c r="C72" s="5">
        <v>1685</v>
      </c>
      <c r="D72" s="5">
        <v>35</v>
      </c>
      <c r="E72" s="19">
        <v>16476.5649865493</v>
      </c>
      <c r="F72" s="5">
        <v>5</v>
      </c>
      <c r="G72" s="5">
        <v>7</v>
      </c>
      <c r="H72" s="5">
        <v>7</v>
      </c>
      <c r="I72" t="s">
        <v>551</v>
      </c>
    </row>
    <row r="73" spans="1:9" x14ac:dyDescent="0.35">
      <c r="A73" s="27" t="s">
        <v>275</v>
      </c>
      <c r="B73" s="21">
        <v>35221</v>
      </c>
      <c r="C73" s="5">
        <v>1670</v>
      </c>
      <c r="D73" s="5">
        <v>15</v>
      </c>
      <c r="E73" s="19">
        <v>16817.0974948648</v>
      </c>
      <c r="F73" s="5">
        <v>9</v>
      </c>
      <c r="G73" s="5">
        <v>3</v>
      </c>
      <c r="H73" s="5">
        <v>7</v>
      </c>
      <c r="I73" t="s">
        <v>552</v>
      </c>
    </row>
    <row r="74" spans="1:9" x14ac:dyDescent="0.35">
      <c r="A74" s="27" t="s">
        <v>186</v>
      </c>
      <c r="B74" s="21">
        <v>35215</v>
      </c>
      <c r="C74" s="5">
        <v>1676</v>
      </c>
      <c r="D74" s="5">
        <v>22</v>
      </c>
      <c r="E74" s="19">
        <v>18507.4499768393</v>
      </c>
      <c r="F74" s="5">
        <v>8</v>
      </c>
      <c r="G74" s="5">
        <v>5</v>
      </c>
      <c r="H74" s="5">
        <v>7</v>
      </c>
      <c r="I74" t="s">
        <v>552</v>
      </c>
    </row>
    <row r="75" spans="1:9" x14ac:dyDescent="0.35">
      <c r="A75" s="27" t="s">
        <v>193</v>
      </c>
      <c r="B75" s="21">
        <v>35107</v>
      </c>
      <c r="C75" s="5">
        <v>1784</v>
      </c>
      <c r="D75" s="5">
        <v>26</v>
      </c>
      <c r="E75" s="19">
        <v>18534.079984816901</v>
      </c>
      <c r="F75" s="5">
        <v>1</v>
      </c>
      <c r="G75" s="5">
        <v>6</v>
      </c>
      <c r="H75" s="5">
        <v>7</v>
      </c>
      <c r="I75" t="s">
        <v>548</v>
      </c>
    </row>
    <row r="76" spans="1:9" x14ac:dyDescent="0.35">
      <c r="A76" s="27" t="s">
        <v>142</v>
      </c>
      <c r="B76" s="21">
        <v>35220</v>
      </c>
      <c r="C76" s="5">
        <v>1671</v>
      </c>
      <c r="D76" s="5">
        <v>39</v>
      </c>
      <c r="E76" s="19">
        <v>19261.409976339</v>
      </c>
      <c r="F76" s="5">
        <v>9</v>
      </c>
      <c r="G76" s="5">
        <v>8</v>
      </c>
      <c r="H76" s="5">
        <v>7</v>
      </c>
      <c r="I76" t="s">
        <v>549</v>
      </c>
    </row>
    <row r="77" spans="1:9" x14ac:dyDescent="0.35">
      <c r="A77" s="27" t="s">
        <v>229</v>
      </c>
      <c r="B77" s="21">
        <v>35221</v>
      </c>
      <c r="C77" s="5">
        <v>1670</v>
      </c>
      <c r="D77" s="5">
        <v>30</v>
      </c>
      <c r="E77" s="19">
        <v>19343.778986605001</v>
      </c>
      <c r="F77" s="5">
        <v>9</v>
      </c>
      <c r="G77" s="5">
        <v>7</v>
      </c>
      <c r="H77" s="5">
        <v>7</v>
      </c>
      <c r="I77" t="s">
        <v>549</v>
      </c>
    </row>
    <row r="78" spans="1:9" x14ac:dyDescent="0.35">
      <c r="A78" s="27" t="s">
        <v>145</v>
      </c>
      <c r="B78" s="21">
        <v>35209</v>
      </c>
      <c r="C78" s="5">
        <v>1682</v>
      </c>
      <c r="D78" s="5">
        <v>35</v>
      </c>
      <c r="E78" s="19">
        <v>20801.599995730801</v>
      </c>
      <c r="F78" s="5">
        <v>6</v>
      </c>
      <c r="G78" s="5">
        <v>8</v>
      </c>
      <c r="H78" s="5">
        <v>7</v>
      </c>
      <c r="I78" t="s">
        <v>551</v>
      </c>
    </row>
    <row r="79" spans="1:9" x14ac:dyDescent="0.35">
      <c r="A79" s="27" t="s">
        <v>130</v>
      </c>
      <c r="B79" s="21">
        <v>35221</v>
      </c>
      <c r="C79" s="5">
        <v>1670</v>
      </c>
      <c r="D79" s="5">
        <v>44</v>
      </c>
      <c r="E79" s="19">
        <v>21963.252474311099</v>
      </c>
      <c r="F79" s="5">
        <v>9</v>
      </c>
      <c r="G79" s="5">
        <v>8</v>
      </c>
      <c r="H79" s="5">
        <v>8</v>
      </c>
      <c r="I79" t="s">
        <v>549</v>
      </c>
    </row>
    <row r="80" spans="1:9" x14ac:dyDescent="0.35">
      <c r="A80" s="27" t="s">
        <v>123</v>
      </c>
      <c r="B80" s="21">
        <v>35213</v>
      </c>
      <c r="C80" s="5">
        <v>1678</v>
      </c>
      <c r="D80" s="5">
        <v>45</v>
      </c>
      <c r="E80" s="19">
        <v>22768.763985675199</v>
      </c>
      <c r="F80" s="5">
        <v>7</v>
      </c>
      <c r="G80" s="5">
        <v>8</v>
      </c>
      <c r="H80" s="5">
        <v>8</v>
      </c>
      <c r="I80" t="s">
        <v>549</v>
      </c>
    </row>
    <row r="81" spans="1:9" x14ac:dyDescent="0.35">
      <c r="A81" s="27" t="s">
        <v>201</v>
      </c>
      <c r="B81" s="21">
        <v>35212</v>
      </c>
      <c r="C81" s="5">
        <v>1679</v>
      </c>
      <c r="D81" s="5">
        <v>23</v>
      </c>
      <c r="E81" s="19">
        <v>23128.859954281801</v>
      </c>
      <c r="F81" s="5">
        <v>7</v>
      </c>
      <c r="G81" s="5">
        <v>5</v>
      </c>
      <c r="H81" s="5">
        <v>8</v>
      </c>
      <c r="I81" t="s">
        <v>552</v>
      </c>
    </row>
    <row r="82" spans="1:9" x14ac:dyDescent="0.35">
      <c r="A82" s="27" t="s">
        <v>182</v>
      </c>
      <c r="B82" s="21">
        <v>35206</v>
      </c>
      <c r="C82" s="5">
        <v>1685</v>
      </c>
      <c r="D82" s="5">
        <v>39</v>
      </c>
      <c r="E82" s="19">
        <v>24088.779984229801</v>
      </c>
      <c r="F82" s="5">
        <v>5</v>
      </c>
      <c r="G82" s="5">
        <v>8</v>
      </c>
      <c r="H82" s="5">
        <v>8</v>
      </c>
      <c r="I82" t="s">
        <v>551</v>
      </c>
    </row>
    <row r="83" spans="1:9" x14ac:dyDescent="0.35">
      <c r="A83" s="27" t="s">
        <v>119</v>
      </c>
      <c r="B83" s="21">
        <v>35158</v>
      </c>
      <c r="C83" s="5">
        <v>1733</v>
      </c>
      <c r="D83" s="5">
        <v>52</v>
      </c>
      <c r="E83" s="19">
        <v>24927.577488892101</v>
      </c>
      <c r="F83" s="5">
        <v>2</v>
      </c>
      <c r="G83" s="5">
        <v>9</v>
      </c>
      <c r="H83" s="5">
        <v>8</v>
      </c>
      <c r="I83" t="s">
        <v>548</v>
      </c>
    </row>
    <row r="84" spans="1:9" x14ac:dyDescent="0.35">
      <c r="A84" s="27" t="s">
        <v>172</v>
      </c>
      <c r="B84" s="21">
        <v>35219</v>
      </c>
      <c r="C84" s="5">
        <v>1672</v>
      </c>
      <c r="D84" s="5">
        <v>40</v>
      </c>
      <c r="E84" s="19">
        <v>25717.4974730422</v>
      </c>
      <c r="F84" s="5">
        <v>8</v>
      </c>
      <c r="G84" s="5">
        <v>8</v>
      </c>
      <c r="H84" s="5">
        <v>8</v>
      </c>
      <c r="I84" t="s">
        <v>549</v>
      </c>
    </row>
    <row r="85" spans="1:9" x14ac:dyDescent="0.35">
      <c r="A85" s="27" t="s">
        <v>134</v>
      </c>
      <c r="B85" s="21">
        <v>35194</v>
      </c>
      <c r="C85" s="5">
        <v>1697</v>
      </c>
      <c r="D85" s="5">
        <v>48</v>
      </c>
      <c r="E85" s="19">
        <v>26656.559465046099</v>
      </c>
      <c r="F85" s="5">
        <v>4</v>
      </c>
      <c r="G85" s="5">
        <v>9</v>
      </c>
      <c r="H85" s="5">
        <v>8</v>
      </c>
      <c r="I85" t="s">
        <v>551</v>
      </c>
    </row>
    <row r="86" spans="1:9" x14ac:dyDescent="0.35">
      <c r="A86" s="27" t="s">
        <v>155</v>
      </c>
      <c r="B86" s="21">
        <v>35216</v>
      </c>
      <c r="C86" s="5">
        <v>1675</v>
      </c>
      <c r="D86" s="5">
        <v>40</v>
      </c>
      <c r="E86" s="19">
        <v>27363.604972146401</v>
      </c>
      <c r="F86" s="5">
        <v>8</v>
      </c>
      <c r="G86" s="5">
        <v>8</v>
      </c>
      <c r="H86" s="5">
        <v>8</v>
      </c>
      <c r="I86" t="s">
        <v>549</v>
      </c>
    </row>
    <row r="87" spans="1:9" x14ac:dyDescent="0.35">
      <c r="A87" s="27" t="s">
        <v>165</v>
      </c>
      <c r="B87" s="21">
        <v>35033</v>
      </c>
      <c r="C87" s="5">
        <v>1858</v>
      </c>
      <c r="D87" s="5">
        <v>32</v>
      </c>
      <c r="E87" s="19">
        <v>28872.189950353601</v>
      </c>
      <c r="F87" s="5">
        <v>0</v>
      </c>
      <c r="G87" s="5">
        <v>7</v>
      </c>
      <c r="H87" s="5">
        <v>8</v>
      </c>
      <c r="I87" t="s">
        <v>548</v>
      </c>
    </row>
    <row r="88" spans="1:9" x14ac:dyDescent="0.35">
      <c r="A88" s="27" t="s">
        <v>115</v>
      </c>
      <c r="B88" s="21">
        <v>35212</v>
      </c>
      <c r="C88" s="5">
        <v>1679</v>
      </c>
      <c r="D88" s="5">
        <v>45</v>
      </c>
      <c r="E88" s="19">
        <v>29567.562475292299</v>
      </c>
      <c r="F88" s="5">
        <v>7</v>
      </c>
      <c r="G88" s="5">
        <v>9</v>
      </c>
      <c r="H88" s="5">
        <v>9</v>
      </c>
      <c r="I88" t="s">
        <v>549</v>
      </c>
    </row>
    <row r="89" spans="1:9" x14ac:dyDescent="0.35">
      <c r="A89" s="27" t="s">
        <v>162</v>
      </c>
      <c r="B89" s="21">
        <v>35201</v>
      </c>
      <c r="C89" s="5">
        <v>1690</v>
      </c>
      <c r="D89" s="5">
        <v>39</v>
      </c>
      <c r="E89" s="19">
        <v>30908.383968844199</v>
      </c>
      <c r="F89" s="5">
        <v>5</v>
      </c>
      <c r="G89" s="5">
        <v>8</v>
      </c>
      <c r="H89" s="5">
        <v>9</v>
      </c>
      <c r="I89" t="s">
        <v>551</v>
      </c>
    </row>
    <row r="90" spans="1:9" x14ac:dyDescent="0.35">
      <c r="A90" s="27" t="s">
        <v>158</v>
      </c>
      <c r="B90" s="21">
        <v>35212</v>
      </c>
      <c r="C90" s="5">
        <v>1679</v>
      </c>
      <c r="D90" s="5">
        <v>32</v>
      </c>
      <c r="E90" s="19">
        <v>32841.369978135801</v>
      </c>
      <c r="F90" s="5">
        <v>6</v>
      </c>
      <c r="G90" s="5">
        <v>7</v>
      </c>
      <c r="H90" s="5">
        <v>9</v>
      </c>
      <c r="I90" t="s">
        <v>551</v>
      </c>
    </row>
    <row r="91" spans="1:9" x14ac:dyDescent="0.35">
      <c r="A91" s="27" t="s">
        <v>110</v>
      </c>
      <c r="B91" s="21">
        <v>35215</v>
      </c>
      <c r="C91" s="5">
        <v>1676</v>
      </c>
      <c r="D91" s="5">
        <v>55</v>
      </c>
      <c r="E91" s="19">
        <v>49979.904946340699</v>
      </c>
      <c r="F91" s="5">
        <v>8</v>
      </c>
      <c r="G91" s="5">
        <v>9</v>
      </c>
      <c r="H91" s="5">
        <v>9</v>
      </c>
      <c r="I91" t="s">
        <v>549</v>
      </c>
    </row>
    <row r="92" spans="1:9" x14ac:dyDescent="0.35">
      <c r="A92" s="27" t="s">
        <v>127</v>
      </c>
      <c r="B92" s="21">
        <v>35221</v>
      </c>
      <c r="C92" s="5">
        <v>1670</v>
      </c>
      <c r="D92" s="5">
        <v>71</v>
      </c>
      <c r="E92" s="19">
        <v>51097.800487737797</v>
      </c>
      <c r="F92" s="5">
        <v>9</v>
      </c>
      <c r="G92" s="5">
        <v>9</v>
      </c>
      <c r="H92" s="5">
        <v>9</v>
      </c>
      <c r="I92" t="s">
        <v>549</v>
      </c>
    </row>
    <row r="93" spans="1:9" x14ac:dyDescent="0.35">
      <c r="A93" s="27" t="s">
        <v>16</v>
      </c>
      <c r="B93" s="21">
        <v>35216</v>
      </c>
      <c r="C93" s="5">
        <v>1675</v>
      </c>
      <c r="D93" s="5">
        <v>116</v>
      </c>
      <c r="E93" s="19">
        <v>104361.94986812399</v>
      </c>
      <c r="F93" s="5">
        <v>8</v>
      </c>
      <c r="G93" s="5">
        <v>9</v>
      </c>
      <c r="H93" s="5">
        <v>9</v>
      </c>
      <c r="I93" t="s">
        <v>549</v>
      </c>
    </row>
    <row r="94" spans="1:9" x14ac:dyDescent="0.35">
      <c r="A94" s="27" t="s">
        <v>81</v>
      </c>
      <c r="B94" s="21">
        <v>35220</v>
      </c>
      <c r="C94" s="5">
        <v>1671</v>
      </c>
      <c r="D94" s="5">
        <v>102</v>
      </c>
      <c r="E94" s="19">
        <v>104874.97835350101</v>
      </c>
      <c r="F94" s="5">
        <v>9</v>
      </c>
      <c r="G94" s="5">
        <v>9</v>
      </c>
      <c r="H94" s="5">
        <v>9</v>
      </c>
      <c r="I94" t="s">
        <v>549</v>
      </c>
    </row>
    <row r="95" spans="1:9" x14ac:dyDescent="0.35">
      <c r="A95" s="27" t="s">
        <v>101</v>
      </c>
      <c r="B95" s="21">
        <v>35199</v>
      </c>
      <c r="C95" s="5">
        <v>1692</v>
      </c>
      <c r="D95" s="5">
        <v>86</v>
      </c>
      <c r="E95" s="19">
        <v>110277.304883508</v>
      </c>
      <c r="F95" s="5">
        <v>5</v>
      </c>
      <c r="G95" s="5">
        <v>9</v>
      </c>
      <c r="H95" s="5">
        <v>9</v>
      </c>
      <c r="I95" t="s">
        <v>551</v>
      </c>
    </row>
  </sheetData>
  <conditionalFormatting sqref="A6:A95 F6:H95">
    <cfRule type="colorScale" priority="1">
      <colorScale>
        <cfvo type="min"/>
        <cfvo type="percentile" val="50"/>
        <cfvo type="max"/>
        <color rgb="FFF8696B"/>
        <color rgb="FFFFEB84"/>
        <color rgb="FF63BE7B"/>
      </colorScale>
    </cfRule>
  </conditionalFormatting>
  <pageMargins left="0.7" right="0.7" top="0.75" bottom="0.75" header="0.3" footer="0.3"/>
  <drawing r:id="rId1"/>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76276B-8E8E-4586-946D-C552CC9EE61A}">
  <sheetPr codeName="Sheet29"/>
  <dimension ref="A32:D40"/>
  <sheetViews>
    <sheetView zoomScale="86" workbookViewId="0">
      <selection activeCell="L33" sqref="L33"/>
    </sheetView>
  </sheetViews>
  <sheetFormatPr defaultRowHeight="14.5" x14ac:dyDescent="0.35"/>
  <cols>
    <col min="1" max="1" width="15.08984375" customWidth="1"/>
    <col min="2" max="2" width="14.08984375" style="5" customWidth="1"/>
    <col min="3" max="3" width="14.1796875" style="19" customWidth="1"/>
    <col min="4" max="4" width="19.453125" style="3" customWidth="1"/>
  </cols>
  <sheetData>
    <row r="32" spans="1:4" x14ac:dyDescent="0.35">
      <c r="A32" t="s">
        <v>5</v>
      </c>
      <c r="B32" s="5" t="s">
        <v>559</v>
      </c>
      <c r="C32" s="19" t="s">
        <v>375</v>
      </c>
      <c r="D32" s="3" t="s">
        <v>560</v>
      </c>
    </row>
    <row r="33" spans="1:4" x14ac:dyDescent="0.35">
      <c r="A33" t="s">
        <v>34</v>
      </c>
      <c r="B33" s="5">
        <v>9532</v>
      </c>
      <c r="C33" s="19">
        <v>267868.17974371801</v>
      </c>
      <c r="D33" s="3">
        <v>0.21160000000000001</v>
      </c>
    </row>
    <row r="34" spans="1:4" x14ac:dyDescent="0.35">
      <c r="A34" t="s">
        <v>24</v>
      </c>
      <c r="B34" s="5">
        <v>9149</v>
      </c>
      <c r="C34" s="19">
        <v>234507.28474175901</v>
      </c>
      <c r="D34" s="3">
        <v>0.18529999999999999</v>
      </c>
    </row>
    <row r="35" spans="1:4" x14ac:dyDescent="0.35">
      <c r="A35" t="s">
        <v>31</v>
      </c>
      <c r="B35" s="5">
        <v>7906</v>
      </c>
      <c r="C35" s="19">
        <v>167357.224842825</v>
      </c>
      <c r="D35" s="3">
        <v>0.13220000000000001</v>
      </c>
    </row>
    <row r="36" spans="1:4" x14ac:dyDescent="0.35">
      <c r="A36" t="s">
        <v>21</v>
      </c>
      <c r="B36" s="5">
        <v>4199</v>
      </c>
      <c r="C36" s="19">
        <v>163022.35939204699</v>
      </c>
      <c r="D36" s="3">
        <v>0.1288</v>
      </c>
    </row>
    <row r="37" spans="1:4" x14ac:dyDescent="0.35">
      <c r="A37" t="s">
        <v>36</v>
      </c>
      <c r="B37" s="5">
        <v>7681</v>
      </c>
      <c r="C37" s="19">
        <v>131261.73734469901</v>
      </c>
      <c r="D37" s="3">
        <v>0.1037</v>
      </c>
    </row>
    <row r="38" spans="1:4" x14ac:dyDescent="0.35">
      <c r="A38" t="s">
        <v>39</v>
      </c>
      <c r="B38" s="5">
        <v>5298</v>
      </c>
      <c r="C38" s="19">
        <v>106047.084878544</v>
      </c>
      <c r="D38" s="3">
        <v>8.3799999999999999E-2</v>
      </c>
    </row>
    <row r="39" spans="1:4" x14ac:dyDescent="0.35">
      <c r="A39" t="s">
        <v>59</v>
      </c>
      <c r="B39" s="5">
        <v>2990</v>
      </c>
      <c r="C39" s="19">
        <v>99984.579915685797</v>
      </c>
      <c r="D39" s="3">
        <v>7.9000000000000001E-2</v>
      </c>
    </row>
    <row r="40" spans="1:4" x14ac:dyDescent="0.35">
      <c r="A40" t="s">
        <v>27</v>
      </c>
      <c r="B40" s="5">
        <v>4562</v>
      </c>
      <c r="C40" s="19">
        <v>95744.587427888793</v>
      </c>
      <c r="D40" s="3">
        <v>7.5600000000000001E-2</v>
      </c>
    </row>
  </sheetData>
  <pageMargins left="0.7" right="0.7" top="0.75" bottom="0.75" header="0.3" footer="0.3"/>
  <drawing r:id="rId1"/>
  <tableParts count="1">
    <tablePart r:id="rId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59C21F-FD3B-4949-8545-03413C5F7F0B}">
  <sheetPr codeName="Sheet30"/>
  <dimension ref="A3:V16"/>
  <sheetViews>
    <sheetView workbookViewId="0">
      <selection activeCell="M5" sqref="M5"/>
    </sheetView>
  </sheetViews>
  <sheetFormatPr defaultRowHeight="14.5" x14ac:dyDescent="0.35"/>
  <cols>
    <col min="1" max="1" width="26" bestFit="1" customWidth="1"/>
    <col min="2" max="2" width="15.6328125" bestFit="1" customWidth="1"/>
    <col min="3" max="6" width="10" bestFit="1" customWidth="1"/>
    <col min="7" max="7" width="11" bestFit="1" customWidth="1"/>
    <col min="8" max="9" width="10" bestFit="1" customWidth="1"/>
    <col min="10" max="10" width="11" bestFit="1" customWidth="1"/>
    <col min="11" max="18" width="10" bestFit="1" customWidth="1"/>
    <col min="19" max="19" width="10.6328125" bestFit="1" customWidth="1"/>
    <col min="20" max="22" width="10" bestFit="1" customWidth="1"/>
    <col min="23" max="26" width="18.36328125" bestFit="1" customWidth="1"/>
    <col min="27" max="27" width="21.26953125" bestFit="1" customWidth="1"/>
    <col min="28" max="29" width="19.1796875" bestFit="1" customWidth="1"/>
    <col min="30" max="30" width="22" bestFit="1" customWidth="1"/>
    <col min="31" max="42" width="10.6328125" bestFit="1" customWidth="1"/>
    <col min="43" max="43" width="25.26953125" bestFit="1" customWidth="1"/>
    <col min="44" max="44" width="28.08984375" bestFit="1" customWidth="1"/>
    <col min="45" max="48" width="12.1796875" bestFit="1" customWidth="1"/>
    <col min="49" max="49" width="15" bestFit="1" customWidth="1"/>
    <col min="50" max="55" width="15.6328125" bestFit="1" customWidth="1"/>
    <col min="56" max="56" width="18.453125" bestFit="1" customWidth="1"/>
    <col min="57" max="65" width="14.6328125" bestFit="1" customWidth="1"/>
    <col min="66" max="66" width="17.453125" bestFit="1" customWidth="1"/>
    <col min="67" max="76" width="20.26953125" bestFit="1" customWidth="1"/>
    <col min="77" max="77" width="23.08984375" bestFit="1" customWidth="1"/>
  </cols>
  <sheetData>
    <row r="3" spans="1:22" x14ac:dyDescent="0.35">
      <c r="A3" t="s">
        <v>561</v>
      </c>
      <c r="B3" t="s">
        <v>470</v>
      </c>
    </row>
    <row r="4" spans="1:22" x14ac:dyDescent="0.35">
      <c r="A4" t="s">
        <v>369</v>
      </c>
      <c r="B4" t="s">
        <v>284</v>
      </c>
      <c r="C4" t="s">
        <v>84</v>
      </c>
      <c r="D4" t="s">
        <v>185</v>
      </c>
      <c r="E4" t="s">
        <v>161</v>
      </c>
      <c r="F4" t="s">
        <v>148</v>
      </c>
      <c r="G4" t="s">
        <v>192</v>
      </c>
      <c r="H4" t="s">
        <v>141</v>
      </c>
      <c r="I4" t="s">
        <v>133</v>
      </c>
      <c r="J4" t="s">
        <v>104</v>
      </c>
      <c r="K4" t="s">
        <v>113</v>
      </c>
      <c r="L4" t="s">
        <v>181</v>
      </c>
      <c r="M4" t="s">
        <v>225</v>
      </c>
      <c r="N4" t="s">
        <v>291</v>
      </c>
      <c r="O4" t="s">
        <v>274</v>
      </c>
      <c r="P4" t="s">
        <v>251</v>
      </c>
      <c r="Q4" t="s">
        <v>216</v>
      </c>
      <c r="R4" t="s">
        <v>118</v>
      </c>
      <c r="S4" t="s">
        <v>232</v>
      </c>
      <c r="T4" t="s">
        <v>171</v>
      </c>
      <c r="U4" t="s">
        <v>19</v>
      </c>
      <c r="V4" t="s">
        <v>126</v>
      </c>
    </row>
    <row r="5" spans="1:22" x14ac:dyDescent="0.35">
      <c r="A5" s="16" t="s">
        <v>536</v>
      </c>
      <c r="B5" s="18"/>
      <c r="C5" s="18"/>
      <c r="D5" s="18">
        <v>4910.5599965610572</v>
      </c>
      <c r="E5" s="18">
        <v>4715.7123678889466</v>
      </c>
      <c r="F5" s="18">
        <v>4763.642082505944</v>
      </c>
      <c r="G5" s="18"/>
      <c r="H5" s="18">
        <v>3263.8568976002985</v>
      </c>
      <c r="I5" s="18">
        <v>419.95000000000005</v>
      </c>
      <c r="J5" s="18">
        <v>10261.632784156811</v>
      </c>
      <c r="K5" s="18"/>
      <c r="L5" s="18"/>
      <c r="M5" s="18"/>
      <c r="N5" s="18"/>
      <c r="O5" s="18"/>
      <c r="P5" s="18"/>
      <c r="Q5" s="18">
        <v>737.33916666666562</v>
      </c>
      <c r="R5" s="18"/>
      <c r="S5" s="18"/>
      <c r="T5" s="18"/>
      <c r="U5" s="18"/>
      <c r="V5" s="18">
        <v>3275.0803282056618</v>
      </c>
    </row>
    <row r="6" spans="1:22" x14ac:dyDescent="0.35">
      <c r="A6" s="16" t="s">
        <v>541</v>
      </c>
      <c r="B6" s="18"/>
      <c r="C6" s="18"/>
      <c r="D6" s="18"/>
      <c r="E6" s="18">
        <v>3540.991308097211</v>
      </c>
      <c r="F6" s="18"/>
      <c r="G6" s="18"/>
      <c r="H6" s="18"/>
      <c r="I6" s="18">
        <v>5348.0666666666657</v>
      </c>
      <c r="J6" s="18"/>
      <c r="K6" s="18"/>
      <c r="L6" s="18"/>
      <c r="M6" s="18"/>
      <c r="N6" s="18"/>
      <c r="O6" s="18"/>
      <c r="P6" s="18"/>
      <c r="Q6" s="18"/>
      <c r="R6" s="18"/>
      <c r="S6" s="18"/>
      <c r="T6" s="18"/>
      <c r="U6" s="18"/>
      <c r="V6" s="18"/>
    </row>
    <row r="7" spans="1:22" x14ac:dyDescent="0.35">
      <c r="A7" s="16" t="s">
        <v>562</v>
      </c>
      <c r="B7" s="18"/>
      <c r="C7" s="18"/>
      <c r="D7" s="18"/>
      <c r="E7" s="18"/>
      <c r="F7" s="18"/>
      <c r="G7" s="18"/>
      <c r="H7" s="18"/>
      <c r="I7" s="18"/>
      <c r="J7" s="18"/>
      <c r="K7" s="18"/>
      <c r="L7" s="18"/>
      <c r="M7" s="18"/>
      <c r="N7" s="18"/>
      <c r="O7" s="18"/>
      <c r="P7" s="18"/>
      <c r="Q7" s="18"/>
      <c r="R7" s="18"/>
      <c r="S7" s="18"/>
      <c r="T7" s="18"/>
      <c r="U7" s="18">
        <v>5361.3130060187887</v>
      </c>
      <c r="V7" s="18"/>
    </row>
    <row r="8" spans="1:22" x14ac:dyDescent="0.35">
      <c r="A8" s="16" t="s">
        <v>540</v>
      </c>
      <c r="B8" s="18"/>
      <c r="C8" s="18"/>
      <c r="D8" s="18"/>
      <c r="E8" s="18">
        <v>4272.9259929742093</v>
      </c>
      <c r="F8" s="18">
        <v>6754.4292956223926</v>
      </c>
      <c r="G8" s="18"/>
      <c r="H8" s="18"/>
      <c r="I8" s="18"/>
      <c r="J8" s="18">
        <v>2381.516666666666</v>
      </c>
      <c r="K8" s="18"/>
      <c r="L8" s="18"/>
      <c r="M8" s="18"/>
      <c r="N8" s="18"/>
      <c r="O8" s="18"/>
      <c r="P8" s="18"/>
      <c r="Q8" s="18"/>
      <c r="R8" s="18"/>
      <c r="S8" s="18"/>
      <c r="T8" s="18"/>
      <c r="U8" s="18">
        <v>1705.24</v>
      </c>
      <c r="V8" s="18"/>
    </row>
    <row r="9" spans="1:22" x14ac:dyDescent="0.35">
      <c r="A9" s="16" t="s">
        <v>535</v>
      </c>
      <c r="B9" s="18"/>
      <c r="C9" s="18"/>
      <c r="D9" s="18"/>
      <c r="E9" s="18"/>
      <c r="F9" s="18"/>
      <c r="G9" s="18"/>
      <c r="H9" s="18"/>
      <c r="I9" s="18">
        <v>4805.2966161575951</v>
      </c>
      <c r="J9" s="18">
        <v>3955.4157414545266</v>
      </c>
      <c r="K9" s="18"/>
      <c r="L9" s="18">
        <v>2286.3234129867374</v>
      </c>
      <c r="M9" s="18">
        <v>100.8</v>
      </c>
      <c r="N9" s="18"/>
      <c r="O9" s="18"/>
      <c r="P9" s="18"/>
      <c r="Q9" s="18">
        <v>540.85</v>
      </c>
      <c r="R9" s="18"/>
      <c r="S9" s="18"/>
      <c r="T9" s="18">
        <v>1834.0071428571421</v>
      </c>
      <c r="U9" s="18">
        <v>4197.4131806936275</v>
      </c>
      <c r="V9" s="18"/>
    </row>
    <row r="10" spans="1:22" x14ac:dyDescent="0.35">
      <c r="A10" s="16" t="s">
        <v>534</v>
      </c>
      <c r="B10" s="18"/>
      <c r="C10" s="18"/>
      <c r="D10" s="18"/>
      <c r="E10" s="18"/>
      <c r="F10" s="18"/>
      <c r="G10" s="18"/>
      <c r="H10" s="18"/>
      <c r="I10" s="18"/>
      <c r="J10" s="18">
        <v>1982.776666666666</v>
      </c>
      <c r="K10" s="18"/>
      <c r="L10" s="18"/>
      <c r="M10" s="18"/>
      <c r="N10" s="18"/>
      <c r="O10" s="18"/>
      <c r="P10" s="18"/>
      <c r="Q10" s="18"/>
      <c r="R10" s="18">
        <v>3588.7503727701624</v>
      </c>
      <c r="S10" s="18"/>
      <c r="T10" s="18"/>
      <c r="U10" s="18"/>
      <c r="V10" s="18"/>
    </row>
    <row r="11" spans="1:22" x14ac:dyDescent="0.35">
      <c r="A11" s="16" t="s">
        <v>533</v>
      </c>
      <c r="B11" s="18"/>
      <c r="C11" s="18"/>
      <c r="D11" s="18"/>
      <c r="E11" s="18"/>
      <c r="F11" s="18"/>
      <c r="G11" s="18">
        <v>14206.785831428164</v>
      </c>
      <c r="H11" s="18"/>
      <c r="I11" s="18">
        <v>3649.3261410929331</v>
      </c>
      <c r="J11" s="18">
        <v>3365.1935394339375</v>
      </c>
      <c r="K11" s="18"/>
      <c r="L11" s="18"/>
      <c r="M11" s="18">
        <v>2460.3162482971766</v>
      </c>
      <c r="N11" s="18">
        <v>2083.6750000000002</v>
      </c>
      <c r="O11" s="18">
        <v>1580.4833333333329</v>
      </c>
      <c r="P11" s="18"/>
      <c r="Q11" s="18">
        <v>2482.6249995827666</v>
      </c>
      <c r="R11" s="18">
        <v>6645.3930164164967</v>
      </c>
      <c r="S11" s="18">
        <v>4431.5599937130992</v>
      </c>
      <c r="T11" s="18"/>
      <c r="U11" s="18">
        <v>4469.5180849119361</v>
      </c>
      <c r="V11" s="18">
        <v>4326.5329138511552</v>
      </c>
    </row>
    <row r="12" spans="1:22" x14ac:dyDescent="0.35">
      <c r="A12" s="16" t="s">
        <v>563</v>
      </c>
      <c r="B12" s="18"/>
      <c r="C12" s="18"/>
      <c r="D12" s="18"/>
      <c r="E12" s="18"/>
      <c r="F12" s="18"/>
      <c r="G12" s="18"/>
      <c r="H12" s="18">
        <v>1449.7874999999999</v>
      </c>
      <c r="I12" s="18"/>
      <c r="J12" s="18"/>
      <c r="K12" s="18"/>
      <c r="L12" s="18"/>
      <c r="M12" s="18"/>
      <c r="N12" s="18"/>
      <c r="O12" s="18"/>
      <c r="P12" s="18"/>
      <c r="Q12" s="18"/>
      <c r="R12" s="18"/>
      <c r="S12" s="18"/>
      <c r="T12" s="18"/>
      <c r="U12" s="18"/>
      <c r="V12" s="18"/>
    </row>
    <row r="13" spans="1:22" x14ac:dyDescent="0.35">
      <c r="A13" s="16" t="s">
        <v>537</v>
      </c>
      <c r="B13" s="18">
        <v>1523.2999999999995</v>
      </c>
      <c r="C13" s="18"/>
      <c r="D13" s="18">
        <v>4502.8901629114735</v>
      </c>
      <c r="E13" s="18"/>
      <c r="F13" s="18"/>
      <c r="G13" s="18"/>
      <c r="H13" s="18"/>
      <c r="I13" s="18">
        <v>2719.281661569571</v>
      </c>
      <c r="J13" s="18"/>
      <c r="K13" s="18"/>
      <c r="L13" s="18"/>
      <c r="M13" s="18"/>
      <c r="N13" s="18"/>
      <c r="O13" s="18"/>
      <c r="P13" s="18"/>
      <c r="Q13" s="18"/>
      <c r="R13" s="18"/>
      <c r="S13" s="18"/>
      <c r="T13" s="18">
        <v>5275.1219642857141</v>
      </c>
      <c r="U13" s="18"/>
      <c r="V13" s="18"/>
    </row>
    <row r="14" spans="1:22" x14ac:dyDescent="0.35">
      <c r="A14" s="16" t="s">
        <v>538</v>
      </c>
      <c r="B14" s="18"/>
      <c r="C14" s="18"/>
      <c r="D14" s="18"/>
      <c r="E14" s="18">
        <v>4256.7591644700333</v>
      </c>
      <c r="F14" s="18"/>
      <c r="G14" s="18"/>
      <c r="H14" s="18"/>
      <c r="I14" s="18"/>
      <c r="J14" s="18">
        <v>5064.5311549540711</v>
      </c>
      <c r="K14" s="18">
        <v>7860.6195450687555</v>
      </c>
      <c r="L14" s="18">
        <v>2334.521331014133</v>
      </c>
      <c r="M14" s="18"/>
      <c r="N14" s="18"/>
      <c r="O14" s="18"/>
      <c r="P14" s="18"/>
      <c r="Q14" s="18"/>
      <c r="R14" s="18"/>
      <c r="S14" s="18"/>
      <c r="T14" s="18">
        <v>299</v>
      </c>
      <c r="U14" s="18">
        <v>967.41666666666606</v>
      </c>
      <c r="V14" s="18"/>
    </row>
    <row r="15" spans="1:22" x14ac:dyDescent="0.35">
      <c r="A15" s="16" t="s">
        <v>539</v>
      </c>
      <c r="B15" s="18"/>
      <c r="C15" s="18">
        <v>8306.6449741110064</v>
      </c>
      <c r="D15" s="18"/>
      <c r="E15" s="18">
        <v>2609.1879978157554</v>
      </c>
      <c r="F15" s="18"/>
      <c r="G15" s="18">
        <v>4608.5312459412307</v>
      </c>
      <c r="H15" s="18"/>
      <c r="I15" s="18">
        <v>3008.9736635687877</v>
      </c>
      <c r="J15" s="18"/>
      <c r="K15" s="18"/>
      <c r="L15" s="18"/>
      <c r="M15" s="18"/>
      <c r="N15" s="18"/>
      <c r="O15" s="18"/>
      <c r="P15" s="18">
        <v>2398.7454058905414</v>
      </c>
      <c r="Q15" s="18">
        <v>4705.7920820504478</v>
      </c>
      <c r="R15" s="18"/>
      <c r="S15" s="18">
        <v>6133.0169788681051</v>
      </c>
      <c r="T15" s="18">
        <v>4088.2753281317619</v>
      </c>
      <c r="U15" s="18">
        <v>3719.3614256594656</v>
      </c>
      <c r="V15" s="18"/>
    </row>
    <row r="16" spans="1:22" x14ac:dyDescent="0.35">
      <c r="A16" s="16" t="s">
        <v>532</v>
      </c>
      <c r="B16" s="18">
        <v>2079.8200000000002</v>
      </c>
      <c r="C16" s="18"/>
      <c r="D16" s="18"/>
      <c r="E16" s="18">
        <v>3065.6319969724091</v>
      </c>
      <c r="F16" s="18"/>
      <c r="G16" s="18"/>
      <c r="H16" s="18"/>
      <c r="I16" s="18">
        <v>993.61666666666599</v>
      </c>
      <c r="J16" s="18">
        <v>3089.2170162867533</v>
      </c>
      <c r="K16" s="18"/>
      <c r="L16" s="18">
        <v>789.23333333333267</v>
      </c>
      <c r="M16" s="18">
        <v>1667.833333333333</v>
      </c>
      <c r="N16" s="18"/>
      <c r="O16" s="18"/>
      <c r="P16" s="18">
        <v>3465.7799949765194</v>
      </c>
      <c r="Q16" s="18"/>
      <c r="R16" s="18"/>
      <c r="S16" s="18"/>
      <c r="T16" s="18">
        <v>3128.3711102937482</v>
      </c>
      <c r="U16" s="18">
        <v>6897.545261158808</v>
      </c>
      <c r="V16" s="18">
        <v>4242.111501675141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46E1F-F02A-4D23-9173-DBA178B35231}">
  <sheetPr codeName="Sheet31"/>
  <dimension ref="A1:AB483"/>
  <sheetViews>
    <sheetView zoomScale="74" workbookViewId="0">
      <selection activeCell="M5" sqref="M5"/>
    </sheetView>
  </sheetViews>
  <sheetFormatPr defaultRowHeight="14.5" x14ac:dyDescent="0.35"/>
  <cols>
    <col min="1" max="1" width="10.54296875" bestFit="1" customWidth="1"/>
    <col min="2" max="2" width="26.36328125" bestFit="1" customWidth="1"/>
    <col min="3" max="3" width="16.1796875" bestFit="1" customWidth="1"/>
    <col min="4" max="4" width="18.90625" style="5" bestFit="1" customWidth="1"/>
    <col min="5" max="5" width="19.81640625" style="19" bestFit="1" customWidth="1"/>
    <col min="7" max="7" width="26.36328125" bestFit="1" customWidth="1"/>
    <col min="8" max="8" width="12.54296875" bestFit="1" customWidth="1"/>
    <col min="9" max="10" width="14.1796875" bestFit="1" customWidth="1"/>
    <col min="11" max="11" width="15.90625" bestFit="1" customWidth="1"/>
    <col min="12" max="12" width="16.54296875" bestFit="1" customWidth="1"/>
    <col min="13" max="13" width="14.6328125" bestFit="1" customWidth="1"/>
    <col min="14" max="15" width="10.90625" bestFit="1" customWidth="1"/>
    <col min="16" max="16" width="12" bestFit="1" customWidth="1"/>
    <col min="17" max="24" width="10.90625" bestFit="1" customWidth="1"/>
    <col min="25" max="25" width="13.6328125" bestFit="1" customWidth="1"/>
    <col min="26" max="27" width="10.90625" bestFit="1" customWidth="1"/>
    <col min="28" max="28" width="12.54296875" bestFit="1" customWidth="1"/>
  </cols>
  <sheetData>
    <row r="1" spans="7:15" x14ac:dyDescent="0.35">
      <c r="G1" s="32" t="s">
        <v>564</v>
      </c>
      <c r="H1" s="32"/>
      <c r="I1" s="32"/>
      <c r="J1" s="32"/>
      <c r="K1" s="32"/>
      <c r="L1" s="32"/>
      <c r="M1" s="32"/>
      <c r="N1" s="32"/>
      <c r="O1" s="32"/>
    </row>
    <row r="2" spans="7:15" x14ac:dyDescent="0.35">
      <c r="G2" t="s">
        <v>369</v>
      </c>
      <c r="H2" t="s">
        <v>34</v>
      </c>
      <c r="I2" t="s">
        <v>39</v>
      </c>
      <c r="J2" t="s">
        <v>31</v>
      </c>
      <c r="K2" t="s">
        <v>24</v>
      </c>
      <c r="L2" t="s">
        <v>27</v>
      </c>
      <c r="M2" t="s">
        <v>21</v>
      </c>
      <c r="N2" t="s">
        <v>59</v>
      </c>
      <c r="O2" t="s">
        <v>36</v>
      </c>
    </row>
    <row r="3" spans="7:15" x14ac:dyDescent="0.35">
      <c r="G3" t="s">
        <v>284</v>
      </c>
      <c r="H3" s="5">
        <v>15.333299999999999</v>
      </c>
      <c r="I3" s="5">
        <v>27.5</v>
      </c>
      <c r="J3" s="5">
        <v>15.8</v>
      </c>
      <c r="K3" s="5">
        <v>15.6</v>
      </c>
      <c r="L3" s="5">
        <v>20</v>
      </c>
      <c r="M3" s="5">
        <v>0</v>
      </c>
      <c r="N3" s="5">
        <v>15.666700000000001</v>
      </c>
      <c r="O3" s="5">
        <v>19.833300000000001</v>
      </c>
    </row>
    <row r="4" spans="7:15" x14ac:dyDescent="0.35">
      <c r="G4" t="s">
        <v>84</v>
      </c>
      <c r="H4" s="5">
        <v>44.636400000000002</v>
      </c>
      <c r="I4" s="5">
        <v>45</v>
      </c>
      <c r="J4" s="5">
        <v>41.071399999999997</v>
      </c>
      <c r="K4" s="5">
        <v>38.036999999999999</v>
      </c>
      <c r="L4" s="5">
        <v>38.666699999999999</v>
      </c>
      <c r="M4" s="5">
        <v>36.200000000000003</v>
      </c>
      <c r="N4" s="5">
        <v>43.1111</v>
      </c>
      <c r="O4" s="5">
        <v>44.416699999999999</v>
      </c>
    </row>
    <row r="5" spans="7:15" x14ac:dyDescent="0.35">
      <c r="G5" t="s">
        <v>185</v>
      </c>
      <c r="H5" s="5">
        <v>44.222200000000001</v>
      </c>
      <c r="I5" s="5">
        <v>43.25</v>
      </c>
      <c r="J5" s="5">
        <v>54</v>
      </c>
      <c r="K5" s="5">
        <v>60</v>
      </c>
      <c r="L5" s="5">
        <v>37.5</v>
      </c>
      <c r="M5" s="5">
        <v>39</v>
      </c>
      <c r="N5" s="5">
        <v>46</v>
      </c>
      <c r="O5" s="5">
        <v>29.5</v>
      </c>
    </row>
    <row r="6" spans="7:15" x14ac:dyDescent="0.35">
      <c r="G6" t="s">
        <v>161</v>
      </c>
      <c r="H6" s="5">
        <v>131.94550000000001</v>
      </c>
      <c r="I6" s="5">
        <v>126.83330000000001</v>
      </c>
      <c r="J6" s="5">
        <v>119.5925</v>
      </c>
      <c r="K6" s="5">
        <v>127.32229999999998</v>
      </c>
      <c r="L6" s="5">
        <v>107.5</v>
      </c>
      <c r="M6" s="5">
        <v>89.9</v>
      </c>
      <c r="N6" s="5">
        <v>57.833300000000001</v>
      </c>
      <c r="O6" s="5">
        <v>106.3768</v>
      </c>
    </row>
    <row r="7" spans="7:15" x14ac:dyDescent="0.35">
      <c r="G7" t="s">
        <v>148</v>
      </c>
      <c r="H7" s="5">
        <v>55.133300000000006</v>
      </c>
      <c r="I7" s="5">
        <v>51.2</v>
      </c>
      <c r="J7" s="5">
        <v>59.3889</v>
      </c>
      <c r="K7" s="5">
        <v>55</v>
      </c>
      <c r="L7" s="5">
        <v>40.125</v>
      </c>
      <c r="M7" s="5">
        <v>93.666699999999992</v>
      </c>
      <c r="N7" s="5">
        <v>52</v>
      </c>
      <c r="O7" s="5">
        <v>51</v>
      </c>
    </row>
    <row r="8" spans="7:15" x14ac:dyDescent="0.35">
      <c r="G8" t="s">
        <v>192</v>
      </c>
      <c r="H8" s="5">
        <v>74.166699999999992</v>
      </c>
      <c r="I8" s="5">
        <v>46.875</v>
      </c>
      <c r="J8" s="5">
        <v>54.583300000000001</v>
      </c>
      <c r="K8" s="5">
        <v>37.666699999999999</v>
      </c>
      <c r="L8" s="5">
        <v>15</v>
      </c>
      <c r="M8" s="5">
        <v>88.666699999999992</v>
      </c>
      <c r="N8" s="5">
        <v>65</v>
      </c>
      <c r="O8" s="5">
        <v>47.833300000000001</v>
      </c>
    </row>
    <row r="9" spans="7:15" x14ac:dyDescent="0.35">
      <c r="G9" t="s">
        <v>141</v>
      </c>
      <c r="H9" s="5">
        <v>23.3</v>
      </c>
      <c r="I9" s="5">
        <v>33.333300000000001</v>
      </c>
      <c r="J9" s="5">
        <v>25.916699999999999</v>
      </c>
      <c r="K9" s="5">
        <v>31</v>
      </c>
      <c r="L9" s="5">
        <v>29.5</v>
      </c>
      <c r="M9" s="5">
        <v>22.6</v>
      </c>
      <c r="N9" s="5">
        <v>20.5</v>
      </c>
      <c r="O9" s="5">
        <v>33.200000000000003</v>
      </c>
    </row>
    <row r="10" spans="7:15" x14ac:dyDescent="0.35">
      <c r="G10" t="s">
        <v>133</v>
      </c>
      <c r="H10" s="5">
        <v>103.05549999999999</v>
      </c>
      <c r="I10" s="5">
        <v>100.58330000000001</v>
      </c>
      <c r="J10" s="5">
        <v>117.6417</v>
      </c>
      <c r="K10" s="5">
        <v>108.7714</v>
      </c>
      <c r="L10" s="5">
        <v>80.583399999999997</v>
      </c>
      <c r="M10" s="5">
        <v>75.5</v>
      </c>
      <c r="N10" s="5">
        <v>89.35</v>
      </c>
      <c r="O10" s="5">
        <v>106.1666</v>
      </c>
    </row>
    <row r="11" spans="7:15" x14ac:dyDescent="0.35">
      <c r="G11" t="s">
        <v>104</v>
      </c>
      <c r="H11" s="5">
        <v>152.6054</v>
      </c>
      <c r="I11" s="5">
        <v>127.1969</v>
      </c>
      <c r="J11" s="5">
        <v>174.298</v>
      </c>
      <c r="K11" s="5">
        <v>181.34320000000002</v>
      </c>
      <c r="L11" s="5">
        <v>133.381</v>
      </c>
      <c r="M11" s="5">
        <v>136.09289999999999</v>
      </c>
      <c r="N11" s="5">
        <v>130.05000000000001</v>
      </c>
      <c r="O11" s="5">
        <v>169.88490000000002</v>
      </c>
    </row>
    <row r="12" spans="7:15" x14ac:dyDescent="0.35">
      <c r="G12" t="s">
        <v>113</v>
      </c>
      <c r="H12" s="5">
        <v>22.222200000000001</v>
      </c>
      <c r="I12" s="5">
        <v>30</v>
      </c>
      <c r="J12" s="5">
        <v>30.333300000000001</v>
      </c>
      <c r="K12" s="5">
        <v>29.769200000000001</v>
      </c>
      <c r="L12" s="5">
        <v>17.333300000000001</v>
      </c>
      <c r="M12" s="5">
        <v>37.166699999999999</v>
      </c>
      <c r="N12" s="5">
        <v>40.333300000000001</v>
      </c>
      <c r="O12" s="5">
        <v>35.833300000000001</v>
      </c>
    </row>
    <row r="13" spans="7:15" x14ac:dyDescent="0.35">
      <c r="G13" t="s">
        <v>181</v>
      </c>
      <c r="H13" s="5">
        <v>29.4</v>
      </c>
      <c r="I13" s="5">
        <v>45</v>
      </c>
      <c r="J13" s="5">
        <v>40.666699999999999</v>
      </c>
      <c r="K13" s="5">
        <v>41.066699999999997</v>
      </c>
      <c r="L13" s="5">
        <v>49.333300000000001</v>
      </c>
      <c r="M13" s="5">
        <v>13.333299999999999</v>
      </c>
      <c r="N13" s="5">
        <v>24.833300000000001</v>
      </c>
      <c r="O13" s="5">
        <v>42</v>
      </c>
    </row>
    <row r="14" spans="7:15" x14ac:dyDescent="0.35">
      <c r="G14" t="s">
        <v>225</v>
      </c>
      <c r="H14" s="5">
        <v>33.928600000000003</v>
      </c>
      <c r="I14" s="5">
        <v>12</v>
      </c>
      <c r="J14" s="5">
        <v>28.166699999999999</v>
      </c>
      <c r="K14" s="5">
        <v>22.8</v>
      </c>
      <c r="L14" s="5">
        <v>30</v>
      </c>
      <c r="M14" s="5">
        <v>19.2</v>
      </c>
      <c r="N14" s="5">
        <v>25.166699999999999</v>
      </c>
      <c r="O14" s="5">
        <v>31.833300000000001</v>
      </c>
    </row>
    <row r="15" spans="7:15" x14ac:dyDescent="0.35">
      <c r="G15" t="s">
        <v>291</v>
      </c>
      <c r="H15" s="5">
        <v>9.6</v>
      </c>
      <c r="I15" s="5">
        <v>18</v>
      </c>
      <c r="J15" s="5">
        <v>8.5</v>
      </c>
      <c r="K15" s="5">
        <v>13.5</v>
      </c>
      <c r="L15" s="5">
        <v>0</v>
      </c>
      <c r="M15" s="5">
        <v>5</v>
      </c>
      <c r="N15" s="5">
        <v>9</v>
      </c>
      <c r="O15" s="5">
        <v>9.3332999999999995</v>
      </c>
    </row>
    <row r="16" spans="7:15" x14ac:dyDescent="0.35">
      <c r="G16" t="s">
        <v>274</v>
      </c>
      <c r="H16" s="5">
        <v>11.833299999999999</v>
      </c>
      <c r="I16" s="5">
        <v>11</v>
      </c>
      <c r="J16" s="5">
        <v>13.5</v>
      </c>
      <c r="K16" s="5">
        <v>22.5</v>
      </c>
      <c r="L16" s="5">
        <v>0</v>
      </c>
      <c r="M16" s="5">
        <v>3</v>
      </c>
      <c r="N16" s="5">
        <v>11</v>
      </c>
      <c r="O16" s="5">
        <v>15</v>
      </c>
    </row>
    <row r="17" spans="1:15" x14ac:dyDescent="0.35">
      <c r="G17" t="s">
        <v>251</v>
      </c>
      <c r="H17" s="5">
        <v>28.25</v>
      </c>
      <c r="I17" s="5">
        <v>46.166699999999999</v>
      </c>
      <c r="J17" s="5">
        <v>34.166699999999999</v>
      </c>
      <c r="K17" s="5">
        <v>10.333299999999999</v>
      </c>
      <c r="L17" s="5">
        <v>42</v>
      </c>
      <c r="M17" s="5">
        <v>30</v>
      </c>
      <c r="N17" s="5">
        <v>18</v>
      </c>
      <c r="O17" s="5">
        <v>24</v>
      </c>
    </row>
    <row r="18" spans="1:15" x14ac:dyDescent="0.35">
      <c r="G18" t="s">
        <v>216</v>
      </c>
      <c r="H18" s="5">
        <v>72.2</v>
      </c>
      <c r="I18" s="5">
        <v>49.333300000000001</v>
      </c>
      <c r="J18" s="5">
        <v>19.5</v>
      </c>
      <c r="K18" s="5">
        <v>19</v>
      </c>
      <c r="L18" s="5">
        <v>51.333300000000001</v>
      </c>
      <c r="M18" s="5">
        <v>48.3</v>
      </c>
      <c r="N18" s="5">
        <v>40</v>
      </c>
      <c r="O18" s="5">
        <v>36.916699999999999</v>
      </c>
    </row>
    <row r="19" spans="1:15" x14ac:dyDescent="0.35">
      <c r="G19" t="s">
        <v>118</v>
      </c>
      <c r="H19" s="5">
        <v>44.115400000000001</v>
      </c>
      <c r="I19" s="5">
        <v>48.5</v>
      </c>
      <c r="J19" s="5">
        <v>45.625</v>
      </c>
      <c r="K19" s="5">
        <v>35.833300000000001</v>
      </c>
      <c r="L19" s="5">
        <v>63.333300000000001</v>
      </c>
      <c r="M19" s="5">
        <v>41.238100000000003</v>
      </c>
      <c r="N19" s="5">
        <v>59</v>
      </c>
      <c r="O19" s="5">
        <v>49.424999999999997</v>
      </c>
    </row>
    <row r="20" spans="1:15" x14ac:dyDescent="0.35">
      <c r="G20" t="s">
        <v>232</v>
      </c>
      <c r="H20" s="5">
        <v>44.4</v>
      </c>
      <c r="I20" s="5">
        <v>31</v>
      </c>
      <c r="J20" s="5">
        <v>42.083300000000001</v>
      </c>
      <c r="K20" s="5">
        <v>55.285699999999999</v>
      </c>
      <c r="L20" s="5">
        <v>71</v>
      </c>
      <c r="M20" s="5">
        <v>74</v>
      </c>
      <c r="N20" s="5">
        <v>29.666699999999999</v>
      </c>
      <c r="O20" s="5">
        <v>32.125</v>
      </c>
    </row>
    <row r="21" spans="1:15" x14ac:dyDescent="0.35">
      <c r="G21" t="s">
        <v>171</v>
      </c>
      <c r="H21" s="5">
        <v>106.51910000000001</v>
      </c>
      <c r="I21" s="5">
        <v>80</v>
      </c>
      <c r="J21" s="5">
        <v>67.583300000000008</v>
      </c>
      <c r="K21" s="5">
        <v>109.22069999999999</v>
      </c>
      <c r="L21" s="5">
        <v>69</v>
      </c>
      <c r="M21" s="5">
        <v>68</v>
      </c>
      <c r="N21" s="5">
        <v>82.25</v>
      </c>
      <c r="O21" s="5">
        <v>70</v>
      </c>
    </row>
    <row r="22" spans="1:15" x14ac:dyDescent="0.35">
      <c r="A22" t="s">
        <v>3</v>
      </c>
      <c r="B22" t="s">
        <v>565</v>
      </c>
      <c r="C22" t="s">
        <v>5</v>
      </c>
      <c r="D22" s="5" t="s">
        <v>566</v>
      </c>
      <c r="E22" s="19" t="s">
        <v>567</v>
      </c>
      <c r="G22" t="s">
        <v>19</v>
      </c>
      <c r="H22" s="5">
        <v>131.74619999999999</v>
      </c>
      <c r="I22" s="5">
        <v>139.67500000000001</v>
      </c>
      <c r="J22" s="5">
        <v>118.39289999999998</v>
      </c>
      <c r="K22" s="5">
        <v>140.74080000000001</v>
      </c>
      <c r="L22" s="5">
        <v>111.0167</v>
      </c>
      <c r="M22" s="5">
        <v>119.70239999999998</v>
      </c>
      <c r="N22" s="5">
        <v>74.142899999999997</v>
      </c>
      <c r="O22" s="5">
        <v>111.8194</v>
      </c>
    </row>
    <row r="23" spans="1:15" x14ac:dyDescent="0.35">
      <c r="A23" t="s">
        <v>192</v>
      </c>
      <c r="B23" t="s">
        <v>533</v>
      </c>
      <c r="C23" t="s">
        <v>34</v>
      </c>
      <c r="D23" s="5">
        <v>50</v>
      </c>
      <c r="E23" s="19">
        <v>10540</v>
      </c>
      <c r="G23" t="s">
        <v>126</v>
      </c>
      <c r="H23" s="5">
        <v>70.429299999999998</v>
      </c>
      <c r="I23" s="5">
        <v>59.5</v>
      </c>
      <c r="J23" s="5">
        <v>78.583300000000008</v>
      </c>
      <c r="K23" s="5">
        <v>74.716700000000003</v>
      </c>
      <c r="L23" s="5">
        <v>81.25</v>
      </c>
      <c r="M23" s="5">
        <v>96</v>
      </c>
      <c r="N23" s="5">
        <v>56.583300000000001</v>
      </c>
      <c r="O23" s="5">
        <v>73.955600000000004</v>
      </c>
    </row>
    <row r="24" spans="1:15" x14ac:dyDescent="0.35">
      <c r="A24" t="s">
        <v>113</v>
      </c>
      <c r="B24" t="s">
        <v>538</v>
      </c>
      <c r="C24" t="s">
        <v>21</v>
      </c>
      <c r="D24" s="5">
        <v>37.166699999999999</v>
      </c>
      <c r="E24" s="19">
        <v>3485.7049998576399</v>
      </c>
    </row>
    <row r="25" spans="1:15" x14ac:dyDescent="0.35">
      <c r="A25" t="s">
        <v>232</v>
      </c>
      <c r="B25" t="s">
        <v>539</v>
      </c>
      <c r="C25" t="s">
        <v>21</v>
      </c>
      <c r="D25" s="5">
        <v>53</v>
      </c>
      <c r="E25" s="19">
        <v>3261.4199982893401</v>
      </c>
      <c r="G25" s="32" t="s">
        <v>568</v>
      </c>
      <c r="H25" s="32"/>
      <c r="I25" s="32"/>
      <c r="J25" s="32"/>
      <c r="K25" s="32"/>
      <c r="L25" s="32"/>
      <c r="M25" s="32"/>
      <c r="N25" s="32"/>
      <c r="O25" s="32"/>
    </row>
    <row r="26" spans="1:15" x14ac:dyDescent="0.35">
      <c r="A26" t="s">
        <v>216</v>
      </c>
      <c r="B26" t="s">
        <v>539</v>
      </c>
      <c r="C26" t="s">
        <v>59</v>
      </c>
      <c r="D26" s="5">
        <v>40</v>
      </c>
      <c r="E26" s="19">
        <v>2120</v>
      </c>
      <c r="G26" t="s">
        <v>369</v>
      </c>
      <c r="H26" t="s">
        <v>34</v>
      </c>
      <c r="I26" t="s">
        <v>39</v>
      </c>
      <c r="J26" t="s">
        <v>31</v>
      </c>
      <c r="K26" t="s">
        <v>24</v>
      </c>
      <c r="L26" t="s">
        <v>27</v>
      </c>
      <c r="M26" t="s">
        <v>21</v>
      </c>
      <c r="N26" t="s">
        <v>59</v>
      </c>
      <c r="O26" t="s">
        <v>36</v>
      </c>
    </row>
    <row r="27" spans="1:15" x14ac:dyDescent="0.35">
      <c r="A27" t="s">
        <v>148</v>
      </c>
      <c r="B27" t="s">
        <v>540</v>
      </c>
      <c r="C27" t="s">
        <v>21</v>
      </c>
      <c r="D27" s="5">
        <v>70</v>
      </c>
      <c r="E27" s="19">
        <v>2074.79999837279</v>
      </c>
      <c r="G27" t="s">
        <v>284</v>
      </c>
      <c r="H27" s="18">
        <v>738.83333333333303</v>
      </c>
      <c r="I27" s="18">
        <v>596</v>
      </c>
      <c r="J27" s="18">
        <v>611.81999999999994</v>
      </c>
      <c r="K27" s="18">
        <v>382.3</v>
      </c>
      <c r="L27" s="18">
        <v>390</v>
      </c>
      <c r="M27" s="18">
        <v>0</v>
      </c>
      <c r="N27" s="18">
        <v>627</v>
      </c>
      <c r="O27" s="18">
        <v>257.16666666666663</v>
      </c>
    </row>
    <row r="28" spans="1:15" x14ac:dyDescent="0.35">
      <c r="A28" t="s">
        <v>19</v>
      </c>
      <c r="B28" t="s">
        <v>535</v>
      </c>
      <c r="C28" t="s">
        <v>34</v>
      </c>
      <c r="D28" s="5">
        <v>13.142899999999999</v>
      </c>
      <c r="E28" s="19">
        <v>2067.0535701425401</v>
      </c>
      <c r="G28" t="s">
        <v>84</v>
      </c>
      <c r="H28" s="18">
        <v>1059.8772705532199</v>
      </c>
      <c r="I28" s="18">
        <v>952.32765515065898</v>
      </c>
      <c r="J28" s="18">
        <v>966.743390280114</v>
      </c>
      <c r="K28" s="18">
        <v>1040.9903693051201</v>
      </c>
      <c r="L28" s="18">
        <v>968.51333291158005</v>
      </c>
      <c r="M28" s="18">
        <v>1082.1555981691299</v>
      </c>
      <c r="N28" s="18">
        <v>1457.8519434059599</v>
      </c>
      <c r="O28" s="18">
        <v>778.18541433522398</v>
      </c>
    </row>
    <row r="29" spans="1:15" x14ac:dyDescent="0.35">
      <c r="A29" t="s">
        <v>161</v>
      </c>
      <c r="B29" t="s">
        <v>536</v>
      </c>
      <c r="C29" t="s">
        <v>34</v>
      </c>
      <c r="D29" s="5">
        <v>26.545500000000001</v>
      </c>
      <c r="E29" s="19">
        <v>1951.8318176438099</v>
      </c>
      <c r="G29" t="s">
        <v>185</v>
      </c>
      <c r="H29" s="18">
        <v>1047.686666266123</v>
      </c>
      <c r="I29" s="18">
        <v>808.49749605208603</v>
      </c>
      <c r="J29" s="18">
        <v>1495.9159991369229</v>
      </c>
      <c r="K29" s="18">
        <v>1938.6666657663868</v>
      </c>
      <c r="L29" s="18">
        <v>1044.333333333333</v>
      </c>
      <c r="M29" s="18">
        <v>936.83333273728601</v>
      </c>
      <c r="N29" s="18">
        <v>1682.4</v>
      </c>
      <c r="O29" s="18">
        <v>459.11666618039197</v>
      </c>
    </row>
    <row r="30" spans="1:15" x14ac:dyDescent="0.35">
      <c r="A30" t="s">
        <v>104</v>
      </c>
      <c r="B30" t="s">
        <v>536</v>
      </c>
      <c r="C30" t="s">
        <v>21</v>
      </c>
      <c r="D30" s="5">
        <v>46.4</v>
      </c>
      <c r="E30" s="19">
        <v>1950.99199690103</v>
      </c>
      <c r="G30" t="s">
        <v>161</v>
      </c>
      <c r="H30" s="18">
        <v>4049.64241088056</v>
      </c>
      <c r="I30" s="18">
        <v>2377.0091640751793</v>
      </c>
      <c r="J30" s="18">
        <v>2003.2976717439431</v>
      </c>
      <c r="K30" s="18">
        <v>3622.8713871174368</v>
      </c>
      <c r="L30" s="18">
        <v>2007.9166644501172</v>
      </c>
      <c r="M30" s="18">
        <v>4136.7119968120733</v>
      </c>
      <c r="N30" s="18">
        <v>2162.1566608351959</v>
      </c>
      <c r="O30" s="18">
        <v>2101.602872304059</v>
      </c>
    </row>
    <row r="31" spans="1:15" x14ac:dyDescent="0.35">
      <c r="A31" t="s">
        <v>104</v>
      </c>
      <c r="B31" t="s">
        <v>536</v>
      </c>
      <c r="C31" t="s">
        <v>34</v>
      </c>
      <c r="D31" s="5">
        <v>46.631599999999999</v>
      </c>
      <c r="E31" s="19">
        <v>1906.1278933815199</v>
      </c>
      <c r="G31" t="s">
        <v>148</v>
      </c>
      <c r="H31" s="18">
        <v>1938.101661079</v>
      </c>
      <c r="I31" s="18">
        <v>952.01499951422193</v>
      </c>
      <c r="J31" s="18">
        <v>1307.8797219558301</v>
      </c>
      <c r="K31" s="18">
        <v>1393.256249289027</v>
      </c>
      <c r="L31" s="18">
        <v>1031.0062495510081</v>
      </c>
      <c r="M31" s="18">
        <v>2638.79999837279</v>
      </c>
      <c r="N31" s="18">
        <v>1176</v>
      </c>
      <c r="O31" s="18">
        <v>1081.0124983664591</v>
      </c>
    </row>
    <row r="32" spans="1:15" x14ac:dyDescent="0.35">
      <c r="A32" t="s">
        <v>118</v>
      </c>
      <c r="B32" t="s">
        <v>533</v>
      </c>
      <c r="C32" t="s">
        <v>21</v>
      </c>
      <c r="D32" s="5">
        <v>28.666699999999999</v>
      </c>
      <c r="E32" s="19">
        <v>1799.3749985694801</v>
      </c>
      <c r="G32" t="s">
        <v>192</v>
      </c>
      <c r="H32" s="18">
        <v>10787.616666666667</v>
      </c>
      <c r="I32" s="18">
        <v>848.14374915063308</v>
      </c>
      <c r="J32" s="18">
        <v>786.5733330643111</v>
      </c>
      <c r="K32" s="18">
        <v>1124.1833321777481</v>
      </c>
      <c r="L32" s="18">
        <v>99.749999921768904</v>
      </c>
      <c r="M32" s="18">
        <v>1774.1666657815369</v>
      </c>
      <c r="N32" s="18">
        <v>2573.6999979615202</v>
      </c>
      <c r="O32" s="18">
        <v>821.18333264520993</v>
      </c>
    </row>
    <row r="33" spans="1:15" x14ac:dyDescent="0.35">
      <c r="A33" t="s">
        <v>133</v>
      </c>
      <c r="B33" t="s">
        <v>541</v>
      </c>
      <c r="C33" t="s">
        <v>36</v>
      </c>
      <c r="D33" s="5">
        <v>30</v>
      </c>
      <c r="E33" s="19">
        <v>1736</v>
      </c>
      <c r="G33" t="s">
        <v>141</v>
      </c>
      <c r="H33" s="18">
        <v>465.57999977469399</v>
      </c>
      <c r="I33" s="18">
        <v>811</v>
      </c>
      <c r="J33" s="18">
        <v>294.78749996026301</v>
      </c>
      <c r="K33" s="18">
        <v>890.56777594420601</v>
      </c>
      <c r="L33" s="18">
        <v>682.24999773502304</v>
      </c>
      <c r="M33" s="18">
        <v>764.15599998667801</v>
      </c>
      <c r="N33" s="18">
        <v>379.20312468819304</v>
      </c>
      <c r="O33" s="18">
        <v>426.09999951124098</v>
      </c>
    </row>
    <row r="34" spans="1:15" x14ac:dyDescent="0.35">
      <c r="A34" t="s">
        <v>19</v>
      </c>
      <c r="B34" t="s">
        <v>532</v>
      </c>
      <c r="C34" t="s">
        <v>21</v>
      </c>
      <c r="D34" s="5">
        <v>42</v>
      </c>
      <c r="E34" s="19">
        <v>1703.43777619199</v>
      </c>
      <c r="G34" t="s">
        <v>133</v>
      </c>
      <c r="H34" s="18">
        <v>2030.553330753814</v>
      </c>
      <c r="I34" s="18">
        <v>2739.0933292177797</v>
      </c>
      <c r="J34" s="18">
        <v>2849.1373946100812</v>
      </c>
      <c r="K34" s="18">
        <v>2493.0059512129092</v>
      </c>
      <c r="L34" s="18">
        <v>1379.1470822521771</v>
      </c>
      <c r="M34" s="18">
        <v>3239.6319987915799</v>
      </c>
      <c r="N34" s="18">
        <v>3022.3849977105838</v>
      </c>
      <c r="O34" s="18">
        <v>3191.5573311732933</v>
      </c>
    </row>
    <row r="35" spans="1:15" x14ac:dyDescent="0.35">
      <c r="A35" t="s">
        <v>104</v>
      </c>
      <c r="B35" t="s">
        <v>536</v>
      </c>
      <c r="C35" t="s">
        <v>59</v>
      </c>
      <c r="D35" s="5">
        <v>48.4</v>
      </c>
      <c r="E35" s="19">
        <v>1616.2799969673099</v>
      </c>
      <c r="G35" t="s">
        <v>104</v>
      </c>
      <c r="H35" s="18">
        <v>4448.9017221568674</v>
      </c>
      <c r="I35" s="18">
        <v>2474.297120133142</v>
      </c>
      <c r="J35" s="18">
        <v>4012.4823956706036</v>
      </c>
      <c r="K35" s="18">
        <v>5324.9531341558668</v>
      </c>
      <c r="L35" s="18">
        <v>2147.2658716952196</v>
      </c>
      <c r="M35" s="18">
        <v>5033.875181320318</v>
      </c>
      <c r="N35" s="18">
        <v>4205.2281215307521</v>
      </c>
      <c r="O35" s="18">
        <v>2453.2800229566651</v>
      </c>
    </row>
    <row r="36" spans="1:15" x14ac:dyDescent="0.35">
      <c r="A36" t="s">
        <v>118</v>
      </c>
      <c r="B36" t="s">
        <v>533</v>
      </c>
      <c r="C36" t="s">
        <v>59</v>
      </c>
      <c r="D36" s="5">
        <v>37</v>
      </c>
      <c r="E36" s="19">
        <v>1616</v>
      </c>
      <c r="G36" t="s">
        <v>113</v>
      </c>
      <c r="H36" s="18">
        <v>349.47999952965301</v>
      </c>
      <c r="I36" s="18">
        <v>579.60416666666595</v>
      </c>
      <c r="J36" s="18">
        <v>558.79333302130306</v>
      </c>
      <c r="K36" s="18">
        <v>693.085382246054</v>
      </c>
      <c r="L36" s="18">
        <v>480.8</v>
      </c>
      <c r="M36" s="18">
        <v>3485.7049998576399</v>
      </c>
      <c r="N36" s="18">
        <v>1138.2199979782099</v>
      </c>
      <c r="O36" s="18">
        <v>574.93166576923102</v>
      </c>
    </row>
    <row r="37" spans="1:15" x14ac:dyDescent="0.35">
      <c r="A37" t="s">
        <v>19</v>
      </c>
      <c r="B37" t="s">
        <v>562</v>
      </c>
      <c r="C37" t="s">
        <v>34</v>
      </c>
      <c r="D37" s="5">
        <v>19.333300000000001</v>
      </c>
      <c r="E37" s="19">
        <v>1600.6791665511801</v>
      </c>
      <c r="G37" t="s">
        <v>181</v>
      </c>
      <c r="H37" s="18">
        <v>256.48799878835609</v>
      </c>
      <c r="I37" s="18">
        <v>641.05624979874096</v>
      </c>
      <c r="J37" s="18">
        <v>766.34583284500866</v>
      </c>
      <c r="K37" s="18">
        <v>1144.9213305621331</v>
      </c>
      <c r="L37" s="18">
        <v>792.09999965876295</v>
      </c>
      <c r="M37" s="18">
        <v>352.16666611780698</v>
      </c>
      <c r="N37" s="18">
        <v>825.59999985098796</v>
      </c>
      <c r="O37" s="18">
        <v>631.39999971240604</v>
      </c>
    </row>
    <row r="38" spans="1:15" x14ac:dyDescent="0.35">
      <c r="A38" t="s">
        <v>148</v>
      </c>
      <c r="B38" t="s">
        <v>540</v>
      </c>
      <c r="C38" t="s">
        <v>34</v>
      </c>
      <c r="D38" s="5">
        <v>27.333300000000001</v>
      </c>
      <c r="E38" s="19">
        <v>1585.551661079</v>
      </c>
      <c r="G38" t="s">
        <v>225</v>
      </c>
      <c r="H38" s="18">
        <v>703.99999970623389</v>
      </c>
      <c r="I38" s="18">
        <v>247.09</v>
      </c>
      <c r="J38" s="18">
        <v>382.95458221261703</v>
      </c>
      <c r="K38" s="18">
        <v>464.72666647245399</v>
      </c>
      <c r="L38" s="18">
        <v>257.916666618237</v>
      </c>
      <c r="M38" s="18">
        <v>743.61999999999898</v>
      </c>
      <c r="N38" s="18">
        <v>935.80833333333294</v>
      </c>
      <c r="O38" s="18">
        <v>492.83333328763598</v>
      </c>
    </row>
    <row r="39" spans="1:15" x14ac:dyDescent="0.35">
      <c r="A39" t="s">
        <v>216</v>
      </c>
      <c r="B39" t="s">
        <v>533</v>
      </c>
      <c r="C39" t="s">
        <v>21</v>
      </c>
      <c r="D39" s="5">
        <v>30</v>
      </c>
      <c r="E39" s="19">
        <v>1513.425</v>
      </c>
      <c r="G39" t="s">
        <v>291</v>
      </c>
      <c r="H39" s="18">
        <v>551.20000000000005</v>
      </c>
      <c r="I39" s="18">
        <v>234</v>
      </c>
      <c r="J39" s="18">
        <v>140.07499999999999</v>
      </c>
      <c r="K39" s="18">
        <v>393</v>
      </c>
      <c r="L39" s="18">
        <v>0</v>
      </c>
      <c r="M39" s="18">
        <v>164</v>
      </c>
      <c r="N39" s="18">
        <v>289.2</v>
      </c>
      <c r="O39" s="18">
        <v>312.2</v>
      </c>
    </row>
    <row r="40" spans="1:15" x14ac:dyDescent="0.35">
      <c r="A40" t="s">
        <v>171</v>
      </c>
      <c r="B40" t="s">
        <v>537</v>
      </c>
      <c r="C40" t="s">
        <v>59</v>
      </c>
      <c r="D40" s="5">
        <v>50</v>
      </c>
      <c r="E40" s="19">
        <v>1500</v>
      </c>
      <c r="G40" t="s">
        <v>274</v>
      </c>
      <c r="H40" s="18">
        <v>138.083333333333</v>
      </c>
      <c r="I40" s="18">
        <v>313.5</v>
      </c>
      <c r="J40" s="18">
        <v>389.55</v>
      </c>
      <c r="K40" s="18">
        <v>405</v>
      </c>
      <c r="L40" s="18">
        <v>0</v>
      </c>
      <c r="M40" s="18">
        <v>22.35</v>
      </c>
      <c r="N40" s="18">
        <v>153</v>
      </c>
      <c r="O40" s="18">
        <v>159</v>
      </c>
    </row>
    <row r="41" spans="1:15" x14ac:dyDescent="0.35">
      <c r="A41" t="s">
        <v>161</v>
      </c>
      <c r="B41" t="s">
        <v>538</v>
      </c>
      <c r="C41" t="s">
        <v>21</v>
      </c>
      <c r="D41" s="5">
        <v>15</v>
      </c>
      <c r="E41" s="19">
        <v>1485</v>
      </c>
      <c r="G41" t="s">
        <v>251</v>
      </c>
      <c r="H41" s="18">
        <v>369.59999939650197</v>
      </c>
      <c r="I41" s="18">
        <v>1109.7554156738011</v>
      </c>
      <c r="J41" s="18">
        <v>351.04999833678141</v>
      </c>
      <c r="K41" s="18">
        <v>332.59999986489601</v>
      </c>
      <c r="L41" s="18">
        <v>1082.1999972820281</v>
      </c>
      <c r="M41" s="18">
        <v>1338.1999992966651</v>
      </c>
      <c r="N41" s="18">
        <v>648.71999545097299</v>
      </c>
      <c r="O41" s="18">
        <v>632.39999556541397</v>
      </c>
    </row>
    <row r="42" spans="1:15" x14ac:dyDescent="0.35">
      <c r="A42" t="s">
        <v>171</v>
      </c>
      <c r="B42" t="s">
        <v>537</v>
      </c>
      <c r="C42" t="s">
        <v>21</v>
      </c>
      <c r="D42" s="5">
        <v>28</v>
      </c>
      <c r="E42" s="19">
        <v>1459.5</v>
      </c>
      <c r="G42" t="s">
        <v>216</v>
      </c>
      <c r="H42" s="18">
        <v>616.4</v>
      </c>
      <c r="I42" s="18">
        <v>867.08249949831497</v>
      </c>
      <c r="J42" s="18">
        <v>339.72499982540796</v>
      </c>
      <c r="K42" s="18">
        <v>646</v>
      </c>
      <c r="L42" s="18">
        <v>851.49791606363453</v>
      </c>
      <c r="M42" s="18">
        <v>2368.8949998712542</v>
      </c>
      <c r="N42" s="18">
        <v>2120</v>
      </c>
      <c r="O42" s="18">
        <v>657.00583304126906</v>
      </c>
    </row>
    <row r="43" spans="1:15" x14ac:dyDescent="0.35">
      <c r="A43" t="s">
        <v>84</v>
      </c>
      <c r="B43" t="s">
        <v>539</v>
      </c>
      <c r="C43" t="s">
        <v>59</v>
      </c>
      <c r="D43" s="5">
        <v>43.1111</v>
      </c>
      <c r="E43" s="19">
        <v>1457.8519434059599</v>
      </c>
      <c r="G43" t="s">
        <v>118</v>
      </c>
      <c r="H43" s="18">
        <v>960.46961425574204</v>
      </c>
      <c r="I43" s="18">
        <v>996.89999922811899</v>
      </c>
      <c r="J43" s="18">
        <v>768.569686983059</v>
      </c>
      <c r="K43" s="18">
        <v>1063.1583328366269</v>
      </c>
      <c r="L43" s="18">
        <v>1181.99999973177</v>
      </c>
      <c r="M43" s="18">
        <v>2122.018569988536</v>
      </c>
      <c r="N43" s="18">
        <v>2454.399999320507</v>
      </c>
      <c r="O43" s="18">
        <v>686.62718684229901</v>
      </c>
    </row>
    <row r="44" spans="1:15" x14ac:dyDescent="0.35">
      <c r="A44" t="s">
        <v>104</v>
      </c>
      <c r="B44" t="s">
        <v>536</v>
      </c>
      <c r="C44" t="s">
        <v>31</v>
      </c>
      <c r="D44" s="5">
        <v>52</v>
      </c>
      <c r="E44" s="19">
        <v>1425.39153834232</v>
      </c>
      <c r="G44" t="s">
        <v>232</v>
      </c>
      <c r="H44" s="18">
        <v>521.34499857015896</v>
      </c>
      <c r="I44" s="18">
        <v>1132.4000000000001</v>
      </c>
      <c r="J44" s="18">
        <v>877.40766513124095</v>
      </c>
      <c r="K44" s="18">
        <v>1699.4178565013081</v>
      </c>
      <c r="L44" s="18">
        <v>1274.019999456405</v>
      </c>
      <c r="M44" s="18">
        <v>3604.1399958860802</v>
      </c>
      <c r="N44" s="18">
        <v>922.83333262056101</v>
      </c>
      <c r="O44" s="18">
        <v>533.01312441544906</v>
      </c>
    </row>
    <row r="45" spans="1:15" x14ac:dyDescent="0.35">
      <c r="A45" t="s">
        <v>192</v>
      </c>
      <c r="B45" t="s">
        <v>539</v>
      </c>
      <c r="C45" t="s">
        <v>59</v>
      </c>
      <c r="D45" s="5">
        <v>35</v>
      </c>
      <c r="E45" s="19">
        <v>1381.19999796152</v>
      </c>
      <c r="G45" t="s">
        <v>171</v>
      </c>
      <c r="H45" s="18">
        <v>1403.1571418334311</v>
      </c>
      <c r="I45" s="18">
        <v>1737.85625</v>
      </c>
      <c r="J45" s="18">
        <v>1668.8361100336822</v>
      </c>
      <c r="K45" s="18">
        <v>2358.3857125769632</v>
      </c>
      <c r="L45" s="18">
        <v>870.64999983310702</v>
      </c>
      <c r="M45" s="18">
        <v>2644.378332823142</v>
      </c>
      <c r="N45" s="18">
        <v>2745.1499987177554</v>
      </c>
      <c r="O45" s="18">
        <v>1196.361999750286</v>
      </c>
    </row>
    <row r="46" spans="1:15" x14ac:dyDescent="0.35">
      <c r="A46" t="s">
        <v>104</v>
      </c>
      <c r="B46" t="s">
        <v>538</v>
      </c>
      <c r="C46" t="s">
        <v>34</v>
      </c>
      <c r="D46" s="5">
        <v>18.285699999999999</v>
      </c>
      <c r="E46" s="19">
        <v>1350.7285713072299</v>
      </c>
      <c r="G46" t="s">
        <v>19</v>
      </c>
      <c r="H46" s="18">
        <v>6359.5364480791031</v>
      </c>
      <c r="I46" s="18">
        <v>2884.3634325586982</v>
      </c>
      <c r="J46" s="18">
        <v>3036.2792405412947</v>
      </c>
      <c r="K46" s="18">
        <v>2989.2655743525988</v>
      </c>
      <c r="L46" s="18">
        <v>3062.0731232620378</v>
      </c>
      <c r="M46" s="18">
        <v>4423.5730134737942</v>
      </c>
      <c r="N46" s="18">
        <v>2442.6524090021003</v>
      </c>
      <c r="O46" s="18">
        <v>2120.064383839665</v>
      </c>
    </row>
    <row r="47" spans="1:15" x14ac:dyDescent="0.35">
      <c r="A47" t="s">
        <v>133</v>
      </c>
      <c r="B47" t="s">
        <v>535</v>
      </c>
      <c r="C47" t="s">
        <v>21</v>
      </c>
      <c r="D47" s="5">
        <v>25</v>
      </c>
      <c r="E47" s="19">
        <v>1341.9319999356201</v>
      </c>
      <c r="G47" t="s">
        <v>126</v>
      </c>
      <c r="H47" s="18">
        <v>940.83383753046701</v>
      </c>
      <c r="I47" s="18">
        <v>710.09999982366901</v>
      </c>
      <c r="J47" s="18">
        <v>1332.61710903428</v>
      </c>
      <c r="K47" s="18">
        <v>2330.3114687055158</v>
      </c>
      <c r="L47" s="18">
        <v>1166.74999788124</v>
      </c>
      <c r="M47" s="18">
        <v>2085.614998190104</v>
      </c>
      <c r="N47" s="18">
        <v>2185.8333332215739</v>
      </c>
      <c r="O47" s="18">
        <v>1091.6639993451081</v>
      </c>
    </row>
    <row r="48" spans="1:15" x14ac:dyDescent="0.35">
      <c r="A48" t="s">
        <v>133</v>
      </c>
      <c r="B48" t="s">
        <v>541</v>
      </c>
      <c r="C48" t="s">
        <v>39</v>
      </c>
      <c r="D48" s="5">
        <v>30</v>
      </c>
      <c r="E48" s="19">
        <v>1317</v>
      </c>
    </row>
    <row r="49" spans="1:15" x14ac:dyDescent="0.35">
      <c r="A49" t="s">
        <v>133</v>
      </c>
      <c r="B49" t="s">
        <v>539</v>
      </c>
      <c r="C49" t="s">
        <v>21</v>
      </c>
      <c r="D49" s="5">
        <v>15</v>
      </c>
      <c r="E49" s="19">
        <v>1248.0049990776899</v>
      </c>
      <c r="G49" s="32" t="s">
        <v>569</v>
      </c>
      <c r="H49" s="32"/>
      <c r="I49" s="32"/>
      <c r="J49" s="32"/>
      <c r="K49" s="32"/>
      <c r="L49" s="32"/>
      <c r="M49" s="32"/>
      <c r="N49" s="32"/>
      <c r="O49" s="32"/>
    </row>
    <row r="50" spans="1:15" x14ac:dyDescent="0.35">
      <c r="A50" t="s">
        <v>251</v>
      </c>
      <c r="B50" t="s">
        <v>532</v>
      </c>
      <c r="C50" t="s">
        <v>21</v>
      </c>
      <c r="D50" s="5">
        <v>10</v>
      </c>
      <c r="E50" s="19">
        <v>1237.9000000000001</v>
      </c>
      <c r="G50" t="s">
        <v>369</v>
      </c>
      <c r="H50" t="s">
        <v>34</v>
      </c>
      <c r="I50" t="s">
        <v>39</v>
      </c>
      <c r="J50" t="s">
        <v>31</v>
      </c>
      <c r="K50" t="s">
        <v>24</v>
      </c>
      <c r="L50" t="s">
        <v>27</v>
      </c>
      <c r="M50" t="s">
        <v>21</v>
      </c>
      <c r="N50" t="s">
        <v>59</v>
      </c>
      <c r="O50" t="s">
        <v>36</v>
      </c>
    </row>
    <row r="51" spans="1:15" x14ac:dyDescent="0.35">
      <c r="A51" t="s">
        <v>19</v>
      </c>
      <c r="B51" t="s">
        <v>562</v>
      </c>
      <c r="C51" t="s">
        <v>31</v>
      </c>
      <c r="D51" s="5">
        <v>31</v>
      </c>
      <c r="E51" s="19">
        <v>1216.3569995210601</v>
      </c>
      <c r="G51" t="s">
        <v>536</v>
      </c>
      <c r="H51" s="5">
        <v>167.49930000000001</v>
      </c>
      <c r="I51" s="5">
        <v>163.79849999999999</v>
      </c>
      <c r="J51" s="5">
        <v>190.35830000000001</v>
      </c>
      <c r="K51" s="5">
        <v>186.4547</v>
      </c>
      <c r="L51" s="5">
        <v>180.1429</v>
      </c>
      <c r="M51" s="5">
        <v>172.16669999999999</v>
      </c>
      <c r="N51" s="5">
        <v>147.56660000000002</v>
      </c>
      <c r="O51" s="5">
        <v>173.40559999999999</v>
      </c>
    </row>
    <row r="52" spans="1:15" x14ac:dyDescent="0.35">
      <c r="A52" t="s">
        <v>192</v>
      </c>
      <c r="B52" t="s">
        <v>533</v>
      </c>
      <c r="C52" t="s">
        <v>59</v>
      </c>
      <c r="D52" s="5">
        <v>30</v>
      </c>
      <c r="E52" s="19">
        <v>1192.5</v>
      </c>
      <c r="G52" t="s">
        <v>541</v>
      </c>
      <c r="H52" s="5">
        <v>27.666599999999999</v>
      </c>
      <c r="I52" s="5">
        <v>65</v>
      </c>
      <c r="J52" s="5">
        <v>56.035699999999999</v>
      </c>
      <c r="K52" s="5">
        <v>41.75</v>
      </c>
      <c r="L52" s="5">
        <v>37.666699999999999</v>
      </c>
      <c r="M52" s="5">
        <v>18</v>
      </c>
      <c r="N52" s="5">
        <v>25</v>
      </c>
      <c r="O52" s="5">
        <v>56</v>
      </c>
    </row>
    <row r="53" spans="1:15" x14ac:dyDescent="0.35">
      <c r="A53" t="s">
        <v>113</v>
      </c>
      <c r="B53" t="s">
        <v>538</v>
      </c>
      <c r="C53" t="s">
        <v>59</v>
      </c>
      <c r="D53" s="5">
        <v>40.333300000000001</v>
      </c>
      <c r="E53" s="19">
        <v>1138.2199979782099</v>
      </c>
      <c r="G53" t="s">
        <v>562</v>
      </c>
      <c r="H53" s="5">
        <v>19.333300000000001</v>
      </c>
      <c r="I53" s="5">
        <v>9.8000000000000007</v>
      </c>
      <c r="J53" s="5">
        <v>31</v>
      </c>
      <c r="K53" s="5">
        <v>26.1538</v>
      </c>
      <c r="L53" s="5">
        <v>19.75</v>
      </c>
      <c r="M53" s="5">
        <v>18.285699999999999</v>
      </c>
      <c r="N53" s="5">
        <v>19.25</v>
      </c>
      <c r="O53" s="5">
        <v>8.875</v>
      </c>
    </row>
    <row r="54" spans="1:15" x14ac:dyDescent="0.35">
      <c r="A54" t="s">
        <v>19</v>
      </c>
      <c r="B54" t="s">
        <v>533</v>
      </c>
      <c r="C54" t="s">
        <v>34</v>
      </c>
      <c r="D54" s="5">
        <v>29.125</v>
      </c>
      <c r="E54" s="19">
        <v>1130.9312491891901</v>
      </c>
      <c r="G54" t="s">
        <v>540</v>
      </c>
      <c r="H54" s="5">
        <v>71.833300000000008</v>
      </c>
      <c r="I54" s="5">
        <v>69.5</v>
      </c>
      <c r="J54" s="5">
        <v>56.737399999999994</v>
      </c>
      <c r="K54" s="5">
        <v>78.388900000000007</v>
      </c>
      <c r="L54" s="5">
        <v>54.458300000000001</v>
      </c>
      <c r="M54" s="5">
        <v>95.4</v>
      </c>
      <c r="N54" s="5">
        <v>85</v>
      </c>
      <c r="O54" s="5">
        <v>61.204499999999996</v>
      </c>
    </row>
    <row r="55" spans="1:15" x14ac:dyDescent="0.35">
      <c r="A55" t="s">
        <v>161</v>
      </c>
      <c r="B55" t="s">
        <v>541</v>
      </c>
      <c r="C55" t="s">
        <v>24</v>
      </c>
      <c r="D55" s="5">
        <v>29.75</v>
      </c>
      <c r="E55" s="19">
        <v>1126.72499956972</v>
      </c>
      <c r="G55" t="s">
        <v>535</v>
      </c>
      <c r="H55" s="5">
        <v>95.444799999999987</v>
      </c>
      <c r="I55" s="5">
        <v>88</v>
      </c>
      <c r="J55" s="5">
        <v>102.31429999999999</v>
      </c>
      <c r="K55" s="5">
        <v>104.3139</v>
      </c>
      <c r="L55" s="5">
        <v>131.82139999999998</v>
      </c>
      <c r="M55" s="5">
        <v>51.8</v>
      </c>
      <c r="N55" s="5">
        <v>44.5</v>
      </c>
      <c r="O55" s="5">
        <v>96.666699999999992</v>
      </c>
    </row>
    <row r="56" spans="1:15" x14ac:dyDescent="0.35">
      <c r="A56" t="s">
        <v>84</v>
      </c>
      <c r="B56" t="s">
        <v>539</v>
      </c>
      <c r="C56" t="s">
        <v>21</v>
      </c>
      <c r="D56" s="5">
        <v>36.200000000000003</v>
      </c>
      <c r="E56" s="19">
        <v>1082.1555981691299</v>
      </c>
      <c r="G56" t="s">
        <v>534</v>
      </c>
      <c r="H56" s="5">
        <v>31.615400000000001</v>
      </c>
      <c r="I56" s="5">
        <v>16.5</v>
      </c>
      <c r="J56" s="5">
        <v>35.875</v>
      </c>
      <c r="K56" s="5">
        <v>38.666600000000003</v>
      </c>
      <c r="L56" s="5">
        <v>25</v>
      </c>
      <c r="M56" s="5">
        <v>32.571399999999997</v>
      </c>
      <c r="N56" s="5">
        <v>22</v>
      </c>
      <c r="O56" s="5">
        <v>33.133299999999998</v>
      </c>
    </row>
    <row r="57" spans="1:15" x14ac:dyDescent="0.35">
      <c r="A57" t="s">
        <v>192</v>
      </c>
      <c r="B57" t="s">
        <v>533</v>
      </c>
      <c r="C57" t="s">
        <v>21</v>
      </c>
      <c r="D57" s="5">
        <v>60</v>
      </c>
      <c r="E57" s="19">
        <v>1080</v>
      </c>
      <c r="G57" t="s">
        <v>533</v>
      </c>
      <c r="H57" s="5">
        <v>277.7647</v>
      </c>
      <c r="I57" s="5">
        <v>247.16660000000002</v>
      </c>
      <c r="J57" s="5">
        <v>204.375</v>
      </c>
      <c r="K57" s="5">
        <v>210.2167</v>
      </c>
      <c r="L57" s="5">
        <v>190.16660000000002</v>
      </c>
      <c r="M57" s="5">
        <v>238.03339999999997</v>
      </c>
      <c r="N57" s="5">
        <v>189.01669999999999</v>
      </c>
      <c r="O57" s="5">
        <v>173.87490000000003</v>
      </c>
    </row>
    <row r="58" spans="1:15" x14ac:dyDescent="0.35">
      <c r="A58" t="s">
        <v>19</v>
      </c>
      <c r="B58" t="s">
        <v>532</v>
      </c>
      <c r="C58" t="s">
        <v>39</v>
      </c>
      <c r="D58" s="5">
        <v>52.875</v>
      </c>
      <c r="E58" s="19">
        <v>1068.22343349941</v>
      </c>
      <c r="G58" t="s">
        <v>563</v>
      </c>
      <c r="H58" s="5">
        <v>9.5</v>
      </c>
      <c r="I58" s="5">
        <v>8.3332999999999995</v>
      </c>
      <c r="J58" s="5">
        <v>11.25</v>
      </c>
      <c r="K58" s="5">
        <v>7</v>
      </c>
      <c r="L58" s="5">
        <v>6</v>
      </c>
      <c r="M58" s="5">
        <v>5</v>
      </c>
      <c r="N58" s="5">
        <v>3</v>
      </c>
      <c r="O58" s="5">
        <v>12</v>
      </c>
    </row>
    <row r="59" spans="1:15" x14ac:dyDescent="0.35">
      <c r="A59" t="s">
        <v>104</v>
      </c>
      <c r="B59" t="s">
        <v>538</v>
      </c>
      <c r="C59" t="s">
        <v>21</v>
      </c>
      <c r="D59" s="5">
        <v>23.75</v>
      </c>
      <c r="E59" s="19">
        <v>1063.6049999130501</v>
      </c>
      <c r="G59" t="s">
        <v>537</v>
      </c>
      <c r="H59" s="5">
        <v>78.333299999999994</v>
      </c>
      <c r="I59" s="5">
        <v>72.833300000000008</v>
      </c>
      <c r="J59" s="5">
        <v>75.099999999999994</v>
      </c>
      <c r="K59" s="5">
        <v>80.409599999999998</v>
      </c>
      <c r="L59" s="5">
        <v>25.666699999999999</v>
      </c>
      <c r="M59" s="5">
        <v>48</v>
      </c>
      <c r="N59" s="5">
        <v>89.916700000000006</v>
      </c>
      <c r="O59" s="5">
        <v>55.833300000000001</v>
      </c>
    </row>
    <row r="60" spans="1:15" x14ac:dyDescent="0.35">
      <c r="A60" t="s">
        <v>84</v>
      </c>
      <c r="B60" t="s">
        <v>539</v>
      </c>
      <c r="C60" t="s">
        <v>34</v>
      </c>
      <c r="D60" s="5">
        <v>44.636400000000002</v>
      </c>
      <c r="E60" s="19">
        <v>1059.8772705532199</v>
      </c>
      <c r="G60" t="s">
        <v>538</v>
      </c>
      <c r="H60" s="5">
        <v>85.841300000000004</v>
      </c>
      <c r="I60" s="5">
        <v>110.33330000000001</v>
      </c>
      <c r="J60" s="5">
        <v>88.388900000000007</v>
      </c>
      <c r="K60" s="5">
        <v>102.98349999999999</v>
      </c>
      <c r="L60" s="5">
        <v>61.166600000000003</v>
      </c>
      <c r="M60" s="5">
        <v>89.249999999999986</v>
      </c>
      <c r="N60" s="5">
        <v>82.166600000000003</v>
      </c>
      <c r="O60" s="5">
        <v>94.857100000000003</v>
      </c>
    </row>
    <row r="61" spans="1:15" x14ac:dyDescent="0.35">
      <c r="A61" t="s">
        <v>84</v>
      </c>
      <c r="B61" t="s">
        <v>539</v>
      </c>
      <c r="C61" t="s">
        <v>24</v>
      </c>
      <c r="D61" s="5">
        <v>38.036999999999999</v>
      </c>
      <c r="E61" s="19">
        <v>1040.9903693051201</v>
      </c>
      <c r="G61" t="s">
        <v>539</v>
      </c>
      <c r="H61" s="5">
        <v>205.88649999999998</v>
      </c>
      <c r="I61" s="5">
        <v>152.125</v>
      </c>
      <c r="J61" s="5">
        <v>198.96429999999998</v>
      </c>
      <c r="K61" s="5">
        <v>206.45599999999999</v>
      </c>
      <c r="L61" s="5">
        <v>198.83339999999998</v>
      </c>
      <c r="M61" s="5">
        <v>226.91669999999999</v>
      </c>
      <c r="N61" s="5">
        <v>160.86109999999999</v>
      </c>
      <c r="O61" s="5">
        <v>205.99169999999998</v>
      </c>
    </row>
    <row r="62" spans="1:15" x14ac:dyDescent="0.35">
      <c r="A62" t="s">
        <v>104</v>
      </c>
      <c r="B62" t="s">
        <v>538</v>
      </c>
      <c r="C62" t="s">
        <v>24</v>
      </c>
      <c r="D62" s="5">
        <v>25.714300000000001</v>
      </c>
      <c r="E62" s="19">
        <v>1014.03571425218</v>
      </c>
      <c r="G62" t="s">
        <v>532</v>
      </c>
      <c r="H62" s="5">
        <v>178.32390000000001</v>
      </c>
      <c r="I62" s="5">
        <v>168.55680000000001</v>
      </c>
      <c r="J62" s="5">
        <v>138.9948</v>
      </c>
      <c r="K62" s="5">
        <v>146.7133</v>
      </c>
      <c r="L62" s="5">
        <v>157.18340000000001</v>
      </c>
      <c r="M62" s="5">
        <v>141.1429</v>
      </c>
      <c r="N62" s="5">
        <v>121.20959999999999</v>
      </c>
      <c r="O62" s="5">
        <v>168.61110000000002</v>
      </c>
    </row>
    <row r="63" spans="1:15" x14ac:dyDescent="0.35">
      <c r="A63" t="s">
        <v>118</v>
      </c>
      <c r="B63" t="s">
        <v>533</v>
      </c>
      <c r="C63" t="s">
        <v>27</v>
      </c>
      <c r="D63" s="5">
        <v>38.333300000000001</v>
      </c>
      <c r="E63" s="19">
        <v>1006.99999973177</v>
      </c>
    </row>
    <row r="64" spans="1:15" x14ac:dyDescent="0.35">
      <c r="A64" t="s">
        <v>185</v>
      </c>
      <c r="B64" t="s">
        <v>537</v>
      </c>
      <c r="C64" t="s">
        <v>24</v>
      </c>
      <c r="D64" s="5">
        <v>21.666699999999999</v>
      </c>
      <c r="E64" s="19">
        <v>990.66666612028996</v>
      </c>
      <c r="G64" s="32" t="s">
        <v>570</v>
      </c>
      <c r="H64" s="32"/>
      <c r="I64" s="32"/>
      <c r="J64" s="32"/>
      <c r="K64" s="32"/>
      <c r="L64" s="32"/>
      <c r="M64" s="32"/>
      <c r="N64" s="32"/>
      <c r="O64" s="32"/>
    </row>
    <row r="65" spans="1:28" x14ac:dyDescent="0.35">
      <c r="A65" t="s">
        <v>104</v>
      </c>
      <c r="B65" t="s">
        <v>536</v>
      </c>
      <c r="C65" t="s">
        <v>24</v>
      </c>
      <c r="D65" s="5">
        <v>36.071399999999997</v>
      </c>
      <c r="E65" s="19">
        <v>985.77499820760295</v>
      </c>
      <c r="G65" t="s">
        <v>369</v>
      </c>
      <c r="H65" t="s">
        <v>34</v>
      </c>
      <c r="I65" t="s">
        <v>39</v>
      </c>
      <c r="J65" t="s">
        <v>31</v>
      </c>
      <c r="K65" t="s">
        <v>24</v>
      </c>
      <c r="L65" t="s">
        <v>27</v>
      </c>
      <c r="M65" t="s">
        <v>21</v>
      </c>
      <c r="N65" t="s">
        <v>59</v>
      </c>
      <c r="O65" t="s">
        <v>36</v>
      </c>
    </row>
    <row r="66" spans="1:28" x14ac:dyDescent="0.35">
      <c r="A66" t="s">
        <v>148</v>
      </c>
      <c r="B66" t="s">
        <v>536</v>
      </c>
      <c r="C66" t="s">
        <v>31</v>
      </c>
      <c r="D66" s="5">
        <v>38.833300000000001</v>
      </c>
      <c r="E66" s="19">
        <v>976.14583324988598</v>
      </c>
      <c r="G66" t="s">
        <v>536</v>
      </c>
      <c r="H66" s="18">
        <v>5370.0763766369928</v>
      </c>
      <c r="I66" s="18">
        <v>2808.320527475475</v>
      </c>
      <c r="J66" s="18">
        <v>4319.23570324101</v>
      </c>
      <c r="K66" s="18">
        <v>4710.8820220653351</v>
      </c>
      <c r="L66" s="18">
        <v>3047.6499950960247</v>
      </c>
      <c r="M66" s="18">
        <v>4711.8763287997672</v>
      </c>
      <c r="N66" s="18">
        <v>4587.8231182067284</v>
      </c>
      <c r="O66" s="18">
        <v>2791.9095520640517</v>
      </c>
    </row>
    <row r="67" spans="1:28" x14ac:dyDescent="0.35">
      <c r="A67" t="s">
        <v>84</v>
      </c>
      <c r="B67" t="s">
        <v>539</v>
      </c>
      <c r="C67" t="s">
        <v>27</v>
      </c>
      <c r="D67" s="5">
        <v>38.666699999999999</v>
      </c>
      <c r="E67" s="19">
        <v>968.51333291158005</v>
      </c>
      <c r="G67" t="s">
        <v>541</v>
      </c>
      <c r="H67" s="18">
        <v>320.83749980789798</v>
      </c>
      <c r="I67" s="18">
        <v>1905</v>
      </c>
      <c r="J67" s="18">
        <v>838.53214227301692</v>
      </c>
      <c r="K67" s="18">
        <v>1654.72499956972</v>
      </c>
      <c r="L67" s="18">
        <v>456.08333328490397</v>
      </c>
      <c r="M67" s="18">
        <v>503.4</v>
      </c>
      <c r="N67" s="18">
        <v>922.5</v>
      </c>
      <c r="O67" s="18">
        <v>2287.9799998283379</v>
      </c>
    </row>
    <row r="68" spans="1:28" x14ac:dyDescent="0.35">
      <c r="A68" t="s">
        <v>84</v>
      </c>
      <c r="B68" t="s">
        <v>539</v>
      </c>
      <c r="C68" t="s">
        <v>31</v>
      </c>
      <c r="D68" s="5">
        <v>41.071399999999997</v>
      </c>
      <c r="E68" s="19">
        <v>966.743390280114</v>
      </c>
      <c r="G68" t="s">
        <v>562</v>
      </c>
      <c r="H68" s="18">
        <v>1600.6791665511801</v>
      </c>
      <c r="I68" s="18">
        <v>150.319999928399</v>
      </c>
      <c r="J68" s="18">
        <v>1216.3569995210601</v>
      </c>
      <c r="K68" s="18">
        <v>604.22076901145795</v>
      </c>
      <c r="L68" s="18">
        <v>603.91312500557399</v>
      </c>
      <c r="M68" s="18">
        <v>522.46857105919196</v>
      </c>
      <c r="N68" s="18">
        <v>552.76312499830897</v>
      </c>
      <c r="O68" s="18">
        <v>110.591249943617</v>
      </c>
    </row>
    <row r="69" spans="1:28" x14ac:dyDescent="0.35">
      <c r="A69" t="s">
        <v>185</v>
      </c>
      <c r="B69" t="s">
        <v>536</v>
      </c>
      <c r="C69" t="s">
        <v>31</v>
      </c>
      <c r="D69" s="5">
        <v>30.4</v>
      </c>
      <c r="E69" s="19">
        <v>964.03999961376098</v>
      </c>
      <c r="G69" t="s">
        <v>540</v>
      </c>
      <c r="H69" s="18">
        <v>2654.0780884201458</v>
      </c>
      <c r="I69" s="18">
        <v>1504.299998447299</v>
      </c>
      <c r="J69" s="18">
        <v>1170.4127521287021</v>
      </c>
      <c r="K69" s="18">
        <v>1884.159721367866</v>
      </c>
      <c r="L69" s="18">
        <v>1397.2395823911129</v>
      </c>
      <c r="M69" s="18">
        <v>3125.6799982506004</v>
      </c>
      <c r="N69" s="18">
        <v>2266.9999977737662</v>
      </c>
      <c r="O69" s="18">
        <v>1111.241816483775</v>
      </c>
    </row>
    <row r="70" spans="1:28" x14ac:dyDescent="0.35">
      <c r="A70" t="s">
        <v>104</v>
      </c>
      <c r="B70" t="s">
        <v>535</v>
      </c>
      <c r="C70" t="s">
        <v>24</v>
      </c>
      <c r="D70" s="5">
        <v>36.909100000000002</v>
      </c>
      <c r="E70" s="19">
        <v>961.73636148829303</v>
      </c>
      <c r="G70" t="s">
        <v>535</v>
      </c>
      <c r="H70" s="18">
        <v>3378.2974995509389</v>
      </c>
      <c r="I70" s="18">
        <v>1881.9262493929818</v>
      </c>
      <c r="J70" s="18">
        <v>1752.328987465623</v>
      </c>
      <c r="K70" s="18">
        <v>2731.6683514369001</v>
      </c>
      <c r="L70" s="18">
        <v>2742.5214275367548</v>
      </c>
      <c r="M70" s="18">
        <v>2172.4408992196099</v>
      </c>
      <c r="N70" s="18">
        <v>1450.5624998960643</v>
      </c>
      <c r="O70" s="18">
        <v>1610.3601796507539</v>
      </c>
    </row>
    <row r="71" spans="1:28" x14ac:dyDescent="0.35">
      <c r="A71" t="s">
        <v>19</v>
      </c>
      <c r="B71" t="s">
        <v>532</v>
      </c>
      <c r="C71" t="s">
        <v>24</v>
      </c>
      <c r="D71" s="5">
        <v>37.087000000000003</v>
      </c>
      <c r="E71" s="19">
        <v>954.33043374956901</v>
      </c>
      <c r="G71" t="s">
        <v>534</v>
      </c>
      <c r="H71" s="18">
        <v>761.95961487697207</v>
      </c>
      <c r="I71" s="18">
        <v>266.59999990165198</v>
      </c>
      <c r="J71" s="18">
        <v>898.59718742383598</v>
      </c>
      <c r="K71" s="18">
        <v>1210.666666587193</v>
      </c>
      <c r="L71" s="18">
        <v>175</v>
      </c>
      <c r="M71" s="18">
        <v>978.643571419056</v>
      </c>
      <c r="N71" s="18">
        <v>838.39999932050705</v>
      </c>
      <c r="O71" s="18">
        <v>441.65999990761202</v>
      </c>
    </row>
    <row r="72" spans="1:28" x14ac:dyDescent="0.35">
      <c r="A72" t="s">
        <v>84</v>
      </c>
      <c r="B72" t="s">
        <v>539</v>
      </c>
      <c r="C72" t="s">
        <v>39</v>
      </c>
      <c r="D72" s="5">
        <v>45</v>
      </c>
      <c r="E72" s="19">
        <v>952.32765515065898</v>
      </c>
      <c r="G72" t="s">
        <v>533</v>
      </c>
      <c r="H72" s="18">
        <v>14858.619024498856</v>
      </c>
      <c r="I72" s="18">
        <v>5053.5099956715821</v>
      </c>
      <c r="J72" s="18">
        <v>3459.9983637487003</v>
      </c>
      <c r="K72" s="18">
        <v>5311.3195786995402</v>
      </c>
      <c r="L72" s="18">
        <v>3757.8137477009118</v>
      </c>
      <c r="M72" s="18">
        <v>7396.1866614035644</v>
      </c>
      <c r="N72" s="18">
        <v>6652.4989545584176</v>
      </c>
      <c r="O72" s="18">
        <v>3211.4627757794269</v>
      </c>
    </row>
    <row r="73" spans="1:28" x14ac:dyDescent="0.35">
      <c r="A73" t="s">
        <v>185</v>
      </c>
      <c r="B73" t="s">
        <v>536</v>
      </c>
      <c r="C73" t="s">
        <v>24</v>
      </c>
      <c r="D73" s="5">
        <v>38.333300000000001</v>
      </c>
      <c r="E73" s="19">
        <v>947.99999964609697</v>
      </c>
      <c r="G73" t="s">
        <v>563</v>
      </c>
      <c r="H73" s="18">
        <v>145.5</v>
      </c>
      <c r="I73" s="18">
        <v>251</v>
      </c>
      <c r="J73" s="18">
        <v>140.6875</v>
      </c>
      <c r="K73" s="18">
        <v>351</v>
      </c>
      <c r="L73" s="18">
        <v>84</v>
      </c>
      <c r="M73" s="18">
        <v>120</v>
      </c>
      <c r="N73" s="18">
        <v>136.80000000000001</v>
      </c>
      <c r="O73" s="18">
        <v>220.8</v>
      </c>
    </row>
    <row r="74" spans="1:28" x14ac:dyDescent="0.35">
      <c r="A74" t="s">
        <v>148</v>
      </c>
      <c r="B74" t="s">
        <v>536</v>
      </c>
      <c r="C74" t="s">
        <v>59</v>
      </c>
      <c r="D74" s="5">
        <v>22</v>
      </c>
      <c r="E74" s="19">
        <v>936</v>
      </c>
      <c r="G74" t="s">
        <v>537</v>
      </c>
      <c r="H74" s="18">
        <v>1653.208331291873</v>
      </c>
      <c r="I74" s="18">
        <v>1538.9870789026211</v>
      </c>
      <c r="J74" s="18">
        <v>2020.430998953937</v>
      </c>
      <c r="K74" s="18">
        <v>2398.5023803762015</v>
      </c>
      <c r="L74" s="18">
        <v>728.95333325018396</v>
      </c>
      <c r="M74" s="18">
        <v>1823.8199998944997</v>
      </c>
      <c r="N74" s="18">
        <v>2902.074999928474</v>
      </c>
      <c r="O74" s="18">
        <v>954.61666616896764</v>
      </c>
    </row>
    <row r="75" spans="1:28" x14ac:dyDescent="0.35">
      <c r="A75" t="s">
        <v>133</v>
      </c>
      <c r="B75" t="s">
        <v>541</v>
      </c>
      <c r="C75" t="s">
        <v>59</v>
      </c>
      <c r="D75" s="5">
        <v>25</v>
      </c>
      <c r="E75" s="19">
        <v>922.5</v>
      </c>
      <c r="G75" t="s">
        <v>538</v>
      </c>
      <c r="H75" s="18">
        <v>2243.9585700719549</v>
      </c>
      <c r="I75" s="18">
        <v>2074.8958333333321</v>
      </c>
      <c r="J75" s="18">
        <v>1942.0004413806062</v>
      </c>
      <c r="K75" s="18">
        <v>2652.2290957762407</v>
      </c>
      <c r="L75" s="18">
        <v>1397.099998484551</v>
      </c>
      <c r="M75" s="18">
        <v>6386.4766658884973</v>
      </c>
      <c r="N75" s="18">
        <v>2621.4699975609769</v>
      </c>
      <c r="O75" s="18">
        <v>1464.7172596775019</v>
      </c>
    </row>
    <row r="76" spans="1:28" x14ac:dyDescent="0.35">
      <c r="A76" t="s">
        <v>232</v>
      </c>
      <c r="B76" t="s">
        <v>533</v>
      </c>
      <c r="C76" t="s">
        <v>39</v>
      </c>
      <c r="D76" s="5">
        <v>21</v>
      </c>
      <c r="E76" s="19">
        <v>921.9</v>
      </c>
      <c r="G76" t="s">
        <v>539</v>
      </c>
      <c r="H76" s="18">
        <v>3713.7506014142482</v>
      </c>
      <c r="I76" s="18">
        <v>3102.3643201477607</v>
      </c>
      <c r="J76" s="18">
        <v>3860.4341490431507</v>
      </c>
      <c r="K76" s="18">
        <v>5544.9348886304806</v>
      </c>
      <c r="L76" s="18">
        <v>3304.2229127968017</v>
      </c>
      <c r="M76" s="18">
        <v>9262.1455921524266</v>
      </c>
      <c r="N76" s="18">
        <v>6834.2619396346236</v>
      </c>
      <c r="O76" s="18">
        <v>3956.4146982176089</v>
      </c>
    </row>
    <row r="77" spans="1:28" x14ac:dyDescent="0.35">
      <c r="A77" t="s">
        <v>185</v>
      </c>
      <c r="B77" t="s">
        <v>537</v>
      </c>
      <c r="C77" t="s">
        <v>59</v>
      </c>
      <c r="D77" s="5">
        <v>20</v>
      </c>
      <c r="E77" s="19">
        <v>912</v>
      </c>
      <c r="G77" t="s">
        <v>532</v>
      </c>
      <c r="H77" s="18">
        <v>3036.4216593661977</v>
      </c>
      <c r="I77" s="18">
        <v>3474.867523340607</v>
      </c>
      <c r="J77" s="18">
        <v>3321.8257392071005</v>
      </c>
      <c r="K77" s="18">
        <v>3676.3587155663163</v>
      </c>
      <c r="L77" s="18">
        <v>3075.6927760906301</v>
      </c>
      <c r="M77" s="18">
        <v>5957.8540593891994</v>
      </c>
      <c r="N77" s="18">
        <v>4381.1876137503396</v>
      </c>
      <c r="O77" s="18">
        <v>2494.9521279863188</v>
      </c>
    </row>
    <row r="78" spans="1:28" x14ac:dyDescent="0.35">
      <c r="A78" t="s">
        <v>126</v>
      </c>
      <c r="B78" t="s">
        <v>533</v>
      </c>
      <c r="C78" t="s">
        <v>59</v>
      </c>
      <c r="D78" s="5">
        <v>20</v>
      </c>
      <c r="E78" s="19">
        <v>912</v>
      </c>
    </row>
    <row r="79" spans="1:28" x14ac:dyDescent="0.35">
      <c r="A79" t="s">
        <v>171</v>
      </c>
      <c r="B79" t="s">
        <v>539</v>
      </c>
      <c r="C79" t="s">
        <v>24</v>
      </c>
      <c r="D79" s="5">
        <v>46.8</v>
      </c>
      <c r="E79" s="19">
        <v>907.99999834299001</v>
      </c>
      <c r="G79" s="32" t="s">
        <v>571</v>
      </c>
      <c r="H79" s="32"/>
      <c r="I79" s="32"/>
      <c r="J79" s="32"/>
      <c r="K79" s="32"/>
      <c r="L79" s="32"/>
      <c r="M79" s="32"/>
      <c r="N79" s="32"/>
      <c r="O79" s="32"/>
    </row>
    <row r="80" spans="1:28" x14ac:dyDescent="0.35">
      <c r="A80" t="s">
        <v>161</v>
      </c>
      <c r="B80" t="s">
        <v>539</v>
      </c>
      <c r="C80" t="s">
        <v>21</v>
      </c>
      <c r="D80" s="5">
        <v>17.5</v>
      </c>
      <c r="E80" s="19">
        <v>894.89999884366898</v>
      </c>
      <c r="G80" t="s">
        <v>369</v>
      </c>
      <c r="H80" t="s">
        <v>284</v>
      </c>
      <c r="I80" t="s">
        <v>84</v>
      </c>
      <c r="J80" t="s">
        <v>185</v>
      </c>
      <c r="K80" t="s">
        <v>161</v>
      </c>
      <c r="L80" t="s">
        <v>148</v>
      </c>
      <c r="M80" t="s">
        <v>192</v>
      </c>
      <c r="N80" t="s">
        <v>141</v>
      </c>
      <c r="O80" t="s">
        <v>133</v>
      </c>
      <c r="P80" t="s">
        <v>104</v>
      </c>
      <c r="Q80" t="s">
        <v>113</v>
      </c>
      <c r="R80" t="s">
        <v>181</v>
      </c>
      <c r="S80" t="s">
        <v>225</v>
      </c>
      <c r="T80" t="s">
        <v>291</v>
      </c>
      <c r="U80" t="s">
        <v>274</v>
      </c>
      <c r="V80" t="s">
        <v>251</v>
      </c>
      <c r="W80" t="s">
        <v>216</v>
      </c>
      <c r="X80" t="s">
        <v>118</v>
      </c>
      <c r="Y80" t="s">
        <v>232</v>
      </c>
      <c r="Z80" t="s">
        <v>171</v>
      </c>
      <c r="AA80" t="s">
        <v>19</v>
      </c>
      <c r="AB80" t="s">
        <v>126</v>
      </c>
    </row>
    <row r="81" spans="1:28" x14ac:dyDescent="0.35">
      <c r="A81" t="s">
        <v>232</v>
      </c>
      <c r="B81" t="s">
        <v>533</v>
      </c>
      <c r="C81" t="s">
        <v>24</v>
      </c>
      <c r="D81" s="5">
        <v>25</v>
      </c>
      <c r="E81" s="19">
        <v>881.49999987334002</v>
      </c>
      <c r="G81" t="s">
        <v>536</v>
      </c>
      <c r="H81" s="5">
        <v>0</v>
      </c>
      <c r="I81" s="5">
        <v>0</v>
      </c>
      <c r="J81" s="5">
        <v>214.7055</v>
      </c>
      <c r="K81" s="5">
        <v>159.80939999999998</v>
      </c>
      <c r="L81" s="5">
        <v>208.25</v>
      </c>
      <c r="M81" s="5">
        <v>0</v>
      </c>
      <c r="N81" s="5">
        <v>157.26669999999999</v>
      </c>
      <c r="O81" s="5">
        <v>29</v>
      </c>
      <c r="P81" s="5">
        <v>372.24439999999998</v>
      </c>
      <c r="Q81" s="5">
        <v>0</v>
      </c>
      <c r="R81" s="5">
        <v>0</v>
      </c>
      <c r="S81" s="5">
        <v>0</v>
      </c>
      <c r="T81" s="5">
        <v>0</v>
      </c>
      <c r="U81" s="5">
        <v>0</v>
      </c>
      <c r="V81" s="5">
        <v>0</v>
      </c>
      <c r="W81" s="5">
        <v>38.583300000000001</v>
      </c>
      <c r="X81" s="5">
        <v>0</v>
      </c>
      <c r="Y81" s="5">
        <v>0</v>
      </c>
      <c r="Z81" s="5">
        <v>0</v>
      </c>
      <c r="AA81" s="5">
        <v>0</v>
      </c>
      <c r="AB81" s="5">
        <v>201.5333</v>
      </c>
    </row>
    <row r="82" spans="1:28" x14ac:dyDescent="0.35">
      <c r="A82" t="s">
        <v>126</v>
      </c>
      <c r="B82" t="s">
        <v>532</v>
      </c>
      <c r="C82" t="s">
        <v>21</v>
      </c>
      <c r="D82" s="5">
        <v>36</v>
      </c>
      <c r="E82" s="19">
        <v>843.53999861925797</v>
      </c>
      <c r="G82" t="s">
        <v>541</v>
      </c>
      <c r="H82" s="5">
        <v>0</v>
      </c>
      <c r="I82" s="5">
        <v>0</v>
      </c>
      <c r="J82" s="5">
        <v>0</v>
      </c>
      <c r="K82" s="5">
        <v>175.03569999999999</v>
      </c>
      <c r="L82" s="5">
        <v>0</v>
      </c>
      <c r="M82" s="5">
        <v>0</v>
      </c>
      <c r="N82" s="5">
        <v>0</v>
      </c>
      <c r="O82" s="5">
        <v>152.08330000000001</v>
      </c>
      <c r="P82" s="5">
        <v>0</v>
      </c>
      <c r="Q82" s="5">
        <v>0</v>
      </c>
      <c r="R82" s="5">
        <v>0</v>
      </c>
      <c r="S82" s="5">
        <v>0</v>
      </c>
      <c r="T82" s="5">
        <v>0</v>
      </c>
      <c r="U82" s="5">
        <v>0</v>
      </c>
      <c r="V82" s="5">
        <v>0</v>
      </c>
      <c r="W82" s="5">
        <v>0</v>
      </c>
      <c r="X82" s="5">
        <v>0</v>
      </c>
      <c r="Y82" s="5">
        <v>0</v>
      </c>
      <c r="Z82" s="5">
        <v>0</v>
      </c>
      <c r="AA82" s="5">
        <v>0</v>
      </c>
      <c r="AB82" s="5">
        <v>0</v>
      </c>
    </row>
    <row r="83" spans="1:28" x14ac:dyDescent="0.35">
      <c r="A83" t="s">
        <v>161</v>
      </c>
      <c r="B83" t="s">
        <v>540</v>
      </c>
      <c r="C83" t="s">
        <v>59</v>
      </c>
      <c r="D83" s="5">
        <v>25</v>
      </c>
      <c r="E83" s="19">
        <v>842.99999777376604</v>
      </c>
      <c r="G83" t="s">
        <v>562</v>
      </c>
      <c r="H83" s="5">
        <v>0</v>
      </c>
      <c r="I83" s="5">
        <v>0</v>
      </c>
      <c r="J83" s="5">
        <v>0</v>
      </c>
      <c r="K83" s="5">
        <v>0</v>
      </c>
      <c r="L83" s="5">
        <v>0</v>
      </c>
      <c r="M83" s="5">
        <v>0</v>
      </c>
      <c r="N83" s="5">
        <v>0</v>
      </c>
      <c r="O83" s="5">
        <v>0</v>
      </c>
      <c r="P83" s="5">
        <v>0</v>
      </c>
      <c r="Q83" s="5">
        <v>0</v>
      </c>
      <c r="R83" s="5">
        <v>0</v>
      </c>
      <c r="S83" s="5">
        <v>0</v>
      </c>
      <c r="T83" s="5">
        <v>0</v>
      </c>
      <c r="U83" s="5">
        <v>0</v>
      </c>
      <c r="V83" s="5">
        <v>0</v>
      </c>
      <c r="W83" s="5">
        <v>0</v>
      </c>
      <c r="X83" s="5">
        <v>0</v>
      </c>
      <c r="Y83" s="5">
        <v>0</v>
      </c>
      <c r="Z83" s="5">
        <v>0</v>
      </c>
      <c r="AA83" s="5">
        <v>152.4478</v>
      </c>
      <c r="AB83" s="5">
        <v>0</v>
      </c>
    </row>
    <row r="84" spans="1:28" x14ac:dyDescent="0.35">
      <c r="A84" t="s">
        <v>118</v>
      </c>
      <c r="B84" t="s">
        <v>534</v>
      </c>
      <c r="C84" t="s">
        <v>59</v>
      </c>
      <c r="D84" s="5">
        <v>22</v>
      </c>
      <c r="E84" s="19">
        <v>838.39999932050705</v>
      </c>
      <c r="G84" t="s">
        <v>540</v>
      </c>
      <c r="H84" s="5">
        <v>0</v>
      </c>
      <c r="I84" s="5">
        <v>0</v>
      </c>
      <c r="J84" s="5">
        <v>0</v>
      </c>
      <c r="K84" s="5">
        <v>186.42520000000002</v>
      </c>
      <c r="L84" s="5">
        <v>249.26390000000001</v>
      </c>
      <c r="M84" s="5">
        <v>0</v>
      </c>
      <c r="N84" s="5">
        <v>0</v>
      </c>
      <c r="O84" s="5">
        <v>0</v>
      </c>
      <c r="P84" s="5">
        <v>89.333300000000008</v>
      </c>
      <c r="Q84" s="5">
        <v>0</v>
      </c>
      <c r="R84" s="5">
        <v>0</v>
      </c>
      <c r="S84" s="5">
        <v>0</v>
      </c>
      <c r="T84" s="5">
        <v>0</v>
      </c>
      <c r="U84" s="5">
        <v>0</v>
      </c>
      <c r="V84" s="5">
        <v>0</v>
      </c>
      <c r="W84" s="5">
        <v>0</v>
      </c>
      <c r="X84" s="5">
        <v>0</v>
      </c>
      <c r="Y84" s="5">
        <v>0</v>
      </c>
      <c r="Z84" s="5">
        <v>0</v>
      </c>
      <c r="AA84" s="5">
        <v>47.5</v>
      </c>
      <c r="AB84" s="5">
        <v>0</v>
      </c>
    </row>
    <row r="85" spans="1:28" x14ac:dyDescent="0.35">
      <c r="A85" t="s">
        <v>104</v>
      </c>
      <c r="B85" t="s">
        <v>536</v>
      </c>
      <c r="C85" t="s">
        <v>39</v>
      </c>
      <c r="D85" s="5">
        <v>47.181800000000003</v>
      </c>
      <c r="E85" s="19">
        <v>837.72136299051294</v>
      </c>
      <c r="G85" t="s">
        <v>535</v>
      </c>
      <c r="H85" s="5">
        <v>0</v>
      </c>
      <c r="I85" s="5">
        <v>0</v>
      </c>
      <c r="J85" s="5">
        <v>0</v>
      </c>
      <c r="K85" s="5">
        <v>0</v>
      </c>
      <c r="L85" s="5">
        <v>0</v>
      </c>
      <c r="M85" s="5">
        <v>0</v>
      </c>
      <c r="N85" s="5">
        <v>0</v>
      </c>
      <c r="O85" s="5">
        <v>154.81030000000001</v>
      </c>
      <c r="P85" s="5">
        <v>211.50780000000003</v>
      </c>
      <c r="Q85" s="5">
        <v>0</v>
      </c>
      <c r="R85" s="5">
        <v>132.73339999999999</v>
      </c>
      <c r="S85" s="5">
        <v>11</v>
      </c>
      <c r="T85" s="5">
        <v>0</v>
      </c>
      <c r="U85" s="5">
        <v>0</v>
      </c>
      <c r="V85" s="5">
        <v>0</v>
      </c>
      <c r="W85" s="5">
        <v>26</v>
      </c>
      <c r="X85" s="5">
        <v>0</v>
      </c>
      <c r="Y85" s="5">
        <v>0</v>
      </c>
      <c r="Z85" s="5">
        <v>82.452399999999997</v>
      </c>
      <c r="AA85" s="5">
        <v>96.357199999999992</v>
      </c>
      <c r="AB85" s="5">
        <v>0</v>
      </c>
    </row>
    <row r="86" spans="1:28" x14ac:dyDescent="0.35">
      <c r="A86" t="s">
        <v>161</v>
      </c>
      <c r="B86" t="s">
        <v>540</v>
      </c>
      <c r="C86" t="s">
        <v>34</v>
      </c>
      <c r="D86" s="5">
        <v>31</v>
      </c>
      <c r="E86" s="19">
        <v>831.52642734114602</v>
      </c>
      <c r="G86" t="s">
        <v>534</v>
      </c>
      <c r="H86" s="5">
        <v>0</v>
      </c>
      <c r="I86" s="5">
        <v>0</v>
      </c>
      <c r="J86" s="5">
        <v>0</v>
      </c>
      <c r="K86" s="5">
        <v>0</v>
      </c>
      <c r="L86" s="5">
        <v>0</v>
      </c>
      <c r="M86" s="5">
        <v>0</v>
      </c>
      <c r="N86" s="5">
        <v>0</v>
      </c>
      <c r="O86" s="5">
        <v>0</v>
      </c>
      <c r="P86" s="5">
        <v>78.666600000000003</v>
      </c>
      <c r="Q86" s="5">
        <v>0</v>
      </c>
      <c r="R86" s="5">
        <v>0</v>
      </c>
      <c r="S86" s="5">
        <v>0</v>
      </c>
      <c r="T86" s="5">
        <v>0</v>
      </c>
      <c r="U86" s="5">
        <v>0</v>
      </c>
      <c r="V86" s="5">
        <v>0</v>
      </c>
      <c r="W86" s="5">
        <v>0</v>
      </c>
      <c r="X86" s="5">
        <v>156.69509999999997</v>
      </c>
      <c r="Y86" s="5">
        <v>0</v>
      </c>
      <c r="Z86" s="5">
        <v>0</v>
      </c>
      <c r="AA86" s="5">
        <v>0</v>
      </c>
      <c r="AB86" s="5">
        <v>0</v>
      </c>
    </row>
    <row r="87" spans="1:28" x14ac:dyDescent="0.35">
      <c r="A87" t="s">
        <v>19</v>
      </c>
      <c r="B87" t="s">
        <v>539</v>
      </c>
      <c r="C87" t="s">
        <v>34</v>
      </c>
      <c r="D87" s="5">
        <v>14.166700000000001</v>
      </c>
      <c r="E87" s="19">
        <v>827.86666614313901</v>
      </c>
      <c r="G87" t="s">
        <v>533</v>
      </c>
      <c r="H87" s="5">
        <v>0</v>
      </c>
      <c r="I87" s="5">
        <v>0</v>
      </c>
      <c r="J87" s="5">
        <v>0</v>
      </c>
      <c r="K87" s="5">
        <v>0</v>
      </c>
      <c r="L87" s="5">
        <v>0</v>
      </c>
      <c r="M87" s="5">
        <v>221.41669999999999</v>
      </c>
      <c r="N87" s="5">
        <v>0</v>
      </c>
      <c r="O87" s="5">
        <v>161.50830000000002</v>
      </c>
      <c r="P87" s="5">
        <v>174.55</v>
      </c>
      <c r="Q87" s="5">
        <v>0</v>
      </c>
      <c r="R87" s="5">
        <v>0</v>
      </c>
      <c r="S87" s="5">
        <v>104.42859999999999</v>
      </c>
      <c r="T87" s="5">
        <v>72.933300000000003</v>
      </c>
      <c r="U87" s="5">
        <v>87.833299999999994</v>
      </c>
      <c r="V87" s="5">
        <v>0</v>
      </c>
      <c r="W87" s="5">
        <v>132</v>
      </c>
      <c r="X87" s="5">
        <v>230.375</v>
      </c>
      <c r="Y87" s="5">
        <v>167</v>
      </c>
      <c r="Z87" s="5">
        <v>0</v>
      </c>
      <c r="AA87" s="5">
        <v>179.875</v>
      </c>
      <c r="AB87" s="5">
        <v>198.6944</v>
      </c>
    </row>
    <row r="88" spans="1:28" x14ac:dyDescent="0.35">
      <c r="A88" t="s">
        <v>171</v>
      </c>
      <c r="B88" t="s">
        <v>535</v>
      </c>
      <c r="C88" t="s">
        <v>39</v>
      </c>
      <c r="D88" s="5">
        <v>25</v>
      </c>
      <c r="E88" s="19">
        <v>827.5</v>
      </c>
      <c r="G88" t="s">
        <v>563</v>
      </c>
      <c r="H88" s="5">
        <v>0</v>
      </c>
      <c r="I88" s="5">
        <v>0</v>
      </c>
      <c r="J88" s="5">
        <v>0</v>
      </c>
      <c r="K88" s="5">
        <v>0</v>
      </c>
      <c r="L88" s="5">
        <v>0</v>
      </c>
      <c r="M88" s="5">
        <v>0</v>
      </c>
      <c r="N88" s="5">
        <v>62.083300000000001</v>
      </c>
      <c r="O88" s="5">
        <v>0</v>
      </c>
      <c r="P88" s="5">
        <v>0</v>
      </c>
      <c r="Q88" s="5">
        <v>0</v>
      </c>
      <c r="R88" s="5">
        <v>0</v>
      </c>
      <c r="S88" s="5">
        <v>0</v>
      </c>
      <c r="T88" s="5">
        <v>0</v>
      </c>
      <c r="U88" s="5">
        <v>0</v>
      </c>
      <c r="V88" s="5">
        <v>0</v>
      </c>
      <c r="W88" s="5">
        <v>0</v>
      </c>
      <c r="X88" s="5">
        <v>0</v>
      </c>
      <c r="Y88" s="5">
        <v>0</v>
      </c>
      <c r="Z88" s="5">
        <v>0</v>
      </c>
      <c r="AA88" s="5">
        <v>0</v>
      </c>
      <c r="AB88" s="5">
        <v>0</v>
      </c>
    </row>
    <row r="89" spans="1:28" x14ac:dyDescent="0.35">
      <c r="A89" t="s">
        <v>232</v>
      </c>
      <c r="B89" t="s">
        <v>539</v>
      </c>
      <c r="C89" t="s">
        <v>24</v>
      </c>
      <c r="D89" s="5">
        <v>30.285699999999999</v>
      </c>
      <c r="E89" s="19">
        <v>817.91785662796804</v>
      </c>
      <c r="G89" t="s">
        <v>537</v>
      </c>
      <c r="H89" s="5">
        <v>68.433300000000003</v>
      </c>
      <c r="I89" s="5">
        <v>0</v>
      </c>
      <c r="J89" s="5">
        <v>138.76669999999999</v>
      </c>
      <c r="K89" s="5">
        <v>0</v>
      </c>
      <c r="L89" s="5">
        <v>0</v>
      </c>
      <c r="M89" s="5">
        <v>0</v>
      </c>
      <c r="N89" s="5">
        <v>0</v>
      </c>
      <c r="O89" s="5">
        <v>130.75</v>
      </c>
      <c r="P89" s="5">
        <v>0</v>
      </c>
      <c r="Q89" s="5">
        <v>0</v>
      </c>
      <c r="R89" s="5">
        <v>0</v>
      </c>
      <c r="S89" s="5">
        <v>0</v>
      </c>
      <c r="T89" s="5">
        <v>0</v>
      </c>
      <c r="U89" s="5">
        <v>0</v>
      </c>
      <c r="V89" s="5">
        <v>0</v>
      </c>
      <c r="W89" s="5">
        <v>0</v>
      </c>
      <c r="X89" s="5">
        <v>0</v>
      </c>
      <c r="Y89" s="5">
        <v>0</v>
      </c>
      <c r="Z89" s="5">
        <v>188.1429</v>
      </c>
      <c r="AA89" s="5">
        <v>0</v>
      </c>
      <c r="AB89" s="5">
        <v>0</v>
      </c>
    </row>
    <row r="90" spans="1:28" x14ac:dyDescent="0.35">
      <c r="A90" t="s">
        <v>126</v>
      </c>
      <c r="B90" t="s">
        <v>532</v>
      </c>
      <c r="C90" t="s">
        <v>24</v>
      </c>
      <c r="D90" s="5">
        <v>22.666699999999999</v>
      </c>
      <c r="E90" s="19">
        <v>804.62222193611899</v>
      </c>
      <c r="G90" t="s">
        <v>538</v>
      </c>
      <c r="H90" s="5">
        <v>0</v>
      </c>
      <c r="I90" s="5">
        <v>0</v>
      </c>
      <c r="J90" s="5">
        <v>0</v>
      </c>
      <c r="K90" s="5">
        <v>125.2667</v>
      </c>
      <c r="L90" s="5">
        <v>0</v>
      </c>
      <c r="M90" s="5">
        <v>0</v>
      </c>
      <c r="N90" s="5">
        <v>0</v>
      </c>
      <c r="O90" s="5">
        <v>0</v>
      </c>
      <c r="P90" s="5">
        <v>149.99600000000001</v>
      </c>
      <c r="Q90" s="5">
        <v>242.99130000000002</v>
      </c>
      <c r="R90" s="5">
        <v>123.06659999999999</v>
      </c>
      <c r="S90" s="5">
        <v>0</v>
      </c>
      <c r="T90" s="5">
        <v>0</v>
      </c>
      <c r="U90" s="5">
        <v>0</v>
      </c>
      <c r="V90" s="5">
        <v>0</v>
      </c>
      <c r="W90" s="5">
        <v>0</v>
      </c>
      <c r="X90" s="5">
        <v>0</v>
      </c>
      <c r="Y90" s="5">
        <v>0</v>
      </c>
      <c r="Z90" s="5">
        <v>15.166699999999999</v>
      </c>
      <c r="AA90" s="5">
        <v>58.5</v>
      </c>
      <c r="AB90" s="5">
        <v>0</v>
      </c>
    </row>
    <row r="91" spans="1:28" x14ac:dyDescent="0.35">
      <c r="A91" t="s">
        <v>148</v>
      </c>
      <c r="B91" t="s">
        <v>540</v>
      </c>
      <c r="C91" t="s">
        <v>24</v>
      </c>
      <c r="D91" s="5">
        <v>29.5</v>
      </c>
      <c r="E91" s="19">
        <v>794.43749943654905</v>
      </c>
      <c r="G91" t="s">
        <v>539</v>
      </c>
      <c r="H91" s="5">
        <v>0</v>
      </c>
      <c r="I91" s="5">
        <v>331.13929999999999</v>
      </c>
      <c r="J91" s="5">
        <v>0</v>
      </c>
      <c r="K91" s="5">
        <v>101.10000000000001</v>
      </c>
      <c r="L91" s="5">
        <v>0</v>
      </c>
      <c r="M91" s="5">
        <v>208.375</v>
      </c>
      <c r="N91" s="5">
        <v>0</v>
      </c>
      <c r="O91" s="5">
        <v>106.5</v>
      </c>
      <c r="P91" s="5">
        <v>0</v>
      </c>
      <c r="Q91" s="5">
        <v>0</v>
      </c>
      <c r="R91" s="5">
        <v>0</v>
      </c>
      <c r="S91" s="5">
        <v>0</v>
      </c>
      <c r="T91" s="5">
        <v>0</v>
      </c>
      <c r="U91" s="5">
        <v>0</v>
      </c>
      <c r="V91" s="5">
        <v>126.91669999999999</v>
      </c>
      <c r="W91" s="5">
        <v>139.99999999999997</v>
      </c>
      <c r="X91" s="5">
        <v>0</v>
      </c>
      <c r="Y91" s="5">
        <v>212.5607</v>
      </c>
      <c r="Z91" s="5">
        <v>221.2167</v>
      </c>
      <c r="AA91" s="5">
        <v>108.22629999999999</v>
      </c>
      <c r="AB91" s="5">
        <v>0</v>
      </c>
    </row>
    <row r="92" spans="1:28" x14ac:dyDescent="0.35">
      <c r="A92" t="s">
        <v>126</v>
      </c>
      <c r="B92" t="s">
        <v>532</v>
      </c>
      <c r="C92" t="s">
        <v>59</v>
      </c>
      <c r="D92" s="5">
        <v>20.25</v>
      </c>
      <c r="E92" s="19">
        <v>790</v>
      </c>
      <c r="G92" t="s">
        <v>532</v>
      </c>
      <c r="H92" s="5">
        <v>61.3</v>
      </c>
      <c r="I92" s="5">
        <v>0</v>
      </c>
      <c r="J92" s="5">
        <v>0</v>
      </c>
      <c r="K92" s="5">
        <v>119.66669999999999</v>
      </c>
      <c r="L92" s="5">
        <v>0</v>
      </c>
      <c r="M92" s="5">
        <v>0</v>
      </c>
      <c r="N92" s="5">
        <v>0</v>
      </c>
      <c r="O92" s="5">
        <v>47</v>
      </c>
      <c r="P92" s="5">
        <v>128.55419999999998</v>
      </c>
      <c r="Q92" s="5">
        <v>0</v>
      </c>
      <c r="R92" s="5">
        <v>29.833300000000001</v>
      </c>
      <c r="S92" s="5">
        <v>87.666699999999992</v>
      </c>
      <c r="T92" s="5">
        <v>0</v>
      </c>
      <c r="U92" s="5">
        <v>0</v>
      </c>
      <c r="V92" s="5">
        <v>106</v>
      </c>
      <c r="W92" s="5">
        <v>0</v>
      </c>
      <c r="X92" s="5">
        <v>0</v>
      </c>
      <c r="Y92" s="5">
        <v>0</v>
      </c>
      <c r="Z92" s="5">
        <v>145.59440000000001</v>
      </c>
      <c r="AA92" s="5">
        <v>304.33</v>
      </c>
      <c r="AB92" s="5">
        <v>190.79049999999998</v>
      </c>
    </row>
    <row r="93" spans="1:28" x14ac:dyDescent="0.35">
      <c r="A93" t="s">
        <v>126</v>
      </c>
      <c r="B93" t="s">
        <v>533</v>
      </c>
      <c r="C93" t="s">
        <v>24</v>
      </c>
      <c r="D93" s="5">
        <v>28.25</v>
      </c>
      <c r="E93" s="19">
        <v>789.606248318403</v>
      </c>
    </row>
    <row r="94" spans="1:28" x14ac:dyDescent="0.35">
      <c r="A94" t="s">
        <v>161</v>
      </c>
      <c r="B94" t="s">
        <v>539</v>
      </c>
      <c r="C94" t="s">
        <v>24</v>
      </c>
      <c r="D94" s="5">
        <v>15</v>
      </c>
      <c r="E94" s="19">
        <v>783.74999938532699</v>
      </c>
      <c r="G94" s="32" t="s">
        <v>572</v>
      </c>
      <c r="H94" s="32"/>
      <c r="I94" s="32"/>
      <c r="J94" s="32"/>
      <c r="K94" s="32"/>
      <c r="L94" s="32"/>
      <c r="M94" s="32"/>
      <c r="N94" s="32"/>
      <c r="O94" s="32"/>
    </row>
    <row r="95" spans="1:28" x14ac:dyDescent="0.35">
      <c r="A95" t="s">
        <v>104</v>
      </c>
      <c r="B95" t="s">
        <v>536</v>
      </c>
      <c r="C95" t="s">
        <v>36</v>
      </c>
      <c r="D95" s="5">
        <v>46.416699999999999</v>
      </c>
      <c r="E95" s="19">
        <v>780.64499842002897</v>
      </c>
      <c r="G95" t="s">
        <v>369</v>
      </c>
      <c r="H95" t="s">
        <v>284</v>
      </c>
      <c r="I95" t="s">
        <v>84</v>
      </c>
      <c r="J95" t="s">
        <v>185</v>
      </c>
      <c r="K95" t="s">
        <v>161</v>
      </c>
      <c r="L95" t="s">
        <v>148</v>
      </c>
      <c r="M95" t="s">
        <v>192</v>
      </c>
      <c r="N95" t="s">
        <v>141</v>
      </c>
      <c r="O95" t="s">
        <v>133</v>
      </c>
      <c r="P95" t="s">
        <v>104</v>
      </c>
      <c r="Q95" t="s">
        <v>113</v>
      </c>
      <c r="R95" t="s">
        <v>181</v>
      </c>
      <c r="S95" t="s">
        <v>225</v>
      </c>
      <c r="T95" t="s">
        <v>291</v>
      </c>
      <c r="U95" t="s">
        <v>274</v>
      </c>
      <c r="V95" t="s">
        <v>251</v>
      </c>
      <c r="W95" t="s">
        <v>216</v>
      </c>
      <c r="X95" t="s">
        <v>118</v>
      </c>
      <c r="Y95" t="s">
        <v>232</v>
      </c>
      <c r="Z95" t="s">
        <v>171</v>
      </c>
      <c r="AA95" t="s">
        <v>19</v>
      </c>
      <c r="AB95" t="s">
        <v>126</v>
      </c>
    </row>
    <row r="96" spans="1:28" x14ac:dyDescent="0.35">
      <c r="A96" t="s">
        <v>161</v>
      </c>
      <c r="B96" t="s">
        <v>538</v>
      </c>
      <c r="C96" t="s">
        <v>59</v>
      </c>
      <c r="D96" s="5">
        <v>15.5</v>
      </c>
      <c r="E96" s="19">
        <v>780.24999973177898</v>
      </c>
      <c r="G96" t="s">
        <v>536</v>
      </c>
      <c r="H96" s="18">
        <v>0</v>
      </c>
      <c r="I96" s="18">
        <v>0</v>
      </c>
      <c r="J96" s="18">
        <v>4910.5599965610572</v>
      </c>
      <c r="K96" s="18">
        <v>4715.7123678889466</v>
      </c>
      <c r="L96" s="18">
        <v>4763.642082505944</v>
      </c>
      <c r="M96" s="18">
        <v>0</v>
      </c>
      <c r="N96" s="18">
        <v>3263.8568976002985</v>
      </c>
      <c r="O96" s="18">
        <v>419.95000000000005</v>
      </c>
      <c r="P96" s="18">
        <v>10261.632784156811</v>
      </c>
      <c r="Q96" s="18">
        <v>0</v>
      </c>
      <c r="R96" s="18">
        <v>0</v>
      </c>
      <c r="S96" s="18">
        <v>0</v>
      </c>
      <c r="T96" s="18">
        <v>0</v>
      </c>
      <c r="U96" s="18">
        <v>0</v>
      </c>
      <c r="V96" s="18">
        <v>0</v>
      </c>
      <c r="W96" s="18">
        <v>737.33916666666562</v>
      </c>
      <c r="X96" s="18">
        <v>0</v>
      </c>
      <c r="Y96" s="18">
        <v>0</v>
      </c>
      <c r="Z96" s="18">
        <v>0</v>
      </c>
      <c r="AA96" s="18">
        <v>0</v>
      </c>
      <c r="AB96" s="18">
        <v>3275.0803282056618</v>
      </c>
    </row>
    <row r="97" spans="1:28" x14ac:dyDescent="0.35">
      <c r="A97" t="s">
        <v>84</v>
      </c>
      <c r="B97" t="s">
        <v>539</v>
      </c>
      <c r="C97" t="s">
        <v>36</v>
      </c>
      <c r="D97" s="5">
        <v>44.416699999999999</v>
      </c>
      <c r="E97" s="19">
        <v>778.18541433522398</v>
      </c>
      <c r="G97" t="s">
        <v>541</v>
      </c>
      <c r="H97" s="18">
        <v>0</v>
      </c>
      <c r="I97" s="18">
        <v>0</v>
      </c>
      <c r="J97" s="18">
        <v>0</v>
      </c>
      <c r="K97" s="18">
        <v>3540.991308097211</v>
      </c>
      <c r="L97" s="18">
        <v>0</v>
      </c>
      <c r="M97" s="18">
        <v>0</v>
      </c>
      <c r="N97" s="18">
        <v>0</v>
      </c>
      <c r="O97" s="18">
        <v>5348.0666666666657</v>
      </c>
      <c r="P97" s="18">
        <v>0</v>
      </c>
      <c r="Q97" s="18">
        <v>0</v>
      </c>
      <c r="R97" s="18">
        <v>0</v>
      </c>
      <c r="S97" s="18">
        <v>0</v>
      </c>
      <c r="T97" s="18">
        <v>0</v>
      </c>
      <c r="U97" s="18">
        <v>0</v>
      </c>
      <c r="V97" s="18">
        <v>0</v>
      </c>
      <c r="W97" s="18">
        <v>0</v>
      </c>
      <c r="X97" s="18">
        <v>0</v>
      </c>
      <c r="Y97" s="18">
        <v>0</v>
      </c>
      <c r="Z97" s="18">
        <v>0</v>
      </c>
      <c r="AA97" s="18">
        <v>0</v>
      </c>
      <c r="AB97" s="18">
        <v>0</v>
      </c>
    </row>
    <row r="98" spans="1:28" x14ac:dyDescent="0.35">
      <c r="A98" t="s">
        <v>232</v>
      </c>
      <c r="B98" t="s">
        <v>533</v>
      </c>
      <c r="C98" t="s">
        <v>27</v>
      </c>
      <c r="D98" s="5">
        <v>26</v>
      </c>
      <c r="E98" s="19">
        <v>771.519999456405</v>
      </c>
      <c r="G98" t="s">
        <v>562</v>
      </c>
      <c r="H98" s="18">
        <v>0</v>
      </c>
      <c r="I98" s="18">
        <v>0</v>
      </c>
      <c r="J98" s="18">
        <v>0</v>
      </c>
      <c r="K98" s="18">
        <v>0</v>
      </c>
      <c r="L98" s="18">
        <v>0</v>
      </c>
      <c r="M98" s="18">
        <v>0</v>
      </c>
      <c r="N98" s="18">
        <v>0</v>
      </c>
      <c r="O98" s="18">
        <v>0</v>
      </c>
      <c r="P98" s="18">
        <v>0</v>
      </c>
      <c r="Q98" s="18">
        <v>0</v>
      </c>
      <c r="R98" s="18">
        <v>0</v>
      </c>
      <c r="S98" s="18">
        <v>0</v>
      </c>
      <c r="T98" s="18">
        <v>0</v>
      </c>
      <c r="U98" s="18">
        <v>0</v>
      </c>
      <c r="V98" s="18">
        <v>0</v>
      </c>
      <c r="W98" s="18">
        <v>0</v>
      </c>
      <c r="X98" s="18">
        <v>0</v>
      </c>
      <c r="Y98" s="18">
        <v>0</v>
      </c>
      <c r="Z98" s="18">
        <v>0</v>
      </c>
      <c r="AA98" s="18">
        <v>5361.3130060187887</v>
      </c>
      <c r="AB98" s="18">
        <v>0</v>
      </c>
    </row>
    <row r="99" spans="1:28" x14ac:dyDescent="0.35">
      <c r="A99" t="s">
        <v>185</v>
      </c>
      <c r="B99" t="s">
        <v>536</v>
      </c>
      <c r="C99" t="s">
        <v>59</v>
      </c>
      <c r="D99" s="5">
        <v>26</v>
      </c>
      <c r="E99" s="19">
        <v>770.4</v>
      </c>
      <c r="G99" t="s">
        <v>540</v>
      </c>
      <c r="H99" s="18">
        <v>0</v>
      </c>
      <c r="I99" s="18">
        <v>0</v>
      </c>
      <c r="J99" s="18">
        <v>0</v>
      </c>
      <c r="K99" s="18">
        <v>4272.9259929742093</v>
      </c>
      <c r="L99" s="18">
        <v>6754.4292956223926</v>
      </c>
      <c r="M99" s="18">
        <v>0</v>
      </c>
      <c r="N99" s="18">
        <v>0</v>
      </c>
      <c r="O99" s="18">
        <v>0</v>
      </c>
      <c r="P99" s="18">
        <v>2381.516666666666</v>
      </c>
      <c r="Q99" s="18">
        <v>0</v>
      </c>
      <c r="R99" s="18">
        <v>0</v>
      </c>
      <c r="S99" s="18">
        <v>0</v>
      </c>
      <c r="T99" s="18">
        <v>0</v>
      </c>
      <c r="U99" s="18">
        <v>0</v>
      </c>
      <c r="V99" s="18">
        <v>0</v>
      </c>
      <c r="W99" s="18">
        <v>0</v>
      </c>
      <c r="X99" s="18">
        <v>0</v>
      </c>
      <c r="Y99" s="18">
        <v>0</v>
      </c>
      <c r="Z99" s="18">
        <v>0</v>
      </c>
      <c r="AA99" s="18">
        <v>1705.24</v>
      </c>
      <c r="AB99" s="18">
        <v>0</v>
      </c>
    </row>
    <row r="100" spans="1:28" x14ac:dyDescent="0.35">
      <c r="A100" t="s">
        <v>104</v>
      </c>
      <c r="B100" t="s">
        <v>535</v>
      </c>
      <c r="C100" t="s">
        <v>59</v>
      </c>
      <c r="D100" s="5">
        <v>25</v>
      </c>
      <c r="E100" s="19">
        <v>762.28750000000002</v>
      </c>
      <c r="G100" t="s">
        <v>535</v>
      </c>
      <c r="H100" s="18">
        <v>0</v>
      </c>
      <c r="I100" s="18">
        <v>0</v>
      </c>
      <c r="J100" s="18">
        <v>0</v>
      </c>
      <c r="K100" s="18">
        <v>0</v>
      </c>
      <c r="L100" s="18">
        <v>0</v>
      </c>
      <c r="M100" s="18">
        <v>0</v>
      </c>
      <c r="N100" s="18">
        <v>0</v>
      </c>
      <c r="O100" s="18">
        <v>4805.2966161575951</v>
      </c>
      <c r="P100" s="18">
        <v>3955.4157414545266</v>
      </c>
      <c r="Q100" s="18">
        <v>0</v>
      </c>
      <c r="R100" s="18">
        <v>2286.3234129867374</v>
      </c>
      <c r="S100" s="18">
        <v>100.8</v>
      </c>
      <c r="T100" s="18">
        <v>0</v>
      </c>
      <c r="U100" s="18">
        <v>0</v>
      </c>
      <c r="V100" s="18">
        <v>0</v>
      </c>
      <c r="W100" s="18">
        <v>540.85</v>
      </c>
      <c r="X100" s="18">
        <v>0</v>
      </c>
      <c r="Y100" s="18">
        <v>0</v>
      </c>
      <c r="Z100" s="18">
        <v>1834.0071428571421</v>
      </c>
      <c r="AA100" s="18">
        <v>4197.4131806936275</v>
      </c>
      <c r="AB100" s="18">
        <v>0</v>
      </c>
    </row>
    <row r="101" spans="1:28" x14ac:dyDescent="0.35">
      <c r="A101" t="s">
        <v>104</v>
      </c>
      <c r="B101" t="s">
        <v>536</v>
      </c>
      <c r="C101" t="s">
        <v>27</v>
      </c>
      <c r="D101" s="5">
        <v>49.142899999999997</v>
      </c>
      <c r="E101" s="19">
        <v>758.69999894648697</v>
      </c>
      <c r="G101" t="s">
        <v>534</v>
      </c>
      <c r="H101" s="18">
        <v>0</v>
      </c>
      <c r="I101" s="18">
        <v>0</v>
      </c>
      <c r="J101" s="18">
        <v>0</v>
      </c>
      <c r="K101" s="18">
        <v>0</v>
      </c>
      <c r="L101" s="18">
        <v>0</v>
      </c>
      <c r="M101" s="18">
        <v>0</v>
      </c>
      <c r="N101" s="18">
        <v>0</v>
      </c>
      <c r="O101" s="18">
        <v>0</v>
      </c>
      <c r="P101" s="18">
        <v>1982.776666666666</v>
      </c>
      <c r="Q101" s="18">
        <v>0</v>
      </c>
      <c r="R101" s="18">
        <v>0</v>
      </c>
      <c r="S101" s="18">
        <v>0</v>
      </c>
      <c r="T101" s="18">
        <v>0</v>
      </c>
      <c r="U101" s="18">
        <v>0</v>
      </c>
      <c r="V101" s="18">
        <v>0</v>
      </c>
      <c r="W101" s="18">
        <v>0</v>
      </c>
      <c r="X101" s="18">
        <v>3588.7503727701624</v>
      </c>
      <c r="Y101" s="18">
        <v>0</v>
      </c>
      <c r="Z101" s="18">
        <v>0</v>
      </c>
      <c r="AA101" s="18">
        <v>0</v>
      </c>
      <c r="AB101" s="18">
        <v>0</v>
      </c>
    </row>
    <row r="102" spans="1:28" x14ac:dyDescent="0.35">
      <c r="A102" t="s">
        <v>104</v>
      </c>
      <c r="B102" t="s">
        <v>534</v>
      </c>
      <c r="C102" t="s">
        <v>24</v>
      </c>
      <c r="D102" s="5">
        <v>23.333300000000001</v>
      </c>
      <c r="E102" s="19">
        <v>756.66666666666595</v>
      </c>
      <c r="G102" t="s">
        <v>533</v>
      </c>
      <c r="H102" s="18">
        <v>0</v>
      </c>
      <c r="I102" s="18">
        <v>0</v>
      </c>
      <c r="J102" s="18">
        <v>0</v>
      </c>
      <c r="K102" s="18">
        <v>0</v>
      </c>
      <c r="L102" s="18">
        <v>0</v>
      </c>
      <c r="M102" s="18">
        <v>14206.785831428164</v>
      </c>
      <c r="N102" s="18">
        <v>0</v>
      </c>
      <c r="O102" s="18">
        <v>3649.3261410929331</v>
      </c>
      <c r="P102" s="18">
        <v>3365.1935394339375</v>
      </c>
      <c r="Q102" s="18">
        <v>0</v>
      </c>
      <c r="R102" s="18">
        <v>0</v>
      </c>
      <c r="S102" s="18">
        <v>2460.3162482971766</v>
      </c>
      <c r="T102" s="18">
        <v>2083.6750000000002</v>
      </c>
      <c r="U102" s="18">
        <v>1580.4833333333329</v>
      </c>
      <c r="V102" s="18">
        <v>0</v>
      </c>
      <c r="W102" s="18">
        <v>2482.6249995827666</v>
      </c>
      <c r="X102" s="18">
        <v>6645.3930164164967</v>
      </c>
      <c r="Y102" s="18">
        <v>4431.5599937130992</v>
      </c>
      <c r="Z102" s="18">
        <v>0</v>
      </c>
      <c r="AA102" s="18">
        <v>4469.5180849119361</v>
      </c>
      <c r="AB102" s="18">
        <v>4326.5329138511552</v>
      </c>
    </row>
    <row r="103" spans="1:28" x14ac:dyDescent="0.35">
      <c r="A103" t="s">
        <v>126</v>
      </c>
      <c r="B103" t="s">
        <v>533</v>
      </c>
      <c r="C103" t="s">
        <v>21</v>
      </c>
      <c r="D103" s="5">
        <v>20</v>
      </c>
      <c r="E103" s="19">
        <v>754.19999957084599</v>
      </c>
      <c r="G103" t="s">
        <v>563</v>
      </c>
      <c r="H103" s="18">
        <v>0</v>
      </c>
      <c r="I103" s="18">
        <v>0</v>
      </c>
      <c r="J103" s="18">
        <v>0</v>
      </c>
      <c r="K103" s="18">
        <v>0</v>
      </c>
      <c r="L103" s="18">
        <v>0</v>
      </c>
      <c r="M103" s="18">
        <v>0</v>
      </c>
      <c r="N103" s="18">
        <v>1449.7874999999999</v>
      </c>
      <c r="O103" s="18">
        <v>0</v>
      </c>
      <c r="P103" s="18">
        <v>0</v>
      </c>
      <c r="Q103" s="18">
        <v>0</v>
      </c>
      <c r="R103" s="18">
        <v>0</v>
      </c>
      <c r="S103" s="18">
        <v>0</v>
      </c>
      <c r="T103" s="18">
        <v>0</v>
      </c>
      <c r="U103" s="18">
        <v>0</v>
      </c>
      <c r="V103" s="18">
        <v>0</v>
      </c>
      <c r="W103" s="18">
        <v>0</v>
      </c>
      <c r="X103" s="18">
        <v>0</v>
      </c>
      <c r="Y103" s="18">
        <v>0</v>
      </c>
      <c r="Z103" s="18">
        <v>0</v>
      </c>
      <c r="AA103" s="18">
        <v>0</v>
      </c>
      <c r="AB103" s="18">
        <v>0</v>
      </c>
    </row>
    <row r="104" spans="1:28" x14ac:dyDescent="0.35">
      <c r="A104" t="s">
        <v>161</v>
      </c>
      <c r="B104" t="s">
        <v>540</v>
      </c>
      <c r="C104" t="s">
        <v>27</v>
      </c>
      <c r="D104" s="5">
        <v>23.333300000000001</v>
      </c>
      <c r="E104" s="19">
        <v>744.63333275665798</v>
      </c>
      <c r="G104" t="s">
        <v>537</v>
      </c>
      <c r="H104" s="18">
        <v>1523.2999999999995</v>
      </c>
      <c r="I104" s="18">
        <v>0</v>
      </c>
      <c r="J104" s="18">
        <v>4502.8901629114735</v>
      </c>
      <c r="K104" s="18">
        <v>0</v>
      </c>
      <c r="L104" s="18">
        <v>0</v>
      </c>
      <c r="M104" s="18">
        <v>0</v>
      </c>
      <c r="N104" s="18">
        <v>0</v>
      </c>
      <c r="O104" s="18">
        <v>2719.281661569571</v>
      </c>
      <c r="P104" s="18">
        <v>0</v>
      </c>
      <c r="Q104" s="18">
        <v>0</v>
      </c>
      <c r="R104" s="18">
        <v>0</v>
      </c>
      <c r="S104" s="18">
        <v>0</v>
      </c>
      <c r="T104" s="18">
        <v>0</v>
      </c>
      <c r="U104" s="18">
        <v>0</v>
      </c>
      <c r="V104" s="18">
        <v>0</v>
      </c>
      <c r="W104" s="18">
        <v>0</v>
      </c>
      <c r="X104" s="18">
        <v>0</v>
      </c>
      <c r="Y104" s="18">
        <v>0</v>
      </c>
      <c r="Z104" s="18">
        <v>5275.1219642857141</v>
      </c>
      <c r="AA104" s="18">
        <v>0</v>
      </c>
      <c r="AB104" s="18">
        <v>0</v>
      </c>
    </row>
    <row r="105" spans="1:28" x14ac:dyDescent="0.35">
      <c r="A105" t="s">
        <v>133</v>
      </c>
      <c r="B105" t="s">
        <v>533</v>
      </c>
      <c r="C105" t="s">
        <v>59</v>
      </c>
      <c r="D105" s="5">
        <v>23.6</v>
      </c>
      <c r="E105" s="19">
        <v>743.74999805390803</v>
      </c>
      <c r="G105" t="s">
        <v>538</v>
      </c>
      <c r="H105" s="18">
        <v>0</v>
      </c>
      <c r="I105" s="18">
        <v>0</v>
      </c>
      <c r="J105" s="18">
        <v>0</v>
      </c>
      <c r="K105" s="18">
        <v>4256.7591644700333</v>
      </c>
      <c r="L105" s="18">
        <v>0</v>
      </c>
      <c r="M105" s="18">
        <v>0</v>
      </c>
      <c r="N105" s="18">
        <v>0</v>
      </c>
      <c r="O105" s="18">
        <v>0</v>
      </c>
      <c r="P105" s="18">
        <v>5064.5311549540711</v>
      </c>
      <c r="Q105" s="18">
        <v>7860.6195450687555</v>
      </c>
      <c r="R105" s="18">
        <v>2334.521331014133</v>
      </c>
      <c r="S105" s="18">
        <v>0</v>
      </c>
      <c r="T105" s="18">
        <v>0</v>
      </c>
      <c r="U105" s="18">
        <v>0</v>
      </c>
      <c r="V105" s="18">
        <v>0</v>
      </c>
      <c r="W105" s="18">
        <v>0</v>
      </c>
      <c r="X105" s="18">
        <v>0</v>
      </c>
      <c r="Y105" s="18">
        <v>0</v>
      </c>
      <c r="Z105" s="18">
        <v>299</v>
      </c>
      <c r="AA105" s="18">
        <v>967.41666666666606</v>
      </c>
      <c r="AB105" s="18">
        <v>0</v>
      </c>
    </row>
    <row r="106" spans="1:28" x14ac:dyDescent="0.35">
      <c r="A106" t="s">
        <v>19</v>
      </c>
      <c r="B106" t="s">
        <v>540</v>
      </c>
      <c r="C106" t="s">
        <v>21</v>
      </c>
      <c r="D106" s="5">
        <v>6</v>
      </c>
      <c r="E106" s="19">
        <v>742.74</v>
      </c>
      <c r="G106" t="s">
        <v>539</v>
      </c>
      <c r="H106" s="18">
        <v>0</v>
      </c>
      <c r="I106" s="18">
        <v>8306.6449741110064</v>
      </c>
      <c r="J106" s="18">
        <v>0</v>
      </c>
      <c r="K106" s="18">
        <v>2609.1879978157554</v>
      </c>
      <c r="L106" s="18">
        <v>0</v>
      </c>
      <c r="M106" s="18">
        <v>4608.5312459412307</v>
      </c>
      <c r="N106" s="18">
        <v>0</v>
      </c>
      <c r="O106" s="18">
        <v>3008.9736635687877</v>
      </c>
      <c r="P106" s="18">
        <v>0</v>
      </c>
      <c r="Q106" s="18">
        <v>0</v>
      </c>
      <c r="R106" s="18">
        <v>0</v>
      </c>
      <c r="S106" s="18">
        <v>0</v>
      </c>
      <c r="T106" s="18">
        <v>0</v>
      </c>
      <c r="U106" s="18">
        <v>0</v>
      </c>
      <c r="V106" s="18">
        <v>2398.7454058905414</v>
      </c>
      <c r="W106" s="18">
        <v>4705.7920820504478</v>
      </c>
      <c r="X106" s="18">
        <v>0</v>
      </c>
      <c r="Y106" s="18">
        <v>6133.0169788681051</v>
      </c>
      <c r="Z106" s="18">
        <v>4088.2753281317619</v>
      </c>
      <c r="AA106" s="18">
        <v>3719.3614256594656</v>
      </c>
      <c r="AB106" s="18">
        <v>0</v>
      </c>
    </row>
    <row r="107" spans="1:28" x14ac:dyDescent="0.35">
      <c r="A107" t="s">
        <v>251</v>
      </c>
      <c r="B107" t="s">
        <v>532</v>
      </c>
      <c r="C107" t="s">
        <v>39</v>
      </c>
      <c r="D107" s="5">
        <v>24</v>
      </c>
      <c r="E107" s="19">
        <v>742.55999976396504</v>
      </c>
      <c r="G107" t="s">
        <v>532</v>
      </c>
      <c r="H107" s="18">
        <v>2079.8200000000002</v>
      </c>
      <c r="I107" s="18">
        <v>0</v>
      </c>
      <c r="J107" s="18">
        <v>0</v>
      </c>
      <c r="K107" s="18">
        <v>3065.6319969724091</v>
      </c>
      <c r="L107" s="18">
        <v>0</v>
      </c>
      <c r="M107" s="18">
        <v>0</v>
      </c>
      <c r="N107" s="18">
        <v>0</v>
      </c>
      <c r="O107" s="18">
        <v>993.61666666666599</v>
      </c>
      <c r="P107" s="18">
        <v>3089.2170162867533</v>
      </c>
      <c r="Q107" s="18">
        <v>0</v>
      </c>
      <c r="R107" s="18">
        <v>789.23333333333267</v>
      </c>
      <c r="S107" s="18">
        <v>1667.833333333333</v>
      </c>
      <c r="T107" s="18">
        <v>0</v>
      </c>
      <c r="U107" s="18">
        <v>0</v>
      </c>
      <c r="V107" s="18">
        <v>3465.7799949765194</v>
      </c>
      <c r="W107" s="18">
        <v>0</v>
      </c>
      <c r="X107" s="18">
        <v>0</v>
      </c>
      <c r="Y107" s="18">
        <v>0</v>
      </c>
      <c r="Z107" s="18">
        <v>3128.3711102937482</v>
      </c>
      <c r="AA107" s="18">
        <v>6897.545261158808</v>
      </c>
      <c r="AB107" s="18">
        <v>4242.111501675141</v>
      </c>
    </row>
    <row r="108" spans="1:28" x14ac:dyDescent="0.35">
      <c r="A108" t="s">
        <v>171</v>
      </c>
      <c r="B108" t="s">
        <v>539</v>
      </c>
      <c r="C108" t="s">
        <v>59</v>
      </c>
      <c r="D108" s="5">
        <v>18</v>
      </c>
      <c r="E108" s="19">
        <v>738.34999871775506</v>
      </c>
    </row>
    <row r="109" spans="1:28" x14ac:dyDescent="0.35">
      <c r="A109" t="s">
        <v>126</v>
      </c>
      <c r="B109" t="s">
        <v>536</v>
      </c>
      <c r="C109" t="s">
        <v>24</v>
      </c>
      <c r="D109" s="5">
        <v>23.8</v>
      </c>
      <c r="E109" s="19">
        <v>736.08299845099395</v>
      </c>
    </row>
    <row r="110" spans="1:28" x14ac:dyDescent="0.35">
      <c r="A110" t="s">
        <v>19</v>
      </c>
      <c r="B110" t="s">
        <v>535</v>
      </c>
      <c r="C110" t="s">
        <v>27</v>
      </c>
      <c r="D110" s="5">
        <v>21</v>
      </c>
      <c r="E110" s="19">
        <v>731.5</v>
      </c>
    </row>
    <row r="111" spans="1:28" x14ac:dyDescent="0.35">
      <c r="A111" t="s">
        <v>118</v>
      </c>
      <c r="B111" t="s">
        <v>533</v>
      </c>
      <c r="C111" t="s">
        <v>39</v>
      </c>
      <c r="D111" s="5">
        <v>32</v>
      </c>
      <c r="E111" s="19">
        <v>730.29999932646695</v>
      </c>
    </row>
    <row r="112" spans="1:28" x14ac:dyDescent="0.35">
      <c r="A112" t="s">
        <v>192</v>
      </c>
      <c r="B112" t="s">
        <v>539</v>
      </c>
      <c r="C112" t="s">
        <v>24</v>
      </c>
      <c r="D112" s="5">
        <v>24</v>
      </c>
      <c r="E112" s="19">
        <v>728.24999963119603</v>
      </c>
    </row>
    <row r="113" spans="1:5" x14ac:dyDescent="0.35">
      <c r="A113" t="s">
        <v>104</v>
      </c>
      <c r="B113" t="s">
        <v>540</v>
      </c>
      <c r="C113" t="s">
        <v>59</v>
      </c>
      <c r="D113" s="5">
        <v>20</v>
      </c>
      <c r="E113" s="19">
        <v>728</v>
      </c>
    </row>
    <row r="114" spans="1:5" x14ac:dyDescent="0.35">
      <c r="A114" t="s">
        <v>19</v>
      </c>
      <c r="B114" t="s">
        <v>532</v>
      </c>
      <c r="C114" t="s">
        <v>59</v>
      </c>
      <c r="D114" s="5">
        <v>26.142900000000001</v>
      </c>
      <c r="E114" s="19">
        <v>716.41428496603396</v>
      </c>
    </row>
    <row r="115" spans="1:5" x14ac:dyDescent="0.35">
      <c r="A115" t="s">
        <v>216</v>
      </c>
      <c r="B115" t="s">
        <v>539</v>
      </c>
      <c r="C115" t="s">
        <v>21</v>
      </c>
      <c r="D115" s="5">
        <v>10.8</v>
      </c>
      <c r="E115" s="19">
        <v>709.719999871254</v>
      </c>
    </row>
    <row r="116" spans="1:5" x14ac:dyDescent="0.35">
      <c r="A116" t="s">
        <v>19</v>
      </c>
      <c r="B116" t="s">
        <v>532</v>
      </c>
      <c r="C116" t="s">
        <v>27</v>
      </c>
      <c r="D116" s="5">
        <v>29.2667</v>
      </c>
      <c r="E116" s="19">
        <v>696.27333259582497</v>
      </c>
    </row>
    <row r="117" spans="1:5" x14ac:dyDescent="0.35">
      <c r="A117" t="s">
        <v>192</v>
      </c>
      <c r="B117" t="s">
        <v>539</v>
      </c>
      <c r="C117" t="s">
        <v>21</v>
      </c>
      <c r="D117" s="5">
        <v>28.666699999999999</v>
      </c>
      <c r="E117" s="19">
        <v>694.16666578153695</v>
      </c>
    </row>
    <row r="118" spans="1:5" x14ac:dyDescent="0.35">
      <c r="A118" t="s">
        <v>113</v>
      </c>
      <c r="B118" t="s">
        <v>538</v>
      </c>
      <c r="C118" t="s">
        <v>24</v>
      </c>
      <c r="D118" s="5">
        <v>29.769200000000001</v>
      </c>
      <c r="E118" s="19">
        <v>693.085382246054</v>
      </c>
    </row>
    <row r="119" spans="1:5" x14ac:dyDescent="0.35">
      <c r="A119" t="s">
        <v>104</v>
      </c>
      <c r="B119" t="s">
        <v>533</v>
      </c>
      <c r="C119" t="s">
        <v>59</v>
      </c>
      <c r="D119" s="5">
        <v>21.25</v>
      </c>
      <c r="E119" s="19">
        <v>669.14062456344197</v>
      </c>
    </row>
    <row r="120" spans="1:5" x14ac:dyDescent="0.35">
      <c r="A120" t="s">
        <v>161</v>
      </c>
      <c r="B120" t="s">
        <v>532</v>
      </c>
      <c r="C120" t="s">
        <v>31</v>
      </c>
      <c r="D120" s="5">
        <v>18</v>
      </c>
      <c r="E120" s="19">
        <v>663.46666617691506</v>
      </c>
    </row>
    <row r="121" spans="1:5" x14ac:dyDescent="0.35">
      <c r="A121" t="s">
        <v>161</v>
      </c>
      <c r="B121" t="s">
        <v>532</v>
      </c>
      <c r="C121" t="s">
        <v>21</v>
      </c>
      <c r="D121" s="5">
        <v>14</v>
      </c>
      <c r="E121" s="19">
        <v>662.40199891582097</v>
      </c>
    </row>
    <row r="122" spans="1:5" x14ac:dyDescent="0.35">
      <c r="A122" t="s">
        <v>19</v>
      </c>
      <c r="B122" t="s">
        <v>533</v>
      </c>
      <c r="C122" t="s">
        <v>24</v>
      </c>
      <c r="D122" s="5">
        <v>35</v>
      </c>
      <c r="E122" s="19">
        <v>659.53999861180705</v>
      </c>
    </row>
    <row r="123" spans="1:5" x14ac:dyDescent="0.35">
      <c r="A123" t="s">
        <v>171</v>
      </c>
      <c r="B123" t="s">
        <v>539</v>
      </c>
      <c r="C123" t="s">
        <v>21</v>
      </c>
      <c r="D123" s="5">
        <v>24</v>
      </c>
      <c r="E123" s="19">
        <v>657.47833282314195</v>
      </c>
    </row>
    <row r="124" spans="1:5" x14ac:dyDescent="0.35">
      <c r="A124" t="s">
        <v>171</v>
      </c>
      <c r="B124" t="s">
        <v>537</v>
      </c>
      <c r="C124" t="s">
        <v>24</v>
      </c>
      <c r="D124" s="5">
        <v>27.142900000000001</v>
      </c>
      <c r="E124" s="19">
        <v>657.28571428571399</v>
      </c>
    </row>
    <row r="125" spans="1:5" x14ac:dyDescent="0.35">
      <c r="A125" t="s">
        <v>104</v>
      </c>
      <c r="B125" t="s">
        <v>534</v>
      </c>
      <c r="C125" t="s">
        <v>21</v>
      </c>
      <c r="D125" s="5">
        <v>20</v>
      </c>
      <c r="E125" s="19">
        <v>656</v>
      </c>
    </row>
    <row r="126" spans="1:5" x14ac:dyDescent="0.35">
      <c r="A126" t="s">
        <v>19</v>
      </c>
      <c r="B126" t="s">
        <v>533</v>
      </c>
      <c r="C126" t="s">
        <v>21</v>
      </c>
      <c r="D126" s="5">
        <v>29.666699999999999</v>
      </c>
      <c r="E126" s="19">
        <v>655.24166622261203</v>
      </c>
    </row>
    <row r="127" spans="1:5" x14ac:dyDescent="0.35">
      <c r="A127" t="s">
        <v>251</v>
      </c>
      <c r="B127" t="s">
        <v>532</v>
      </c>
      <c r="C127" t="s">
        <v>59</v>
      </c>
      <c r="D127" s="5">
        <v>18</v>
      </c>
      <c r="E127" s="19">
        <v>648.71999545097299</v>
      </c>
    </row>
    <row r="128" spans="1:5" x14ac:dyDescent="0.35">
      <c r="A128" t="s">
        <v>225</v>
      </c>
      <c r="B128" t="s">
        <v>532</v>
      </c>
      <c r="C128" t="s">
        <v>59</v>
      </c>
      <c r="D128" s="5">
        <v>16.666699999999999</v>
      </c>
      <c r="E128" s="19">
        <v>646.13333333333298</v>
      </c>
    </row>
    <row r="129" spans="1:5" x14ac:dyDescent="0.35">
      <c r="A129" t="s">
        <v>141</v>
      </c>
      <c r="B129" t="s">
        <v>536</v>
      </c>
      <c r="C129" t="s">
        <v>21</v>
      </c>
      <c r="D129" s="5">
        <v>17.600000000000001</v>
      </c>
      <c r="E129" s="19">
        <v>644.15599998667801</v>
      </c>
    </row>
    <row r="130" spans="1:5" x14ac:dyDescent="0.35">
      <c r="A130" t="s">
        <v>133</v>
      </c>
      <c r="B130" t="s">
        <v>535</v>
      </c>
      <c r="C130" t="s">
        <v>34</v>
      </c>
      <c r="D130" s="5">
        <v>20.8889</v>
      </c>
      <c r="E130" s="19">
        <v>640.21333330869595</v>
      </c>
    </row>
    <row r="131" spans="1:5" x14ac:dyDescent="0.35">
      <c r="A131" t="s">
        <v>118</v>
      </c>
      <c r="B131" t="s">
        <v>534</v>
      </c>
      <c r="C131" t="s">
        <v>34</v>
      </c>
      <c r="D131" s="5">
        <v>19.615400000000001</v>
      </c>
      <c r="E131" s="19">
        <v>638.35961487697205</v>
      </c>
    </row>
    <row r="132" spans="1:5" x14ac:dyDescent="0.35">
      <c r="A132" t="s">
        <v>19</v>
      </c>
      <c r="B132" t="s">
        <v>532</v>
      </c>
      <c r="C132" t="s">
        <v>31</v>
      </c>
      <c r="D132" s="5">
        <v>33.035699999999999</v>
      </c>
      <c r="E132" s="19">
        <v>634.31946387290895</v>
      </c>
    </row>
    <row r="133" spans="1:5" x14ac:dyDescent="0.35">
      <c r="A133" t="s">
        <v>181</v>
      </c>
      <c r="B133" t="s">
        <v>535</v>
      </c>
      <c r="C133" t="s">
        <v>27</v>
      </c>
      <c r="D133" s="5">
        <v>40</v>
      </c>
      <c r="E133" s="19">
        <v>632.79999983310699</v>
      </c>
    </row>
    <row r="134" spans="1:5" x14ac:dyDescent="0.35">
      <c r="A134" t="s">
        <v>251</v>
      </c>
      <c r="B134" t="s">
        <v>539</v>
      </c>
      <c r="C134" t="s">
        <v>36</v>
      </c>
      <c r="D134" s="5">
        <v>24</v>
      </c>
      <c r="E134" s="19">
        <v>632.39999556541397</v>
      </c>
    </row>
    <row r="135" spans="1:5" x14ac:dyDescent="0.35">
      <c r="A135" t="s">
        <v>171</v>
      </c>
      <c r="B135" t="s">
        <v>532</v>
      </c>
      <c r="C135" t="s">
        <v>31</v>
      </c>
      <c r="D135" s="5">
        <v>19.333300000000001</v>
      </c>
      <c r="E135" s="19">
        <v>631.41111075050298</v>
      </c>
    </row>
    <row r="136" spans="1:5" x14ac:dyDescent="0.35">
      <c r="A136" t="s">
        <v>133</v>
      </c>
      <c r="B136" t="s">
        <v>535</v>
      </c>
      <c r="C136" t="s">
        <v>59</v>
      </c>
      <c r="D136" s="5">
        <v>16.5</v>
      </c>
      <c r="E136" s="19">
        <v>625.5</v>
      </c>
    </row>
    <row r="137" spans="1:5" x14ac:dyDescent="0.35">
      <c r="A137" t="s">
        <v>19</v>
      </c>
      <c r="B137" t="s">
        <v>539</v>
      </c>
      <c r="C137" t="s">
        <v>21</v>
      </c>
      <c r="D137" s="5">
        <v>21.75</v>
      </c>
      <c r="E137" s="19">
        <v>614</v>
      </c>
    </row>
    <row r="138" spans="1:5" x14ac:dyDescent="0.35">
      <c r="A138" t="s">
        <v>104</v>
      </c>
      <c r="B138" t="s">
        <v>540</v>
      </c>
      <c r="C138" t="s">
        <v>24</v>
      </c>
      <c r="D138" s="5">
        <v>17.333300000000001</v>
      </c>
      <c r="E138" s="19">
        <v>609.66666666666595</v>
      </c>
    </row>
    <row r="139" spans="1:5" x14ac:dyDescent="0.35">
      <c r="A139" t="s">
        <v>118</v>
      </c>
      <c r="B139" t="s">
        <v>533</v>
      </c>
      <c r="C139" t="s">
        <v>24</v>
      </c>
      <c r="D139" s="5">
        <v>20.5</v>
      </c>
      <c r="E139" s="19">
        <v>609.15833291609999</v>
      </c>
    </row>
    <row r="140" spans="1:5" x14ac:dyDescent="0.35">
      <c r="A140" t="s">
        <v>185</v>
      </c>
      <c r="B140" t="s">
        <v>537</v>
      </c>
      <c r="C140" t="s">
        <v>27</v>
      </c>
      <c r="D140" s="5">
        <v>16</v>
      </c>
      <c r="E140" s="19">
        <v>608</v>
      </c>
    </row>
    <row r="141" spans="1:5" x14ac:dyDescent="0.35">
      <c r="A141" t="s">
        <v>133</v>
      </c>
      <c r="B141" t="s">
        <v>533</v>
      </c>
      <c r="C141" t="s">
        <v>39</v>
      </c>
      <c r="D141" s="5">
        <v>28</v>
      </c>
      <c r="E141" s="19">
        <v>607.49499799422904</v>
      </c>
    </row>
    <row r="142" spans="1:5" x14ac:dyDescent="0.35">
      <c r="A142" t="s">
        <v>232</v>
      </c>
      <c r="B142" t="s">
        <v>533</v>
      </c>
      <c r="C142" t="s">
        <v>59</v>
      </c>
      <c r="D142" s="5">
        <v>23.666699999999999</v>
      </c>
      <c r="E142" s="19">
        <v>604.83333262056101</v>
      </c>
    </row>
    <row r="143" spans="1:5" x14ac:dyDescent="0.35">
      <c r="A143" t="s">
        <v>19</v>
      </c>
      <c r="B143" t="s">
        <v>562</v>
      </c>
      <c r="C143" t="s">
        <v>24</v>
      </c>
      <c r="D143" s="5">
        <v>26.1538</v>
      </c>
      <c r="E143" s="19">
        <v>604.22076901145795</v>
      </c>
    </row>
    <row r="144" spans="1:5" x14ac:dyDescent="0.35">
      <c r="A144" t="s">
        <v>19</v>
      </c>
      <c r="B144" t="s">
        <v>562</v>
      </c>
      <c r="C144" t="s">
        <v>27</v>
      </c>
      <c r="D144" s="5">
        <v>19.75</v>
      </c>
      <c r="E144" s="19">
        <v>603.91312500557399</v>
      </c>
    </row>
    <row r="145" spans="1:5" x14ac:dyDescent="0.35">
      <c r="A145" t="s">
        <v>185</v>
      </c>
      <c r="B145" t="s">
        <v>536</v>
      </c>
      <c r="C145" t="s">
        <v>21</v>
      </c>
      <c r="D145" s="5">
        <v>25</v>
      </c>
      <c r="E145" s="19">
        <v>600.83333273728601</v>
      </c>
    </row>
    <row r="146" spans="1:5" x14ac:dyDescent="0.35">
      <c r="A146" t="s">
        <v>133</v>
      </c>
      <c r="B146" t="s">
        <v>537</v>
      </c>
      <c r="C146" t="s">
        <v>31</v>
      </c>
      <c r="D146" s="5">
        <v>19.5</v>
      </c>
      <c r="E146" s="19">
        <v>599.17499943077496</v>
      </c>
    </row>
    <row r="147" spans="1:5" x14ac:dyDescent="0.35">
      <c r="A147" t="s">
        <v>148</v>
      </c>
      <c r="B147" t="s">
        <v>536</v>
      </c>
      <c r="C147" t="s">
        <v>24</v>
      </c>
      <c r="D147" s="5">
        <v>25.5</v>
      </c>
      <c r="E147" s="19">
        <v>598.81874985247805</v>
      </c>
    </row>
    <row r="148" spans="1:5" x14ac:dyDescent="0.35">
      <c r="A148" t="s">
        <v>141</v>
      </c>
      <c r="B148" t="s">
        <v>536</v>
      </c>
      <c r="C148" t="s">
        <v>27</v>
      </c>
      <c r="D148" s="5">
        <v>23.5</v>
      </c>
      <c r="E148" s="19">
        <v>598.24999773502304</v>
      </c>
    </row>
    <row r="149" spans="1:5" x14ac:dyDescent="0.35">
      <c r="A149" t="s">
        <v>181</v>
      </c>
      <c r="B149" t="s">
        <v>535</v>
      </c>
      <c r="C149" t="s">
        <v>24</v>
      </c>
      <c r="D149" s="5">
        <v>18.666699999999999</v>
      </c>
      <c r="E149" s="19">
        <v>592.73333119352606</v>
      </c>
    </row>
    <row r="150" spans="1:5" x14ac:dyDescent="0.35">
      <c r="A150" t="s">
        <v>19</v>
      </c>
      <c r="B150" t="s">
        <v>532</v>
      </c>
      <c r="C150" t="s">
        <v>36</v>
      </c>
      <c r="D150" s="5">
        <v>43.444400000000002</v>
      </c>
      <c r="E150" s="19">
        <v>590.20740689668298</v>
      </c>
    </row>
    <row r="151" spans="1:5" x14ac:dyDescent="0.35">
      <c r="A151" t="s">
        <v>161</v>
      </c>
      <c r="B151" t="s">
        <v>541</v>
      </c>
      <c r="C151" t="s">
        <v>39</v>
      </c>
      <c r="D151" s="5">
        <v>35</v>
      </c>
      <c r="E151" s="19">
        <v>588</v>
      </c>
    </row>
    <row r="152" spans="1:5" x14ac:dyDescent="0.35">
      <c r="A152" t="s">
        <v>148</v>
      </c>
      <c r="B152" t="s">
        <v>540</v>
      </c>
      <c r="C152" t="s">
        <v>27</v>
      </c>
      <c r="D152" s="5">
        <v>21.125</v>
      </c>
      <c r="E152" s="19">
        <v>582.60624963445503</v>
      </c>
    </row>
    <row r="153" spans="1:5" x14ac:dyDescent="0.35">
      <c r="A153" t="s">
        <v>113</v>
      </c>
      <c r="B153" t="s">
        <v>538</v>
      </c>
      <c r="C153" t="s">
        <v>39</v>
      </c>
      <c r="D153" s="5">
        <v>30</v>
      </c>
      <c r="E153" s="19">
        <v>579.60416666666595</v>
      </c>
    </row>
    <row r="154" spans="1:5" x14ac:dyDescent="0.35">
      <c r="A154" t="s">
        <v>104</v>
      </c>
      <c r="B154" t="s">
        <v>535</v>
      </c>
      <c r="C154" t="s">
        <v>21</v>
      </c>
      <c r="D154" s="5">
        <v>22.8</v>
      </c>
      <c r="E154" s="19">
        <v>579.22389928399002</v>
      </c>
    </row>
    <row r="155" spans="1:5" x14ac:dyDescent="0.35">
      <c r="A155" t="s">
        <v>113</v>
      </c>
      <c r="B155" t="s">
        <v>538</v>
      </c>
      <c r="C155" t="s">
        <v>36</v>
      </c>
      <c r="D155" s="5">
        <v>35.833300000000001</v>
      </c>
      <c r="E155" s="19">
        <v>574.93166576923102</v>
      </c>
    </row>
    <row r="156" spans="1:5" x14ac:dyDescent="0.35">
      <c r="A156" t="s">
        <v>148</v>
      </c>
      <c r="B156" t="s">
        <v>540</v>
      </c>
      <c r="C156" t="s">
        <v>36</v>
      </c>
      <c r="D156" s="5">
        <v>20.75</v>
      </c>
      <c r="E156" s="19">
        <v>572.99999850988297</v>
      </c>
    </row>
    <row r="157" spans="1:5" x14ac:dyDescent="0.35">
      <c r="A157" t="s">
        <v>148</v>
      </c>
      <c r="B157" t="s">
        <v>540</v>
      </c>
      <c r="C157" t="s">
        <v>39</v>
      </c>
      <c r="D157" s="5">
        <v>30</v>
      </c>
      <c r="E157" s="19">
        <v>572.29999988377097</v>
      </c>
    </row>
    <row r="158" spans="1:5" x14ac:dyDescent="0.35">
      <c r="A158" t="s">
        <v>185</v>
      </c>
      <c r="B158" t="s">
        <v>537</v>
      </c>
      <c r="C158" t="s">
        <v>34</v>
      </c>
      <c r="D158" s="5">
        <v>18</v>
      </c>
      <c r="E158" s="19">
        <v>571.5</v>
      </c>
    </row>
    <row r="159" spans="1:5" x14ac:dyDescent="0.35">
      <c r="A159" t="s">
        <v>171</v>
      </c>
      <c r="B159" t="s">
        <v>539</v>
      </c>
      <c r="C159" t="s">
        <v>36</v>
      </c>
      <c r="D159" s="5">
        <v>27</v>
      </c>
      <c r="E159" s="19">
        <v>564.10199977532</v>
      </c>
    </row>
    <row r="160" spans="1:5" x14ac:dyDescent="0.35">
      <c r="A160" t="s">
        <v>148</v>
      </c>
      <c r="B160" t="s">
        <v>536</v>
      </c>
      <c r="C160" t="s">
        <v>21</v>
      </c>
      <c r="D160" s="5">
        <v>23.666699999999999</v>
      </c>
      <c r="E160" s="19">
        <v>564</v>
      </c>
    </row>
    <row r="161" spans="1:5" x14ac:dyDescent="0.35">
      <c r="A161" t="s">
        <v>133</v>
      </c>
      <c r="B161" t="s">
        <v>537</v>
      </c>
      <c r="C161" t="s">
        <v>24</v>
      </c>
      <c r="D161" s="5">
        <v>22</v>
      </c>
      <c r="E161" s="19">
        <v>560.249999970197</v>
      </c>
    </row>
    <row r="162" spans="1:5" x14ac:dyDescent="0.35">
      <c r="A162" t="s">
        <v>141</v>
      </c>
      <c r="B162" t="s">
        <v>536</v>
      </c>
      <c r="C162" t="s">
        <v>39</v>
      </c>
      <c r="D162" s="5">
        <v>25</v>
      </c>
      <c r="E162" s="19">
        <v>560</v>
      </c>
    </row>
    <row r="163" spans="1:5" x14ac:dyDescent="0.35">
      <c r="A163" t="s">
        <v>161</v>
      </c>
      <c r="B163" t="s">
        <v>532</v>
      </c>
      <c r="C163" t="s">
        <v>24</v>
      </c>
      <c r="D163" s="5">
        <v>21.666699999999999</v>
      </c>
      <c r="E163" s="19">
        <v>559.93333302438202</v>
      </c>
    </row>
    <row r="164" spans="1:5" x14ac:dyDescent="0.35">
      <c r="A164" t="s">
        <v>113</v>
      </c>
      <c r="B164" t="s">
        <v>538</v>
      </c>
      <c r="C164" t="s">
        <v>31</v>
      </c>
      <c r="D164" s="5">
        <v>30.333300000000001</v>
      </c>
      <c r="E164" s="19">
        <v>558.79333302130306</v>
      </c>
    </row>
    <row r="165" spans="1:5" x14ac:dyDescent="0.35">
      <c r="A165" t="s">
        <v>251</v>
      </c>
      <c r="B165" t="s">
        <v>539</v>
      </c>
      <c r="C165" t="s">
        <v>27</v>
      </c>
      <c r="D165" s="5">
        <v>21</v>
      </c>
      <c r="E165" s="19">
        <v>558.59999728202797</v>
      </c>
    </row>
    <row r="166" spans="1:5" x14ac:dyDescent="0.35">
      <c r="A166" t="s">
        <v>133</v>
      </c>
      <c r="B166" t="s">
        <v>541</v>
      </c>
      <c r="C166" t="s">
        <v>31</v>
      </c>
      <c r="D166" s="5">
        <v>30.75</v>
      </c>
      <c r="E166" s="19">
        <v>558</v>
      </c>
    </row>
    <row r="167" spans="1:5" x14ac:dyDescent="0.35">
      <c r="A167" t="s">
        <v>192</v>
      </c>
      <c r="B167" t="s">
        <v>539</v>
      </c>
      <c r="C167" t="s">
        <v>31</v>
      </c>
      <c r="D167" s="5">
        <v>33.333300000000001</v>
      </c>
      <c r="E167" s="19">
        <v>554.83333333333303</v>
      </c>
    </row>
    <row r="168" spans="1:5" x14ac:dyDescent="0.35">
      <c r="A168" t="s">
        <v>133</v>
      </c>
      <c r="B168" t="s">
        <v>535</v>
      </c>
      <c r="C168" t="s">
        <v>27</v>
      </c>
      <c r="D168" s="5">
        <v>26.25</v>
      </c>
      <c r="E168" s="19">
        <v>554.27499924972597</v>
      </c>
    </row>
    <row r="169" spans="1:5" x14ac:dyDescent="0.35">
      <c r="A169" t="s">
        <v>19</v>
      </c>
      <c r="B169" t="s">
        <v>562</v>
      </c>
      <c r="C169" t="s">
        <v>59</v>
      </c>
      <c r="D169" s="5">
        <v>19.25</v>
      </c>
      <c r="E169" s="19">
        <v>552.76312499830897</v>
      </c>
    </row>
    <row r="170" spans="1:5" x14ac:dyDescent="0.35">
      <c r="A170" t="s">
        <v>161</v>
      </c>
      <c r="B170" t="s">
        <v>541</v>
      </c>
      <c r="C170" t="s">
        <v>36</v>
      </c>
      <c r="D170" s="5">
        <v>26</v>
      </c>
      <c r="E170" s="19">
        <v>551.97999982833801</v>
      </c>
    </row>
    <row r="171" spans="1:5" x14ac:dyDescent="0.35">
      <c r="A171" t="s">
        <v>104</v>
      </c>
      <c r="B171" t="s">
        <v>533</v>
      </c>
      <c r="C171" t="s">
        <v>31</v>
      </c>
      <c r="D171" s="5">
        <v>29</v>
      </c>
      <c r="E171" s="19">
        <v>551.45499977506699</v>
      </c>
    </row>
    <row r="172" spans="1:5" x14ac:dyDescent="0.35">
      <c r="A172" t="s">
        <v>291</v>
      </c>
      <c r="B172" t="s">
        <v>533</v>
      </c>
      <c r="C172" t="s">
        <v>34</v>
      </c>
      <c r="D172" s="5">
        <v>9.6</v>
      </c>
      <c r="E172" s="19">
        <v>551.20000000000005</v>
      </c>
    </row>
    <row r="173" spans="1:5" x14ac:dyDescent="0.35">
      <c r="A173" t="s">
        <v>141</v>
      </c>
      <c r="B173" t="s">
        <v>536</v>
      </c>
      <c r="C173" t="s">
        <v>24</v>
      </c>
      <c r="D173" s="5">
        <v>24</v>
      </c>
      <c r="E173" s="19">
        <v>539.56777594420601</v>
      </c>
    </row>
    <row r="174" spans="1:5" x14ac:dyDescent="0.35">
      <c r="A174" t="s">
        <v>161</v>
      </c>
      <c r="B174" t="s">
        <v>536</v>
      </c>
      <c r="C174" t="s">
        <v>59</v>
      </c>
      <c r="D174" s="5">
        <v>17.333300000000001</v>
      </c>
      <c r="E174" s="19">
        <v>538.906663329651</v>
      </c>
    </row>
    <row r="175" spans="1:5" x14ac:dyDescent="0.35">
      <c r="A175" t="s">
        <v>171</v>
      </c>
      <c r="B175" t="s">
        <v>539</v>
      </c>
      <c r="C175" t="s">
        <v>31</v>
      </c>
      <c r="D175" s="5">
        <v>23.75</v>
      </c>
      <c r="E175" s="19">
        <v>537.74499928317903</v>
      </c>
    </row>
    <row r="176" spans="1:5" x14ac:dyDescent="0.35">
      <c r="A176" t="s">
        <v>181</v>
      </c>
      <c r="B176" t="s">
        <v>538</v>
      </c>
      <c r="C176" t="s">
        <v>59</v>
      </c>
      <c r="D176" s="5">
        <v>17.333300000000001</v>
      </c>
      <c r="E176" s="19">
        <v>535.59999985098796</v>
      </c>
    </row>
    <row r="177" spans="1:5" x14ac:dyDescent="0.35">
      <c r="A177" t="s">
        <v>19</v>
      </c>
      <c r="B177" t="s">
        <v>532</v>
      </c>
      <c r="C177" t="s">
        <v>34</v>
      </c>
      <c r="D177" s="5">
        <v>40.478299999999997</v>
      </c>
      <c r="E177" s="19">
        <v>534.33912938638798</v>
      </c>
    </row>
    <row r="178" spans="1:5" x14ac:dyDescent="0.35">
      <c r="A178" t="s">
        <v>19</v>
      </c>
      <c r="B178" t="s">
        <v>539</v>
      </c>
      <c r="C178" t="s">
        <v>36</v>
      </c>
      <c r="D178" s="5">
        <v>14.75</v>
      </c>
      <c r="E178" s="19">
        <v>534.07999870814297</v>
      </c>
    </row>
    <row r="179" spans="1:5" x14ac:dyDescent="0.35">
      <c r="A179" t="s">
        <v>104</v>
      </c>
      <c r="B179" t="s">
        <v>532</v>
      </c>
      <c r="C179" t="s">
        <v>24</v>
      </c>
      <c r="D179" s="5">
        <v>22.181799999999999</v>
      </c>
      <c r="E179" s="19">
        <v>534.02272690798702</v>
      </c>
    </row>
    <row r="180" spans="1:5" x14ac:dyDescent="0.35">
      <c r="A180" t="s">
        <v>161</v>
      </c>
      <c r="B180" t="s">
        <v>538</v>
      </c>
      <c r="C180" t="s">
        <v>39</v>
      </c>
      <c r="D180" s="5">
        <v>19.833300000000001</v>
      </c>
      <c r="E180" s="19">
        <v>533.29166666666595</v>
      </c>
    </row>
    <row r="181" spans="1:5" x14ac:dyDescent="0.35">
      <c r="A181" t="s">
        <v>185</v>
      </c>
      <c r="B181" t="s">
        <v>537</v>
      </c>
      <c r="C181" t="s">
        <v>31</v>
      </c>
      <c r="D181" s="5">
        <v>23.6</v>
      </c>
      <c r="E181" s="19">
        <v>531.87599952316202</v>
      </c>
    </row>
    <row r="182" spans="1:5" x14ac:dyDescent="0.35">
      <c r="A182" t="s">
        <v>133</v>
      </c>
      <c r="B182" t="s">
        <v>535</v>
      </c>
      <c r="C182" t="s">
        <v>31</v>
      </c>
      <c r="D182" s="5">
        <v>18.600000000000001</v>
      </c>
      <c r="E182" s="19">
        <v>531.77</v>
      </c>
    </row>
    <row r="183" spans="1:5" x14ac:dyDescent="0.35">
      <c r="A183" t="s">
        <v>133</v>
      </c>
      <c r="B183" t="s">
        <v>541</v>
      </c>
      <c r="C183" t="s">
        <v>24</v>
      </c>
      <c r="D183" s="5">
        <v>12</v>
      </c>
      <c r="E183" s="19">
        <v>528</v>
      </c>
    </row>
    <row r="184" spans="1:5" x14ac:dyDescent="0.35">
      <c r="A184" t="s">
        <v>104</v>
      </c>
      <c r="B184" t="s">
        <v>538</v>
      </c>
      <c r="C184" t="s">
        <v>31</v>
      </c>
      <c r="D184" s="5">
        <v>22.8889</v>
      </c>
      <c r="E184" s="19">
        <v>527.94044195241395</v>
      </c>
    </row>
    <row r="185" spans="1:5" x14ac:dyDescent="0.35">
      <c r="A185" t="s">
        <v>284</v>
      </c>
      <c r="B185" t="s">
        <v>532</v>
      </c>
      <c r="C185" t="s">
        <v>34</v>
      </c>
      <c r="D185" s="5">
        <v>2</v>
      </c>
      <c r="E185" s="19">
        <v>527</v>
      </c>
    </row>
    <row r="186" spans="1:5" x14ac:dyDescent="0.35">
      <c r="A186" t="s">
        <v>118</v>
      </c>
      <c r="B186" t="s">
        <v>534</v>
      </c>
      <c r="C186" t="s">
        <v>31</v>
      </c>
      <c r="D186" s="5">
        <v>23.875</v>
      </c>
      <c r="E186" s="19">
        <v>523.83718742383599</v>
      </c>
    </row>
    <row r="187" spans="1:5" x14ac:dyDescent="0.35">
      <c r="A187" t="s">
        <v>251</v>
      </c>
      <c r="B187" t="s">
        <v>532</v>
      </c>
      <c r="C187" t="s">
        <v>27</v>
      </c>
      <c r="D187" s="5">
        <v>21</v>
      </c>
      <c r="E187" s="19">
        <v>523.6</v>
      </c>
    </row>
    <row r="188" spans="1:5" x14ac:dyDescent="0.35">
      <c r="A188" t="s">
        <v>19</v>
      </c>
      <c r="B188" t="s">
        <v>562</v>
      </c>
      <c r="C188" t="s">
        <v>21</v>
      </c>
      <c r="D188" s="5">
        <v>18.285699999999999</v>
      </c>
      <c r="E188" s="19">
        <v>522.46857105919196</v>
      </c>
    </row>
    <row r="189" spans="1:5" x14ac:dyDescent="0.35">
      <c r="A189" t="s">
        <v>133</v>
      </c>
      <c r="B189" t="s">
        <v>539</v>
      </c>
      <c r="C189" t="s">
        <v>31</v>
      </c>
      <c r="D189" s="5">
        <v>21.25</v>
      </c>
      <c r="E189" s="19">
        <v>521.474999615922</v>
      </c>
    </row>
    <row r="190" spans="1:5" x14ac:dyDescent="0.35">
      <c r="A190" t="s">
        <v>104</v>
      </c>
      <c r="B190" t="s">
        <v>532</v>
      </c>
      <c r="C190" t="s">
        <v>21</v>
      </c>
      <c r="D190" s="5">
        <v>14.142899999999999</v>
      </c>
      <c r="E190" s="19">
        <v>518.374285662131</v>
      </c>
    </row>
    <row r="191" spans="1:5" x14ac:dyDescent="0.35">
      <c r="A191" t="s">
        <v>225</v>
      </c>
      <c r="B191" t="s">
        <v>533</v>
      </c>
      <c r="C191" t="s">
        <v>34</v>
      </c>
      <c r="D191" s="5">
        <v>15.928599999999999</v>
      </c>
      <c r="E191" s="19">
        <v>517.79999970623396</v>
      </c>
    </row>
    <row r="192" spans="1:5" x14ac:dyDescent="0.35">
      <c r="A192" t="s">
        <v>161</v>
      </c>
      <c r="B192" t="s">
        <v>538</v>
      </c>
      <c r="C192" t="s">
        <v>27</v>
      </c>
      <c r="D192" s="5">
        <v>22.5</v>
      </c>
      <c r="E192" s="19">
        <v>515.49999865889504</v>
      </c>
    </row>
    <row r="193" spans="1:5" x14ac:dyDescent="0.35">
      <c r="A193" t="s">
        <v>161</v>
      </c>
      <c r="B193" t="s">
        <v>536</v>
      </c>
      <c r="C193" t="s">
        <v>36</v>
      </c>
      <c r="D193" s="5">
        <v>23.555599999999998</v>
      </c>
      <c r="E193" s="19">
        <v>511.79888854821502</v>
      </c>
    </row>
    <row r="194" spans="1:5" x14ac:dyDescent="0.35">
      <c r="A194" t="s">
        <v>19</v>
      </c>
      <c r="B194" t="s">
        <v>533</v>
      </c>
      <c r="C194" t="s">
        <v>39</v>
      </c>
      <c r="D194" s="5">
        <v>23</v>
      </c>
      <c r="E194" s="19">
        <v>510.54999953664799</v>
      </c>
    </row>
    <row r="195" spans="1:5" x14ac:dyDescent="0.35">
      <c r="A195" t="s">
        <v>148</v>
      </c>
      <c r="B195" t="s">
        <v>536</v>
      </c>
      <c r="C195" t="s">
        <v>36</v>
      </c>
      <c r="D195" s="5">
        <v>30.25</v>
      </c>
      <c r="E195" s="19">
        <v>508.01249985657603</v>
      </c>
    </row>
    <row r="196" spans="1:5" x14ac:dyDescent="0.35">
      <c r="A196" t="s">
        <v>171</v>
      </c>
      <c r="B196" t="s">
        <v>532</v>
      </c>
      <c r="C196" t="s">
        <v>59</v>
      </c>
      <c r="D196" s="5">
        <v>14.25</v>
      </c>
      <c r="E196" s="19">
        <v>506.8</v>
      </c>
    </row>
    <row r="197" spans="1:5" x14ac:dyDescent="0.35">
      <c r="A197" t="s">
        <v>161</v>
      </c>
      <c r="B197" t="s">
        <v>532</v>
      </c>
      <c r="C197" t="s">
        <v>34</v>
      </c>
      <c r="D197" s="5">
        <v>28</v>
      </c>
      <c r="E197" s="19">
        <v>504</v>
      </c>
    </row>
    <row r="198" spans="1:5" x14ac:dyDescent="0.35">
      <c r="A198" t="s">
        <v>232</v>
      </c>
      <c r="B198" t="s">
        <v>539</v>
      </c>
      <c r="C198" t="s">
        <v>27</v>
      </c>
      <c r="D198" s="5">
        <v>45</v>
      </c>
      <c r="E198" s="19">
        <v>502.5</v>
      </c>
    </row>
    <row r="199" spans="1:5" x14ac:dyDescent="0.35">
      <c r="A199" t="s">
        <v>126</v>
      </c>
      <c r="B199" t="s">
        <v>532</v>
      </c>
      <c r="C199" t="s">
        <v>27</v>
      </c>
      <c r="D199" s="5">
        <v>23.25</v>
      </c>
      <c r="E199" s="19">
        <v>501.749999132938</v>
      </c>
    </row>
    <row r="200" spans="1:5" x14ac:dyDescent="0.35">
      <c r="A200" t="s">
        <v>133</v>
      </c>
      <c r="B200" t="s">
        <v>537</v>
      </c>
      <c r="C200" t="s">
        <v>34</v>
      </c>
      <c r="D200" s="5">
        <v>25</v>
      </c>
      <c r="E200" s="19">
        <v>497.37499795854001</v>
      </c>
    </row>
    <row r="201" spans="1:5" x14ac:dyDescent="0.35">
      <c r="A201" t="s">
        <v>104</v>
      </c>
      <c r="B201" t="s">
        <v>532</v>
      </c>
      <c r="C201" t="s">
        <v>27</v>
      </c>
      <c r="D201" s="5">
        <v>20.666699999999999</v>
      </c>
      <c r="E201" s="19">
        <v>493.21944436186698</v>
      </c>
    </row>
    <row r="202" spans="1:5" x14ac:dyDescent="0.35">
      <c r="A202" t="s">
        <v>133</v>
      </c>
      <c r="B202" t="s">
        <v>535</v>
      </c>
      <c r="C202" t="s">
        <v>24</v>
      </c>
      <c r="D202" s="5">
        <v>24.571400000000001</v>
      </c>
      <c r="E202" s="19">
        <v>491.71428502191299</v>
      </c>
    </row>
    <row r="203" spans="1:5" x14ac:dyDescent="0.35">
      <c r="A203" t="s">
        <v>126</v>
      </c>
      <c r="B203" t="s">
        <v>536</v>
      </c>
      <c r="C203" t="s">
        <v>21</v>
      </c>
      <c r="D203" s="5">
        <v>40</v>
      </c>
      <c r="E203" s="19">
        <v>487.875</v>
      </c>
    </row>
    <row r="204" spans="1:5" x14ac:dyDescent="0.35">
      <c r="A204" t="s">
        <v>133</v>
      </c>
      <c r="B204" t="s">
        <v>533</v>
      </c>
      <c r="C204" t="s">
        <v>36</v>
      </c>
      <c r="D204" s="5">
        <v>19.833300000000001</v>
      </c>
      <c r="E204" s="19">
        <v>484.47333319696202</v>
      </c>
    </row>
    <row r="205" spans="1:5" x14ac:dyDescent="0.35">
      <c r="A205" t="s">
        <v>126</v>
      </c>
      <c r="B205" t="s">
        <v>536</v>
      </c>
      <c r="C205" t="s">
        <v>59</v>
      </c>
      <c r="D205" s="5">
        <v>16.333300000000001</v>
      </c>
      <c r="E205" s="19">
        <v>483.83333322157398</v>
      </c>
    </row>
    <row r="206" spans="1:5" x14ac:dyDescent="0.35">
      <c r="A206" t="s">
        <v>113</v>
      </c>
      <c r="B206" t="s">
        <v>538</v>
      </c>
      <c r="C206" t="s">
        <v>27</v>
      </c>
      <c r="D206" s="5">
        <v>17.333300000000001</v>
      </c>
      <c r="E206" s="19">
        <v>480.8</v>
      </c>
    </row>
    <row r="207" spans="1:5" x14ac:dyDescent="0.35">
      <c r="A207" t="s">
        <v>104</v>
      </c>
      <c r="B207" t="s">
        <v>540</v>
      </c>
      <c r="C207" t="s">
        <v>31</v>
      </c>
      <c r="D207" s="5">
        <v>16</v>
      </c>
      <c r="E207" s="19">
        <v>480.45</v>
      </c>
    </row>
    <row r="208" spans="1:5" x14ac:dyDescent="0.35">
      <c r="A208" t="s">
        <v>161</v>
      </c>
      <c r="B208" t="s">
        <v>540</v>
      </c>
      <c r="C208" t="s">
        <v>24</v>
      </c>
      <c r="D208" s="5">
        <v>31.555599999999998</v>
      </c>
      <c r="E208" s="19">
        <v>480.05555526465099</v>
      </c>
    </row>
    <row r="209" spans="1:5" x14ac:dyDescent="0.35">
      <c r="A209" t="s">
        <v>126</v>
      </c>
      <c r="B209" t="s">
        <v>532</v>
      </c>
      <c r="C209" t="s">
        <v>31</v>
      </c>
      <c r="D209" s="5">
        <v>22.75</v>
      </c>
      <c r="E209" s="19">
        <v>478.040999511368</v>
      </c>
    </row>
    <row r="210" spans="1:5" x14ac:dyDescent="0.35">
      <c r="A210" t="s">
        <v>185</v>
      </c>
      <c r="B210" t="s">
        <v>536</v>
      </c>
      <c r="C210" t="s">
        <v>34</v>
      </c>
      <c r="D210" s="5">
        <v>26.222200000000001</v>
      </c>
      <c r="E210" s="19">
        <v>476.18666626612298</v>
      </c>
    </row>
    <row r="211" spans="1:5" x14ac:dyDescent="0.35">
      <c r="A211" t="s">
        <v>104</v>
      </c>
      <c r="B211" t="s">
        <v>533</v>
      </c>
      <c r="C211" t="s">
        <v>27</v>
      </c>
      <c r="D211" s="5">
        <v>35</v>
      </c>
      <c r="E211" s="19">
        <v>475.49999993294398</v>
      </c>
    </row>
    <row r="212" spans="1:5" x14ac:dyDescent="0.35">
      <c r="A212" t="s">
        <v>161</v>
      </c>
      <c r="B212" t="s">
        <v>540</v>
      </c>
      <c r="C212" t="s">
        <v>39</v>
      </c>
      <c r="D212" s="5">
        <v>23.5</v>
      </c>
      <c r="E212" s="19">
        <v>474.099998563528</v>
      </c>
    </row>
    <row r="213" spans="1:5" x14ac:dyDescent="0.35">
      <c r="A213" t="s">
        <v>104</v>
      </c>
      <c r="B213" t="s">
        <v>538</v>
      </c>
      <c r="C213" t="s">
        <v>36</v>
      </c>
      <c r="D213" s="5">
        <v>27.857099999999999</v>
      </c>
      <c r="E213" s="19">
        <v>472.82142752919799</v>
      </c>
    </row>
    <row r="214" spans="1:5" x14ac:dyDescent="0.35">
      <c r="A214" t="s">
        <v>19</v>
      </c>
      <c r="B214" t="s">
        <v>539</v>
      </c>
      <c r="C214" t="s">
        <v>59</v>
      </c>
      <c r="D214" s="5">
        <v>10.75</v>
      </c>
      <c r="E214" s="19">
        <v>472.29999982118602</v>
      </c>
    </row>
    <row r="215" spans="1:5" x14ac:dyDescent="0.35">
      <c r="A215" t="s">
        <v>171</v>
      </c>
      <c r="B215" t="s">
        <v>537</v>
      </c>
      <c r="C215" t="s">
        <v>39</v>
      </c>
      <c r="D215" s="5">
        <v>25</v>
      </c>
      <c r="E215" s="19">
        <v>470.10624999999999</v>
      </c>
    </row>
    <row r="216" spans="1:5" x14ac:dyDescent="0.35">
      <c r="A216" t="s">
        <v>104</v>
      </c>
      <c r="B216" t="s">
        <v>538</v>
      </c>
      <c r="C216" t="s">
        <v>39</v>
      </c>
      <c r="D216" s="5">
        <v>22.5</v>
      </c>
      <c r="E216" s="19">
        <v>468</v>
      </c>
    </row>
    <row r="217" spans="1:5" x14ac:dyDescent="0.35">
      <c r="A217" t="s">
        <v>161</v>
      </c>
      <c r="B217" t="s">
        <v>541</v>
      </c>
      <c r="C217" t="s">
        <v>21</v>
      </c>
      <c r="D217" s="5">
        <v>12</v>
      </c>
      <c r="E217" s="19">
        <v>468</v>
      </c>
    </row>
    <row r="218" spans="1:5" x14ac:dyDescent="0.35">
      <c r="A218" t="s">
        <v>192</v>
      </c>
      <c r="B218" t="s">
        <v>539</v>
      </c>
      <c r="C218" t="s">
        <v>36</v>
      </c>
      <c r="D218" s="5">
        <v>28.833300000000001</v>
      </c>
      <c r="E218" s="19">
        <v>464.57083264520998</v>
      </c>
    </row>
    <row r="219" spans="1:5" x14ac:dyDescent="0.35">
      <c r="A219" t="s">
        <v>104</v>
      </c>
      <c r="B219" t="s">
        <v>533</v>
      </c>
      <c r="C219" t="s">
        <v>24</v>
      </c>
      <c r="D219" s="5">
        <v>19.8</v>
      </c>
      <c r="E219" s="19">
        <v>463.049999966472</v>
      </c>
    </row>
    <row r="220" spans="1:5" x14ac:dyDescent="0.35">
      <c r="A220" t="s">
        <v>284</v>
      </c>
      <c r="B220" t="s">
        <v>537</v>
      </c>
      <c r="C220" t="s">
        <v>31</v>
      </c>
      <c r="D220" s="5">
        <v>11</v>
      </c>
      <c r="E220" s="19">
        <v>462</v>
      </c>
    </row>
    <row r="221" spans="1:5" x14ac:dyDescent="0.35">
      <c r="A221" t="s">
        <v>171</v>
      </c>
      <c r="B221" t="s">
        <v>532</v>
      </c>
      <c r="C221" t="s">
        <v>21</v>
      </c>
      <c r="D221" s="5">
        <v>14</v>
      </c>
      <c r="E221" s="19">
        <v>461.8</v>
      </c>
    </row>
    <row r="222" spans="1:5" x14ac:dyDescent="0.35">
      <c r="A222" t="s">
        <v>126</v>
      </c>
      <c r="B222" t="s">
        <v>533</v>
      </c>
      <c r="C222" t="s">
        <v>36</v>
      </c>
      <c r="D222" s="5">
        <v>27</v>
      </c>
      <c r="E222" s="19">
        <v>458.96444439970702</v>
      </c>
    </row>
    <row r="223" spans="1:5" x14ac:dyDescent="0.35">
      <c r="A223" t="s">
        <v>126</v>
      </c>
      <c r="B223" t="s">
        <v>536</v>
      </c>
      <c r="C223" t="s">
        <v>31</v>
      </c>
      <c r="D223" s="5">
        <v>29.833300000000001</v>
      </c>
      <c r="E223" s="19">
        <v>457.508332096537</v>
      </c>
    </row>
    <row r="224" spans="1:5" x14ac:dyDescent="0.35">
      <c r="A224" t="s">
        <v>19</v>
      </c>
      <c r="B224" t="s">
        <v>540</v>
      </c>
      <c r="C224" t="s">
        <v>59</v>
      </c>
      <c r="D224" s="5">
        <v>10</v>
      </c>
      <c r="E224" s="19">
        <v>456</v>
      </c>
    </row>
    <row r="225" spans="1:5" x14ac:dyDescent="0.35">
      <c r="A225" t="s">
        <v>19</v>
      </c>
      <c r="B225" t="s">
        <v>533</v>
      </c>
      <c r="C225" t="s">
        <v>31</v>
      </c>
      <c r="D225" s="5">
        <v>25</v>
      </c>
      <c r="E225" s="19">
        <v>454.90277742246701</v>
      </c>
    </row>
    <row r="226" spans="1:5" x14ac:dyDescent="0.35">
      <c r="A226" t="s">
        <v>104</v>
      </c>
      <c r="B226" t="s">
        <v>535</v>
      </c>
      <c r="C226" t="s">
        <v>36</v>
      </c>
      <c r="D226" s="5">
        <v>32</v>
      </c>
      <c r="E226" s="19">
        <v>454.86818157535998</v>
      </c>
    </row>
    <row r="227" spans="1:5" x14ac:dyDescent="0.35">
      <c r="A227" t="s">
        <v>118</v>
      </c>
      <c r="B227" t="s">
        <v>534</v>
      </c>
      <c r="C227" t="s">
        <v>24</v>
      </c>
      <c r="D227" s="5">
        <v>15.333299999999999</v>
      </c>
      <c r="E227" s="19">
        <v>453.99999992052699</v>
      </c>
    </row>
    <row r="228" spans="1:5" x14ac:dyDescent="0.35">
      <c r="A228" t="s">
        <v>148</v>
      </c>
      <c r="B228" t="s">
        <v>536</v>
      </c>
      <c r="C228" t="s">
        <v>27</v>
      </c>
      <c r="D228" s="5">
        <v>19</v>
      </c>
      <c r="E228" s="19">
        <v>448.39999991655299</v>
      </c>
    </row>
    <row r="229" spans="1:5" x14ac:dyDescent="0.35">
      <c r="A229" t="s">
        <v>225</v>
      </c>
      <c r="B229" t="s">
        <v>533</v>
      </c>
      <c r="C229" t="s">
        <v>21</v>
      </c>
      <c r="D229" s="5">
        <v>14.2</v>
      </c>
      <c r="E229" s="19">
        <v>447.219999999999</v>
      </c>
    </row>
    <row r="230" spans="1:5" x14ac:dyDescent="0.35">
      <c r="A230" t="s">
        <v>19</v>
      </c>
      <c r="B230" t="s">
        <v>533</v>
      </c>
      <c r="C230" t="s">
        <v>27</v>
      </c>
      <c r="D230" s="5">
        <v>13.333299999999999</v>
      </c>
      <c r="E230" s="19">
        <v>445.23333241790499</v>
      </c>
    </row>
    <row r="231" spans="1:5" x14ac:dyDescent="0.35">
      <c r="A231" t="s">
        <v>232</v>
      </c>
      <c r="B231" t="s">
        <v>533</v>
      </c>
      <c r="C231" t="s">
        <v>31</v>
      </c>
      <c r="D231" s="5">
        <v>20.333300000000001</v>
      </c>
      <c r="E231" s="19">
        <v>442.18666539192202</v>
      </c>
    </row>
    <row r="232" spans="1:5" x14ac:dyDescent="0.35">
      <c r="A232" t="s">
        <v>171</v>
      </c>
      <c r="B232" t="s">
        <v>532</v>
      </c>
      <c r="C232" t="s">
        <v>39</v>
      </c>
      <c r="D232" s="5">
        <v>30</v>
      </c>
      <c r="E232" s="19">
        <v>440.25</v>
      </c>
    </row>
    <row r="233" spans="1:5" x14ac:dyDescent="0.35">
      <c r="A233" t="s">
        <v>19</v>
      </c>
      <c r="B233" t="s">
        <v>539</v>
      </c>
      <c r="C233" t="s">
        <v>39</v>
      </c>
      <c r="D233" s="5">
        <v>10</v>
      </c>
      <c r="E233" s="19">
        <v>439</v>
      </c>
    </row>
    <row r="234" spans="1:5" x14ac:dyDescent="0.35">
      <c r="A234" t="s">
        <v>192</v>
      </c>
      <c r="B234" t="s">
        <v>539</v>
      </c>
      <c r="C234" t="s">
        <v>39</v>
      </c>
      <c r="D234" s="5">
        <v>19.375</v>
      </c>
      <c r="E234" s="19">
        <v>438.14375000000001</v>
      </c>
    </row>
    <row r="235" spans="1:5" x14ac:dyDescent="0.35">
      <c r="A235" t="s">
        <v>185</v>
      </c>
      <c r="B235" t="s">
        <v>536</v>
      </c>
      <c r="C235" t="s">
        <v>27</v>
      </c>
      <c r="D235" s="5">
        <v>21.5</v>
      </c>
      <c r="E235" s="19">
        <v>436.33333333333297</v>
      </c>
    </row>
    <row r="236" spans="1:5" x14ac:dyDescent="0.35">
      <c r="A236" t="s">
        <v>232</v>
      </c>
      <c r="B236" t="s">
        <v>539</v>
      </c>
      <c r="C236" t="s">
        <v>31</v>
      </c>
      <c r="D236" s="5">
        <v>21.75</v>
      </c>
      <c r="E236" s="19">
        <v>435.22099973931898</v>
      </c>
    </row>
    <row r="237" spans="1:5" x14ac:dyDescent="0.35">
      <c r="A237" t="s">
        <v>19</v>
      </c>
      <c r="B237" t="s">
        <v>533</v>
      </c>
      <c r="C237" t="s">
        <v>36</v>
      </c>
      <c r="D237" s="5">
        <v>19.75</v>
      </c>
      <c r="E237" s="19">
        <v>430.7190621908</v>
      </c>
    </row>
    <row r="238" spans="1:5" x14ac:dyDescent="0.35">
      <c r="A238" t="s">
        <v>171</v>
      </c>
      <c r="B238" t="s">
        <v>537</v>
      </c>
      <c r="C238" t="s">
        <v>31</v>
      </c>
      <c r="D238" s="5">
        <v>21</v>
      </c>
      <c r="E238" s="19">
        <v>427.38</v>
      </c>
    </row>
    <row r="239" spans="1:5" x14ac:dyDescent="0.35">
      <c r="A239" t="s">
        <v>161</v>
      </c>
      <c r="B239" t="s">
        <v>532</v>
      </c>
      <c r="C239" t="s">
        <v>36</v>
      </c>
      <c r="D239" s="5">
        <v>25</v>
      </c>
      <c r="E239" s="19">
        <v>424.82999951094303</v>
      </c>
    </row>
    <row r="240" spans="1:5" x14ac:dyDescent="0.35">
      <c r="A240" t="s">
        <v>133</v>
      </c>
      <c r="B240" t="s">
        <v>533</v>
      </c>
      <c r="C240" t="s">
        <v>24</v>
      </c>
      <c r="D240" s="5">
        <v>16.2</v>
      </c>
      <c r="E240" s="19">
        <v>422.80499999441201</v>
      </c>
    </row>
    <row r="241" spans="1:5" x14ac:dyDescent="0.35">
      <c r="A241" t="s">
        <v>216</v>
      </c>
      <c r="B241" t="s">
        <v>533</v>
      </c>
      <c r="C241" t="s">
        <v>39</v>
      </c>
      <c r="D241" s="5">
        <v>24</v>
      </c>
      <c r="E241" s="19">
        <v>422.4</v>
      </c>
    </row>
    <row r="242" spans="1:5" x14ac:dyDescent="0.35">
      <c r="A242" t="s">
        <v>104</v>
      </c>
      <c r="B242" t="s">
        <v>535</v>
      </c>
      <c r="C242" t="s">
        <v>27</v>
      </c>
      <c r="D242" s="5">
        <v>28.571400000000001</v>
      </c>
      <c r="E242" s="19">
        <v>419.84642845392199</v>
      </c>
    </row>
    <row r="243" spans="1:5" x14ac:dyDescent="0.35">
      <c r="A243" t="s">
        <v>185</v>
      </c>
      <c r="B243" t="s">
        <v>536</v>
      </c>
      <c r="C243" t="s">
        <v>39</v>
      </c>
      <c r="D243" s="5">
        <v>30.25</v>
      </c>
      <c r="E243" s="19">
        <v>418.89999878406502</v>
      </c>
    </row>
    <row r="244" spans="1:5" x14ac:dyDescent="0.35">
      <c r="A244" t="s">
        <v>181</v>
      </c>
      <c r="B244" t="s">
        <v>538</v>
      </c>
      <c r="C244" t="s">
        <v>24</v>
      </c>
      <c r="D244" s="5">
        <v>18.399999999999999</v>
      </c>
      <c r="E244" s="19">
        <v>416.187999368607</v>
      </c>
    </row>
    <row r="245" spans="1:5" x14ac:dyDescent="0.35">
      <c r="A245" t="s">
        <v>171</v>
      </c>
      <c r="B245" t="s">
        <v>539</v>
      </c>
      <c r="C245" t="s">
        <v>34</v>
      </c>
      <c r="D245" s="5">
        <v>46.666699999999999</v>
      </c>
      <c r="E245" s="19">
        <v>412.79999935626898</v>
      </c>
    </row>
    <row r="246" spans="1:5" x14ac:dyDescent="0.35">
      <c r="A246" t="s">
        <v>133</v>
      </c>
      <c r="B246" t="s">
        <v>533</v>
      </c>
      <c r="C246" t="s">
        <v>34</v>
      </c>
      <c r="D246" s="5">
        <v>19</v>
      </c>
      <c r="E246" s="19">
        <v>411.64999977871702</v>
      </c>
    </row>
    <row r="247" spans="1:5" x14ac:dyDescent="0.35">
      <c r="A247" t="s">
        <v>192</v>
      </c>
      <c r="B247" t="s">
        <v>533</v>
      </c>
      <c r="C247" t="s">
        <v>39</v>
      </c>
      <c r="D247" s="5">
        <v>27.5</v>
      </c>
      <c r="E247" s="19">
        <v>409.99999915063302</v>
      </c>
    </row>
    <row r="248" spans="1:5" x14ac:dyDescent="0.35">
      <c r="A248" t="s">
        <v>161</v>
      </c>
      <c r="B248" t="s">
        <v>536</v>
      </c>
      <c r="C248" t="s">
        <v>39</v>
      </c>
      <c r="D248" s="5">
        <v>23.5</v>
      </c>
      <c r="E248" s="19">
        <v>405.81749950063698</v>
      </c>
    </row>
    <row r="249" spans="1:5" x14ac:dyDescent="0.35">
      <c r="A249" t="s">
        <v>274</v>
      </c>
      <c r="B249" t="s">
        <v>533</v>
      </c>
      <c r="C249" t="s">
        <v>24</v>
      </c>
      <c r="D249" s="5">
        <v>22.5</v>
      </c>
      <c r="E249" s="19">
        <v>405</v>
      </c>
    </row>
    <row r="250" spans="1:5" x14ac:dyDescent="0.35">
      <c r="A250" t="s">
        <v>126</v>
      </c>
      <c r="B250" t="s">
        <v>533</v>
      </c>
      <c r="C250" t="s">
        <v>31</v>
      </c>
      <c r="D250" s="5">
        <v>26</v>
      </c>
      <c r="E250" s="19">
        <v>397.06777742637502</v>
      </c>
    </row>
    <row r="251" spans="1:5" x14ac:dyDescent="0.35">
      <c r="A251" t="s">
        <v>192</v>
      </c>
      <c r="B251" t="s">
        <v>533</v>
      </c>
      <c r="C251" t="s">
        <v>24</v>
      </c>
      <c r="D251" s="5">
        <v>13.666700000000001</v>
      </c>
      <c r="E251" s="19">
        <v>395.93333254655198</v>
      </c>
    </row>
    <row r="252" spans="1:5" x14ac:dyDescent="0.35">
      <c r="A252" t="s">
        <v>291</v>
      </c>
      <c r="B252" t="s">
        <v>533</v>
      </c>
      <c r="C252" t="s">
        <v>24</v>
      </c>
      <c r="D252" s="5">
        <v>13.5</v>
      </c>
      <c r="E252" s="19">
        <v>393</v>
      </c>
    </row>
    <row r="253" spans="1:5" x14ac:dyDescent="0.35">
      <c r="A253" t="s">
        <v>284</v>
      </c>
      <c r="B253" t="s">
        <v>532</v>
      </c>
      <c r="C253" t="s">
        <v>27</v>
      </c>
      <c r="D253" s="5">
        <v>20</v>
      </c>
      <c r="E253" s="19">
        <v>390</v>
      </c>
    </row>
    <row r="254" spans="1:5" x14ac:dyDescent="0.35">
      <c r="A254" t="s">
        <v>185</v>
      </c>
      <c r="B254" t="s">
        <v>537</v>
      </c>
      <c r="C254" t="s">
        <v>39</v>
      </c>
      <c r="D254" s="5">
        <v>13</v>
      </c>
      <c r="E254" s="19">
        <v>389.59749726802102</v>
      </c>
    </row>
    <row r="255" spans="1:5" x14ac:dyDescent="0.35">
      <c r="A255" t="s">
        <v>274</v>
      </c>
      <c r="B255" t="s">
        <v>533</v>
      </c>
      <c r="C255" t="s">
        <v>31</v>
      </c>
      <c r="D255" s="5">
        <v>13.5</v>
      </c>
      <c r="E255" s="19">
        <v>389.55</v>
      </c>
    </row>
    <row r="256" spans="1:5" x14ac:dyDescent="0.35">
      <c r="A256" t="s">
        <v>171</v>
      </c>
      <c r="B256" t="s">
        <v>537</v>
      </c>
      <c r="C256" t="s">
        <v>36</v>
      </c>
      <c r="D256" s="5">
        <v>15</v>
      </c>
      <c r="E256" s="19">
        <v>388.35</v>
      </c>
    </row>
    <row r="257" spans="1:5" x14ac:dyDescent="0.35">
      <c r="A257" t="s">
        <v>216</v>
      </c>
      <c r="B257" t="s">
        <v>539</v>
      </c>
      <c r="C257" t="s">
        <v>27</v>
      </c>
      <c r="D257" s="5">
        <v>12</v>
      </c>
      <c r="E257" s="19">
        <v>386.53124981420098</v>
      </c>
    </row>
    <row r="258" spans="1:5" x14ac:dyDescent="0.35">
      <c r="A258" t="s">
        <v>104</v>
      </c>
      <c r="B258" t="s">
        <v>532</v>
      </c>
      <c r="C258" t="s">
        <v>39</v>
      </c>
      <c r="D258" s="5">
        <v>16.181799999999999</v>
      </c>
      <c r="E258" s="19">
        <v>382.58409073288402</v>
      </c>
    </row>
    <row r="259" spans="1:5" x14ac:dyDescent="0.35">
      <c r="A259" t="s">
        <v>148</v>
      </c>
      <c r="B259" t="s">
        <v>536</v>
      </c>
      <c r="C259" t="s">
        <v>39</v>
      </c>
      <c r="D259" s="5">
        <v>21.2</v>
      </c>
      <c r="E259" s="19">
        <v>379.71499963045102</v>
      </c>
    </row>
    <row r="260" spans="1:5" x14ac:dyDescent="0.35">
      <c r="A260" t="s">
        <v>216</v>
      </c>
      <c r="B260" t="s">
        <v>539</v>
      </c>
      <c r="C260" t="s">
        <v>39</v>
      </c>
      <c r="D260" s="5">
        <v>20.333300000000001</v>
      </c>
      <c r="E260" s="19">
        <v>376.682499498315</v>
      </c>
    </row>
    <row r="261" spans="1:5" x14ac:dyDescent="0.35">
      <c r="A261" t="s">
        <v>104</v>
      </c>
      <c r="B261" t="s">
        <v>533</v>
      </c>
      <c r="C261" t="s">
        <v>34</v>
      </c>
      <c r="D261" s="5">
        <v>23.666699999999999</v>
      </c>
      <c r="E261" s="19">
        <v>376.33333333333297</v>
      </c>
    </row>
    <row r="262" spans="1:5" x14ac:dyDescent="0.35">
      <c r="A262" t="s">
        <v>181</v>
      </c>
      <c r="B262" t="s">
        <v>535</v>
      </c>
      <c r="C262" t="s">
        <v>31</v>
      </c>
      <c r="D262" s="5">
        <v>23</v>
      </c>
      <c r="E262" s="19">
        <v>375.01249977145301</v>
      </c>
    </row>
    <row r="263" spans="1:5" x14ac:dyDescent="0.35">
      <c r="A263" t="s">
        <v>19</v>
      </c>
      <c r="B263" t="s">
        <v>539</v>
      </c>
      <c r="C263" t="s">
        <v>24</v>
      </c>
      <c r="D263" s="5">
        <v>17</v>
      </c>
      <c r="E263" s="19">
        <v>374.83999924659702</v>
      </c>
    </row>
    <row r="264" spans="1:5" x14ac:dyDescent="0.35">
      <c r="A264" t="s">
        <v>104</v>
      </c>
      <c r="B264" t="s">
        <v>534</v>
      </c>
      <c r="C264" t="s">
        <v>31</v>
      </c>
      <c r="D264" s="5">
        <v>12</v>
      </c>
      <c r="E264" s="19">
        <v>374.76</v>
      </c>
    </row>
    <row r="265" spans="1:5" x14ac:dyDescent="0.35">
      <c r="A265" t="s">
        <v>171</v>
      </c>
      <c r="B265" t="s">
        <v>537</v>
      </c>
      <c r="C265" t="s">
        <v>34</v>
      </c>
      <c r="D265" s="5">
        <v>22</v>
      </c>
      <c r="E265" s="19">
        <v>372.5</v>
      </c>
    </row>
    <row r="266" spans="1:5" x14ac:dyDescent="0.35">
      <c r="A266" t="s">
        <v>284</v>
      </c>
      <c r="B266" t="s">
        <v>532</v>
      </c>
      <c r="C266" t="s">
        <v>59</v>
      </c>
      <c r="D266" s="5">
        <v>7</v>
      </c>
      <c r="E266" s="19">
        <v>371</v>
      </c>
    </row>
    <row r="267" spans="1:5" x14ac:dyDescent="0.35">
      <c r="A267" t="s">
        <v>118</v>
      </c>
      <c r="B267" t="s">
        <v>534</v>
      </c>
      <c r="C267" t="s">
        <v>36</v>
      </c>
      <c r="D267" s="5">
        <v>21.8</v>
      </c>
      <c r="E267" s="19">
        <v>369.90999990761202</v>
      </c>
    </row>
    <row r="268" spans="1:5" x14ac:dyDescent="0.35">
      <c r="A268" t="s">
        <v>133</v>
      </c>
      <c r="B268" t="s">
        <v>537</v>
      </c>
      <c r="C268" t="s">
        <v>39</v>
      </c>
      <c r="D268" s="5">
        <v>17.333300000000001</v>
      </c>
      <c r="E268" s="19">
        <v>368.28333163460002</v>
      </c>
    </row>
    <row r="269" spans="1:5" x14ac:dyDescent="0.35">
      <c r="A269" t="s">
        <v>133</v>
      </c>
      <c r="B269" t="s">
        <v>535</v>
      </c>
      <c r="C269" t="s">
        <v>36</v>
      </c>
      <c r="D269" s="5">
        <v>11</v>
      </c>
      <c r="E269" s="19">
        <v>367.291998641639</v>
      </c>
    </row>
    <row r="270" spans="1:5" x14ac:dyDescent="0.35">
      <c r="A270" t="s">
        <v>251</v>
      </c>
      <c r="B270" t="s">
        <v>539</v>
      </c>
      <c r="C270" t="s">
        <v>39</v>
      </c>
      <c r="D270" s="5">
        <v>22.166699999999999</v>
      </c>
      <c r="E270" s="19">
        <v>367.19541590983602</v>
      </c>
    </row>
    <row r="271" spans="1:5" x14ac:dyDescent="0.35">
      <c r="A271" t="s">
        <v>104</v>
      </c>
      <c r="B271" t="s">
        <v>535</v>
      </c>
      <c r="C271" t="s">
        <v>31</v>
      </c>
      <c r="D271" s="5">
        <v>27.5</v>
      </c>
      <c r="E271" s="19">
        <v>365.86791646697799</v>
      </c>
    </row>
    <row r="272" spans="1:5" x14ac:dyDescent="0.35">
      <c r="A272" t="s">
        <v>216</v>
      </c>
      <c r="B272" t="s">
        <v>539</v>
      </c>
      <c r="C272" t="s">
        <v>36</v>
      </c>
      <c r="D272" s="5">
        <v>22.666699999999999</v>
      </c>
      <c r="E272" s="19">
        <v>365.23333304126999</v>
      </c>
    </row>
    <row r="273" spans="1:5" x14ac:dyDescent="0.35">
      <c r="A273" t="s">
        <v>126</v>
      </c>
      <c r="B273" t="s">
        <v>532</v>
      </c>
      <c r="C273" t="s">
        <v>36</v>
      </c>
      <c r="D273" s="5">
        <v>28.555599999999998</v>
      </c>
      <c r="E273" s="19">
        <v>363.78555539780098</v>
      </c>
    </row>
    <row r="274" spans="1:5" x14ac:dyDescent="0.35">
      <c r="A274" t="s">
        <v>19</v>
      </c>
      <c r="B274" t="s">
        <v>535</v>
      </c>
      <c r="C274" t="s">
        <v>24</v>
      </c>
      <c r="D274" s="5">
        <v>11.5</v>
      </c>
      <c r="E274" s="19">
        <v>361.33437373316798</v>
      </c>
    </row>
    <row r="275" spans="1:5" x14ac:dyDescent="0.35">
      <c r="A275" t="s">
        <v>161</v>
      </c>
      <c r="B275" t="s">
        <v>540</v>
      </c>
      <c r="C275" t="s">
        <v>31</v>
      </c>
      <c r="D275" s="5">
        <v>20.181799999999999</v>
      </c>
      <c r="E275" s="19">
        <v>358.22886342275802</v>
      </c>
    </row>
    <row r="276" spans="1:5" x14ac:dyDescent="0.35">
      <c r="A276" t="s">
        <v>192</v>
      </c>
      <c r="B276" t="s">
        <v>533</v>
      </c>
      <c r="C276" t="s">
        <v>36</v>
      </c>
      <c r="D276" s="5">
        <v>19</v>
      </c>
      <c r="E276" s="19">
        <v>356.61250000000001</v>
      </c>
    </row>
    <row r="277" spans="1:5" x14ac:dyDescent="0.35">
      <c r="A277" t="s">
        <v>126</v>
      </c>
      <c r="B277" t="s">
        <v>533</v>
      </c>
      <c r="C277" t="s">
        <v>27</v>
      </c>
      <c r="D277" s="5">
        <v>23</v>
      </c>
      <c r="E277" s="19">
        <v>354</v>
      </c>
    </row>
    <row r="278" spans="1:5" x14ac:dyDescent="0.35">
      <c r="A278" t="s">
        <v>148</v>
      </c>
      <c r="B278" t="s">
        <v>536</v>
      </c>
      <c r="C278" t="s">
        <v>34</v>
      </c>
      <c r="D278" s="5">
        <v>27.8</v>
      </c>
      <c r="E278" s="19">
        <v>352.55</v>
      </c>
    </row>
    <row r="279" spans="1:5" x14ac:dyDescent="0.35">
      <c r="A279" t="s">
        <v>181</v>
      </c>
      <c r="B279" t="s">
        <v>538</v>
      </c>
      <c r="C279" t="s">
        <v>21</v>
      </c>
      <c r="D279" s="5">
        <v>13.333299999999999</v>
      </c>
      <c r="E279" s="19">
        <v>352.16666611780698</v>
      </c>
    </row>
    <row r="280" spans="1:5" x14ac:dyDescent="0.35">
      <c r="A280" t="s">
        <v>161</v>
      </c>
      <c r="B280" t="s">
        <v>539</v>
      </c>
      <c r="C280" t="s">
        <v>34</v>
      </c>
      <c r="D280" s="5">
        <v>14.4</v>
      </c>
      <c r="E280" s="19">
        <v>352.02999991774499</v>
      </c>
    </row>
    <row r="281" spans="1:5" x14ac:dyDescent="0.35">
      <c r="A281" t="s">
        <v>133</v>
      </c>
      <c r="B281" t="s">
        <v>533</v>
      </c>
      <c r="C281" t="s">
        <v>21</v>
      </c>
      <c r="D281" s="5">
        <v>17.5</v>
      </c>
      <c r="E281" s="19">
        <v>351.97499988377001</v>
      </c>
    </row>
    <row r="282" spans="1:5" x14ac:dyDescent="0.35">
      <c r="A282" t="s">
        <v>141</v>
      </c>
      <c r="B282" t="s">
        <v>563</v>
      </c>
      <c r="C282" t="s">
        <v>24</v>
      </c>
      <c r="D282" s="5">
        <v>7</v>
      </c>
      <c r="E282" s="19">
        <v>351</v>
      </c>
    </row>
    <row r="283" spans="1:5" x14ac:dyDescent="0.35">
      <c r="A283" t="s">
        <v>113</v>
      </c>
      <c r="B283" t="s">
        <v>538</v>
      </c>
      <c r="C283" t="s">
        <v>34</v>
      </c>
      <c r="D283" s="5">
        <v>22.222200000000001</v>
      </c>
      <c r="E283" s="19">
        <v>349.47999952965301</v>
      </c>
    </row>
    <row r="284" spans="1:5" x14ac:dyDescent="0.35">
      <c r="A284" t="s">
        <v>133</v>
      </c>
      <c r="B284" t="s">
        <v>539</v>
      </c>
      <c r="C284" t="s">
        <v>59</v>
      </c>
      <c r="D284" s="5">
        <v>8</v>
      </c>
      <c r="E284" s="19">
        <v>346.559999728202</v>
      </c>
    </row>
    <row r="285" spans="1:5" x14ac:dyDescent="0.35">
      <c r="A285" t="s">
        <v>181</v>
      </c>
      <c r="B285" t="s">
        <v>538</v>
      </c>
      <c r="C285" t="s">
        <v>31</v>
      </c>
      <c r="D285" s="5">
        <v>13.666700000000001</v>
      </c>
      <c r="E285" s="19">
        <v>343.566666406889</v>
      </c>
    </row>
    <row r="286" spans="1:5" x14ac:dyDescent="0.35">
      <c r="A286" t="s">
        <v>232</v>
      </c>
      <c r="B286" t="s">
        <v>533</v>
      </c>
      <c r="C286" t="s">
        <v>21</v>
      </c>
      <c r="D286" s="5">
        <v>21</v>
      </c>
      <c r="E286" s="19">
        <v>342.71999759673997</v>
      </c>
    </row>
    <row r="287" spans="1:5" x14ac:dyDescent="0.35">
      <c r="A287" t="s">
        <v>161</v>
      </c>
      <c r="B287" t="s">
        <v>536</v>
      </c>
      <c r="C287" t="s">
        <v>24</v>
      </c>
      <c r="D287" s="5">
        <v>17.75</v>
      </c>
      <c r="E287" s="19">
        <v>342.48749996395702</v>
      </c>
    </row>
    <row r="288" spans="1:5" x14ac:dyDescent="0.35">
      <c r="A288" t="s">
        <v>216</v>
      </c>
      <c r="B288" t="s">
        <v>536</v>
      </c>
      <c r="C288" t="s">
        <v>24</v>
      </c>
      <c r="D288" s="5">
        <v>10</v>
      </c>
      <c r="E288" s="19">
        <v>340</v>
      </c>
    </row>
    <row r="289" spans="1:5" x14ac:dyDescent="0.35">
      <c r="A289" t="s">
        <v>185</v>
      </c>
      <c r="B289" t="s">
        <v>537</v>
      </c>
      <c r="C289" t="s">
        <v>21</v>
      </c>
      <c r="D289" s="5">
        <v>14</v>
      </c>
      <c r="E289" s="19">
        <v>336</v>
      </c>
    </row>
    <row r="290" spans="1:5" x14ac:dyDescent="0.35">
      <c r="A290" t="s">
        <v>133</v>
      </c>
      <c r="B290" t="s">
        <v>532</v>
      </c>
      <c r="C290" t="s">
        <v>31</v>
      </c>
      <c r="D290" s="5">
        <v>6.6666999999999996</v>
      </c>
      <c r="E290" s="19">
        <v>333.38333333333298</v>
      </c>
    </row>
    <row r="291" spans="1:5" x14ac:dyDescent="0.35">
      <c r="A291" t="s">
        <v>251</v>
      </c>
      <c r="B291" t="s">
        <v>539</v>
      </c>
      <c r="C291" t="s">
        <v>24</v>
      </c>
      <c r="D291" s="5">
        <v>10.333299999999999</v>
      </c>
      <c r="E291" s="19">
        <v>332.59999986489601</v>
      </c>
    </row>
    <row r="292" spans="1:5" x14ac:dyDescent="0.35">
      <c r="A292" t="s">
        <v>126</v>
      </c>
      <c r="B292" t="s">
        <v>533</v>
      </c>
      <c r="C292" t="s">
        <v>34</v>
      </c>
      <c r="D292" s="5">
        <v>24.1111</v>
      </c>
      <c r="E292" s="19">
        <v>332.01111088196399</v>
      </c>
    </row>
    <row r="293" spans="1:5" x14ac:dyDescent="0.35">
      <c r="A293" t="s">
        <v>148</v>
      </c>
      <c r="B293" t="s">
        <v>540</v>
      </c>
      <c r="C293" t="s">
        <v>31</v>
      </c>
      <c r="D293" s="5">
        <v>20.555599999999998</v>
      </c>
      <c r="E293" s="19">
        <v>331.73388870594403</v>
      </c>
    </row>
    <row r="294" spans="1:5" x14ac:dyDescent="0.35">
      <c r="A294" t="s">
        <v>161</v>
      </c>
      <c r="B294" t="s">
        <v>541</v>
      </c>
      <c r="C294" t="s">
        <v>27</v>
      </c>
      <c r="D294" s="5">
        <v>31.666699999999999</v>
      </c>
      <c r="E294" s="19">
        <v>330.08333328490397</v>
      </c>
    </row>
    <row r="295" spans="1:5" x14ac:dyDescent="0.35">
      <c r="A295" t="s">
        <v>161</v>
      </c>
      <c r="B295" t="s">
        <v>538</v>
      </c>
      <c r="C295" t="s">
        <v>24</v>
      </c>
      <c r="D295" s="5">
        <v>11.6</v>
      </c>
      <c r="E295" s="19">
        <v>329.91999990940002</v>
      </c>
    </row>
    <row r="296" spans="1:5" x14ac:dyDescent="0.35">
      <c r="A296" t="s">
        <v>126</v>
      </c>
      <c r="B296" t="s">
        <v>533</v>
      </c>
      <c r="C296" t="s">
        <v>39</v>
      </c>
      <c r="D296" s="5">
        <v>30.333300000000001</v>
      </c>
      <c r="E296" s="19">
        <v>328.68333325385998</v>
      </c>
    </row>
    <row r="297" spans="1:5" x14ac:dyDescent="0.35">
      <c r="A297" t="s">
        <v>104</v>
      </c>
      <c r="B297" t="s">
        <v>533</v>
      </c>
      <c r="C297" t="s">
        <v>39</v>
      </c>
      <c r="D297" s="5">
        <v>20.333300000000001</v>
      </c>
      <c r="E297" s="19">
        <v>327.59166640974502</v>
      </c>
    </row>
    <row r="298" spans="1:5" x14ac:dyDescent="0.35">
      <c r="A298" t="s">
        <v>161</v>
      </c>
      <c r="B298" t="s">
        <v>536</v>
      </c>
      <c r="C298" t="s">
        <v>31</v>
      </c>
      <c r="D298" s="5">
        <v>23.125</v>
      </c>
      <c r="E298" s="19">
        <v>325.89999997824401</v>
      </c>
    </row>
    <row r="299" spans="1:5" x14ac:dyDescent="0.35">
      <c r="A299" t="s">
        <v>171</v>
      </c>
      <c r="B299" t="s">
        <v>535</v>
      </c>
      <c r="C299" t="s">
        <v>24</v>
      </c>
      <c r="D299" s="5">
        <v>12.666700000000001</v>
      </c>
      <c r="E299" s="19">
        <v>324.14999999999998</v>
      </c>
    </row>
    <row r="300" spans="1:5" x14ac:dyDescent="0.35">
      <c r="A300" t="s">
        <v>171</v>
      </c>
      <c r="B300" t="s">
        <v>532</v>
      </c>
      <c r="C300" t="s">
        <v>27</v>
      </c>
      <c r="D300" s="5">
        <v>18</v>
      </c>
      <c r="E300" s="19">
        <v>323.85000000000002</v>
      </c>
    </row>
    <row r="301" spans="1:5" x14ac:dyDescent="0.35">
      <c r="A301" t="s">
        <v>126</v>
      </c>
      <c r="B301" t="s">
        <v>536</v>
      </c>
      <c r="C301" t="s">
        <v>34</v>
      </c>
      <c r="D301" s="5">
        <v>21.5</v>
      </c>
      <c r="E301" s="19">
        <v>323.69999957084599</v>
      </c>
    </row>
    <row r="302" spans="1:5" x14ac:dyDescent="0.35">
      <c r="A302" t="s">
        <v>118</v>
      </c>
      <c r="B302" t="s">
        <v>534</v>
      </c>
      <c r="C302" t="s">
        <v>21</v>
      </c>
      <c r="D302" s="5">
        <v>12.571400000000001</v>
      </c>
      <c r="E302" s="19">
        <v>322.643571419056</v>
      </c>
    </row>
    <row r="303" spans="1:5" x14ac:dyDescent="0.35">
      <c r="A303" t="s">
        <v>171</v>
      </c>
      <c r="B303" t="s">
        <v>532</v>
      </c>
      <c r="C303" t="s">
        <v>34</v>
      </c>
      <c r="D303" s="5">
        <v>17.899999999999999</v>
      </c>
      <c r="E303" s="19">
        <v>322.39999962002003</v>
      </c>
    </row>
    <row r="304" spans="1:5" x14ac:dyDescent="0.35">
      <c r="A304" t="s">
        <v>118</v>
      </c>
      <c r="B304" t="s">
        <v>533</v>
      </c>
      <c r="C304" t="s">
        <v>34</v>
      </c>
      <c r="D304" s="5">
        <v>24.5</v>
      </c>
      <c r="E304" s="19">
        <v>322.10999937877</v>
      </c>
    </row>
    <row r="305" spans="1:5" x14ac:dyDescent="0.35">
      <c r="A305" t="s">
        <v>133</v>
      </c>
      <c r="B305" t="s">
        <v>533</v>
      </c>
      <c r="C305" t="s">
        <v>27</v>
      </c>
      <c r="D305" s="5">
        <v>16.5</v>
      </c>
      <c r="E305" s="19">
        <v>321.843749960884</v>
      </c>
    </row>
    <row r="306" spans="1:5" x14ac:dyDescent="0.35">
      <c r="A306" t="s">
        <v>161</v>
      </c>
      <c r="B306" t="s">
        <v>536</v>
      </c>
      <c r="C306" t="s">
        <v>27</v>
      </c>
      <c r="D306" s="5">
        <v>16</v>
      </c>
      <c r="E306" s="19">
        <v>320.69999974965998</v>
      </c>
    </row>
    <row r="307" spans="1:5" x14ac:dyDescent="0.35">
      <c r="A307" t="s">
        <v>19</v>
      </c>
      <c r="B307" t="s">
        <v>538</v>
      </c>
      <c r="C307" t="s">
        <v>31</v>
      </c>
      <c r="D307" s="5">
        <v>6.5</v>
      </c>
      <c r="E307" s="19">
        <v>320.45</v>
      </c>
    </row>
    <row r="308" spans="1:5" x14ac:dyDescent="0.35">
      <c r="A308" t="s">
        <v>141</v>
      </c>
      <c r="B308" t="s">
        <v>536</v>
      </c>
      <c r="C308" t="s">
        <v>34</v>
      </c>
      <c r="D308" s="5">
        <v>13.8</v>
      </c>
      <c r="E308" s="19">
        <v>320.07999977469399</v>
      </c>
    </row>
    <row r="309" spans="1:5" x14ac:dyDescent="0.35">
      <c r="A309" t="s">
        <v>161</v>
      </c>
      <c r="B309" t="s">
        <v>536</v>
      </c>
      <c r="C309" t="s">
        <v>21</v>
      </c>
      <c r="D309" s="5">
        <v>12</v>
      </c>
      <c r="E309" s="19">
        <v>318.26999917477298</v>
      </c>
    </row>
    <row r="310" spans="1:5" x14ac:dyDescent="0.35">
      <c r="A310" t="s">
        <v>232</v>
      </c>
      <c r="B310" t="s">
        <v>539</v>
      </c>
      <c r="C310" t="s">
        <v>59</v>
      </c>
      <c r="D310" s="5">
        <v>6</v>
      </c>
      <c r="E310" s="19">
        <v>318</v>
      </c>
    </row>
    <row r="311" spans="1:5" x14ac:dyDescent="0.35">
      <c r="A311" t="s">
        <v>104</v>
      </c>
      <c r="B311" t="s">
        <v>532</v>
      </c>
      <c r="C311" t="s">
        <v>36</v>
      </c>
      <c r="D311" s="5">
        <v>15.777799999999999</v>
      </c>
      <c r="E311" s="19">
        <v>316.75249953925999</v>
      </c>
    </row>
    <row r="312" spans="1:5" x14ac:dyDescent="0.35">
      <c r="A312" t="s">
        <v>118</v>
      </c>
      <c r="B312" t="s">
        <v>533</v>
      </c>
      <c r="C312" t="s">
        <v>36</v>
      </c>
      <c r="D312" s="5">
        <v>27.625</v>
      </c>
      <c r="E312" s="19">
        <v>316.71718693468699</v>
      </c>
    </row>
    <row r="313" spans="1:5" x14ac:dyDescent="0.35">
      <c r="A313" t="s">
        <v>19</v>
      </c>
      <c r="B313" t="s">
        <v>539</v>
      </c>
      <c r="C313" t="s">
        <v>27</v>
      </c>
      <c r="D313" s="5">
        <v>11.666700000000001</v>
      </c>
      <c r="E313" s="19">
        <v>315.65333324273399</v>
      </c>
    </row>
    <row r="314" spans="1:5" x14ac:dyDescent="0.35">
      <c r="A314" t="s">
        <v>274</v>
      </c>
      <c r="B314" t="s">
        <v>533</v>
      </c>
      <c r="C314" t="s">
        <v>39</v>
      </c>
      <c r="D314" s="5">
        <v>11</v>
      </c>
      <c r="E314" s="19">
        <v>313.5</v>
      </c>
    </row>
    <row r="315" spans="1:5" x14ac:dyDescent="0.35">
      <c r="A315" t="s">
        <v>291</v>
      </c>
      <c r="B315" t="s">
        <v>533</v>
      </c>
      <c r="C315" t="s">
        <v>36</v>
      </c>
      <c r="D315" s="5">
        <v>9.3332999999999995</v>
      </c>
      <c r="E315" s="19">
        <v>312.2</v>
      </c>
    </row>
    <row r="316" spans="1:5" x14ac:dyDescent="0.35">
      <c r="A316" t="s">
        <v>284</v>
      </c>
      <c r="B316" t="s">
        <v>537</v>
      </c>
      <c r="C316" t="s">
        <v>39</v>
      </c>
      <c r="D316" s="5">
        <v>17.5</v>
      </c>
      <c r="E316" s="19">
        <v>311</v>
      </c>
    </row>
    <row r="317" spans="1:5" x14ac:dyDescent="0.35">
      <c r="A317" t="s">
        <v>126</v>
      </c>
      <c r="B317" t="s">
        <v>536</v>
      </c>
      <c r="C317" t="s">
        <v>27</v>
      </c>
      <c r="D317" s="5">
        <v>35</v>
      </c>
      <c r="E317" s="19">
        <v>310.999998748302</v>
      </c>
    </row>
    <row r="318" spans="1:5" x14ac:dyDescent="0.35">
      <c r="A318" t="s">
        <v>133</v>
      </c>
      <c r="B318" t="s">
        <v>537</v>
      </c>
      <c r="C318" t="s">
        <v>36</v>
      </c>
      <c r="D318" s="5">
        <v>20</v>
      </c>
      <c r="E318" s="19">
        <v>310.84999950230099</v>
      </c>
    </row>
    <row r="319" spans="1:5" x14ac:dyDescent="0.35">
      <c r="A319" t="s">
        <v>216</v>
      </c>
      <c r="B319" t="s">
        <v>533</v>
      </c>
      <c r="C319" t="s">
        <v>34</v>
      </c>
      <c r="D319" s="5">
        <v>50</v>
      </c>
      <c r="E319" s="19">
        <v>310</v>
      </c>
    </row>
    <row r="320" spans="1:5" x14ac:dyDescent="0.35">
      <c r="A320" t="s">
        <v>161</v>
      </c>
      <c r="B320" t="s">
        <v>540</v>
      </c>
      <c r="C320" t="s">
        <v>21</v>
      </c>
      <c r="D320" s="5">
        <v>19.399999999999999</v>
      </c>
      <c r="E320" s="19">
        <v>308.13999987781</v>
      </c>
    </row>
    <row r="321" spans="1:5" x14ac:dyDescent="0.35">
      <c r="A321" t="s">
        <v>216</v>
      </c>
      <c r="B321" t="s">
        <v>539</v>
      </c>
      <c r="C321" t="s">
        <v>24</v>
      </c>
      <c r="D321" s="5">
        <v>9</v>
      </c>
      <c r="E321" s="19">
        <v>306</v>
      </c>
    </row>
    <row r="322" spans="1:5" x14ac:dyDescent="0.35">
      <c r="A322" t="s">
        <v>133</v>
      </c>
      <c r="B322" t="s">
        <v>533</v>
      </c>
      <c r="C322" t="s">
        <v>31</v>
      </c>
      <c r="D322" s="5">
        <v>20.875</v>
      </c>
      <c r="E322" s="19">
        <v>305.33406223005102</v>
      </c>
    </row>
    <row r="323" spans="1:5" x14ac:dyDescent="0.35">
      <c r="A323" t="s">
        <v>171</v>
      </c>
      <c r="B323" t="s">
        <v>532</v>
      </c>
      <c r="C323" t="s">
        <v>24</v>
      </c>
      <c r="D323" s="5">
        <v>19.1111</v>
      </c>
      <c r="E323" s="19">
        <v>304.94999994825901</v>
      </c>
    </row>
    <row r="324" spans="1:5" x14ac:dyDescent="0.35">
      <c r="A324" t="s">
        <v>225</v>
      </c>
      <c r="B324" t="s">
        <v>533</v>
      </c>
      <c r="C324" t="s">
        <v>31</v>
      </c>
      <c r="D324" s="5">
        <v>18.166699999999999</v>
      </c>
      <c r="E324" s="19">
        <v>302.95458221261703</v>
      </c>
    </row>
    <row r="325" spans="1:5" x14ac:dyDescent="0.35">
      <c r="A325" t="s">
        <v>225</v>
      </c>
      <c r="B325" t="s">
        <v>532</v>
      </c>
      <c r="C325" t="s">
        <v>21</v>
      </c>
      <c r="D325" s="5">
        <v>5</v>
      </c>
      <c r="E325" s="19">
        <v>296.39999999999998</v>
      </c>
    </row>
    <row r="326" spans="1:5" x14ac:dyDescent="0.35">
      <c r="A326" t="s">
        <v>185</v>
      </c>
      <c r="B326" t="s">
        <v>536</v>
      </c>
      <c r="C326" t="s">
        <v>36</v>
      </c>
      <c r="D326" s="5">
        <v>17</v>
      </c>
      <c r="E326" s="19">
        <v>295.86666618039197</v>
      </c>
    </row>
    <row r="327" spans="1:5" x14ac:dyDescent="0.35">
      <c r="A327" t="s">
        <v>104</v>
      </c>
      <c r="B327" t="s">
        <v>532</v>
      </c>
      <c r="C327" t="s">
        <v>34</v>
      </c>
      <c r="D327" s="5">
        <v>18.2941</v>
      </c>
      <c r="E327" s="19">
        <v>295.52646994880001</v>
      </c>
    </row>
    <row r="328" spans="1:5" x14ac:dyDescent="0.35">
      <c r="A328" t="s">
        <v>232</v>
      </c>
      <c r="B328" t="s">
        <v>539</v>
      </c>
      <c r="C328" t="s">
        <v>36</v>
      </c>
      <c r="D328" s="5">
        <v>22.125</v>
      </c>
      <c r="E328" s="19">
        <v>294.61312453863201</v>
      </c>
    </row>
    <row r="329" spans="1:5" x14ac:dyDescent="0.35">
      <c r="A329" t="s">
        <v>232</v>
      </c>
      <c r="B329" t="s">
        <v>539</v>
      </c>
      <c r="C329" t="s">
        <v>34</v>
      </c>
      <c r="D329" s="5">
        <v>24.4</v>
      </c>
      <c r="E329" s="19">
        <v>292.84499967284501</v>
      </c>
    </row>
    <row r="330" spans="1:5" x14ac:dyDescent="0.35">
      <c r="A330" t="s">
        <v>225</v>
      </c>
      <c r="B330" t="s">
        <v>533</v>
      </c>
      <c r="C330" t="s">
        <v>24</v>
      </c>
      <c r="D330" s="5">
        <v>15.8</v>
      </c>
      <c r="E330" s="19">
        <v>291.72666647245399</v>
      </c>
    </row>
    <row r="331" spans="1:5" x14ac:dyDescent="0.35">
      <c r="A331" t="s">
        <v>181</v>
      </c>
      <c r="B331" t="s">
        <v>532</v>
      </c>
      <c r="C331" t="s">
        <v>59</v>
      </c>
      <c r="D331" s="5">
        <v>7.5</v>
      </c>
      <c r="E331" s="19">
        <v>290</v>
      </c>
    </row>
    <row r="332" spans="1:5" x14ac:dyDescent="0.35">
      <c r="A332" t="s">
        <v>225</v>
      </c>
      <c r="B332" t="s">
        <v>533</v>
      </c>
      <c r="C332" t="s">
        <v>59</v>
      </c>
      <c r="D332" s="5">
        <v>8.5</v>
      </c>
      <c r="E332" s="19">
        <v>289.67500000000001</v>
      </c>
    </row>
    <row r="333" spans="1:5" x14ac:dyDescent="0.35">
      <c r="A333" t="s">
        <v>291</v>
      </c>
      <c r="B333" t="s">
        <v>533</v>
      </c>
      <c r="C333" t="s">
        <v>59</v>
      </c>
      <c r="D333" s="5">
        <v>9</v>
      </c>
      <c r="E333" s="19">
        <v>289.2</v>
      </c>
    </row>
    <row r="334" spans="1:5" x14ac:dyDescent="0.35">
      <c r="A334" t="s">
        <v>19</v>
      </c>
      <c r="B334" t="s">
        <v>535</v>
      </c>
      <c r="C334" t="s">
        <v>39</v>
      </c>
      <c r="D334" s="5">
        <v>16</v>
      </c>
      <c r="E334" s="19">
        <v>287.76999959424103</v>
      </c>
    </row>
    <row r="335" spans="1:5" x14ac:dyDescent="0.35">
      <c r="A335" t="s">
        <v>104</v>
      </c>
      <c r="B335" t="s">
        <v>532</v>
      </c>
      <c r="C335" t="s">
        <v>31</v>
      </c>
      <c r="D335" s="5">
        <v>14.9091</v>
      </c>
      <c r="E335" s="19">
        <v>286.61749913382499</v>
      </c>
    </row>
    <row r="336" spans="1:5" x14ac:dyDescent="0.35">
      <c r="A336" t="s">
        <v>126</v>
      </c>
      <c r="B336" t="s">
        <v>532</v>
      </c>
      <c r="C336" t="s">
        <v>34</v>
      </c>
      <c r="D336" s="5">
        <v>24.818200000000001</v>
      </c>
      <c r="E336" s="19">
        <v>285.12272707765698</v>
      </c>
    </row>
    <row r="337" spans="1:5" x14ac:dyDescent="0.35">
      <c r="A337" t="s">
        <v>284</v>
      </c>
      <c r="B337" t="s">
        <v>532</v>
      </c>
      <c r="C337" t="s">
        <v>39</v>
      </c>
      <c r="D337" s="5">
        <v>10</v>
      </c>
      <c r="E337" s="19">
        <v>285</v>
      </c>
    </row>
    <row r="338" spans="1:5" x14ac:dyDescent="0.35">
      <c r="A338" t="s">
        <v>161</v>
      </c>
      <c r="B338" t="s">
        <v>541</v>
      </c>
      <c r="C338" t="s">
        <v>31</v>
      </c>
      <c r="D338" s="5">
        <v>25.285699999999999</v>
      </c>
      <c r="E338" s="19">
        <v>280.53214227301697</v>
      </c>
    </row>
    <row r="339" spans="1:5" x14ac:dyDescent="0.35">
      <c r="A339" t="s">
        <v>181</v>
      </c>
      <c r="B339" t="s">
        <v>535</v>
      </c>
      <c r="C339" t="s">
        <v>36</v>
      </c>
      <c r="D339" s="5">
        <v>17.666699999999999</v>
      </c>
      <c r="E339" s="19">
        <v>272.73333333333301</v>
      </c>
    </row>
    <row r="340" spans="1:5" x14ac:dyDescent="0.35">
      <c r="A340" t="s">
        <v>171</v>
      </c>
      <c r="B340" t="s">
        <v>539</v>
      </c>
      <c r="C340" t="s">
        <v>27</v>
      </c>
      <c r="D340" s="5">
        <v>35</v>
      </c>
      <c r="E340" s="19">
        <v>269.79999983310699</v>
      </c>
    </row>
    <row r="341" spans="1:5" x14ac:dyDescent="0.35">
      <c r="A341" t="s">
        <v>126</v>
      </c>
      <c r="B341" t="s">
        <v>536</v>
      </c>
      <c r="C341" t="s">
        <v>36</v>
      </c>
      <c r="D341" s="5">
        <v>18.399999999999999</v>
      </c>
      <c r="E341" s="19">
        <v>268.91399954759999</v>
      </c>
    </row>
    <row r="342" spans="1:5" x14ac:dyDescent="0.35">
      <c r="A342" t="s">
        <v>19</v>
      </c>
      <c r="B342" t="s">
        <v>535</v>
      </c>
      <c r="C342" t="s">
        <v>31</v>
      </c>
      <c r="D342" s="5">
        <v>14.7143</v>
      </c>
      <c r="E342" s="19">
        <v>268.62857122719203</v>
      </c>
    </row>
    <row r="343" spans="1:5" x14ac:dyDescent="0.35">
      <c r="A343" t="s">
        <v>118</v>
      </c>
      <c r="B343" t="s">
        <v>534</v>
      </c>
      <c r="C343" t="s">
        <v>39</v>
      </c>
      <c r="D343" s="5">
        <v>16.5</v>
      </c>
      <c r="E343" s="19">
        <v>266.59999990165198</v>
      </c>
    </row>
    <row r="344" spans="1:5" x14ac:dyDescent="0.35">
      <c r="A344" t="s">
        <v>104</v>
      </c>
      <c r="B344" t="s">
        <v>533</v>
      </c>
      <c r="C344" t="s">
        <v>21</v>
      </c>
      <c r="D344" s="5">
        <v>9</v>
      </c>
      <c r="E344" s="19">
        <v>265.67999956011698</v>
      </c>
    </row>
    <row r="345" spans="1:5" x14ac:dyDescent="0.35">
      <c r="A345" t="s">
        <v>216</v>
      </c>
      <c r="B345" t="s">
        <v>539</v>
      </c>
      <c r="C345" t="s">
        <v>31</v>
      </c>
      <c r="D345" s="5">
        <v>13</v>
      </c>
      <c r="E345" s="19">
        <v>264.82499982540799</v>
      </c>
    </row>
    <row r="346" spans="1:5" x14ac:dyDescent="0.35">
      <c r="A346" t="s">
        <v>104</v>
      </c>
      <c r="B346" t="s">
        <v>540</v>
      </c>
      <c r="C346" t="s">
        <v>39</v>
      </c>
      <c r="D346" s="5">
        <v>6</v>
      </c>
      <c r="E346" s="19">
        <v>263.39999999999998</v>
      </c>
    </row>
    <row r="347" spans="1:5" x14ac:dyDescent="0.35">
      <c r="A347" t="s">
        <v>104</v>
      </c>
      <c r="B347" t="s">
        <v>532</v>
      </c>
      <c r="C347" t="s">
        <v>59</v>
      </c>
      <c r="D347" s="5">
        <v>6.4</v>
      </c>
      <c r="E347" s="19">
        <v>262.12</v>
      </c>
    </row>
    <row r="348" spans="1:5" x14ac:dyDescent="0.35">
      <c r="A348" t="s">
        <v>181</v>
      </c>
      <c r="B348" t="s">
        <v>538</v>
      </c>
      <c r="C348" t="s">
        <v>39</v>
      </c>
      <c r="D348" s="5">
        <v>20</v>
      </c>
      <c r="E348" s="19">
        <v>260</v>
      </c>
    </row>
    <row r="349" spans="1:5" x14ac:dyDescent="0.35">
      <c r="A349" t="s">
        <v>284</v>
      </c>
      <c r="B349" t="s">
        <v>537</v>
      </c>
      <c r="C349" t="s">
        <v>59</v>
      </c>
      <c r="D349" s="5">
        <v>8.6667000000000005</v>
      </c>
      <c r="E349" s="19">
        <v>256</v>
      </c>
    </row>
    <row r="350" spans="1:5" x14ac:dyDescent="0.35">
      <c r="A350" t="s">
        <v>225</v>
      </c>
      <c r="B350" t="s">
        <v>532</v>
      </c>
      <c r="C350" t="s">
        <v>36</v>
      </c>
      <c r="D350" s="5">
        <v>21</v>
      </c>
      <c r="E350" s="19">
        <v>254.1</v>
      </c>
    </row>
    <row r="351" spans="1:5" x14ac:dyDescent="0.35">
      <c r="A351" t="s">
        <v>251</v>
      </c>
      <c r="B351" t="s">
        <v>539</v>
      </c>
      <c r="C351" t="s">
        <v>31</v>
      </c>
      <c r="D351" s="5">
        <v>18.666699999999999</v>
      </c>
      <c r="E351" s="19">
        <v>254.04999857519999</v>
      </c>
    </row>
    <row r="352" spans="1:5" x14ac:dyDescent="0.35">
      <c r="A352" t="s">
        <v>133</v>
      </c>
      <c r="B352" t="s">
        <v>535</v>
      </c>
      <c r="C352" t="s">
        <v>39</v>
      </c>
      <c r="D352" s="5">
        <v>12</v>
      </c>
      <c r="E352" s="19">
        <v>252.6</v>
      </c>
    </row>
    <row r="353" spans="1:5" x14ac:dyDescent="0.35">
      <c r="A353" t="s">
        <v>133</v>
      </c>
      <c r="B353" t="s">
        <v>539</v>
      </c>
      <c r="C353" t="s">
        <v>24</v>
      </c>
      <c r="D353" s="5">
        <v>16</v>
      </c>
      <c r="E353" s="19">
        <v>252.586666226387</v>
      </c>
    </row>
    <row r="354" spans="1:5" x14ac:dyDescent="0.35">
      <c r="A354" t="s">
        <v>181</v>
      </c>
      <c r="B354" t="s">
        <v>535</v>
      </c>
      <c r="C354" t="s">
        <v>39</v>
      </c>
      <c r="D354" s="5">
        <v>15</v>
      </c>
      <c r="E354" s="19">
        <v>251.05624979874099</v>
      </c>
    </row>
    <row r="355" spans="1:5" x14ac:dyDescent="0.35">
      <c r="A355" t="s">
        <v>141</v>
      </c>
      <c r="B355" t="s">
        <v>563</v>
      </c>
      <c r="C355" t="s">
        <v>39</v>
      </c>
      <c r="D355" s="5">
        <v>8.3332999999999995</v>
      </c>
      <c r="E355" s="19">
        <v>251</v>
      </c>
    </row>
    <row r="356" spans="1:5" x14ac:dyDescent="0.35">
      <c r="A356" t="s">
        <v>161</v>
      </c>
      <c r="B356" t="s">
        <v>532</v>
      </c>
      <c r="C356" t="s">
        <v>39</v>
      </c>
      <c r="D356" s="5">
        <v>13</v>
      </c>
      <c r="E356" s="19">
        <v>250.999999344348</v>
      </c>
    </row>
    <row r="357" spans="1:5" x14ac:dyDescent="0.35">
      <c r="A357" t="s">
        <v>192</v>
      </c>
      <c r="B357" t="s">
        <v>539</v>
      </c>
      <c r="C357" t="s">
        <v>34</v>
      </c>
      <c r="D357" s="5">
        <v>24.166699999999999</v>
      </c>
      <c r="E357" s="19">
        <v>247.61666666666599</v>
      </c>
    </row>
    <row r="358" spans="1:5" x14ac:dyDescent="0.35">
      <c r="A358" t="s">
        <v>225</v>
      </c>
      <c r="B358" t="s">
        <v>533</v>
      </c>
      <c r="C358" t="s">
        <v>39</v>
      </c>
      <c r="D358" s="5">
        <v>12</v>
      </c>
      <c r="E358" s="19">
        <v>247.09</v>
      </c>
    </row>
    <row r="359" spans="1:5" x14ac:dyDescent="0.35">
      <c r="A359" t="s">
        <v>118</v>
      </c>
      <c r="B359" t="s">
        <v>533</v>
      </c>
      <c r="C359" t="s">
        <v>31</v>
      </c>
      <c r="D359" s="5">
        <v>21.75</v>
      </c>
      <c r="E359" s="19">
        <v>244.73249955922299</v>
      </c>
    </row>
    <row r="360" spans="1:5" x14ac:dyDescent="0.35">
      <c r="A360" t="s">
        <v>141</v>
      </c>
      <c r="B360" t="s">
        <v>536</v>
      </c>
      <c r="C360" t="s">
        <v>59</v>
      </c>
      <c r="D360" s="5">
        <v>17.5</v>
      </c>
      <c r="E360" s="19">
        <v>242.403124688193</v>
      </c>
    </row>
    <row r="361" spans="1:5" x14ac:dyDescent="0.35">
      <c r="A361" t="s">
        <v>148</v>
      </c>
      <c r="B361" t="s">
        <v>540</v>
      </c>
      <c r="C361" t="s">
        <v>59</v>
      </c>
      <c r="D361" s="5">
        <v>30</v>
      </c>
      <c r="E361" s="19">
        <v>240</v>
      </c>
    </row>
    <row r="362" spans="1:5" x14ac:dyDescent="0.35">
      <c r="A362" t="s">
        <v>232</v>
      </c>
      <c r="B362" t="s">
        <v>533</v>
      </c>
      <c r="C362" t="s">
        <v>36</v>
      </c>
      <c r="D362" s="5">
        <v>10</v>
      </c>
      <c r="E362" s="19">
        <v>238.39999987681699</v>
      </c>
    </row>
    <row r="363" spans="1:5" x14ac:dyDescent="0.35">
      <c r="A363" t="s">
        <v>216</v>
      </c>
      <c r="B363" t="s">
        <v>533</v>
      </c>
      <c r="C363" t="s">
        <v>27</v>
      </c>
      <c r="D363" s="5">
        <v>28</v>
      </c>
      <c r="E363" s="19">
        <v>236.79999958276699</v>
      </c>
    </row>
    <row r="364" spans="1:5" x14ac:dyDescent="0.35">
      <c r="A364" t="s">
        <v>104</v>
      </c>
      <c r="B364" t="s">
        <v>533</v>
      </c>
      <c r="C364" t="s">
        <v>36</v>
      </c>
      <c r="D364" s="5">
        <v>16.5</v>
      </c>
      <c r="E364" s="19">
        <v>236.44291589281801</v>
      </c>
    </row>
    <row r="365" spans="1:5" x14ac:dyDescent="0.35">
      <c r="A365" t="s">
        <v>171</v>
      </c>
      <c r="B365" t="s">
        <v>535</v>
      </c>
      <c r="C365" t="s">
        <v>27</v>
      </c>
      <c r="D365" s="5">
        <v>10</v>
      </c>
      <c r="E365" s="19">
        <v>235</v>
      </c>
    </row>
    <row r="366" spans="1:5" x14ac:dyDescent="0.35">
      <c r="A366" t="s">
        <v>133</v>
      </c>
      <c r="B366" t="s">
        <v>537</v>
      </c>
      <c r="C366" t="s">
        <v>59</v>
      </c>
      <c r="D366" s="5">
        <v>11.25</v>
      </c>
      <c r="E366" s="19">
        <v>234.074999928474</v>
      </c>
    </row>
    <row r="367" spans="1:5" x14ac:dyDescent="0.35">
      <c r="A367" t="s">
        <v>133</v>
      </c>
      <c r="B367" t="s">
        <v>532</v>
      </c>
      <c r="C367" t="s">
        <v>21</v>
      </c>
      <c r="D367" s="5">
        <v>6</v>
      </c>
      <c r="E367" s="19">
        <v>234</v>
      </c>
    </row>
    <row r="368" spans="1:5" x14ac:dyDescent="0.35">
      <c r="A368" t="s">
        <v>19</v>
      </c>
      <c r="B368" t="s">
        <v>538</v>
      </c>
      <c r="C368" t="s">
        <v>39</v>
      </c>
      <c r="D368" s="5">
        <v>18</v>
      </c>
      <c r="E368" s="19">
        <v>234</v>
      </c>
    </row>
    <row r="369" spans="1:5" x14ac:dyDescent="0.35">
      <c r="A369" t="s">
        <v>291</v>
      </c>
      <c r="B369" t="s">
        <v>533</v>
      </c>
      <c r="C369" t="s">
        <v>39</v>
      </c>
      <c r="D369" s="5">
        <v>18</v>
      </c>
      <c r="E369" s="19">
        <v>234</v>
      </c>
    </row>
    <row r="370" spans="1:5" x14ac:dyDescent="0.35">
      <c r="A370" t="s">
        <v>161</v>
      </c>
      <c r="B370" t="s">
        <v>540</v>
      </c>
      <c r="C370" t="s">
        <v>36</v>
      </c>
      <c r="D370" s="5">
        <v>12.454499999999999</v>
      </c>
      <c r="E370" s="19">
        <v>233.24181797389201</v>
      </c>
    </row>
    <row r="371" spans="1:5" x14ac:dyDescent="0.35">
      <c r="A371" t="s">
        <v>19</v>
      </c>
      <c r="B371" t="s">
        <v>535</v>
      </c>
      <c r="C371" t="s">
        <v>36</v>
      </c>
      <c r="D371" s="5">
        <v>15</v>
      </c>
      <c r="E371" s="19">
        <v>232.66666610042199</v>
      </c>
    </row>
    <row r="372" spans="1:5" x14ac:dyDescent="0.35">
      <c r="A372" t="s">
        <v>192</v>
      </c>
      <c r="B372" t="s">
        <v>533</v>
      </c>
      <c r="C372" t="s">
        <v>31</v>
      </c>
      <c r="D372" s="5">
        <v>21.25</v>
      </c>
      <c r="E372" s="19">
        <v>231.73999973097801</v>
      </c>
    </row>
    <row r="373" spans="1:5" x14ac:dyDescent="0.35">
      <c r="A373" t="s">
        <v>232</v>
      </c>
      <c r="B373" t="s">
        <v>533</v>
      </c>
      <c r="C373" t="s">
        <v>34</v>
      </c>
      <c r="D373" s="5">
        <v>20</v>
      </c>
      <c r="E373" s="19">
        <v>228.49999889731399</v>
      </c>
    </row>
    <row r="374" spans="1:5" x14ac:dyDescent="0.35">
      <c r="A374" t="s">
        <v>141</v>
      </c>
      <c r="B374" t="s">
        <v>563</v>
      </c>
      <c r="C374" t="s">
        <v>36</v>
      </c>
      <c r="D374" s="5">
        <v>12</v>
      </c>
      <c r="E374" s="19">
        <v>220.8</v>
      </c>
    </row>
    <row r="375" spans="1:5" x14ac:dyDescent="0.35">
      <c r="A375" t="s">
        <v>133</v>
      </c>
      <c r="B375" t="s">
        <v>536</v>
      </c>
      <c r="C375" t="s">
        <v>24</v>
      </c>
      <c r="D375" s="5">
        <v>11</v>
      </c>
      <c r="E375" s="19">
        <v>220.15</v>
      </c>
    </row>
    <row r="376" spans="1:5" x14ac:dyDescent="0.35">
      <c r="A376" t="s">
        <v>225</v>
      </c>
      <c r="B376" t="s">
        <v>533</v>
      </c>
      <c r="C376" t="s">
        <v>36</v>
      </c>
      <c r="D376" s="5">
        <v>9.8332999999999995</v>
      </c>
      <c r="E376" s="19">
        <v>217.933333287636</v>
      </c>
    </row>
    <row r="377" spans="1:5" x14ac:dyDescent="0.35">
      <c r="A377" t="s">
        <v>104</v>
      </c>
      <c r="B377" t="s">
        <v>535</v>
      </c>
      <c r="C377" t="s">
        <v>34</v>
      </c>
      <c r="D377" s="5">
        <v>23.7273</v>
      </c>
      <c r="E377" s="19">
        <v>216.58545418598399</v>
      </c>
    </row>
    <row r="378" spans="1:5" x14ac:dyDescent="0.35">
      <c r="A378" t="s">
        <v>251</v>
      </c>
      <c r="B378" t="s">
        <v>532</v>
      </c>
      <c r="C378" t="s">
        <v>34</v>
      </c>
      <c r="D378" s="5">
        <v>17.5</v>
      </c>
      <c r="E378" s="19">
        <v>216</v>
      </c>
    </row>
    <row r="379" spans="1:5" x14ac:dyDescent="0.35">
      <c r="A379" t="s">
        <v>161</v>
      </c>
      <c r="B379" t="s">
        <v>538</v>
      </c>
      <c r="C379" t="s">
        <v>34</v>
      </c>
      <c r="D379" s="5">
        <v>16.666699999999999</v>
      </c>
      <c r="E379" s="19">
        <v>214.58333283662699</v>
      </c>
    </row>
    <row r="380" spans="1:5" x14ac:dyDescent="0.35">
      <c r="A380" t="s">
        <v>284</v>
      </c>
      <c r="B380" t="s">
        <v>537</v>
      </c>
      <c r="C380" t="s">
        <v>34</v>
      </c>
      <c r="D380" s="5">
        <v>13.333299999999999</v>
      </c>
      <c r="E380" s="19">
        <v>211.833333333333</v>
      </c>
    </row>
    <row r="381" spans="1:5" x14ac:dyDescent="0.35">
      <c r="A381" t="s">
        <v>232</v>
      </c>
      <c r="B381" t="s">
        <v>539</v>
      </c>
      <c r="C381" t="s">
        <v>39</v>
      </c>
      <c r="D381" s="5">
        <v>10</v>
      </c>
      <c r="E381" s="19">
        <v>210.5</v>
      </c>
    </row>
    <row r="382" spans="1:5" x14ac:dyDescent="0.35">
      <c r="A382" t="s">
        <v>161</v>
      </c>
      <c r="B382" t="s">
        <v>538</v>
      </c>
      <c r="C382" t="s">
        <v>36</v>
      </c>
      <c r="D382" s="5">
        <v>9.1667000000000005</v>
      </c>
      <c r="E382" s="19">
        <v>206.96416666666599</v>
      </c>
    </row>
    <row r="383" spans="1:5" x14ac:dyDescent="0.35">
      <c r="A383" t="s">
        <v>126</v>
      </c>
      <c r="B383" t="s">
        <v>536</v>
      </c>
      <c r="C383" t="s">
        <v>39</v>
      </c>
      <c r="D383" s="5">
        <v>16.666699999999999</v>
      </c>
      <c r="E383" s="19">
        <v>206.166666569809</v>
      </c>
    </row>
    <row r="384" spans="1:5" x14ac:dyDescent="0.35">
      <c r="A384" t="s">
        <v>141</v>
      </c>
      <c r="B384" t="s">
        <v>536</v>
      </c>
      <c r="C384" t="s">
        <v>36</v>
      </c>
      <c r="D384" s="5">
        <v>21.2</v>
      </c>
      <c r="E384" s="19">
        <v>205.299999511241</v>
      </c>
    </row>
    <row r="385" spans="1:5" x14ac:dyDescent="0.35">
      <c r="A385" t="s">
        <v>171</v>
      </c>
      <c r="B385" t="s">
        <v>535</v>
      </c>
      <c r="C385" t="s">
        <v>34</v>
      </c>
      <c r="D385" s="5">
        <v>14.2857</v>
      </c>
      <c r="E385" s="19">
        <v>202.457142857142</v>
      </c>
    </row>
    <row r="386" spans="1:5" x14ac:dyDescent="0.35">
      <c r="A386" t="s">
        <v>19</v>
      </c>
      <c r="B386" t="s">
        <v>538</v>
      </c>
      <c r="C386" t="s">
        <v>27</v>
      </c>
      <c r="D386" s="5">
        <v>6</v>
      </c>
      <c r="E386" s="19">
        <v>199.5</v>
      </c>
    </row>
    <row r="387" spans="1:5" x14ac:dyDescent="0.35">
      <c r="A387" t="s">
        <v>161</v>
      </c>
      <c r="B387" t="s">
        <v>541</v>
      </c>
      <c r="C387" t="s">
        <v>34</v>
      </c>
      <c r="D387" s="5">
        <v>15.333299999999999</v>
      </c>
      <c r="E387" s="19">
        <v>195.67083314123201</v>
      </c>
    </row>
    <row r="388" spans="1:5" x14ac:dyDescent="0.35">
      <c r="A388" t="s">
        <v>104</v>
      </c>
      <c r="B388" t="s">
        <v>535</v>
      </c>
      <c r="C388" t="s">
        <v>39</v>
      </c>
      <c r="D388" s="5">
        <v>15</v>
      </c>
      <c r="E388" s="19">
        <v>195</v>
      </c>
    </row>
    <row r="389" spans="1:5" x14ac:dyDescent="0.35">
      <c r="A389" t="s">
        <v>19</v>
      </c>
      <c r="B389" t="s">
        <v>540</v>
      </c>
      <c r="C389" t="s">
        <v>39</v>
      </c>
      <c r="D389" s="5">
        <v>10</v>
      </c>
      <c r="E389" s="19">
        <v>194.5</v>
      </c>
    </row>
    <row r="390" spans="1:5" x14ac:dyDescent="0.35">
      <c r="A390" t="s">
        <v>133</v>
      </c>
      <c r="B390" t="s">
        <v>539</v>
      </c>
      <c r="C390" t="s">
        <v>39</v>
      </c>
      <c r="D390" s="5">
        <v>13.25</v>
      </c>
      <c r="E390" s="19">
        <v>193.714999588951</v>
      </c>
    </row>
    <row r="391" spans="1:5" x14ac:dyDescent="0.35">
      <c r="A391" t="s">
        <v>284</v>
      </c>
      <c r="B391" t="s">
        <v>532</v>
      </c>
      <c r="C391" t="s">
        <v>24</v>
      </c>
      <c r="D391" s="5">
        <v>6</v>
      </c>
      <c r="E391" s="19">
        <v>192</v>
      </c>
    </row>
    <row r="392" spans="1:5" x14ac:dyDescent="0.35">
      <c r="A392" t="s">
        <v>161</v>
      </c>
      <c r="B392" t="s">
        <v>538</v>
      </c>
      <c r="C392" t="s">
        <v>31</v>
      </c>
      <c r="D392" s="5">
        <v>15</v>
      </c>
      <c r="E392" s="19">
        <v>191.25</v>
      </c>
    </row>
    <row r="393" spans="1:5" x14ac:dyDescent="0.35">
      <c r="A393" t="s">
        <v>133</v>
      </c>
      <c r="B393" t="s">
        <v>539</v>
      </c>
      <c r="C393" t="s">
        <v>34</v>
      </c>
      <c r="D393" s="5">
        <v>14.5</v>
      </c>
      <c r="E393" s="19">
        <v>190.314999707862</v>
      </c>
    </row>
    <row r="394" spans="1:5" x14ac:dyDescent="0.35">
      <c r="A394" t="s">
        <v>284</v>
      </c>
      <c r="B394" t="s">
        <v>537</v>
      </c>
      <c r="C394" t="s">
        <v>24</v>
      </c>
      <c r="D394" s="5">
        <v>9.6</v>
      </c>
      <c r="E394" s="19">
        <v>190.3</v>
      </c>
    </row>
    <row r="395" spans="1:5" x14ac:dyDescent="0.35">
      <c r="A395" t="s">
        <v>225</v>
      </c>
      <c r="B395" t="s">
        <v>532</v>
      </c>
      <c r="C395" t="s">
        <v>34</v>
      </c>
      <c r="D395" s="5">
        <v>18</v>
      </c>
      <c r="E395" s="19">
        <v>186.2</v>
      </c>
    </row>
    <row r="396" spans="1:5" x14ac:dyDescent="0.35">
      <c r="A396" t="s">
        <v>19</v>
      </c>
      <c r="B396" t="s">
        <v>535</v>
      </c>
      <c r="C396" t="s">
        <v>21</v>
      </c>
      <c r="D396" s="5">
        <v>2</v>
      </c>
      <c r="E396" s="19">
        <v>185.685</v>
      </c>
    </row>
    <row r="397" spans="1:5" x14ac:dyDescent="0.35">
      <c r="A397" t="s">
        <v>181</v>
      </c>
      <c r="B397" t="s">
        <v>532</v>
      </c>
      <c r="C397" t="s">
        <v>36</v>
      </c>
      <c r="D397" s="5">
        <v>4.3333000000000004</v>
      </c>
      <c r="E397" s="19">
        <v>185.46666666666599</v>
      </c>
    </row>
    <row r="398" spans="1:5" x14ac:dyDescent="0.35">
      <c r="A398" t="s">
        <v>19</v>
      </c>
      <c r="B398" t="s">
        <v>540</v>
      </c>
      <c r="C398" t="s">
        <v>36</v>
      </c>
      <c r="D398" s="5">
        <v>8</v>
      </c>
      <c r="E398" s="19">
        <v>185</v>
      </c>
    </row>
    <row r="399" spans="1:5" x14ac:dyDescent="0.35">
      <c r="A399" t="s">
        <v>161</v>
      </c>
      <c r="B399" t="s">
        <v>539</v>
      </c>
      <c r="C399" t="s">
        <v>31</v>
      </c>
      <c r="D399" s="5">
        <v>18</v>
      </c>
      <c r="E399" s="19">
        <v>183.91999989300899</v>
      </c>
    </row>
    <row r="400" spans="1:5" x14ac:dyDescent="0.35">
      <c r="A400" t="s">
        <v>19</v>
      </c>
      <c r="B400" t="s">
        <v>533</v>
      </c>
      <c r="C400" t="s">
        <v>59</v>
      </c>
      <c r="D400" s="5">
        <v>5</v>
      </c>
      <c r="E400" s="19">
        <v>182.39999932050699</v>
      </c>
    </row>
    <row r="401" spans="1:5" x14ac:dyDescent="0.35">
      <c r="A401" t="s">
        <v>104</v>
      </c>
      <c r="B401" t="s">
        <v>540</v>
      </c>
      <c r="C401" t="s">
        <v>34</v>
      </c>
      <c r="D401" s="5">
        <v>10</v>
      </c>
      <c r="E401" s="19">
        <v>180</v>
      </c>
    </row>
    <row r="402" spans="1:5" x14ac:dyDescent="0.35">
      <c r="A402" t="s">
        <v>216</v>
      </c>
      <c r="B402" t="s">
        <v>539</v>
      </c>
      <c r="C402" t="s">
        <v>34</v>
      </c>
      <c r="D402" s="5">
        <v>12.2</v>
      </c>
      <c r="E402" s="19">
        <v>176.8</v>
      </c>
    </row>
    <row r="403" spans="1:5" x14ac:dyDescent="0.35">
      <c r="A403" t="s">
        <v>126</v>
      </c>
      <c r="B403" t="s">
        <v>532</v>
      </c>
      <c r="C403" t="s">
        <v>39</v>
      </c>
      <c r="D403" s="5">
        <v>12.5</v>
      </c>
      <c r="E403" s="19">
        <v>175.25</v>
      </c>
    </row>
    <row r="404" spans="1:5" x14ac:dyDescent="0.35">
      <c r="A404" t="s">
        <v>118</v>
      </c>
      <c r="B404" t="s">
        <v>534</v>
      </c>
      <c r="C404" t="s">
        <v>27</v>
      </c>
      <c r="D404" s="5">
        <v>25</v>
      </c>
      <c r="E404" s="19">
        <v>175</v>
      </c>
    </row>
    <row r="405" spans="1:5" x14ac:dyDescent="0.35">
      <c r="A405" t="s">
        <v>181</v>
      </c>
      <c r="B405" t="s">
        <v>538</v>
      </c>
      <c r="C405" t="s">
        <v>36</v>
      </c>
      <c r="D405" s="5">
        <v>20</v>
      </c>
      <c r="E405" s="19">
        <v>173.19999971240699</v>
      </c>
    </row>
    <row r="406" spans="1:5" x14ac:dyDescent="0.35">
      <c r="A406" t="s">
        <v>225</v>
      </c>
      <c r="B406" t="s">
        <v>532</v>
      </c>
      <c r="C406" t="s">
        <v>24</v>
      </c>
      <c r="D406" s="5">
        <v>7</v>
      </c>
      <c r="E406" s="19">
        <v>173</v>
      </c>
    </row>
    <row r="407" spans="1:5" x14ac:dyDescent="0.35">
      <c r="A407" t="s">
        <v>161</v>
      </c>
      <c r="B407" t="s">
        <v>539</v>
      </c>
      <c r="C407" t="s">
        <v>36</v>
      </c>
      <c r="D407" s="5">
        <v>10.199999999999999</v>
      </c>
      <c r="E407" s="19">
        <v>172.78799977600499</v>
      </c>
    </row>
    <row r="408" spans="1:5" x14ac:dyDescent="0.35">
      <c r="A408" t="s">
        <v>216</v>
      </c>
      <c r="B408" t="s">
        <v>535</v>
      </c>
      <c r="C408" t="s">
        <v>27</v>
      </c>
      <c r="D408" s="5">
        <v>6</v>
      </c>
      <c r="E408" s="19">
        <v>169.1</v>
      </c>
    </row>
    <row r="409" spans="1:5" x14ac:dyDescent="0.35">
      <c r="A409" t="s">
        <v>104</v>
      </c>
      <c r="B409" t="s">
        <v>538</v>
      </c>
      <c r="C409" t="s">
        <v>59</v>
      </c>
      <c r="D409" s="5">
        <v>9</v>
      </c>
      <c r="E409" s="19">
        <v>167.4</v>
      </c>
    </row>
    <row r="410" spans="1:5" x14ac:dyDescent="0.35">
      <c r="A410" t="s">
        <v>133</v>
      </c>
      <c r="B410" t="s">
        <v>532</v>
      </c>
      <c r="C410" t="s">
        <v>34</v>
      </c>
      <c r="D410" s="5">
        <v>11.333299999999999</v>
      </c>
      <c r="E410" s="19">
        <v>165.833333333333</v>
      </c>
    </row>
    <row r="411" spans="1:5" x14ac:dyDescent="0.35">
      <c r="A411" t="s">
        <v>284</v>
      </c>
      <c r="B411" t="s">
        <v>532</v>
      </c>
      <c r="C411" t="s">
        <v>36</v>
      </c>
      <c r="D411" s="5">
        <v>11.5</v>
      </c>
      <c r="E411" s="19">
        <v>165</v>
      </c>
    </row>
    <row r="412" spans="1:5" x14ac:dyDescent="0.35">
      <c r="A412" t="s">
        <v>291</v>
      </c>
      <c r="B412" t="s">
        <v>533</v>
      </c>
      <c r="C412" t="s">
        <v>21</v>
      </c>
      <c r="D412" s="5">
        <v>5</v>
      </c>
      <c r="E412" s="19">
        <v>164</v>
      </c>
    </row>
    <row r="413" spans="1:5" x14ac:dyDescent="0.35">
      <c r="A413" t="s">
        <v>171</v>
      </c>
      <c r="B413" t="s">
        <v>538</v>
      </c>
      <c r="C413" t="s">
        <v>24</v>
      </c>
      <c r="D413" s="5">
        <v>3.5</v>
      </c>
      <c r="E413" s="19">
        <v>164</v>
      </c>
    </row>
    <row r="414" spans="1:5" x14ac:dyDescent="0.35">
      <c r="A414" t="s">
        <v>185</v>
      </c>
      <c r="B414" t="s">
        <v>537</v>
      </c>
      <c r="C414" t="s">
        <v>36</v>
      </c>
      <c r="D414" s="5">
        <v>12.5</v>
      </c>
      <c r="E414" s="19">
        <v>163.25</v>
      </c>
    </row>
    <row r="415" spans="1:5" x14ac:dyDescent="0.35">
      <c r="A415" t="s">
        <v>181</v>
      </c>
      <c r="B415" t="s">
        <v>535</v>
      </c>
      <c r="C415" t="s">
        <v>34</v>
      </c>
      <c r="D415" s="5">
        <v>18.399999999999999</v>
      </c>
      <c r="E415" s="19">
        <v>161.987999056577</v>
      </c>
    </row>
    <row r="416" spans="1:5" x14ac:dyDescent="0.35">
      <c r="A416" t="s">
        <v>181</v>
      </c>
      <c r="B416" t="s">
        <v>538</v>
      </c>
      <c r="C416" t="s">
        <v>27</v>
      </c>
      <c r="D416" s="5">
        <v>9.3332999999999995</v>
      </c>
      <c r="E416" s="19">
        <v>159.29999982565599</v>
      </c>
    </row>
    <row r="417" spans="1:5" x14ac:dyDescent="0.35">
      <c r="A417" t="s">
        <v>274</v>
      </c>
      <c r="B417" t="s">
        <v>533</v>
      </c>
      <c r="C417" t="s">
        <v>36</v>
      </c>
      <c r="D417" s="5">
        <v>15</v>
      </c>
      <c r="E417" s="19">
        <v>159</v>
      </c>
    </row>
    <row r="418" spans="1:5" x14ac:dyDescent="0.35">
      <c r="A418" t="s">
        <v>216</v>
      </c>
      <c r="B418" t="s">
        <v>535</v>
      </c>
      <c r="C418" t="s">
        <v>36</v>
      </c>
      <c r="D418" s="5">
        <v>5</v>
      </c>
      <c r="E418" s="19">
        <v>155</v>
      </c>
    </row>
    <row r="419" spans="1:5" x14ac:dyDescent="0.35">
      <c r="A419" t="s">
        <v>141</v>
      </c>
      <c r="B419" t="s">
        <v>536</v>
      </c>
      <c r="C419" t="s">
        <v>31</v>
      </c>
      <c r="D419" s="5">
        <v>14.666700000000001</v>
      </c>
      <c r="E419" s="19">
        <v>154.09999996026301</v>
      </c>
    </row>
    <row r="420" spans="1:5" x14ac:dyDescent="0.35">
      <c r="A420" t="s">
        <v>251</v>
      </c>
      <c r="B420" t="s">
        <v>539</v>
      </c>
      <c r="C420" t="s">
        <v>34</v>
      </c>
      <c r="D420" s="5">
        <v>10.75</v>
      </c>
      <c r="E420" s="19">
        <v>153.599999396502</v>
      </c>
    </row>
    <row r="421" spans="1:5" x14ac:dyDescent="0.35">
      <c r="A421" t="s">
        <v>274</v>
      </c>
      <c r="B421" t="s">
        <v>533</v>
      </c>
      <c r="C421" t="s">
        <v>59</v>
      </c>
      <c r="D421" s="5">
        <v>11</v>
      </c>
      <c r="E421" s="19">
        <v>153</v>
      </c>
    </row>
    <row r="422" spans="1:5" x14ac:dyDescent="0.35">
      <c r="A422" t="s">
        <v>133</v>
      </c>
      <c r="B422" t="s">
        <v>539</v>
      </c>
      <c r="C422" t="s">
        <v>36</v>
      </c>
      <c r="D422" s="5">
        <v>12</v>
      </c>
      <c r="E422" s="19">
        <v>150.44199983239099</v>
      </c>
    </row>
    <row r="423" spans="1:5" x14ac:dyDescent="0.35">
      <c r="A423" t="s">
        <v>19</v>
      </c>
      <c r="B423" t="s">
        <v>562</v>
      </c>
      <c r="C423" t="s">
        <v>39</v>
      </c>
      <c r="D423" s="5">
        <v>9.8000000000000007</v>
      </c>
      <c r="E423" s="19">
        <v>150.319999928399</v>
      </c>
    </row>
    <row r="424" spans="1:5" x14ac:dyDescent="0.35">
      <c r="A424" t="s">
        <v>133</v>
      </c>
      <c r="B424" t="s">
        <v>532</v>
      </c>
      <c r="C424" t="s">
        <v>59</v>
      </c>
      <c r="D424" s="5">
        <v>5</v>
      </c>
      <c r="E424" s="19">
        <v>150</v>
      </c>
    </row>
    <row r="425" spans="1:5" x14ac:dyDescent="0.35">
      <c r="A425" t="s">
        <v>284</v>
      </c>
      <c r="B425" t="s">
        <v>532</v>
      </c>
      <c r="C425" t="s">
        <v>31</v>
      </c>
      <c r="D425" s="5">
        <v>4.8</v>
      </c>
      <c r="E425" s="19">
        <v>149.82</v>
      </c>
    </row>
    <row r="426" spans="1:5" x14ac:dyDescent="0.35">
      <c r="A426" t="s">
        <v>225</v>
      </c>
      <c r="B426" t="s">
        <v>533</v>
      </c>
      <c r="C426" t="s">
        <v>27</v>
      </c>
      <c r="D426" s="5">
        <v>10</v>
      </c>
      <c r="E426" s="19">
        <v>145.916666618237</v>
      </c>
    </row>
    <row r="427" spans="1:5" x14ac:dyDescent="0.35">
      <c r="A427" t="s">
        <v>216</v>
      </c>
      <c r="B427" t="s">
        <v>536</v>
      </c>
      <c r="C427" t="s">
        <v>21</v>
      </c>
      <c r="D427" s="5">
        <v>7.5</v>
      </c>
      <c r="E427" s="19">
        <v>145.75</v>
      </c>
    </row>
    <row r="428" spans="1:5" x14ac:dyDescent="0.35">
      <c r="A428" t="s">
        <v>141</v>
      </c>
      <c r="B428" t="s">
        <v>563</v>
      </c>
      <c r="C428" t="s">
        <v>34</v>
      </c>
      <c r="D428" s="5">
        <v>9.5</v>
      </c>
      <c r="E428" s="19">
        <v>145.5</v>
      </c>
    </row>
    <row r="429" spans="1:5" x14ac:dyDescent="0.35">
      <c r="A429" t="s">
        <v>19</v>
      </c>
      <c r="B429" t="s">
        <v>538</v>
      </c>
      <c r="C429" t="s">
        <v>34</v>
      </c>
      <c r="D429" s="5">
        <v>12</v>
      </c>
      <c r="E429" s="19">
        <v>141.666666666666</v>
      </c>
    </row>
    <row r="430" spans="1:5" x14ac:dyDescent="0.35">
      <c r="A430" t="s">
        <v>19</v>
      </c>
      <c r="B430" t="s">
        <v>539</v>
      </c>
      <c r="C430" t="s">
        <v>31</v>
      </c>
      <c r="D430" s="5">
        <v>8.1428999999999991</v>
      </c>
      <c r="E430" s="19">
        <v>141.62142849766701</v>
      </c>
    </row>
    <row r="431" spans="1:5" x14ac:dyDescent="0.35">
      <c r="A431" t="s">
        <v>141</v>
      </c>
      <c r="B431" t="s">
        <v>563</v>
      </c>
      <c r="C431" t="s">
        <v>31</v>
      </c>
      <c r="D431" s="5">
        <v>11.25</v>
      </c>
      <c r="E431" s="19">
        <v>140.6875</v>
      </c>
    </row>
    <row r="432" spans="1:5" x14ac:dyDescent="0.35">
      <c r="A432" t="s">
        <v>291</v>
      </c>
      <c r="B432" t="s">
        <v>533</v>
      </c>
      <c r="C432" t="s">
        <v>31</v>
      </c>
      <c r="D432" s="5">
        <v>8.5</v>
      </c>
      <c r="E432" s="19">
        <v>140.07499999999999</v>
      </c>
    </row>
    <row r="433" spans="1:5" x14ac:dyDescent="0.35">
      <c r="A433" t="s">
        <v>274</v>
      </c>
      <c r="B433" t="s">
        <v>533</v>
      </c>
      <c r="C433" t="s">
        <v>34</v>
      </c>
      <c r="D433" s="5">
        <v>11.833299999999999</v>
      </c>
      <c r="E433" s="19">
        <v>138.083333333333</v>
      </c>
    </row>
    <row r="434" spans="1:5" x14ac:dyDescent="0.35">
      <c r="A434" t="s">
        <v>171</v>
      </c>
      <c r="B434" t="s">
        <v>532</v>
      </c>
      <c r="C434" t="s">
        <v>36</v>
      </c>
      <c r="D434" s="5">
        <v>13</v>
      </c>
      <c r="E434" s="19">
        <v>136.90999997496601</v>
      </c>
    </row>
    <row r="435" spans="1:5" x14ac:dyDescent="0.35">
      <c r="A435" t="s">
        <v>141</v>
      </c>
      <c r="B435" t="s">
        <v>563</v>
      </c>
      <c r="C435" t="s">
        <v>59</v>
      </c>
      <c r="D435" s="5">
        <v>3</v>
      </c>
      <c r="E435" s="19">
        <v>136.80000000000001</v>
      </c>
    </row>
    <row r="436" spans="1:5" x14ac:dyDescent="0.35">
      <c r="A436" t="s">
        <v>216</v>
      </c>
      <c r="B436" t="s">
        <v>536</v>
      </c>
      <c r="C436" t="s">
        <v>36</v>
      </c>
      <c r="D436" s="5">
        <v>9.25</v>
      </c>
      <c r="E436" s="19">
        <v>136.77249999999901</v>
      </c>
    </row>
    <row r="437" spans="1:5" x14ac:dyDescent="0.35">
      <c r="A437" t="s">
        <v>181</v>
      </c>
      <c r="B437" t="s">
        <v>532</v>
      </c>
      <c r="C437" t="s">
        <v>24</v>
      </c>
      <c r="D437" s="5">
        <v>4</v>
      </c>
      <c r="E437" s="19">
        <v>136</v>
      </c>
    </row>
    <row r="438" spans="1:5" x14ac:dyDescent="0.35">
      <c r="A438" t="s">
        <v>181</v>
      </c>
      <c r="B438" t="s">
        <v>532</v>
      </c>
      <c r="C438" t="s">
        <v>39</v>
      </c>
      <c r="D438" s="5">
        <v>10</v>
      </c>
      <c r="E438" s="19">
        <v>130</v>
      </c>
    </row>
    <row r="439" spans="1:5" x14ac:dyDescent="0.35">
      <c r="A439" t="s">
        <v>133</v>
      </c>
      <c r="B439" t="s">
        <v>541</v>
      </c>
      <c r="C439" t="s">
        <v>27</v>
      </c>
      <c r="D439" s="5">
        <v>6</v>
      </c>
      <c r="E439" s="19">
        <v>126</v>
      </c>
    </row>
    <row r="440" spans="1:5" x14ac:dyDescent="0.35">
      <c r="A440" t="s">
        <v>133</v>
      </c>
      <c r="B440" t="s">
        <v>541</v>
      </c>
      <c r="C440" t="s">
        <v>34</v>
      </c>
      <c r="D440" s="5">
        <v>12.333299999999999</v>
      </c>
      <c r="E440" s="19">
        <v>125.166666666666</v>
      </c>
    </row>
    <row r="441" spans="1:5" x14ac:dyDescent="0.35">
      <c r="A441" t="s">
        <v>161</v>
      </c>
      <c r="B441" t="s">
        <v>539</v>
      </c>
      <c r="C441" t="s">
        <v>39</v>
      </c>
      <c r="D441" s="5">
        <v>12</v>
      </c>
      <c r="E441" s="19">
        <v>124.8</v>
      </c>
    </row>
    <row r="442" spans="1:5" x14ac:dyDescent="0.35">
      <c r="A442" t="s">
        <v>104</v>
      </c>
      <c r="B442" t="s">
        <v>534</v>
      </c>
      <c r="C442" t="s">
        <v>34</v>
      </c>
      <c r="D442" s="5">
        <v>12</v>
      </c>
      <c r="E442" s="19">
        <v>123.6</v>
      </c>
    </row>
    <row r="443" spans="1:5" x14ac:dyDescent="0.35">
      <c r="A443" t="s">
        <v>133</v>
      </c>
      <c r="B443" t="s">
        <v>537</v>
      </c>
      <c r="C443" t="s">
        <v>27</v>
      </c>
      <c r="D443" s="5">
        <v>9.6667000000000005</v>
      </c>
      <c r="E443" s="19">
        <v>120.953333250184</v>
      </c>
    </row>
    <row r="444" spans="1:5" x14ac:dyDescent="0.35">
      <c r="A444" t="s">
        <v>104</v>
      </c>
      <c r="B444" t="s">
        <v>540</v>
      </c>
      <c r="C444" t="s">
        <v>36</v>
      </c>
      <c r="D444" s="5">
        <v>20</v>
      </c>
      <c r="E444" s="19">
        <v>120</v>
      </c>
    </row>
    <row r="445" spans="1:5" x14ac:dyDescent="0.35">
      <c r="A445" t="s">
        <v>141</v>
      </c>
      <c r="B445" t="s">
        <v>563</v>
      </c>
      <c r="C445" t="s">
        <v>21</v>
      </c>
      <c r="D445" s="5">
        <v>5</v>
      </c>
      <c r="E445" s="19">
        <v>120</v>
      </c>
    </row>
    <row r="446" spans="1:5" x14ac:dyDescent="0.35">
      <c r="A446" t="s">
        <v>133</v>
      </c>
      <c r="B446" t="s">
        <v>536</v>
      </c>
      <c r="C446" t="s">
        <v>27</v>
      </c>
      <c r="D446" s="5">
        <v>10.666700000000001</v>
      </c>
      <c r="E446" s="19">
        <v>115.2</v>
      </c>
    </row>
    <row r="447" spans="1:5" x14ac:dyDescent="0.35">
      <c r="A447" t="s">
        <v>225</v>
      </c>
      <c r="B447" t="s">
        <v>532</v>
      </c>
      <c r="C447" t="s">
        <v>27</v>
      </c>
      <c r="D447" s="5">
        <v>20</v>
      </c>
      <c r="E447" s="19">
        <v>112</v>
      </c>
    </row>
    <row r="448" spans="1:5" x14ac:dyDescent="0.35">
      <c r="A448" t="s">
        <v>19</v>
      </c>
      <c r="B448" t="s">
        <v>562</v>
      </c>
      <c r="C448" t="s">
        <v>36</v>
      </c>
      <c r="D448" s="5">
        <v>8.875</v>
      </c>
      <c r="E448" s="19">
        <v>110.591249943617</v>
      </c>
    </row>
    <row r="449" spans="1:5" x14ac:dyDescent="0.35">
      <c r="A449" t="s">
        <v>171</v>
      </c>
      <c r="B449" t="s">
        <v>535</v>
      </c>
      <c r="C449" t="s">
        <v>36</v>
      </c>
      <c r="D449" s="5">
        <v>15</v>
      </c>
      <c r="E449" s="19">
        <v>107</v>
      </c>
    </row>
    <row r="450" spans="1:5" x14ac:dyDescent="0.35">
      <c r="A450" t="s">
        <v>133</v>
      </c>
      <c r="B450" t="s">
        <v>539</v>
      </c>
      <c r="C450" t="s">
        <v>27</v>
      </c>
      <c r="D450" s="5">
        <v>6.5</v>
      </c>
      <c r="E450" s="19">
        <v>105.874999791383</v>
      </c>
    </row>
    <row r="451" spans="1:5" x14ac:dyDescent="0.35">
      <c r="A451" t="s">
        <v>251</v>
      </c>
      <c r="B451" t="s">
        <v>539</v>
      </c>
      <c r="C451" t="s">
        <v>21</v>
      </c>
      <c r="D451" s="5">
        <v>20</v>
      </c>
      <c r="E451" s="19">
        <v>100.29999929666501</v>
      </c>
    </row>
    <row r="452" spans="1:5" x14ac:dyDescent="0.35">
      <c r="A452" t="s">
        <v>192</v>
      </c>
      <c r="B452" t="s">
        <v>539</v>
      </c>
      <c r="C452" t="s">
        <v>27</v>
      </c>
      <c r="D452" s="5">
        <v>15</v>
      </c>
      <c r="E452" s="19">
        <v>99.749999921768904</v>
      </c>
    </row>
    <row r="453" spans="1:5" x14ac:dyDescent="0.35">
      <c r="A453" t="s">
        <v>161</v>
      </c>
      <c r="B453" t="s">
        <v>539</v>
      </c>
      <c r="C453" t="s">
        <v>27</v>
      </c>
      <c r="D453" s="5">
        <v>14</v>
      </c>
      <c r="E453" s="19">
        <v>97</v>
      </c>
    </row>
    <row r="454" spans="1:5" x14ac:dyDescent="0.35">
      <c r="A454" t="s">
        <v>251</v>
      </c>
      <c r="B454" t="s">
        <v>532</v>
      </c>
      <c r="C454" t="s">
        <v>31</v>
      </c>
      <c r="D454" s="5">
        <v>15.5</v>
      </c>
      <c r="E454" s="19">
        <v>96.999999761581407</v>
      </c>
    </row>
    <row r="455" spans="1:5" x14ac:dyDescent="0.35">
      <c r="A455" t="s">
        <v>181</v>
      </c>
      <c r="B455" t="s">
        <v>538</v>
      </c>
      <c r="C455" t="s">
        <v>34</v>
      </c>
      <c r="D455" s="5">
        <v>11</v>
      </c>
      <c r="E455" s="19">
        <v>94.499999731779099</v>
      </c>
    </row>
    <row r="456" spans="1:5" x14ac:dyDescent="0.35">
      <c r="A456" t="s">
        <v>171</v>
      </c>
      <c r="B456" t="s">
        <v>538</v>
      </c>
      <c r="C456" t="s">
        <v>34</v>
      </c>
      <c r="D456" s="5">
        <v>5.6666999999999996</v>
      </c>
      <c r="E456" s="19">
        <v>93</v>
      </c>
    </row>
    <row r="457" spans="1:5" x14ac:dyDescent="0.35">
      <c r="A457" t="s">
        <v>284</v>
      </c>
      <c r="B457" t="s">
        <v>537</v>
      </c>
      <c r="C457" t="s">
        <v>36</v>
      </c>
      <c r="D457" s="5">
        <v>8.3332999999999995</v>
      </c>
      <c r="E457" s="19">
        <v>92.1666666666666</v>
      </c>
    </row>
    <row r="458" spans="1:5" x14ac:dyDescent="0.35">
      <c r="A458" t="s">
        <v>216</v>
      </c>
      <c r="B458" t="s">
        <v>535</v>
      </c>
      <c r="C458" t="s">
        <v>34</v>
      </c>
      <c r="D458" s="5">
        <v>5</v>
      </c>
      <c r="E458" s="19">
        <v>90</v>
      </c>
    </row>
    <row r="459" spans="1:5" x14ac:dyDescent="0.35">
      <c r="A459" t="s">
        <v>133</v>
      </c>
      <c r="B459" t="s">
        <v>536</v>
      </c>
      <c r="C459" t="s">
        <v>36</v>
      </c>
      <c r="D459" s="5">
        <v>7.3333000000000004</v>
      </c>
      <c r="E459" s="19">
        <v>84.6</v>
      </c>
    </row>
    <row r="460" spans="1:5" x14ac:dyDescent="0.35">
      <c r="A460" t="s">
        <v>141</v>
      </c>
      <c r="B460" t="s">
        <v>563</v>
      </c>
      <c r="C460" t="s">
        <v>27</v>
      </c>
      <c r="D460" s="5">
        <v>6</v>
      </c>
      <c r="E460" s="19">
        <v>84</v>
      </c>
    </row>
    <row r="461" spans="1:5" x14ac:dyDescent="0.35">
      <c r="A461" t="s">
        <v>225</v>
      </c>
      <c r="B461" t="s">
        <v>535</v>
      </c>
      <c r="C461" t="s">
        <v>31</v>
      </c>
      <c r="D461" s="5">
        <v>10</v>
      </c>
      <c r="E461" s="19">
        <v>80</v>
      </c>
    </row>
    <row r="462" spans="1:5" x14ac:dyDescent="0.35">
      <c r="A462" t="s">
        <v>171</v>
      </c>
      <c r="B462" t="s">
        <v>535</v>
      </c>
      <c r="C462" t="s">
        <v>31</v>
      </c>
      <c r="D462" s="5">
        <v>3.5</v>
      </c>
      <c r="E462" s="19">
        <v>72.3</v>
      </c>
    </row>
    <row r="463" spans="1:5" x14ac:dyDescent="0.35">
      <c r="A463" t="s">
        <v>104</v>
      </c>
      <c r="B463" t="s">
        <v>534</v>
      </c>
      <c r="C463" t="s">
        <v>36</v>
      </c>
      <c r="D463" s="5">
        <v>11.333299999999999</v>
      </c>
      <c r="E463" s="19">
        <v>71.75</v>
      </c>
    </row>
    <row r="464" spans="1:5" x14ac:dyDescent="0.35">
      <c r="A464" t="s">
        <v>19</v>
      </c>
      <c r="B464" t="s">
        <v>540</v>
      </c>
      <c r="C464" t="s">
        <v>27</v>
      </c>
      <c r="D464" s="5">
        <v>10</v>
      </c>
      <c r="E464" s="19">
        <v>70</v>
      </c>
    </row>
    <row r="465" spans="1:5" x14ac:dyDescent="0.35">
      <c r="A465" t="s">
        <v>216</v>
      </c>
      <c r="B465" t="s">
        <v>535</v>
      </c>
      <c r="C465" t="s">
        <v>39</v>
      </c>
      <c r="D465" s="5">
        <v>5</v>
      </c>
      <c r="E465" s="19">
        <v>68</v>
      </c>
    </row>
    <row r="466" spans="1:5" x14ac:dyDescent="0.35">
      <c r="A466" t="s">
        <v>171</v>
      </c>
      <c r="B466" t="s">
        <v>535</v>
      </c>
      <c r="C466" t="s">
        <v>21</v>
      </c>
      <c r="D466" s="5">
        <v>2</v>
      </c>
      <c r="E466" s="19">
        <v>65.599999999999994</v>
      </c>
    </row>
    <row r="467" spans="1:5" x14ac:dyDescent="0.35">
      <c r="A467" t="s">
        <v>19</v>
      </c>
      <c r="B467" t="s">
        <v>535</v>
      </c>
      <c r="C467" t="s">
        <v>59</v>
      </c>
      <c r="D467" s="5">
        <v>3</v>
      </c>
      <c r="E467" s="19">
        <v>62.774999896064401</v>
      </c>
    </row>
    <row r="468" spans="1:5" x14ac:dyDescent="0.35">
      <c r="A468" t="s">
        <v>216</v>
      </c>
      <c r="B468" t="s">
        <v>536</v>
      </c>
      <c r="C468" t="s">
        <v>27</v>
      </c>
      <c r="D468" s="5">
        <v>5.3333000000000004</v>
      </c>
      <c r="E468" s="19">
        <v>59.066666666666599</v>
      </c>
    </row>
    <row r="469" spans="1:5" x14ac:dyDescent="0.35">
      <c r="A469" t="s">
        <v>216</v>
      </c>
      <c r="B469" t="s">
        <v>535</v>
      </c>
      <c r="C469" t="s">
        <v>31</v>
      </c>
      <c r="D469" s="5">
        <v>5</v>
      </c>
      <c r="E469" s="19">
        <v>58.75</v>
      </c>
    </row>
    <row r="470" spans="1:5" x14ac:dyDescent="0.35">
      <c r="A470" t="s">
        <v>133</v>
      </c>
      <c r="B470" t="s">
        <v>532</v>
      </c>
      <c r="C470" t="s">
        <v>36</v>
      </c>
      <c r="D470" s="5">
        <v>6</v>
      </c>
      <c r="E470" s="19">
        <v>57.9</v>
      </c>
    </row>
    <row r="471" spans="1:5" x14ac:dyDescent="0.35">
      <c r="A471" t="s">
        <v>19</v>
      </c>
      <c r="B471" t="s">
        <v>540</v>
      </c>
      <c r="C471" t="s">
        <v>34</v>
      </c>
      <c r="D471" s="5">
        <v>3.5</v>
      </c>
      <c r="E471" s="19">
        <v>57</v>
      </c>
    </row>
    <row r="472" spans="1:5" x14ac:dyDescent="0.35">
      <c r="A472" t="s">
        <v>181</v>
      </c>
      <c r="B472" t="s">
        <v>532</v>
      </c>
      <c r="C472" t="s">
        <v>31</v>
      </c>
      <c r="D472" s="5">
        <v>4</v>
      </c>
      <c r="E472" s="19">
        <v>47.766666666666602</v>
      </c>
    </row>
    <row r="473" spans="1:5" x14ac:dyDescent="0.35">
      <c r="A473" t="s">
        <v>171</v>
      </c>
      <c r="B473" t="s">
        <v>538</v>
      </c>
      <c r="C473" t="s">
        <v>27</v>
      </c>
      <c r="D473" s="5">
        <v>6</v>
      </c>
      <c r="E473" s="19">
        <v>42</v>
      </c>
    </row>
    <row r="474" spans="1:5" x14ac:dyDescent="0.35">
      <c r="A474" t="s">
        <v>216</v>
      </c>
      <c r="B474" t="s">
        <v>536</v>
      </c>
      <c r="C474" t="s">
        <v>34</v>
      </c>
      <c r="D474" s="5">
        <v>5</v>
      </c>
      <c r="E474" s="19">
        <v>39.6</v>
      </c>
    </row>
    <row r="475" spans="1:5" x14ac:dyDescent="0.35">
      <c r="A475" t="s">
        <v>19</v>
      </c>
      <c r="B475" t="s">
        <v>538</v>
      </c>
      <c r="C475" t="s">
        <v>36</v>
      </c>
      <c r="D475" s="5">
        <v>2</v>
      </c>
      <c r="E475" s="19">
        <v>36.799999999999997</v>
      </c>
    </row>
    <row r="476" spans="1:5" x14ac:dyDescent="0.35">
      <c r="A476" t="s">
        <v>133</v>
      </c>
      <c r="B476" t="s">
        <v>541</v>
      </c>
      <c r="C476" t="s">
        <v>21</v>
      </c>
      <c r="D476" s="5">
        <v>6</v>
      </c>
      <c r="E476" s="19">
        <v>35.4</v>
      </c>
    </row>
    <row r="477" spans="1:5" x14ac:dyDescent="0.35">
      <c r="A477" t="s">
        <v>19</v>
      </c>
      <c r="B477" t="s">
        <v>538</v>
      </c>
      <c r="C477" t="s">
        <v>24</v>
      </c>
      <c r="D477" s="5">
        <v>14</v>
      </c>
      <c r="E477" s="19">
        <v>35</v>
      </c>
    </row>
    <row r="478" spans="1:5" x14ac:dyDescent="0.35">
      <c r="A478" t="s">
        <v>133</v>
      </c>
      <c r="B478" t="s">
        <v>532</v>
      </c>
      <c r="C478" t="s">
        <v>27</v>
      </c>
      <c r="D478" s="5">
        <v>5</v>
      </c>
      <c r="E478" s="19">
        <v>35</v>
      </c>
    </row>
    <row r="479" spans="1:5" x14ac:dyDescent="0.35">
      <c r="A479" t="s">
        <v>133</v>
      </c>
      <c r="B479" t="s">
        <v>537</v>
      </c>
      <c r="C479" t="s">
        <v>21</v>
      </c>
      <c r="D479" s="5">
        <v>6</v>
      </c>
      <c r="E479" s="19">
        <v>28.319999894499698</v>
      </c>
    </row>
    <row r="480" spans="1:5" x14ac:dyDescent="0.35">
      <c r="A480" t="s">
        <v>274</v>
      </c>
      <c r="B480" t="s">
        <v>533</v>
      </c>
      <c r="C480" t="s">
        <v>21</v>
      </c>
      <c r="D480" s="5">
        <v>3</v>
      </c>
      <c r="E480" s="19">
        <v>22.35</v>
      </c>
    </row>
    <row r="481" spans="1:5" x14ac:dyDescent="0.35">
      <c r="A481" t="s">
        <v>225</v>
      </c>
      <c r="B481" t="s">
        <v>535</v>
      </c>
      <c r="C481" t="s">
        <v>36</v>
      </c>
      <c r="D481" s="5">
        <v>1</v>
      </c>
      <c r="E481" s="19">
        <v>20.8</v>
      </c>
    </row>
    <row r="482" spans="1:5" x14ac:dyDescent="0.35">
      <c r="A482" t="s">
        <v>133</v>
      </c>
      <c r="B482" t="s">
        <v>532</v>
      </c>
      <c r="C482" t="s">
        <v>24</v>
      </c>
      <c r="D482" s="5">
        <v>7</v>
      </c>
      <c r="E482" s="19">
        <v>17.5</v>
      </c>
    </row>
    <row r="483" spans="1:5" x14ac:dyDescent="0.35">
      <c r="A483" t="s">
        <v>216</v>
      </c>
      <c r="B483" t="s">
        <v>536</v>
      </c>
      <c r="C483" t="s">
        <v>31</v>
      </c>
      <c r="D483" s="5">
        <v>1.5</v>
      </c>
      <c r="E483" s="19">
        <v>16.149999999999999</v>
      </c>
    </row>
  </sheetData>
  <mergeCells count="6">
    <mergeCell ref="G94:O94"/>
    <mergeCell ref="G1:O1"/>
    <mergeCell ref="G25:O25"/>
    <mergeCell ref="G49:O49"/>
    <mergeCell ref="G64:O64"/>
    <mergeCell ref="G79:O79"/>
  </mergeCells>
  <conditionalFormatting sqref="G26:O47">
    <cfRule type="colorScale" priority="5">
      <colorScale>
        <cfvo type="min"/>
        <cfvo type="percentile" val="50"/>
        <cfvo type="max"/>
        <color rgb="FFF8696B"/>
        <color rgb="FFFFEB84"/>
        <color rgb="FF63BE7B"/>
      </colorScale>
    </cfRule>
  </conditionalFormatting>
  <conditionalFormatting sqref="G50:O62">
    <cfRule type="colorScale" priority="4">
      <colorScale>
        <cfvo type="min"/>
        <cfvo type="percentile" val="50"/>
        <cfvo type="max"/>
        <color rgb="FFF8696B"/>
        <color rgb="FFFFEB84"/>
        <color rgb="FF63BE7B"/>
      </colorScale>
    </cfRule>
  </conditionalFormatting>
  <conditionalFormatting sqref="G65:O77">
    <cfRule type="colorScale" priority="3">
      <colorScale>
        <cfvo type="min"/>
        <cfvo type="percentile" val="50"/>
        <cfvo type="max"/>
        <color rgb="FFF8696B"/>
        <color rgb="FFFFEB84"/>
        <color rgb="FF63BE7B"/>
      </colorScale>
    </cfRule>
  </conditionalFormatting>
  <conditionalFormatting sqref="G80:AB92">
    <cfRule type="colorScale" priority="2">
      <colorScale>
        <cfvo type="min"/>
        <cfvo type="percentile" val="50"/>
        <cfvo type="max"/>
        <color rgb="FFF8696B"/>
        <color rgb="FFFFEB84"/>
        <color rgb="FF63BE7B"/>
      </colorScale>
    </cfRule>
  </conditionalFormatting>
  <conditionalFormatting sqref="G95:AB107">
    <cfRule type="colorScale" priority="1">
      <colorScale>
        <cfvo type="min"/>
        <cfvo type="percentile" val="50"/>
        <cfvo type="max"/>
        <color rgb="FFF8696B"/>
        <color rgb="FFFFEB84"/>
        <color rgb="FF63BE7B"/>
      </colorScale>
    </cfRule>
  </conditionalFormatting>
  <conditionalFormatting sqref="H3:O23">
    <cfRule type="colorScale" priority="6">
      <colorScale>
        <cfvo type="min"/>
        <cfvo type="percentile" val="50"/>
        <cfvo type="max"/>
        <color rgb="FFF8696B"/>
        <color rgb="FFFFEB84"/>
        <color rgb="FF63BE7B"/>
      </colorScale>
    </cfRule>
  </conditionalFormatting>
  <pageMargins left="0.7" right="0.7" top="0.75" bottom="0.75" header="0.3" footer="0.3"/>
  <drawing r:id="rId1"/>
  <tableParts count="7">
    <tablePart r:id="rId2"/>
    <tablePart r:id="rId3"/>
    <tablePart r:id="rId4"/>
    <tablePart r:id="rId5"/>
    <tablePart r:id="rId6"/>
    <tablePart r:id="rId7"/>
    <tablePart r:id="rId8"/>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6F7DF2-D02A-4B71-BA70-7E1264719021}">
  <sheetPr codeName="Sheet32"/>
  <dimension ref="A3:I39"/>
  <sheetViews>
    <sheetView zoomScale="94" workbookViewId="0">
      <selection activeCell="M5" sqref="M5"/>
    </sheetView>
  </sheetViews>
  <sheetFormatPr defaultRowHeight="14.5" x14ac:dyDescent="0.35"/>
  <cols>
    <col min="1" max="1" width="26" bestFit="1" customWidth="1"/>
    <col min="2" max="2" width="18.6328125" bestFit="1" customWidth="1"/>
    <col min="5" max="5" width="26" bestFit="1" customWidth="1"/>
    <col min="6" max="6" width="20.90625" bestFit="1" customWidth="1"/>
    <col min="8" max="8" width="12.1796875" customWidth="1"/>
    <col min="9" max="9" width="20.453125" customWidth="1"/>
  </cols>
  <sheetData>
    <row r="3" spans="1:9" x14ac:dyDescent="0.35">
      <c r="A3" t="s">
        <v>369</v>
      </c>
      <c r="B3" t="s">
        <v>573</v>
      </c>
      <c r="E3" t="s">
        <v>574</v>
      </c>
      <c r="F3" t="s">
        <v>575</v>
      </c>
    </row>
    <row r="4" spans="1:9" x14ac:dyDescent="0.35">
      <c r="A4" s="16" t="s">
        <v>536</v>
      </c>
      <c r="B4" s="1">
        <v>0.1928</v>
      </c>
      <c r="E4" t="s">
        <v>291</v>
      </c>
      <c r="F4" s="1">
        <v>1.26E-2</v>
      </c>
    </row>
    <row r="5" spans="1:9" x14ac:dyDescent="0.35">
      <c r="A5" s="16" t="s">
        <v>541</v>
      </c>
      <c r="B5" s="1">
        <v>3.2299999999999995E-2</v>
      </c>
      <c r="E5" t="s">
        <v>274</v>
      </c>
      <c r="F5" s="1">
        <v>1.3899999999999999E-2</v>
      </c>
    </row>
    <row r="6" spans="1:9" x14ac:dyDescent="0.35">
      <c r="A6" s="16" t="s">
        <v>562</v>
      </c>
      <c r="B6" s="1">
        <v>2.76E-2</v>
      </c>
      <c r="E6" t="s">
        <v>251</v>
      </c>
      <c r="F6" s="1">
        <v>2.4800000000000003E-2</v>
      </c>
    </row>
    <row r="7" spans="1:9" x14ac:dyDescent="0.35">
      <c r="A7" s="16" t="s">
        <v>540</v>
      </c>
      <c r="B7" s="1">
        <v>0.11109999999999999</v>
      </c>
      <c r="E7" t="s">
        <v>232</v>
      </c>
      <c r="F7" s="1">
        <v>2.7400000000000001E-2</v>
      </c>
    </row>
    <row r="8" spans="1:9" x14ac:dyDescent="0.35">
      <c r="A8" s="16" t="s">
        <v>535</v>
      </c>
      <c r="B8" s="1">
        <v>0.21210000000000001</v>
      </c>
      <c r="E8" t="s">
        <v>113</v>
      </c>
      <c r="F8" s="1">
        <v>3.1600000000000003E-2</v>
      </c>
    </row>
    <row r="9" spans="1:9" x14ac:dyDescent="0.35">
      <c r="A9" s="16" t="s">
        <v>534</v>
      </c>
      <c r="B9" s="1">
        <v>4.3099999999999999E-2</v>
      </c>
      <c r="E9" t="s">
        <v>192</v>
      </c>
      <c r="F9" s="1">
        <v>3.5000000000000003E-2</v>
      </c>
    </row>
    <row r="10" spans="1:9" x14ac:dyDescent="0.35">
      <c r="A10" s="16" t="s">
        <v>533</v>
      </c>
      <c r="B10" s="1">
        <v>0.24860000000000002</v>
      </c>
      <c r="E10" t="s">
        <v>185</v>
      </c>
      <c r="F10" s="1">
        <v>3.9300000000000002E-2</v>
      </c>
    </row>
    <row r="11" spans="1:9" x14ac:dyDescent="0.35">
      <c r="A11" s="16" t="s">
        <v>563</v>
      </c>
      <c r="B11" s="1">
        <v>2.7900000000000001E-2</v>
      </c>
      <c r="E11" t="s">
        <v>284</v>
      </c>
      <c r="F11" s="1">
        <v>3.9600000000000003E-2</v>
      </c>
    </row>
    <row r="12" spans="1:9" x14ac:dyDescent="0.35">
      <c r="A12" s="16" t="s">
        <v>537</v>
      </c>
      <c r="B12" s="1">
        <v>8.1699999999999995E-2</v>
      </c>
      <c r="E12" t="s">
        <v>216</v>
      </c>
      <c r="F12" s="1">
        <v>4.1800000000000004E-2</v>
      </c>
    </row>
    <row r="13" spans="1:9" x14ac:dyDescent="0.35">
      <c r="A13" s="16" t="s">
        <v>538</v>
      </c>
      <c r="B13" s="1">
        <v>0.12720000000000001</v>
      </c>
      <c r="E13" t="s">
        <v>181</v>
      </c>
      <c r="F13" s="1">
        <v>4.9600000000000005E-2</v>
      </c>
    </row>
    <row r="14" spans="1:9" x14ac:dyDescent="0.35">
      <c r="A14" s="16" t="s">
        <v>539</v>
      </c>
      <c r="B14" s="1">
        <v>0.2253</v>
      </c>
      <c r="E14" t="s">
        <v>225</v>
      </c>
      <c r="F14" s="1">
        <v>5.0099999999999999E-2</v>
      </c>
    </row>
    <row r="15" spans="1:9" x14ac:dyDescent="0.35">
      <c r="A15" s="16" t="s">
        <v>532</v>
      </c>
      <c r="B15" s="1">
        <v>0.38380000000000003</v>
      </c>
      <c r="E15" t="s">
        <v>141</v>
      </c>
      <c r="F15" s="1">
        <v>5.1799999999999999E-2</v>
      </c>
    </row>
    <row r="16" spans="1:9" x14ac:dyDescent="0.35">
      <c r="A16" s="16" t="s">
        <v>523</v>
      </c>
      <c r="B16" s="1">
        <v>1.7135000000000002</v>
      </c>
      <c r="E16" t="s">
        <v>118</v>
      </c>
      <c r="F16" s="1">
        <v>6.1200000000000004E-2</v>
      </c>
      <c r="I16" s="1"/>
    </row>
    <row r="17" spans="5:6" x14ac:dyDescent="0.35">
      <c r="E17" t="s">
        <v>84</v>
      </c>
      <c r="F17" s="1">
        <v>6.4599999999999991E-2</v>
      </c>
    </row>
    <row r="18" spans="5:6" x14ac:dyDescent="0.35">
      <c r="E18" t="s">
        <v>148</v>
      </c>
      <c r="F18" s="1">
        <v>7.3999999999999996E-2</v>
      </c>
    </row>
    <row r="19" spans="5:6" x14ac:dyDescent="0.35">
      <c r="E19" t="s">
        <v>126</v>
      </c>
      <c r="F19" s="1">
        <v>7.9399999999999998E-2</v>
      </c>
    </row>
    <row r="20" spans="5:6" x14ac:dyDescent="0.35">
      <c r="E20" t="s">
        <v>171</v>
      </c>
      <c r="F20" s="1">
        <v>0.11370000000000001</v>
      </c>
    </row>
    <row r="21" spans="5:6" x14ac:dyDescent="0.35">
      <c r="E21" t="s">
        <v>161</v>
      </c>
      <c r="F21" s="1">
        <v>0.1532</v>
      </c>
    </row>
    <row r="22" spans="5:6" x14ac:dyDescent="0.35">
      <c r="E22" t="s">
        <v>104</v>
      </c>
      <c r="F22" s="1">
        <v>0.22559999999999999</v>
      </c>
    </row>
    <row r="23" spans="5:6" x14ac:dyDescent="0.35">
      <c r="E23" t="s">
        <v>133</v>
      </c>
      <c r="F23" s="1">
        <v>0.24169999999999997</v>
      </c>
    </row>
    <row r="24" spans="5:6" x14ac:dyDescent="0.35">
      <c r="E24" t="s">
        <v>19</v>
      </c>
      <c r="F24" s="1">
        <v>0.28259999999999996</v>
      </c>
    </row>
    <row r="25" spans="5:6" x14ac:dyDescent="0.35">
      <c r="F25" s="1"/>
    </row>
    <row r="27" spans="5:6" x14ac:dyDescent="0.35">
      <c r="E27" t="s">
        <v>369</v>
      </c>
      <c r="F27" t="s">
        <v>575</v>
      </c>
    </row>
    <row r="28" spans="5:6" x14ac:dyDescent="0.35">
      <c r="E28" t="s">
        <v>536</v>
      </c>
      <c r="F28" s="1">
        <v>0.1928</v>
      </c>
    </row>
    <row r="29" spans="5:6" x14ac:dyDescent="0.35">
      <c r="E29" t="s">
        <v>541</v>
      </c>
      <c r="F29" s="1">
        <v>3.2299999999999995E-2</v>
      </c>
    </row>
    <row r="30" spans="5:6" x14ac:dyDescent="0.35">
      <c r="E30" t="s">
        <v>562</v>
      </c>
      <c r="F30" s="1">
        <v>2.76E-2</v>
      </c>
    </row>
    <row r="31" spans="5:6" x14ac:dyDescent="0.35">
      <c r="E31" t="s">
        <v>540</v>
      </c>
      <c r="F31" s="1">
        <v>0.11109999999999999</v>
      </c>
    </row>
    <row r="32" spans="5:6" x14ac:dyDescent="0.35">
      <c r="E32" t="s">
        <v>535</v>
      </c>
      <c r="F32" s="1">
        <v>0.21210000000000001</v>
      </c>
    </row>
    <row r="33" spans="5:6" x14ac:dyDescent="0.35">
      <c r="E33" t="s">
        <v>534</v>
      </c>
      <c r="F33" s="1">
        <v>4.3099999999999999E-2</v>
      </c>
    </row>
    <row r="34" spans="5:6" x14ac:dyDescent="0.35">
      <c r="E34" t="s">
        <v>533</v>
      </c>
      <c r="F34" s="1">
        <v>0.24860000000000002</v>
      </c>
    </row>
    <row r="35" spans="5:6" x14ac:dyDescent="0.35">
      <c r="E35" t="s">
        <v>563</v>
      </c>
      <c r="F35" s="1">
        <v>2.7900000000000001E-2</v>
      </c>
    </row>
    <row r="36" spans="5:6" x14ac:dyDescent="0.35">
      <c r="E36" t="s">
        <v>537</v>
      </c>
      <c r="F36" s="1">
        <v>8.1699999999999995E-2</v>
      </c>
    </row>
    <row r="37" spans="5:6" x14ac:dyDescent="0.35">
      <c r="E37" t="s">
        <v>538</v>
      </c>
      <c r="F37" s="1">
        <v>0.12720000000000001</v>
      </c>
    </row>
    <row r="38" spans="5:6" x14ac:dyDescent="0.35">
      <c r="E38" t="s">
        <v>539</v>
      </c>
      <c r="F38" s="1">
        <v>0.2253</v>
      </c>
    </row>
    <row r="39" spans="5:6" x14ac:dyDescent="0.35">
      <c r="E39" t="s">
        <v>532</v>
      </c>
      <c r="F39" s="1">
        <v>0.38380000000000003</v>
      </c>
    </row>
  </sheetData>
  <pageMargins left="0.7" right="0.7" top="0.75" bottom="0.75" header="0.3" footer="0.3"/>
  <tableParts count="2">
    <tablePart r:id="rId2"/>
    <tablePart r:id="rId3"/>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3DC00-B706-4986-AEF1-EAFC2D5F172B}">
  <sheetPr codeName="Sheet33"/>
  <dimension ref="A3:E12"/>
  <sheetViews>
    <sheetView workbookViewId="0">
      <selection activeCell="M5" sqref="M5"/>
    </sheetView>
  </sheetViews>
  <sheetFormatPr defaultRowHeight="14.5" x14ac:dyDescent="0.35"/>
  <cols>
    <col min="1" max="1" width="15.90625" bestFit="1" customWidth="1"/>
    <col min="2" max="3" width="19.54296875" bestFit="1" customWidth="1"/>
    <col min="4" max="4" width="12.1796875" customWidth="1"/>
    <col min="5" max="5" width="21.36328125" customWidth="1"/>
  </cols>
  <sheetData>
    <row r="3" spans="1:5" x14ac:dyDescent="0.35">
      <c r="A3" t="s">
        <v>369</v>
      </c>
      <c r="B3" t="s">
        <v>576</v>
      </c>
      <c r="D3" t="s">
        <v>369</v>
      </c>
      <c r="E3" t="s">
        <v>576</v>
      </c>
    </row>
    <row r="4" spans="1:5" x14ac:dyDescent="0.35">
      <c r="A4" s="16" t="s">
        <v>550</v>
      </c>
      <c r="B4" s="5">
        <v>8.0714285714285712</v>
      </c>
      <c r="D4" s="16" t="s">
        <v>550</v>
      </c>
      <c r="E4" s="5">
        <v>8.0714285714285712</v>
      </c>
    </row>
    <row r="5" spans="1:5" x14ac:dyDescent="0.35">
      <c r="A5" s="16" t="s">
        <v>547</v>
      </c>
      <c r="B5" s="5">
        <v>10.833333333333334</v>
      </c>
      <c r="D5" s="16" t="s">
        <v>547</v>
      </c>
      <c r="E5" s="5">
        <v>10.833333333333334</v>
      </c>
    </row>
    <row r="6" spans="1:5" x14ac:dyDescent="0.35">
      <c r="A6" s="16" t="s">
        <v>552</v>
      </c>
      <c r="B6" s="5">
        <v>13.2</v>
      </c>
      <c r="D6" s="16" t="s">
        <v>552</v>
      </c>
      <c r="E6" s="5">
        <v>13.2</v>
      </c>
    </row>
    <row r="7" spans="1:5" x14ac:dyDescent="0.35">
      <c r="A7" s="16" t="s">
        <v>546</v>
      </c>
      <c r="B7" s="5">
        <v>16.25</v>
      </c>
      <c r="D7" s="16" t="s">
        <v>546</v>
      </c>
      <c r="E7" s="5">
        <v>16.25</v>
      </c>
    </row>
    <row r="8" spans="1:5" x14ac:dyDescent="0.35">
      <c r="A8" s="16" t="s">
        <v>545</v>
      </c>
      <c r="B8" s="5">
        <v>18.333333333333332</v>
      </c>
      <c r="D8" s="16" t="s">
        <v>545</v>
      </c>
      <c r="E8" s="5">
        <v>18.333333333333332</v>
      </c>
    </row>
    <row r="9" spans="1:5" x14ac:dyDescent="0.35">
      <c r="A9" s="16" t="s">
        <v>544</v>
      </c>
      <c r="B9" s="5">
        <v>21.5</v>
      </c>
      <c r="D9" s="16" t="s">
        <v>544</v>
      </c>
      <c r="E9" s="5">
        <v>21.5</v>
      </c>
    </row>
    <row r="10" spans="1:5" x14ac:dyDescent="0.35">
      <c r="A10" s="16" t="s">
        <v>548</v>
      </c>
      <c r="B10" s="5">
        <v>26.333333333333332</v>
      </c>
      <c r="D10" s="16" t="s">
        <v>548</v>
      </c>
      <c r="E10" s="5">
        <v>26.333333333333332</v>
      </c>
    </row>
    <row r="11" spans="1:5" x14ac:dyDescent="0.35">
      <c r="A11" s="16" t="s">
        <v>551</v>
      </c>
      <c r="B11" s="5">
        <v>35.8125</v>
      </c>
      <c r="D11" s="16" t="s">
        <v>551</v>
      </c>
      <c r="E11" s="5">
        <v>35.8125</v>
      </c>
    </row>
    <row r="12" spans="1:5" x14ac:dyDescent="0.35">
      <c r="A12" s="16" t="s">
        <v>549</v>
      </c>
      <c r="B12" s="5">
        <v>55.083333333333336</v>
      </c>
      <c r="D12" s="16" t="s">
        <v>549</v>
      </c>
      <c r="E12" s="5">
        <v>55.083333333333336</v>
      </c>
    </row>
  </sheetData>
  <pageMargins left="0.7" right="0.7" top="0.75" bottom="0.75" header="0.3" footer="0.3"/>
  <tableParts count="1">
    <tablePart r:id="rId2"/>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573ECF-45A6-49EC-8FF5-6B2108708E4C}">
  <sheetPr codeName="Sheet34"/>
  <dimension ref="A20:E109"/>
  <sheetViews>
    <sheetView zoomScale="71" workbookViewId="0">
      <selection activeCell="M5" sqref="M5"/>
    </sheetView>
  </sheetViews>
  <sheetFormatPr defaultRowHeight="14.5" x14ac:dyDescent="0.35"/>
  <cols>
    <col min="1" max="1" width="12.81640625" customWidth="1"/>
    <col min="2" max="2" width="10.08984375" bestFit="1" customWidth="1"/>
    <col min="3" max="3" width="26" bestFit="1" customWidth="1"/>
    <col min="4" max="4" width="13.54296875" style="5" bestFit="1" customWidth="1"/>
    <col min="5" max="5" width="15.26953125" style="1" bestFit="1" customWidth="1"/>
    <col min="7" max="7" width="11" customWidth="1"/>
    <col min="8" max="8" width="20.453125" customWidth="1"/>
  </cols>
  <sheetData>
    <row r="20" spans="1:5" x14ac:dyDescent="0.35">
      <c r="A20" t="s">
        <v>0</v>
      </c>
      <c r="B20" t="s">
        <v>3</v>
      </c>
      <c r="C20" t="s">
        <v>565</v>
      </c>
      <c r="D20" s="5" t="s">
        <v>8</v>
      </c>
      <c r="E20" s="1" t="s">
        <v>575</v>
      </c>
    </row>
    <row r="21" spans="1:5" x14ac:dyDescent="0.35">
      <c r="A21" t="s">
        <v>278</v>
      </c>
      <c r="B21" t="s">
        <v>104</v>
      </c>
      <c r="C21" t="s">
        <v>532</v>
      </c>
      <c r="D21" s="5">
        <v>6</v>
      </c>
      <c r="E21" s="1">
        <v>2.64E-2</v>
      </c>
    </row>
    <row r="22" spans="1:5" x14ac:dyDescent="0.35">
      <c r="A22" t="s">
        <v>340</v>
      </c>
      <c r="B22" t="s">
        <v>225</v>
      </c>
      <c r="C22" t="s">
        <v>533</v>
      </c>
      <c r="D22" s="5">
        <v>4</v>
      </c>
      <c r="E22" s="1">
        <v>7.4999999999999997E-3</v>
      </c>
    </row>
    <row r="23" spans="1:5" x14ac:dyDescent="0.35">
      <c r="A23" t="s">
        <v>269</v>
      </c>
      <c r="B23" t="s">
        <v>225</v>
      </c>
      <c r="C23" t="s">
        <v>533</v>
      </c>
      <c r="D23" s="5">
        <v>7</v>
      </c>
      <c r="E23" s="1">
        <v>1.6400000000000001E-2</v>
      </c>
    </row>
    <row r="24" spans="1:5" x14ac:dyDescent="0.35">
      <c r="A24" t="s">
        <v>168</v>
      </c>
      <c r="B24" t="s">
        <v>171</v>
      </c>
      <c r="C24" t="s">
        <v>532</v>
      </c>
      <c r="D24" s="5">
        <v>13</v>
      </c>
      <c r="E24" s="1">
        <v>2.5399999999999999E-2</v>
      </c>
    </row>
    <row r="25" spans="1:5" x14ac:dyDescent="0.35">
      <c r="A25" t="s">
        <v>119</v>
      </c>
      <c r="B25" t="s">
        <v>118</v>
      </c>
      <c r="C25" t="s">
        <v>534</v>
      </c>
      <c r="D25" s="5">
        <v>18</v>
      </c>
      <c r="E25" s="1">
        <v>3.1600000000000003E-2</v>
      </c>
    </row>
    <row r="26" spans="1:5" x14ac:dyDescent="0.35">
      <c r="A26" t="s">
        <v>266</v>
      </c>
      <c r="B26" t="s">
        <v>104</v>
      </c>
      <c r="C26" t="s">
        <v>532</v>
      </c>
      <c r="D26" s="5">
        <v>7</v>
      </c>
      <c r="E26" s="1">
        <v>1.8200000000000001E-2</v>
      </c>
    </row>
    <row r="27" spans="1:5" x14ac:dyDescent="0.35">
      <c r="A27" t="s">
        <v>193</v>
      </c>
      <c r="B27" t="s">
        <v>133</v>
      </c>
      <c r="C27" t="s">
        <v>535</v>
      </c>
      <c r="D27" s="5">
        <v>11</v>
      </c>
      <c r="E27" s="1">
        <v>2.0500000000000001E-2</v>
      </c>
    </row>
    <row r="28" spans="1:5" x14ac:dyDescent="0.35">
      <c r="A28" t="s">
        <v>359</v>
      </c>
      <c r="B28" t="s">
        <v>216</v>
      </c>
      <c r="C28" t="s">
        <v>533</v>
      </c>
      <c r="D28" s="5">
        <v>3</v>
      </c>
      <c r="E28" s="1">
        <v>5.7000000000000002E-3</v>
      </c>
    </row>
    <row r="29" spans="1:5" x14ac:dyDescent="0.35">
      <c r="A29" t="s">
        <v>130</v>
      </c>
      <c r="B29" t="s">
        <v>133</v>
      </c>
      <c r="C29" t="s">
        <v>533</v>
      </c>
      <c r="D29" s="5">
        <v>17</v>
      </c>
      <c r="E29" s="1">
        <v>0.03</v>
      </c>
    </row>
    <row r="30" spans="1:5" x14ac:dyDescent="0.35">
      <c r="A30" t="s">
        <v>145</v>
      </c>
      <c r="B30" t="s">
        <v>148</v>
      </c>
      <c r="C30" t="s">
        <v>536</v>
      </c>
      <c r="D30" s="5">
        <v>14</v>
      </c>
      <c r="E30" s="1">
        <v>2.86E-2</v>
      </c>
    </row>
    <row r="31" spans="1:5" x14ac:dyDescent="0.35">
      <c r="A31" t="s">
        <v>220</v>
      </c>
      <c r="B31" t="s">
        <v>171</v>
      </c>
      <c r="C31" t="s">
        <v>532</v>
      </c>
      <c r="D31" s="5">
        <v>10</v>
      </c>
      <c r="E31" s="1">
        <v>1.6799999999999999E-2</v>
      </c>
    </row>
    <row r="32" spans="1:5" x14ac:dyDescent="0.35">
      <c r="A32" t="s">
        <v>281</v>
      </c>
      <c r="B32" t="s">
        <v>284</v>
      </c>
      <c r="C32" t="s">
        <v>537</v>
      </c>
      <c r="D32" s="5">
        <v>6</v>
      </c>
      <c r="E32" s="1">
        <v>1.6500000000000001E-2</v>
      </c>
    </row>
    <row r="33" spans="1:5" x14ac:dyDescent="0.35">
      <c r="A33" t="s">
        <v>367</v>
      </c>
      <c r="B33" t="s">
        <v>225</v>
      </c>
      <c r="C33" t="s">
        <v>535</v>
      </c>
      <c r="D33" s="5">
        <v>1</v>
      </c>
      <c r="E33" s="1">
        <v>0</v>
      </c>
    </row>
    <row r="34" spans="1:5" x14ac:dyDescent="0.35">
      <c r="A34" t="s">
        <v>255</v>
      </c>
      <c r="B34" t="s">
        <v>232</v>
      </c>
      <c r="C34" t="s">
        <v>533</v>
      </c>
      <c r="D34" s="5">
        <v>8</v>
      </c>
      <c r="E34" s="1">
        <v>1.23E-2</v>
      </c>
    </row>
    <row r="35" spans="1:5" x14ac:dyDescent="0.35">
      <c r="A35" t="s">
        <v>326</v>
      </c>
      <c r="B35" t="s">
        <v>161</v>
      </c>
      <c r="C35" t="s">
        <v>538</v>
      </c>
      <c r="D35" s="5">
        <v>5</v>
      </c>
      <c r="E35" s="1">
        <v>8.3000000000000001E-3</v>
      </c>
    </row>
    <row r="36" spans="1:5" x14ac:dyDescent="0.35">
      <c r="A36" t="s">
        <v>355</v>
      </c>
      <c r="B36" t="s">
        <v>171</v>
      </c>
      <c r="C36" t="s">
        <v>532</v>
      </c>
      <c r="D36" s="5">
        <v>3</v>
      </c>
      <c r="E36" s="1">
        <v>8.5000000000000006E-3</v>
      </c>
    </row>
    <row r="37" spans="1:5" x14ac:dyDescent="0.35">
      <c r="A37" t="s">
        <v>294</v>
      </c>
      <c r="B37" t="s">
        <v>104</v>
      </c>
      <c r="C37" t="s">
        <v>534</v>
      </c>
      <c r="D37" s="5">
        <v>6</v>
      </c>
      <c r="E37" s="1">
        <v>1.15E-2</v>
      </c>
    </row>
    <row r="38" spans="1:5" x14ac:dyDescent="0.35">
      <c r="A38" t="s">
        <v>337</v>
      </c>
      <c r="B38" t="s">
        <v>133</v>
      </c>
      <c r="C38" t="s">
        <v>533</v>
      </c>
      <c r="D38" s="5">
        <v>4</v>
      </c>
      <c r="E38" s="1">
        <v>7.7999999999999996E-3</v>
      </c>
    </row>
    <row r="39" spans="1:5" x14ac:dyDescent="0.35">
      <c r="A39" t="s">
        <v>246</v>
      </c>
      <c r="B39" t="s">
        <v>171</v>
      </c>
      <c r="C39" t="s">
        <v>537</v>
      </c>
      <c r="D39" s="5">
        <v>8</v>
      </c>
      <c r="E39" s="1">
        <v>1.54E-2</v>
      </c>
    </row>
    <row r="40" spans="1:5" x14ac:dyDescent="0.35">
      <c r="A40" t="s">
        <v>81</v>
      </c>
      <c r="B40" t="s">
        <v>84</v>
      </c>
      <c r="C40" t="s">
        <v>539</v>
      </c>
      <c r="D40" s="5">
        <v>30</v>
      </c>
      <c r="E40" s="1">
        <v>4.5699999999999998E-2</v>
      </c>
    </row>
    <row r="41" spans="1:5" x14ac:dyDescent="0.35">
      <c r="A41" t="s">
        <v>264</v>
      </c>
      <c r="B41" t="s">
        <v>161</v>
      </c>
      <c r="C41" t="s">
        <v>540</v>
      </c>
      <c r="D41" s="5">
        <v>7</v>
      </c>
      <c r="E41" s="1">
        <v>1.95E-2</v>
      </c>
    </row>
    <row r="42" spans="1:5" x14ac:dyDescent="0.35">
      <c r="A42" t="s">
        <v>305</v>
      </c>
      <c r="B42" t="s">
        <v>133</v>
      </c>
      <c r="C42" t="s">
        <v>541</v>
      </c>
      <c r="D42" s="5">
        <v>5</v>
      </c>
      <c r="E42" s="1">
        <v>1.44E-2</v>
      </c>
    </row>
    <row r="43" spans="1:5" x14ac:dyDescent="0.35">
      <c r="A43" t="s">
        <v>115</v>
      </c>
      <c r="B43" t="s">
        <v>118</v>
      </c>
      <c r="C43" t="s">
        <v>533</v>
      </c>
      <c r="D43" s="5">
        <v>19</v>
      </c>
      <c r="E43" s="1">
        <v>2.9600000000000001E-2</v>
      </c>
    </row>
    <row r="44" spans="1:5" x14ac:dyDescent="0.35">
      <c r="A44" t="s">
        <v>134</v>
      </c>
      <c r="B44" t="s">
        <v>104</v>
      </c>
      <c r="C44" t="s">
        <v>535</v>
      </c>
      <c r="D44" s="5">
        <v>15</v>
      </c>
      <c r="E44" s="1">
        <v>2.4199999999999999E-2</v>
      </c>
    </row>
    <row r="45" spans="1:5" x14ac:dyDescent="0.35">
      <c r="A45" t="s">
        <v>344</v>
      </c>
      <c r="B45" t="s">
        <v>133</v>
      </c>
      <c r="C45" t="s">
        <v>535</v>
      </c>
      <c r="D45" s="5">
        <v>3</v>
      </c>
      <c r="E45" s="1">
        <v>1.6E-2</v>
      </c>
    </row>
    <row r="46" spans="1:5" x14ac:dyDescent="0.35">
      <c r="A46" t="s">
        <v>285</v>
      </c>
      <c r="B46" t="s">
        <v>181</v>
      </c>
      <c r="C46" t="s">
        <v>532</v>
      </c>
      <c r="D46" s="5">
        <v>6</v>
      </c>
      <c r="E46" s="1">
        <v>1.2999999999999999E-2</v>
      </c>
    </row>
    <row r="47" spans="1:5" x14ac:dyDescent="0.35">
      <c r="A47" t="s">
        <v>248</v>
      </c>
      <c r="B47" t="s">
        <v>251</v>
      </c>
      <c r="C47" t="s">
        <v>539</v>
      </c>
      <c r="D47" s="5">
        <v>8</v>
      </c>
      <c r="E47" s="1">
        <v>1.54E-2</v>
      </c>
    </row>
    <row r="48" spans="1:5" x14ac:dyDescent="0.35">
      <c r="A48" t="s">
        <v>312</v>
      </c>
      <c r="B48" t="s">
        <v>216</v>
      </c>
      <c r="C48" t="s">
        <v>535</v>
      </c>
      <c r="D48" s="5">
        <v>5</v>
      </c>
      <c r="E48" s="1">
        <v>1.0800000000000001E-2</v>
      </c>
    </row>
    <row r="49" spans="1:5" x14ac:dyDescent="0.35">
      <c r="A49" t="s">
        <v>213</v>
      </c>
      <c r="B49" t="s">
        <v>216</v>
      </c>
      <c r="C49" t="s">
        <v>539</v>
      </c>
      <c r="D49" s="5">
        <v>10</v>
      </c>
      <c r="E49" s="1">
        <v>1.7000000000000001E-2</v>
      </c>
    </row>
    <row r="50" spans="1:5" x14ac:dyDescent="0.35">
      <c r="A50" t="s">
        <v>235</v>
      </c>
      <c r="B50" t="s">
        <v>161</v>
      </c>
      <c r="C50" t="s">
        <v>538</v>
      </c>
      <c r="D50" s="5">
        <v>9</v>
      </c>
      <c r="E50" s="1">
        <v>1.9699999999999999E-2</v>
      </c>
    </row>
    <row r="51" spans="1:5" x14ac:dyDescent="0.35">
      <c r="A51" t="s">
        <v>186</v>
      </c>
      <c r="B51" t="s">
        <v>19</v>
      </c>
      <c r="C51" t="s">
        <v>535</v>
      </c>
      <c r="D51" s="5">
        <v>11</v>
      </c>
      <c r="E51" s="1">
        <v>3.0599999999999999E-2</v>
      </c>
    </row>
    <row r="52" spans="1:5" x14ac:dyDescent="0.35">
      <c r="A52" t="s">
        <v>364</v>
      </c>
      <c r="B52" t="s">
        <v>126</v>
      </c>
      <c r="C52" t="s">
        <v>533</v>
      </c>
      <c r="D52" s="5">
        <v>2</v>
      </c>
      <c r="E52" s="1">
        <v>4.0000000000000001E-3</v>
      </c>
    </row>
    <row r="53" spans="1:5" x14ac:dyDescent="0.35">
      <c r="A53" t="s">
        <v>158</v>
      </c>
      <c r="B53" t="s">
        <v>161</v>
      </c>
      <c r="C53" t="s">
        <v>536</v>
      </c>
      <c r="D53" s="5">
        <v>14</v>
      </c>
      <c r="E53" s="1">
        <v>2.1299999999999999E-2</v>
      </c>
    </row>
    <row r="54" spans="1:5" x14ac:dyDescent="0.35">
      <c r="A54" t="s">
        <v>123</v>
      </c>
      <c r="B54" t="s">
        <v>126</v>
      </c>
      <c r="C54" t="s">
        <v>532</v>
      </c>
      <c r="D54" s="5">
        <v>18</v>
      </c>
      <c r="E54" s="1">
        <v>2.76E-2</v>
      </c>
    </row>
    <row r="55" spans="1:5" x14ac:dyDescent="0.35">
      <c r="A55" t="s">
        <v>302</v>
      </c>
      <c r="B55" t="s">
        <v>19</v>
      </c>
      <c r="C55" t="s">
        <v>532</v>
      </c>
      <c r="D55" s="5">
        <v>5</v>
      </c>
      <c r="E55" s="1">
        <v>1.8100000000000002E-2</v>
      </c>
    </row>
    <row r="56" spans="1:5" x14ac:dyDescent="0.35">
      <c r="A56" t="s">
        <v>110</v>
      </c>
      <c r="B56" t="s">
        <v>113</v>
      </c>
      <c r="C56" t="s">
        <v>538</v>
      </c>
      <c r="D56" s="5">
        <v>19</v>
      </c>
      <c r="E56" s="1">
        <v>3.1600000000000003E-2</v>
      </c>
    </row>
    <row r="57" spans="1:5" x14ac:dyDescent="0.35">
      <c r="A57" t="s">
        <v>198</v>
      </c>
      <c r="B57" t="s">
        <v>171</v>
      </c>
      <c r="C57" t="s">
        <v>535</v>
      </c>
      <c r="D57" s="5">
        <v>10</v>
      </c>
      <c r="E57" s="1">
        <v>1.9E-2</v>
      </c>
    </row>
    <row r="58" spans="1:5" x14ac:dyDescent="0.35">
      <c r="A58" t="s">
        <v>162</v>
      </c>
      <c r="B58" t="s">
        <v>104</v>
      </c>
      <c r="C58" t="s">
        <v>538</v>
      </c>
      <c r="D58" s="5">
        <v>14</v>
      </c>
      <c r="E58" s="1">
        <v>2.52E-2</v>
      </c>
    </row>
    <row r="59" spans="1:5" x14ac:dyDescent="0.35">
      <c r="A59" t="s">
        <v>328</v>
      </c>
      <c r="B59" t="s">
        <v>133</v>
      </c>
      <c r="C59" t="s">
        <v>532</v>
      </c>
      <c r="D59" s="5">
        <v>4</v>
      </c>
      <c r="E59" s="1">
        <v>7.4099999999999999E-2</v>
      </c>
    </row>
    <row r="60" spans="1:5" x14ac:dyDescent="0.35">
      <c r="A60" t="s">
        <v>149</v>
      </c>
      <c r="B60" t="s">
        <v>133</v>
      </c>
      <c r="C60" t="s">
        <v>539</v>
      </c>
      <c r="D60" s="5">
        <v>14</v>
      </c>
      <c r="E60" s="1">
        <v>2.63E-2</v>
      </c>
    </row>
    <row r="61" spans="1:5" x14ac:dyDescent="0.35">
      <c r="A61" t="s">
        <v>352</v>
      </c>
      <c r="B61" t="s">
        <v>148</v>
      </c>
      <c r="C61" t="s">
        <v>540</v>
      </c>
      <c r="D61" s="5">
        <v>3</v>
      </c>
      <c r="E61" s="1">
        <v>1.0999999999999999E-2</v>
      </c>
    </row>
    <row r="62" spans="1:5" x14ac:dyDescent="0.35">
      <c r="A62" t="s">
        <v>361</v>
      </c>
      <c r="B62" t="s">
        <v>19</v>
      </c>
      <c r="C62" t="s">
        <v>535</v>
      </c>
      <c r="D62" s="5">
        <v>2</v>
      </c>
      <c r="E62" s="1">
        <v>3.2300000000000002E-2</v>
      </c>
    </row>
    <row r="63" spans="1:5" x14ac:dyDescent="0.35">
      <c r="A63" t="s">
        <v>142</v>
      </c>
      <c r="B63" t="s">
        <v>104</v>
      </c>
      <c r="C63" t="s">
        <v>532</v>
      </c>
      <c r="D63" s="5">
        <v>15</v>
      </c>
      <c r="E63" s="1">
        <v>2.3800000000000002E-2</v>
      </c>
    </row>
    <row r="64" spans="1:5" x14ac:dyDescent="0.35">
      <c r="A64" t="s">
        <v>334</v>
      </c>
      <c r="B64" t="s">
        <v>19</v>
      </c>
      <c r="C64" t="s">
        <v>533</v>
      </c>
      <c r="D64" s="5">
        <v>4</v>
      </c>
      <c r="E64" s="1">
        <v>1.72E-2</v>
      </c>
    </row>
    <row r="65" spans="1:5" x14ac:dyDescent="0.35">
      <c r="A65" t="s">
        <v>152</v>
      </c>
      <c r="B65" t="s">
        <v>126</v>
      </c>
      <c r="C65" t="s">
        <v>536</v>
      </c>
      <c r="D65" s="5">
        <v>14</v>
      </c>
      <c r="E65" s="1">
        <v>2.23E-2</v>
      </c>
    </row>
    <row r="66" spans="1:5" x14ac:dyDescent="0.35">
      <c r="A66" t="s">
        <v>175</v>
      </c>
      <c r="B66" t="s">
        <v>126</v>
      </c>
      <c r="C66" t="s">
        <v>533</v>
      </c>
      <c r="D66" s="5">
        <v>12</v>
      </c>
      <c r="E66" s="1">
        <v>2.5499999999999998E-2</v>
      </c>
    </row>
    <row r="67" spans="1:5" x14ac:dyDescent="0.35">
      <c r="A67" t="s">
        <v>252</v>
      </c>
      <c r="B67" t="s">
        <v>19</v>
      </c>
      <c r="C67" t="s">
        <v>539</v>
      </c>
      <c r="D67" s="5">
        <v>8</v>
      </c>
      <c r="E67" s="1">
        <v>1.4E-2</v>
      </c>
    </row>
    <row r="68" spans="1:5" x14ac:dyDescent="0.35">
      <c r="A68" t="s">
        <v>210</v>
      </c>
      <c r="B68" t="s">
        <v>181</v>
      </c>
      <c r="C68" t="s">
        <v>535</v>
      </c>
      <c r="D68" s="5">
        <v>10</v>
      </c>
      <c r="E68" s="1">
        <v>1.7100000000000001E-2</v>
      </c>
    </row>
    <row r="69" spans="1:5" x14ac:dyDescent="0.35">
      <c r="A69" t="s">
        <v>261</v>
      </c>
      <c r="B69" t="s">
        <v>185</v>
      </c>
      <c r="C69" t="s">
        <v>537</v>
      </c>
      <c r="D69" s="5">
        <v>7</v>
      </c>
      <c r="E69" s="1">
        <v>2.0899999999999998E-2</v>
      </c>
    </row>
    <row r="70" spans="1:5" x14ac:dyDescent="0.35">
      <c r="A70" t="s">
        <v>165</v>
      </c>
      <c r="B70" t="s">
        <v>148</v>
      </c>
      <c r="C70" t="s">
        <v>540</v>
      </c>
      <c r="D70" s="5">
        <v>13</v>
      </c>
      <c r="E70" s="1">
        <v>3.44E-2</v>
      </c>
    </row>
    <row r="71" spans="1:5" x14ac:dyDescent="0.35">
      <c r="A71" t="s">
        <v>320</v>
      </c>
      <c r="B71" t="s">
        <v>104</v>
      </c>
      <c r="C71" t="s">
        <v>540</v>
      </c>
      <c r="D71" s="5">
        <v>5</v>
      </c>
      <c r="E71" s="1">
        <v>8.6E-3</v>
      </c>
    </row>
    <row r="72" spans="1:5" x14ac:dyDescent="0.35">
      <c r="A72" t="s">
        <v>357</v>
      </c>
      <c r="B72" t="s">
        <v>171</v>
      </c>
      <c r="C72" t="s">
        <v>538</v>
      </c>
      <c r="D72" s="5">
        <v>3</v>
      </c>
      <c r="E72" s="1">
        <v>8.0999999999999996E-3</v>
      </c>
    </row>
    <row r="73" spans="1:5" x14ac:dyDescent="0.35">
      <c r="A73" t="s">
        <v>310</v>
      </c>
      <c r="B73" t="s">
        <v>284</v>
      </c>
      <c r="C73" t="s">
        <v>537</v>
      </c>
      <c r="D73" s="5">
        <v>5</v>
      </c>
      <c r="E73" s="1">
        <v>1.12E-2</v>
      </c>
    </row>
    <row r="74" spans="1:5" x14ac:dyDescent="0.35">
      <c r="A74" t="s">
        <v>207</v>
      </c>
      <c r="B74" t="s">
        <v>19</v>
      </c>
      <c r="C74" t="s">
        <v>532</v>
      </c>
      <c r="D74" s="5">
        <v>10</v>
      </c>
      <c r="E74" s="1">
        <v>1.7100000000000001E-2</v>
      </c>
    </row>
    <row r="75" spans="1:5" x14ac:dyDescent="0.35">
      <c r="A75" t="s">
        <v>226</v>
      </c>
      <c r="B75" t="s">
        <v>104</v>
      </c>
      <c r="C75" t="s">
        <v>533</v>
      </c>
      <c r="D75" s="5">
        <v>10</v>
      </c>
      <c r="E75" s="1">
        <v>1.5800000000000002E-2</v>
      </c>
    </row>
    <row r="76" spans="1:5" x14ac:dyDescent="0.35">
      <c r="A76" t="s">
        <v>297</v>
      </c>
      <c r="B76" t="s">
        <v>225</v>
      </c>
      <c r="C76" t="s">
        <v>532</v>
      </c>
      <c r="D76" s="5">
        <v>6</v>
      </c>
      <c r="E76" s="1">
        <v>1.04E-2</v>
      </c>
    </row>
    <row r="77" spans="1:5" x14ac:dyDescent="0.35">
      <c r="A77" t="s">
        <v>201</v>
      </c>
      <c r="B77" t="s">
        <v>84</v>
      </c>
      <c r="C77" t="s">
        <v>539</v>
      </c>
      <c r="D77" s="5">
        <v>10</v>
      </c>
      <c r="E77" s="1">
        <v>1.89E-2</v>
      </c>
    </row>
    <row r="78" spans="1:5" x14ac:dyDescent="0.35">
      <c r="A78" t="s">
        <v>318</v>
      </c>
      <c r="B78" t="s">
        <v>251</v>
      </c>
      <c r="C78" t="s">
        <v>532</v>
      </c>
      <c r="D78" s="5">
        <v>5</v>
      </c>
      <c r="E78" s="1">
        <v>9.4000000000000004E-3</v>
      </c>
    </row>
    <row r="79" spans="1:5" x14ac:dyDescent="0.35">
      <c r="A79" t="s">
        <v>244</v>
      </c>
      <c r="B79" t="s">
        <v>161</v>
      </c>
      <c r="C79" t="s">
        <v>536</v>
      </c>
      <c r="D79" s="5">
        <v>9</v>
      </c>
      <c r="E79" s="1">
        <v>1.4500000000000001E-2</v>
      </c>
    </row>
    <row r="80" spans="1:5" x14ac:dyDescent="0.35">
      <c r="A80" t="s">
        <v>172</v>
      </c>
      <c r="B80" t="s">
        <v>161</v>
      </c>
      <c r="C80" t="s">
        <v>540</v>
      </c>
      <c r="D80" s="5">
        <v>13</v>
      </c>
      <c r="E80" s="1">
        <v>2.52E-2</v>
      </c>
    </row>
    <row r="81" spans="1:5" x14ac:dyDescent="0.35">
      <c r="A81" t="s">
        <v>101</v>
      </c>
      <c r="B81" t="s">
        <v>104</v>
      </c>
      <c r="C81" t="s">
        <v>536</v>
      </c>
      <c r="D81" s="5">
        <v>28</v>
      </c>
      <c r="E81" s="1">
        <v>4.5400000000000003E-2</v>
      </c>
    </row>
    <row r="82" spans="1:5" x14ac:dyDescent="0.35">
      <c r="A82" t="s">
        <v>308</v>
      </c>
      <c r="B82" t="s">
        <v>284</v>
      </c>
      <c r="C82" t="s">
        <v>532</v>
      </c>
      <c r="D82" s="5">
        <v>5</v>
      </c>
      <c r="E82" s="1">
        <v>1.1900000000000001E-2</v>
      </c>
    </row>
    <row r="83" spans="1:5" x14ac:dyDescent="0.35">
      <c r="A83" t="s">
        <v>127</v>
      </c>
      <c r="B83" t="s">
        <v>19</v>
      </c>
      <c r="C83" t="s">
        <v>562</v>
      </c>
      <c r="D83" s="5">
        <v>18</v>
      </c>
      <c r="E83" s="1">
        <v>2.76E-2</v>
      </c>
    </row>
    <row r="84" spans="1:5" x14ac:dyDescent="0.35">
      <c r="A84" t="s">
        <v>178</v>
      </c>
      <c r="B84" t="s">
        <v>181</v>
      </c>
      <c r="C84" t="s">
        <v>538</v>
      </c>
      <c r="D84" s="5">
        <v>12</v>
      </c>
      <c r="E84" s="1">
        <v>1.95E-2</v>
      </c>
    </row>
    <row r="85" spans="1:5" x14ac:dyDescent="0.35">
      <c r="A85" t="s">
        <v>196</v>
      </c>
      <c r="B85" t="s">
        <v>161</v>
      </c>
      <c r="C85" t="s">
        <v>541</v>
      </c>
      <c r="D85" s="5">
        <v>11</v>
      </c>
      <c r="E85" s="1">
        <v>1.7899999999999999E-2</v>
      </c>
    </row>
    <row r="86" spans="1:5" x14ac:dyDescent="0.35">
      <c r="A86" t="s">
        <v>229</v>
      </c>
      <c r="B86" t="s">
        <v>232</v>
      </c>
      <c r="C86" t="s">
        <v>539</v>
      </c>
      <c r="D86" s="5">
        <v>10</v>
      </c>
      <c r="E86" s="1">
        <v>1.5100000000000001E-2</v>
      </c>
    </row>
    <row r="87" spans="1:5" x14ac:dyDescent="0.35">
      <c r="A87" t="s">
        <v>323</v>
      </c>
      <c r="B87" t="s">
        <v>216</v>
      </c>
      <c r="C87" t="s">
        <v>536</v>
      </c>
      <c r="D87" s="5">
        <v>5</v>
      </c>
      <c r="E87" s="1">
        <v>8.3000000000000001E-3</v>
      </c>
    </row>
    <row r="88" spans="1:5" x14ac:dyDescent="0.35">
      <c r="A88" t="s">
        <v>288</v>
      </c>
      <c r="B88" t="s">
        <v>291</v>
      </c>
      <c r="C88" t="s">
        <v>533</v>
      </c>
      <c r="D88" s="5">
        <v>6</v>
      </c>
      <c r="E88" s="1">
        <v>1.26E-2</v>
      </c>
    </row>
    <row r="89" spans="1:5" x14ac:dyDescent="0.35">
      <c r="A89" t="s">
        <v>16</v>
      </c>
      <c r="B89" t="s">
        <v>19</v>
      </c>
      <c r="C89" t="s">
        <v>532</v>
      </c>
      <c r="D89" s="5">
        <v>31</v>
      </c>
      <c r="E89" s="1">
        <v>5.4399999999999997E-2</v>
      </c>
    </row>
    <row r="90" spans="1:5" x14ac:dyDescent="0.35">
      <c r="A90" t="s">
        <v>233</v>
      </c>
      <c r="B90" t="s">
        <v>171</v>
      </c>
      <c r="C90" t="s">
        <v>539</v>
      </c>
      <c r="D90" s="5">
        <v>9</v>
      </c>
      <c r="E90" s="1">
        <v>2.0500000000000001E-2</v>
      </c>
    </row>
    <row r="91" spans="1:5" x14ac:dyDescent="0.35">
      <c r="A91" t="s">
        <v>275</v>
      </c>
      <c r="B91" t="s">
        <v>192</v>
      </c>
      <c r="C91" t="s">
        <v>533</v>
      </c>
      <c r="D91" s="5">
        <v>7</v>
      </c>
      <c r="E91" s="1">
        <v>1.26E-2</v>
      </c>
    </row>
    <row r="92" spans="1:5" x14ac:dyDescent="0.35">
      <c r="A92" t="s">
        <v>331</v>
      </c>
      <c r="B92" t="s">
        <v>133</v>
      </c>
      <c r="C92" t="s">
        <v>535</v>
      </c>
      <c r="D92" s="5">
        <v>4</v>
      </c>
      <c r="E92" s="1">
        <v>2.4799999999999999E-2</v>
      </c>
    </row>
    <row r="93" spans="1:5" x14ac:dyDescent="0.35">
      <c r="A93" t="s">
        <v>238</v>
      </c>
      <c r="B93" t="s">
        <v>19</v>
      </c>
      <c r="C93" t="s">
        <v>539</v>
      </c>
      <c r="D93" s="5">
        <v>9</v>
      </c>
      <c r="E93" s="1">
        <v>1.4999999999999999E-2</v>
      </c>
    </row>
    <row r="94" spans="1:5" x14ac:dyDescent="0.35">
      <c r="A94" t="s">
        <v>182</v>
      </c>
      <c r="B94" t="s">
        <v>185</v>
      </c>
      <c r="C94" t="s">
        <v>536</v>
      </c>
      <c r="D94" s="5">
        <v>12</v>
      </c>
      <c r="E94" s="1">
        <v>1.84E-2</v>
      </c>
    </row>
    <row r="95" spans="1:5" x14ac:dyDescent="0.35">
      <c r="A95" t="s">
        <v>342</v>
      </c>
      <c r="B95" t="s">
        <v>19</v>
      </c>
      <c r="C95" t="s">
        <v>535</v>
      </c>
      <c r="D95" s="5">
        <v>4</v>
      </c>
      <c r="E95" s="1">
        <v>7.1999999999999998E-3</v>
      </c>
    </row>
    <row r="96" spans="1:5" x14ac:dyDescent="0.35">
      <c r="A96" t="s">
        <v>349</v>
      </c>
      <c r="B96" t="s">
        <v>19</v>
      </c>
      <c r="C96" t="s">
        <v>540</v>
      </c>
      <c r="D96" s="5">
        <v>3</v>
      </c>
      <c r="E96" s="1">
        <v>1.24E-2</v>
      </c>
    </row>
    <row r="97" spans="1:5" x14ac:dyDescent="0.35">
      <c r="A97" t="s">
        <v>299</v>
      </c>
      <c r="B97" t="s">
        <v>104</v>
      </c>
      <c r="C97" t="s">
        <v>535</v>
      </c>
      <c r="D97" s="5">
        <v>6</v>
      </c>
      <c r="E97" s="1">
        <v>9.5999999999999992E-3</v>
      </c>
    </row>
    <row r="98" spans="1:5" x14ac:dyDescent="0.35">
      <c r="A98" t="s">
        <v>222</v>
      </c>
      <c r="B98" t="s">
        <v>225</v>
      </c>
      <c r="C98" t="s">
        <v>533</v>
      </c>
      <c r="D98" s="5">
        <v>10</v>
      </c>
      <c r="E98" s="1">
        <v>1.5800000000000002E-2</v>
      </c>
    </row>
    <row r="99" spans="1:5" x14ac:dyDescent="0.35">
      <c r="A99" t="s">
        <v>292</v>
      </c>
      <c r="B99" t="s">
        <v>161</v>
      </c>
      <c r="C99" t="s">
        <v>532</v>
      </c>
      <c r="D99" s="5">
        <v>6</v>
      </c>
      <c r="E99" s="1">
        <v>1.18E-2</v>
      </c>
    </row>
    <row r="100" spans="1:5" x14ac:dyDescent="0.35">
      <c r="A100" t="s">
        <v>346</v>
      </c>
      <c r="B100" t="s">
        <v>19</v>
      </c>
      <c r="C100" t="s">
        <v>538</v>
      </c>
      <c r="D100" s="5">
        <v>3</v>
      </c>
      <c r="E100" s="1">
        <v>1.4800000000000001E-2</v>
      </c>
    </row>
    <row r="101" spans="1:5" x14ac:dyDescent="0.35">
      <c r="A101" t="s">
        <v>189</v>
      </c>
      <c r="B101" t="s">
        <v>192</v>
      </c>
      <c r="C101" t="s">
        <v>539</v>
      </c>
      <c r="D101" s="5">
        <v>11</v>
      </c>
      <c r="E101" s="1">
        <v>2.24E-2</v>
      </c>
    </row>
    <row r="102" spans="1:5" x14ac:dyDescent="0.35">
      <c r="A102" t="s">
        <v>204</v>
      </c>
      <c r="B102" t="s">
        <v>133</v>
      </c>
      <c r="C102" t="s">
        <v>537</v>
      </c>
      <c r="D102" s="5">
        <v>10</v>
      </c>
      <c r="E102" s="1">
        <v>1.77E-2</v>
      </c>
    </row>
    <row r="103" spans="1:5" x14ac:dyDescent="0.35">
      <c r="A103" t="s">
        <v>315</v>
      </c>
      <c r="B103" t="s">
        <v>133</v>
      </c>
      <c r="C103" t="s">
        <v>536</v>
      </c>
      <c r="D103" s="5">
        <v>5</v>
      </c>
      <c r="E103" s="1">
        <v>1.01E-2</v>
      </c>
    </row>
    <row r="104" spans="1:5" x14ac:dyDescent="0.35">
      <c r="A104" t="s">
        <v>217</v>
      </c>
      <c r="B104" t="s">
        <v>104</v>
      </c>
      <c r="C104" t="s">
        <v>532</v>
      </c>
      <c r="D104" s="5">
        <v>10</v>
      </c>
      <c r="E104" s="1">
        <v>1.6899999999999998E-2</v>
      </c>
    </row>
    <row r="105" spans="1:5" x14ac:dyDescent="0.35">
      <c r="A105" t="s">
        <v>138</v>
      </c>
      <c r="B105" t="s">
        <v>141</v>
      </c>
      <c r="C105" t="s">
        <v>536</v>
      </c>
      <c r="D105" s="5">
        <v>15</v>
      </c>
      <c r="E105" s="1">
        <v>2.3900000000000001E-2</v>
      </c>
    </row>
    <row r="106" spans="1:5" x14ac:dyDescent="0.35">
      <c r="A106" t="s">
        <v>241</v>
      </c>
      <c r="B106" t="s">
        <v>161</v>
      </c>
      <c r="C106" t="s">
        <v>539</v>
      </c>
      <c r="D106" s="5">
        <v>9</v>
      </c>
      <c r="E106" s="1">
        <v>1.4999999999999999E-2</v>
      </c>
    </row>
    <row r="107" spans="1:5" x14ac:dyDescent="0.35">
      <c r="A107" t="s">
        <v>155</v>
      </c>
      <c r="B107" t="s">
        <v>19</v>
      </c>
      <c r="C107" t="s">
        <v>533</v>
      </c>
      <c r="D107" s="5">
        <v>14</v>
      </c>
      <c r="E107" s="1">
        <v>2.1899999999999999E-2</v>
      </c>
    </row>
    <row r="108" spans="1:5" x14ac:dyDescent="0.35">
      <c r="A108" t="s">
        <v>258</v>
      </c>
      <c r="B108" t="s">
        <v>141</v>
      </c>
      <c r="C108" t="s">
        <v>563</v>
      </c>
      <c r="D108" s="5">
        <v>7</v>
      </c>
      <c r="E108" s="1">
        <v>2.7900000000000001E-2</v>
      </c>
    </row>
    <row r="109" spans="1:5" x14ac:dyDescent="0.35">
      <c r="A109" t="s">
        <v>271</v>
      </c>
      <c r="B109" t="s">
        <v>274</v>
      </c>
      <c r="C109" t="s">
        <v>533</v>
      </c>
      <c r="D109" s="5">
        <v>7</v>
      </c>
      <c r="E109" s="1">
        <v>1.3899999999999999E-2</v>
      </c>
    </row>
  </sheetData>
  <pageMargins left="0.7" right="0.7" top="0.75" bottom="0.75" header="0.3" footer="0.3"/>
  <drawing r:id="rId1"/>
  <tableParts count="1">
    <tablePart r:id="rId2"/>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F9495F-00FD-4747-B01A-A1BFFCC0C9BA}">
  <sheetPr codeName="Sheet35"/>
  <dimension ref="A51:I140"/>
  <sheetViews>
    <sheetView zoomScale="65" workbookViewId="0">
      <selection activeCell="E54" sqref="E54"/>
    </sheetView>
  </sheetViews>
  <sheetFormatPr defaultRowHeight="14.5" x14ac:dyDescent="0.35"/>
  <cols>
    <col min="1" max="1" width="12.81640625" customWidth="1"/>
    <col min="2" max="2" width="20.453125" customWidth="1"/>
    <col min="3" max="3" width="19.7265625" customWidth="1"/>
    <col min="4" max="4" width="12.453125" style="5" customWidth="1"/>
    <col min="5" max="5" width="14.90625" style="19" customWidth="1"/>
    <col min="6" max="6" width="14.7265625" style="5" customWidth="1"/>
    <col min="7" max="7" width="16.36328125" style="5" customWidth="1"/>
    <col min="8" max="8" width="15.26953125" style="5" customWidth="1"/>
    <col min="9" max="9" width="18.36328125" customWidth="1"/>
  </cols>
  <sheetData>
    <row r="51" spans="1:9" x14ac:dyDescent="0.35">
      <c r="A51" t="s">
        <v>0</v>
      </c>
      <c r="B51" t="s">
        <v>553</v>
      </c>
      <c r="C51" t="s">
        <v>554</v>
      </c>
      <c r="D51" s="5" t="s">
        <v>8</v>
      </c>
      <c r="E51" s="19" t="s">
        <v>375</v>
      </c>
      <c r="F51" s="5" t="s">
        <v>555</v>
      </c>
      <c r="G51" s="5" t="s">
        <v>556</v>
      </c>
      <c r="H51" s="5" t="s">
        <v>557</v>
      </c>
      <c r="I51" t="s">
        <v>558</v>
      </c>
    </row>
    <row r="52" spans="1:9" x14ac:dyDescent="0.35">
      <c r="A52" t="s">
        <v>367</v>
      </c>
      <c r="B52">
        <v>34564</v>
      </c>
      <c r="C52">
        <v>2327</v>
      </c>
      <c r="D52" s="5">
        <v>2</v>
      </c>
      <c r="E52" s="19">
        <v>100.8</v>
      </c>
      <c r="F52" s="5">
        <v>0</v>
      </c>
      <c r="G52" s="5">
        <v>0</v>
      </c>
      <c r="H52" s="5">
        <v>0</v>
      </c>
      <c r="I52" t="s">
        <v>550</v>
      </c>
    </row>
    <row r="53" spans="1:9" x14ac:dyDescent="0.35">
      <c r="A53" t="s">
        <v>361</v>
      </c>
      <c r="B53">
        <v>34872</v>
      </c>
      <c r="C53">
        <v>2019</v>
      </c>
      <c r="D53" s="5">
        <v>2</v>
      </c>
      <c r="E53" s="19">
        <v>357</v>
      </c>
      <c r="F53" s="5">
        <v>0</v>
      </c>
      <c r="G53" s="5">
        <v>0</v>
      </c>
      <c r="H53" s="5">
        <v>0</v>
      </c>
      <c r="I53" t="s">
        <v>550</v>
      </c>
    </row>
    <row r="54" spans="1:9" x14ac:dyDescent="0.35">
      <c r="A54" t="s">
        <v>352</v>
      </c>
      <c r="B54">
        <v>35096</v>
      </c>
      <c r="C54">
        <v>1795</v>
      </c>
      <c r="D54" s="5">
        <v>8</v>
      </c>
      <c r="E54" s="19">
        <v>522.5</v>
      </c>
      <c r="F54" s="5">
        <v>0</v>
      </c>
      <c r="G54" s="5">
        <v>1</v>
      </c>
      <c r="H54" s="5">
        <v>0</v>
      </c>
      <c r="I54" t="s">
        <v>550</v>
      </c>
    </row>
    <row r="55" spans="1:9" x14ac:dyDescent="0.35">
      <c r="A55" t="s">
        <v>357</v>
      </c>
      <c r="B55">
        <v>35214</v>
      </c>
      <c r="C55">
        <v>1677</v>
      </c>
      <c r="D55" s="5">
        <v>6</v>
      </c>
      <c r="E55" s="19">
        <v>649</v>
      </c>
      <c r="F55" s="5">
        <v>7</v>
      </c>
      <c r="G55" s="5">
        <v>0</v>
      </c>
      <c r="H55" s="5">
        <v>0</v>
      </c>
      <c r="I55" t="s">
        <v>547</v>
      </c>
    </row>
    <row r="56" spans="1:9" x14ac:dyDescent="0.35">
      <c r="A56" t="s">
        <v>312</v>
      </c>
      <c r="B56">
        <v>35159</v>
      </c>
      <c r="C56">
        <v>1732</v>
      </c>
      <c r="D56" s="5">
        <v>8</v>
      </c>
      <c r="E56" s="19">
        <v>836.7</v>
      </c>
      <c r="F56" s="5">
        <v>2</v>
      </c>
      <c r="G56" s="5">
        <v>1</v>
      </c>
      <c r="H56" s="5">
        <v>0</v>
      </c>
      <c r="I56" t="s">
        <v>550</v>
      </c>
    </row>
    <row r="57" spans="1:9" x14ac:dyDescent="0.35">
      <c r="A57" t="s">
        <v>340</v>
      </c>
      <c r="B57">
        <v>35158</v>
      </c>
      <c r="C57">
        <v>1733</v>
      </c>
      <c r="D57" s="5">
        <v>10</v>
      </c>
      <c r="E57" s="19">
        <v>1402.95</v>
      </c>
      <c r="F57" s="5">
        <v>2</v>
      </c>
      <c r="G57" s="5">
        <v>2</v>
      </c>
      <c r="H57" s="5">
        <v>0</v>
      </c>
      <c r="I57" t="s">
        <v>550</v>
      </c>
    </row>
    <row r="58" spans="1:9" x14ac:dyDescent="0.35">
      <c r="A58" t="s">
        <v>323</v>
      </c>
      <c r="B58">
        <v>35194</v>
      </c>
      <c r="C58">
        <v>1697</v>
      </c>
      <c r="D58" s="5">
        <v>14</v>
      </c>
      <c r="E58" s="19">
        <v>1467.29</v>
      </c>
      <c r="F58" s="5">
        <v>4</v>
      </c>
      <c r="G58" s="5">
        <v>3</v>
      </c>
      <c r="H58" s="5">
        <v>0</v>
      </c>
      <c r="I58" t="s">
        <v>552</v>
      </c>
    </row>
    <row r="59" spans="1:9" x14ac:dyDescent="0.35">
      <c r="A59" t="s">
        <v>315</v>
      </c>
      <c r="B59">
        <v>35046</v>
      </c>
      <c r="C59">
        <v>1845</v>
      </c>
      <c r="D59" s="5">
        <v>10</v>
      </c>
      <c r="E59" s="19">
        <v>1480</v>
      </c>
      <c r="F59" s="5">
        <v>0</v>
      </c>
      <c r="G59" s="5">
        <v>1</v>
      </c>
      <c r="H59" s="5">
        <v>0</v>
      </c>
      <c r="I59" t="s">
        <v>550</v>
      </c>
    </row>
    <row r="60" spans="1:9" x14ac:dyDescent="0.35">
      <c r="A60" t="s">
        <v>364</v>
      </c>
      <c r="B60">
        <v>35082</v>
      </c>
      <c r="C60">
        <v>1809</v>
      </c>
      <c r="D60" s="5">
        <v>4</v>
      </c>
      <c r="E60" s="19">
        <v>1488.7</v>
      </c>
      <c r="F60" s="5">
        <v>0</v>
      </c>
      <c r="G60" s="5">
        <v>0</v>
      </c>
      <c r="H60" s="5">
        <v>0</v>
      </c>
      <c r="I60" t="s">
        <v>550</v>
      </c>
    </row>
    <row r="61" spans="1:9" x14ac:dyDescent="0.35">
      <c r="A61" t="s">
        <v>285</v>
      </c>
      <c r="B61">
        <v>35215</v>
      </c>
      <c r="C61">
        <v>1676</v>
      </c>
      <c r="D61" s="5">
        <v>10</v>
      </c>
      <c r="E61" s="19">
        <v>1545.7</v>
      </c>
      <c r="F61" s="5">
        <v>8</v>
      </c>
      <c r="G61" s="5">
        <v>2</v>
      </c>
      <c r="H61" s="5">
        <v>1</v>
      </c>
      <c r="I61" t="s">
        <v>547</v>
      </c>
    </row>
    <row r="62" spans="1:9" x14ac:dyDescent="0.35">
      <c r="A62" t="s">
        <v>346</v>
      </c>
      <c r="B62">
        <v>35103</v>
      </c>
      <c r="C62">
        <v>1788</v>
      </c>
      <c r="D62" s="5">
        <v>9</v>
      </c>
      <c r="E62" s="19">
        <v>1571.2</v>
      </c>
      <c r="F62" s="5">
        <v>1</v>
      </c>
      <c r="G62" s="5">
        <v>1</v>
      </c>
      <c r="H62" s="5">
        <v>1</v>
      </c>
      <c r="I62" t="s">
        <v>550</v>
      </c>
    </row>
    <row r="63" spans="1:9" x14ac:dyDescent="0.35">
      <c r="A63" t="s">
        <v>337</v>
      </c>
      <c r="B63">
        <v>35142</v>
      </c>
      <c r="C63">
        <v>1749</v>
      </c>
      <c r="D63" s="5">
        <v>9</v>
      </c>
      <c r="E63" s="19">
        <v>1615.8999999999901</v>
      </c>
      <c r="F63" s="5">
        <v>1</v>
      </c>
      <c r="G63" s="5">
        <v>1</v>
      </c>
      <c r="H63" s="5">
        <v>1</v>
      </c>
      <c r="I63" t="s">
        <v>550</v>
      </c>
    </row>
    <row r="64" spans="1:9" x14ac:dyDescent="0.35">
      <c r="A64" t="s">
        <v>355</v>
      </c>
      <c r="B64">
        <v>35118</v>
      </c>
      <c r="C64">
        <v>1773</v>
      </c>
      <c r="D64" s="5">
        <v>7</v>
      </c>
      <c r="E64" s="19">
        <v>1719.1</v>
      </c>
      <c r="F64" s="5">
        <v>1</v>
      </c>
      <c r="G64" s="5">
        <v>0</v>
      </c>
      <c r="H64" s="5">
        <v>1</v>
      </c>
      <c r="I64" t="s">
        <v>550</v>
      </c>
    </row>
    <row r="65" spans="1:9" x14ac:dyDescent="0.35">
      <c r="A65" t="s">
        <v>281</v>
      </c>
      <c r="B65">
        <v>35213</v>
      </c>
      <c r="C65">
        <v>1678</v>
      </c>
      <c r="D65" s="5">
        <v>11</v>
      </c>
      <c r="E65" s="19">
        <v>1814.8</v>
      </c>
      <c r="F65" s="5">
        <v>7</v>
      </c>
      <c r="G65" s="5">
        <v>2</v>
      </c>
      <c r="H65" s="5">
        <v>1</v>
      </c>
      <c r="I65" t="s">
        <v>547</v>
      </c>
    </row>
    <row r="66" spans="1:9" x14ac:dyDescent="0.35">
      <c r="A66" t="s">
        <v>349</v>
      </c>
      <c r="B66">
        <v>35191</v>
      </c>
      <c r="C66">
        <v>1700</v>
      </c>
      <c r="D66" s="5">
        <v>8</v>
      </c>
      <c r="E66" s="19">
        <v>1947.24</v>
      </c>
      <c r="F66" s="5">
        <v>3</v>
      </c>
      <c r="G66" s="5">
        <v>1</v>
      </c>
      <c r="H66" s="5">
        <v>1</v>
      </c>
      <c r="I66" t="s">
        <v>552</v>
      </c>
    </row>
    <row r="67" spans="1:9" x14ac:dyDescent="0.35">
      <c r="A67" t="s">
        <v>328</v>
      </c>
      <c r="B67">
        <v>35178</v>
      </c>
      <c r="C67">
        <v>1713</v>
      </c>
      <c r="D67" s="5">
        <v>11</v>
      </c>
      <c r="E67" s="19">
        <v>1992.05</v>
      </c>
      <c r="F67" s="5">
        <v>3</v>
      </c>
      <c r="G67" s="5">
        <v>2</v>
      </c>
      <c r="H67" s="5">
        <v>1</v>
      </c>
      <c r="I67" t="s">
        <v>552</v>
      </c>
    </row>
    <row r="68" spans="1:9" x14ac:dyDescent="0.35">
      <c r="A68" t="s">
        <v>331</v>
      </c>
      <c r="B68">
        <v>35207</v>
      </c>
      <c r="C68">
        <v>1684</v>
      </c>
      <c r="D68" s="5">
        <v>6</v>
      </c>
      <c r="E68" s="19">
        <v>2423.35</v>
      </c>
      <c r="F68" s="5">
        <v>6</v>
      </c>
      <c r="G68" s="5">
        <v>0</v>
      </c>
      <c r="H68" s="5">
        <v>1</v>
      </c>
      <c r="I68" t="s">
        <v>552</v>
      </c>
    </row>
    <row r="69" spans="1:9" x14ac:dyDescent="0.35">
      <c r="A69" t="s">
        <v>308</v>
      </c>
      <c r="B69">
        <v>35198</v>
      </c>
      <c r="C69">
        <v>1693</v>
      </c>
      <c r="D69" s="5">
        <v>12</v>
      </c>
      <c r="E69" s="19">
        <v>2844.1</v>
      </c>
      <c r="F69" s="5">
        <v>4</v>
      </c>
      <c r="G69" s="5">
        <v>2</v>
      </c>
      <c r="H69" s="5">
        <v>1</v>
      </c>
      <c r="I69" t="s">
        <v>552</v>
      </c>
    </row>
    <row r="70" spans="1:9" x14ac:dyDescent="0.35">
      <c r="A70" t="s">
        <v>302</v>
      </c>
      <c r="B70">
        <v>34981</v>
      </c>
      <c r="C70">
        <v>1910</v>
      </c>
      <c r="D70" s="5">
        <v>9</v>
      </c>
      <c r="E70" s="19">
        <v>3063.2</v>
      </c>
      <c r="F70" s="5">
        <v>0</v>
      </c>
      <c r="G70" s="5">
        <v>1</v>
      </c>
      <c r="H70" s="5">
        <v>2</v>
      </c>
      <c r="I70" t="s">
        <v>550</v>
      </c>
    </row>
    <row r="71" spans="1:9" x14ac:dyDescent="0.35">
      <c r="A71" t="s">
        <v>334</v>
      </c>
      <c r="B71">
        <v>35138</v>
      </c>
      <c r="C71">
        <v>1753</v>
      </c>
      <c r="D71" s="5">
        <v>10</v>
      </c>
      <c r="E71" s="19">
        <v>3076.4724980311098</v>
      </c>
      <c r="F71" s="5">
        <v>1</v>
      </c>
      <c r="G71" s="5">
        <v>1</v>
      </c>
      <c r="H71" s="5">
        <v>2</v>
      </c>
      <c r="I71" t="s">
        <v>550</v>
      </c>
    </row>
    <row r="72" spans="1:9" x14ac:dyDescent="0.35">
      <c r="A72" t="s">
        <v>258</v>
      </c>
      <c r="B72">
        <v>35192</v>
      </c>
      <c r="C72">
        <v>1699</v>
      </c>
      <c r="D72" s="5">
        <v>17</v>
      </c>
      <c r="E72" s="19">
        <v>3161.35</v>
      </c>
      <c r="F72" s="5">
        <v>4</v>
      </c>
      <c r="G72" s="5">
        <v>4</v>
      </c>
      <c r="H72" s="5">
        <v>2</v>
      </c>
      <c r="I72" t="s">
        <v>552</v>
      </c>
    </row>
    <row r="73" spans="1:9" x14ac:dyDescent="0.35">
      <c r="A73" t="s">
        <v>344</v>
      </c>
      <c r="B73">
        <v>35178</v>
      </c>
      <c r="C73">
        <v>1713</v>
      </c>
      <c r="D73" s="5">
        <v>6</v>
      </c>
      <c r="E73" s="19">
        <v>3172.16</v>
      </c>
      <c r="F73" s="5">
        <v>3</v>
      </c>
      <c r="G73" s="5">
        <v>0</v>
      </c>
      <c r="H73" s="5">
        <v>2</v>
      </c>
      <c r="I73" t="s">
        <v>552</v>
      </c>
    </row>
    <row r="74" spans="1:9" x14ac:dyDescent="0.35">
      <c r="A74" t="s">
        <v>266</v>
      </c>
      <c r="B74">
        <v>35214</v>
      </c>
      <c r="C74">
        <v>1677</v>
      </c>
      <c r="D74" s="5">
        <v>14</v>
      </c>
      <c r="E74" s="19">
        <v>3239.8</v>
      </c>
      <c r="F74" s="5">
        <v>7</v>
      </c>
      <c r="G74" s="5">
        <v>3</v>
      </c>
      <c r="H74" s="5">
        <v>2</v>
      </c>
      <c r="I74" t="s">
        <v>547</v>
      </c>
    </row>
    <row r="75" spans="1:9" x14ac:dyDescent="0.35">
      <c r="A75" t="s">
        <v>342</v>
      </c>
      <c r="B75">
        <v>35186</v>
      </c>
      <c r="C75">
        <v>1705</v>
      </c>
      <c r="D75" s="5">
        <v>7</v>
      </c>
      <c r="E75" s="19">
        <v>3361</v>
      </c>
      <c r="F75" s="5">
        <v>3</v>
      </c>
      <c r="G75" s="5">
        <v>0</v>
      </c>
      <c r="H75" s="5">
        <v>2</v>
      </c>
      <c r="I75" t="s">
        <v>552</v>
      </c>
    </row>
    <row r="76" spans="1:9" x14ac:dyDescent="0.35">
      <c r="A76" t="s">
        <v>310</v>
      </c>
      <c r="B76">
        <v>35184</v>
      </c>
      <c r="C76">
        <v>1707</v>
      </c>
      <c r="D76" s="5">
        <v>11</v>
      </c>
      <c r="E76" s="19">
        <v>3460.2</v>
      </c>
      <c r="F76" s="5">
        <v>3</v>
      </c>
      <c r="G76" s="5">
        <v>2</v>
      </c>
      <c r="H76" s="5">
        <v>2</v>
      </c>
      <c r="I76" t="s">
        <v>552</v>
      </c>
    </row>
    <row r="77" spans="1:9" x14ac:dyDescent="0.35">
      <c r="A77" t="s">
        <v>271</v>
      </c>
      <c r="B77">
        <v>35208</v>
      </c>
      <c r="C77">
        <v>1683</v>
      </c>
      <c r="D77" s="5">
        <v>16</v>
      </c>
      <c r="E77" s="19">
        <v>3531.95</v>
      </c>
      <c r="F77" s="5">
        <v>6</v>
      </c>
      <c r="G77" s="5">
        <v>4</v>
      </c>
      <c r="H77" s="5">
        <v>2</v>
      </c>
      <c r="I77" t="s">
        <v>552</v>
      </c>
    </row>
    <row r="78" spans="1:9" x14ac:dyDescent="0.35">
      <c r="A78" t="s">
        <v>294</v>
      </c>
      <c r="B78">
        <v>35219</v>
      </c>
      <c r="C78">
        <v>1672</v>
      </c>
      <c r="D78" s="5">
        <v>10</v>
      </c>
      <c r="E78" s="19">
        <v>3763.21</v>
      </c>
      <c r="F78" s="5">
        <v>8</v>
      </c>
      <c r="G78" s="5">
        <v>2</v>
      </c>
      <c r="H78" s="5">
        <v>2</v>
      </c>
      <c r="I78" t="s">
        <v>547</v>
      </c>
    </row>
    <row r="79" spans="1:9" x14ac:dyDescent="0.35">
      <c r="A79" t="s">
        <v>326</v>
      </c>
      <c r="B79">
        <v>35207</v>
      </c>
      <c r="C79">
        <v>1684</v>
      </c>
      <c r="D79" s="5">
        <v>10</v>
      </c>
      <c r="E79" s="19">
        <v>3810.75</v>
      </c>
      <c r="F79" s="5">
        <v>6</v>
      </c>
      <c r="G79" s="5">
        <v>1</v>
      </c>
      <c r="H79" s="5">
        <v>3</v>
      </c>
      <c r="I79" t="s">
        <v>552</v>
      </c>
    </row>
    <row r="80" spans="1:9" x14ac:dyDescent="0.35">
      <c r="A80" t="s">
        <v>264</v>
      </c>
      <c r="B80">
        <v>35034</v>
      </c>
      <c r="C80">
        <v>1857</v>
      </c>
      <c r="D80" s="5">
        <v>19</v>
      </c>
      <c r="E80" s="19">
        <v>4107.5499899394799</v>
      </c>
      <c r="F80" s="5">
        <v>0</v>
      </c>
      <c r="G80" s="5">
        <v>4</v>
      </c>
      <c r="H80" s="5">
        <v>3</v>
      </c>
      <c r="I80" t="s">
        <v>552</v>
      </c>
    </row>
    <row r="81" spans="1:9" x14ac:dyDescent="0.35">
      <c r="A81" t="s">
        <v>359</v>
      </c>
      <c r="B81">
        <v>35178</v>
      </c>
      <c r="C81">
        <v>1713</v>
      </c>
      <c r="D81" s="5">
        <v>6</v>
      </c>
      <c r="E81" s="19">
        <v>4232.8499991655299</v>
      </c>
      <c r="F81" s="5">
        <v>3</v>
      </c>
      <c r="G81" s="5">
        <v>0</v>
      </c>
      <c r="H81" s="5">
        <v>3</v>
      </c>
      <c r="I81" t="s">
        <v>552</v>
      </c>
    </row>
    <row r="82" spans="1:9" x14ac:dyDescent="0.35">
      <c r="A82" t="s">
        <v>297</v>
      </c>
      <c r="B82">
        <v>35220</v>
      </c>
      <c r="C82">
        <v>1671</v>
      </c>
      <c r="D82" s="5">
        <v>14</v>
      </c>
      <c r="E82" s="19">
        <v>4242.2</v>
      </c>
      <c r="F82" s="5">
        <v>9</v>
      </c>
      <c r="G82" s="5">
        <v>3</v>
      </c>
      <c r="H82" s="5">
        <v>3</v>
      </c>
      <c r="I82" t="s">
        <v>547</v>
      </c>
    </row>
    <row r="83" spans="1:9" x14ac:dyDescent="0.35">
      <c r="A83" t="s">
        <v>252</v>
      </c>
      <c r="B83">
        <v>35198</v>
      </c>
      <c r="C83">
        <v>1693</v>
      </c>
      <c r="D83" s="5">
        <v>14</v>
      </c>
      <c r="E83" s="19">
        <v>4258.6000000000004</v>
      </c>
      <c r="F83" s="5">
        <v>5</v>
      </c>
      <c r="G83" s="5">
        <v>3</v>
      </c>
      <c r="H83" s="5">
        <v>3</v>
      </c>
      <c r="I83" t="s">
        <v>545</v>
      </c>
    </row>
    <row r="84" spans="1:9" x14ac:dyDescent="0.35">
      <c r="A84" t="s">
        <v>278</v>
      </c>
      <c r="B84">
        <v>35194</v>
      </c>
      <c r="C84">
        <v>1697</v>
      </c>
      <c r="D84" s="5">
        <v>12</v>
      </c>
      <c r="E84" s="19">
        <v>4272.9999992296098</v>
      </c>
      <c r="F84" s="5">
        <v>4</v>
      </c>
      <c r="G84" s="5">
        <v>3</v>
      </c>
      <c r="H84" s="5">
        <v>3</v>
      </c>
      <c r="I84" t="s">
        <v>546</v>
      </c>
    </row>
    <row r="85" spans="1:9" x14ac:dyDescent="0.35">
      <c r="A85" t="s">
        <v>299</v>
      </c>
      <c r="B85">
        <v>35177</v>
      </c>
      <c r="C85">
        <v>1714</v>
      </c>
      <c r="D85" s="5">
        <v>14</v>
      </c>
      <c r="E85" s="19">
        <v>4778.1399979010203</v>
      </c>
      <c r="F85" s="5">
        <v>2</v>
      </c>
      <c r="G85" s="5">
        <v>3</v>
      </c>
      <c r="H85" s="5">
        <v>3</v>
      </c>
      <c r="I85" t="s">
        <v>550</v>
      </c>
    </row>
    <row r="86" spans="1:9" x14ac:dyDescent="0.35">
      <c r="A86" t="s">
        <v>320</v>
      </c>
      <c r="B86">
        <v>35166</v>
      </c>
      <c r="C86">
        <v>1725</v>
      </c>
      <c r="D86" s="5">
        <v>11</v>
      </c>
      <c r="E86" s="19">
        <v>5042.2</v>
      </c>
      <c r="F86" s="5">
        <v>2</v>
      </c>
      <c r="G86" s="5">
        <v>2</v>
      </c>
      <c r="H86" s="5">
        <v>3</v>
      </c>
      <c r="I86" t="s">
        <v>550</v>
      </c>
    </row>
    <row r="87" spans="1:9" x14ac:dyDescent="0.35">
      <c r="A87" t="s">
        <v>318</v>
      </c>
      <c r="B87">
        <v>35193</v>
      </c>
      <c r="C87">
        <v>1698</v>
      </c>
      <c r="D87" s="5">
        <v>10</v>
      </c>
      <c r="E87" s="19">
        <v>5044.9399945020596</v>
      </c>
      <c r="F87" s="5">
        <v>4</v>
      </c>
      <c r="G87" s="5">
        <v>2</v>
      </c>
      <c r="H87" s="5">
        <v>3</v>
      </c>
      <c r="I87" t="s">
        <v>552</v>
      </c>
    </row>
    <row r="88" spans="1:9" x14ac:dyDescent="0.35">
      <c r="A88" t="s">
        <v>288</v>
      </c>
      <c r="B88">
        <v>35195</v>
      </c>
      <c r="C88">
        <v>1696</v>
      </c>
      <c r="D88" s="5">
        <v>16</v>
      </c>
      <c r="E88" s="19">
        <v>5735.15</v>
      </c>
      <c r="F88" s="5">
        <v>4</v>
      </c>
      <c r="G88" s="5">
        <v>4</v>
      </c>
      <c r="H88" s="5">
        <v>4</v>
      </c>
      <c r="I88" t="s">
        <v>546</v>
      </c>
    </row>
    <row r="89" spans="1:9" x14ac:dyDescent="0.35">
      <c r="A89" t="s">
        <v>241</v>
      </c>
      <c r="B89">
        <v>35163</v>
      </c>
      <c r="C89">
        <v>1728</v>
      </c>
      <c r="D89" s="5">
        <v>19</v>
      </c>
      <c r="E89" s="19">
        <v>6068.1999952204496</v>
      </c>
      <c r="F89" s="5">
        <v>2</v>
      </c>
      <c r="G89" s="5">
        <v>4</v>
      </c>
      <c r="H89" s="5">
        <v>4</v>
      </c>
      <c r="I89" t="s">
        <v>548</v>
      </c>
    </row>
    <row r="90" spans="1:9" x14ac:dyDescent="0.35">
      <c r="A90" t="s">
        <v>220</v>
      </c>
      <c r="B90">
        <v>35199</v>
      </c>
      <c r="C90">
        <v>1692</v>
      </c>
      <c r="D90" s="5">
        <v>22</v>
      </c>
      <c r="E90" s="19">
        <v>6089.9</v>
      </c>
      <c r="F90" s="5">
        <v>5</v>
      </c>
      <c r="G90" s="5">
        <v>5</v>
      </c>
      <c r="H90" s="5">
        <v>4</v>
      </c>
      <c r="I90" t="s">
        <v>545</v>
      </c>
    </row>
    <row r="91" spans="1:9" x14ac:dyDescent="0.35">
      <c r="A91" t="s">
        <v>198</v>
      </c>
      <c r="B91">
        <v>35160</v>
      </c>
      <c r="C91">
        <v>1731</v>
      </c>
      <c r="D91" s="5">
        <v>23</v>
      </c>
      <c r="E91" s="19">
        <v>6146.3</v>
      </c>
      <c r="F91" s="5">
        <v>2</v>
      </c>
      <c r="G91" s="5">
        <v>5</v>
      </c>
      <c r="H91" s="5">
        <v>4</v>
      </c>
      <c r="I91" t="s">
        <v>548</v>
      </c>
    </row>
    <row r="92" spans="1:9" x14ac:dyDescent="0.35">
      <c r="A92" t="s">
        <v>248</v>
      </c>
      <c r="B92">
        <v>35173</v>
      </c>
      <c r="C92">
        <v>1718</v>
      </c>
      <c r="D92" s="5">
        <v>20</v>
      </c>
      <c r="E92" s="19">
        <v>6427.4224777914496</v>
      </c>
      <c r="F92" s="5">
        <v>2</v>
      </c>
      <c r="G92" s="5">
        <v>4</v>
      </c>
      <c r="H92" s="5">
        <v>4</v>
      </c>
      <c r="I92" t="s">
        <v>548</v>
      </c>
    </row>
    <row r="93" spans="1:9" x14ac:dyDescent="0.35">
      <c r="A93" t="s">
        <v>244</v>
      </c>
      <c r="B93">
        <v>35185</v>
      </c>
      <c r="C93">
        <v>1706</v>
      </c>
      <c r="D93" s="5">
        <v>24</v>
      </c>
      <c r="E93" s="19">
        <v>6664.8099934379698</v>
      </c>
      <c r="F93" s="5">
        <v>3</v>
      </c>
      <c r="G93" s="5">
        <v>6</v>
      </c>
      <c r="H93" s="5">
        <v>4</v>
      </c>
      <c r="I93" t="s">
        <v>548</v>
      </c>
    </row>
    <row r="94" spans="1:9" x14ac:dyDescent="0.35">
      <c r="A94" t="s">
        <v>292</v>
      </c>
      <c r="B94">
        <v>35114</v>
      </c>
      <c r="C94">
        <v>1777</v>
      </c>
      <c r="D94" s="5">
        <v>13</v>
      </c>
      <c r="E94" s="19">
        <v>6850.6639931461204</v>
      </c>
      <c r="F94" s="5">
        <v>1</v>
      </c>
      <c r="G94" s="5">
        <v>3</v>
      </c>
      <c r="H94" s="5">
        <v>4</v>
      </c>
      <c r="I94" t="s">
        <v>552</v>
      </c>
    </row>
    <row r="95" spans="1:9" x14ac:dyDescent="0.35">
      <c r="A95" t="s">
        <v>269</v>
      </c>
      <c r="B95">
        <v>35123</v>
      </c>
      <c r="C95">
        <v>1768</v>
      </c>
      <c r="D95" s="5">
        <v>17</v>
      </c>
      <c r="E95" s="19">
        <v>7023.9774858303299</v>
      </c>
      <c r="F95" s="5">
        <v>1</v>
      </c>
      <c r="G95" s="5">
        <v>4</v>
      </c>
      <c r="H95" s="5">
        <v>4</v>
      </c>
      <c r="I95" t="s">
        <v>548</v>
      </c>
    </row>
    <row r="96" spans="1:9" x14ac:dyDescent="0.35">
      <c r="A96" t="s">
        <v>178</v>
      </c>
      <c r="B96">
        <v>35215</v>
      </c>
      <c r="C96">
        <v>1676</v>
      </c>
      <c r="D96" s="5">
        <v>22</v>
      </c>
      <c r="E96" s="19">
        <v>7048.2399923354296</v>
      </c>
      <c r="F96" s="5">
        <v>8</v>
      </c>
      <c r="G96" s="5">
        <v>5</v>
      </c>
      <c r="H96" s="5">
        <v>4</v>
      </c>
      <c r="I96" t="s">
        <v>544</v>
      </c>
    </row>
    <row r="97" spans="1:9" x14ac:dyDescent="0.35">
      <c r="A97" t="s">
        <v>210</v>
      </c>
      <c r="B97">
        <v>35170</v>
      </c>
      <c r="C97">
        <v>1721</v>
      </c>
      <c r="D97" s="5">
        <v>21</v>
      </c>
      <c r="E97" s="19">
        <v>7176.2149868104598</v>
      </c>
      <c r="F97" s="5">
        <v>2</v>
      </c>
      <c r="G97" s="5">
        <v>5</v>
      </c>
      <c r="H97" s="5">
        <v>5</v>
      </c>
      <c r="I97" t="s">
        <v>548</v>
      </c>
    </row>
    <row r="98" spans="1:9" x14ac:dyDescent="0.35">
      <c r="A98" t="s">
        <v>235</v>
      </c>
      <c r="B98">
        <v>35209</v>
      </c>
      <c r="C98">
        <v>1682</v>
      </c>
      <c r="D98" s="5">
        <v>19</v>
      </c>
      <c r="E98" s="19">
        <v>8414.1349921560195</v>
      </c>
      <c r="F98" s="5">
        <v>6</v>
      </c>
      <c r="G98" s="5">
        <v>4</v>
      </c>
      <c r="H98" s="5">
        <v>5</v>
      </c>
      <c r="I98" t="s">
        <v>545</v>
      </c>
    </row>
    <row r="99" spans="1:9" x14ac:dyDescent="0.35">
      <c r="A99" t="s">
        <v>204</v>
      </c>
      <c r="B99">
        <v>35118</v>
      </c>
      <c r="C99">
        <v>1773</v>
      </c>
      <c r="D99" s="5">
        <v>25</v>
      </c>
      <c r="E99" s="19">
        <v>9182.4299817696192</v>
      </c>
      <c r="F99" s="5">
        <v>1</v>
      </c>
      <c r="G99" s="5">
        <v>6</v>
      </c>
      <c r="H99" s="5">
        <v>5</v>
      </c>
      <c r="I99" t="s">
        <v>548</v>
      </c>
    </row>
    <row r="100" spans="1:9" x14ac:dyDescent="0.35">
      <c r="A100" t="s">
        <v>149</v>
      </c>
      <c r="B100">
        <v>35212</v>
      </c>
      <c r="C100">
        <v>1679</v>
      </c>
      <c r="D100" s="5">
        <v>31</v>
      </c>
      <c r="E100" s="19">
        <v>9328.1999892055901</v>
      </c>
      <c r="F100" s="5">
        <v>7</v>
      </c>
      <c r="G100" s="5">
        <v>7</v>
      </c>
      <c r="H100" s="5">
        <v>5</v>
      </c>
      <c r="I100" t="s">
        <v>551</v>
      </c>
    </row>
    <row r="101" spans="1:9" x14ac:dyDescent="0.35">
      <c r="A101" t="s">
        <v>217</v>
      </c>
      <c r="B101">
        <v>35208</v>
      </c>
      <c r="C101">
        <v>1683</v>
      </c>
      <c r="D101" s="5">
        <v>26</v>
      </c>
      <c r="E101" s="19">
        <v>9588.4249888155591</v>
      </c>
      <c r="F101" s="5">
        <v>6</v>
      </c>
      <c r="G101" s="5">
        <v>6</v>
      </c>
      <c r="H101" s="5">
        <v>5</v>
      </c>
      <c r="I101" t="s">
        <v>551</v>
      </c>
    </row>
    <row r="102" spans="1:9" x14ac:dyDescent="0.35">
      <c r="A102" t="s">
        <v>261</v>
      </c>
      <c r="B102">
        <v>35192</v>
      </c>
      <c r="C102">
        <v>1699</v>
      </c>
      <c r="D102" s="5">
        <v>17</v>
      </c>
      <c r="E102" s="19">
        <v>9736.0749905127195</v>
      </c>
      <c r="F102" s="5">
        <v>4</v>
      </c>
      <c r="G102" s="5">
        <v>4</v>
      </c>
      <c r="H102" s="5">
        <v>5</v>
      </c>
      <c r="I102" t="s">
        <v>546</v>
      </c>
    </row>
    <row r="103" spans="1:9" x14ac:dyDescent="0.35">
      <c r="A103" t="s">
        <v>222</v>
      </c>
      <c r="B103">
        <v>35219</v>
      </c>
      <c r="C103">
        <v>1672</v>
      </c>
      <c r="D103" s="5">
        <v>29</v>
      </c>
      <c r="E103" s="19">
        <v>10812.15</v>
      </c>
      <c r="F103" s="5">
        <v>8</v>
      </c>
      <c r="G103" s="5">
        <v>7</v>
      </c>
      <c r="H103" s="5">
        <v>5</v>
      </c>
      <c r="I103" t="s">
        <v>551</v>
      </c>
    </row>
    <row r="104" spans="1:9" x14ac:dyDescent="0.35">
      <c r="A104" t="s">
        <v>238</v>
      </c>
      <c r="B104">
        <v>35179</v>
      </c>
      <c r="C104">
        <v>1712</v>
      </c>
      <c r="D104" s="5">
        <v>20</v>
      </c>
      <c r="E104" s="19">
        <v>11441.629986421</v>
      </c>
      <c r="F104" s="5">
        <v>3</v>
      </c>
      <c r="G104" s="5">
        <v>5</v>
      </c>
      <c r="H104" s="5">
        <v>5</v>
      </c>
      <c r="I104" t="s">
        <v>546</v>
      </c>
    </row>
    <row r="105" spans="1:9" x14ac:dyDescent="0.35">
      <c r="A105" t="s">
        <v>213</v>
      </c>
      <c r="B105">
        <v>35206</v>
      </c>
      <c r="C105">
        <v>1685</v>
      </c>
      <c r="D105" s="5">
        <v>26</v>
      </c>
      <c r="E105" s="19">
        <v>11446.3599955558</v>
      </c>
      <c r="F105" s="5">
        <v>6</v>
      </c>
      <c r="G105" s="5">
        <v>6</v>
      </c>
      <c r="H105" s="5">
        <v>5</v>
      </c>
      <c r="I105" t="s">
        <v>551</v>
      </c>
    </row>
    <row r="106" spans="1:9" x14ac:dyDescent="0.35">
      <c r="A106" t="s">
        <v>305</v>
      </c>
      <c r="B106">
        <v>35086</v>
      </c>
      <c r="C106">
        <v>1805</v>
      </c>
      <c r="D106" s="5">
        <v>16</v>
      </c>
      <c r="E106" s="19">
        <v>11666.9</v>
      </c>
      <c r="F106" s="5">
        <v>0</v>
      </c>
      <c r="G106" s="5">
        <v>3</v>
      </c>
      <c r="H106" s="5">
        <v>6</v>
      </c>
      <c r="I106" t="s">
        <v>552</v>
      </c>
    </row>
    <row r="107" spans="1:9" x14ac:dyDescent="0.35">
      <c r="A107" t="s">
        <v>255</v>
      </c>
      <c r="B107">
        <v>35207</v>
      </c>
      <c r="C107">
        <v>1684</v>
      </c>
      <c r="D107" s="5">
        <v>22</v>
      </c>
      <c r="E107" s="19">
        <v>12348.8799849852</v>
      </c>
      <c r="F107" s="5">
        <v>6</v>
      </c>
      <c r="G107" s="5">
        <v>5</v>
      </c>
      <c r="H107" s="5">
        <v>6</v>
      </c>
      <c r="I107" t="s">
        <v>552</v>
      </c>
    </row>
    <row r="108" spans="1:9" x14ac:dyDescent="0.35">
      <c r="A108" t="s">
        <v>196</v>
      </c>
      <c r="B108">
        <v>35214</v>
      </c>
      <c r="C108">
        <v>1677</v>
      </c>
      <c r="D108" s="5">
        <v>27</v>
      </c>
      <c r="E108" s="19">
        <v>12450.799992033801</v>
      </c>
      <c r="F108" s="5">
        <v>7</v>
      </c>
      <c r="G108" s="5">
        <v>6</v>
      </c>
      <c r="H108" s="5">
        <v>6</v>
      </c>
      <c r="I108" t="s">
        <v>551</v>
      </c>
    </row>
    <row r="109" spans="1:9" x14ac:dyDescent="0.35">
      <c r="A109" t="s">
        <v>226</v>
      </c>
      <c r="B109">
        <v>35199</v>
      </c>
      <c r="C109">
        <v>1692</v>
      </c>
      <c r="D109" s="5">
        <v>29</v>
      </c>
      <c r="E109" s="19">
        <v>12496.199990973601</v>
      </c>
      <c r="F109" s="5">
        <v>5</v>
      </c>
      <c r="G109" s="5">
        <v>6</v>
      </c>
      <c r="H109" s="5">
        <v>6</v>
      </c>
      <c r="I109" t="s">
        <v>551</v>
      </c>
    </row>
    <row r="110" spans="1:9" x14ac:dyDescent="0.35">
      <c r="A110" t="s">
        <v>168</v>
      </c>
      <c r="B110">
        <v>35195</v>
      </c>
      <c r="C110">
        <v>1696</v>
      </c>
      <c r="D110" s="5">
        <v>30</v>
      </c>
      <c r="E110" s="19">
        <v>13390.649992238699</v>
      </c>
      <c r="F110" s="5">
        <v>4</v>
      </c>
      <c r="G110" s="5">
        <v>7</v>
      </c>
      <c r="H110" s="5">
        <v>6</v>
      </c>
      <c r="I110" t="s">
        <v>551</v>
      </c>
    </row>
    <row r="111" spans="1:9" x14ac:dyDescent="0.35">
      <c r="A111" t="s">
        <v>246</v>
      </c>
      <c r="B111">
        <v>35213</v>
      </c>
      <c r="C111">
        <v>1678</v>
      </c>
      <c r="D111" s="5">
        <v>21</v>
      </c>
      <c r="E111" s="19">
        <v>14761.035</v>
      </c>
      <c r="F111" s="5">
        <v>7</v>
      </c>
      <c r="G111" s="5">
        <v>5</v>
      </c>
      <c r="H111" s="5">
        <v>6</v>
      </c>
      <c r="I111" t="s">
        <v>544</v>
      </c>
    </row>
    <row r="112" spans="1:9" x14ac:dyDescent="0.35">
      <c r="A112" t="s">
        <v>207</v>
      </c>
      <c r="B112">
        <v>35205</v>
      </c>
      <c r="C112">
        <v>1686</v>
      </c>
      <c r="D112" s="5">
        <v>24</v>
      </c>
      <c r="E112" s="19">
        <v>15177.4624818056</v>
      </c>
      <c r="F112" s="5">
        <v>5</v>
      </c>
      <c r="G112" s="5">
        <v>6</v>
      </c>
      <c r="H112" s="5">
        <v>6</v>
      </c>
      <c r="I112" t="s">
        <v>551</v>
      </c>
    </row>
    <row r="113" spans="1:9" x14ac:dyDescent="0.35">
      <c r="A113" t="s">
        <v>138</v>
      </c>
      <c r="B113">
        <v>35200</v>
      </c>
      <c r="C113">
        <v>1691</v>
      </c>
      <c r="D113" s="5">
        <v>37</v>
      </c>
      <c r="E113" s="19">
        <v>15648.7024694345</v>
      </c>
      <c r="F113" s="5">
        <v>5</v>
      </c>
      <c r="G113" s="5">
        <v>8</v>
      </c>
      <c r="H113" s="5">
        <v>6</v>
      </c>
      <c r="I113" t="s">
        <v>551</v>
      </c>
    </row>
    <row r="114" spans="1:9" x14ac:dyDescent="0.35">
      <c r="A114" t="s">
        <v>189</v>
      </c>
      <c r="B114">
        <v>35187</v>
      </c>
      <c r="C114">
        <v>1704</v>
      </c>
      <c r="D114" s="5">
        <v>31</v>
      </c>
      <c r="E114" s="19">
        <v>15843.924988323</v>
      </c>
      <c r="F114" s="5">
        <v>3</v>
      </c>
      <c r="G114" s="5">
        <v>7</v>
      </c>
      <c r="H114" s="5">
        <v>6</v>
      </c>
      <c r="I114" t="s">
        <v>548</v>
      </c>
    </row>
    <row r="115" spans="1:9" x14ac:dyDescent="0.35">
      <c r="A115" t="s">
        <v>152</v>
      </c>
      <c r="B115">
        <v>35220</v>
      </c>
      <c r="C115">
        <v>1671</v>
      </c>
      <c r="D115" s="5">
        <v>34</v>
      </c>
      <c r="E115" s="19">
        <v>16076.5999695879</v>
      </c>
      <c r="F115" s="5">
        <v>9</v>
      </c>
      <c r="G115" s="5">
        <v>7</v>
      </c>
      <c r="H115" s="5">
        <v>7</v>
      </c>
      <c r="I115" t="s">
        <v>549</v>
      </c>
    </row>
    <row r="116" spans="1:9" x14ac:dyDescent="0.35">
      <c r="A116" t="s">
        <v>233</v>
      </c>
      <c r="B116">
        <v>35130</v>
      </c>
      <c r="C116">
        <v>1761</v>
      </c>
      <c r="D116" s="5">
        <v>26</v>
      </c>
      <c r="E116" s="19">
        <v>16215.324978799699</v>
      </c>
      <c r="F116" s="5">
        <v>1</v>
      </c>
      <c r="G116" s="5">
        <v>6</v>
      </c>
      <c r="H116" s="5">
        <v>7</v>
      </c>
      <c r="I116" t="s">
        <v>548</v>
      </c>
    </row>
    <row r="117" spans="1:9" x14ac:dyDescent="0.35">
      <c r="A117" t="s">
        <v>175</v>
      </c>
      <c r="B117">
        <v>35206</v>
      </c>
      <c r="C117">
        <v>1685</v>
      </c>
      <c r="D117" s="5">
        <v>35</v>
      </c>
      <c r="E117" s="19">
        <v>16476.5649865493</v>
      </c>
      <c r="F117" s="5">
        <v>5</v>
      </c>
      <c r="G117" s="5">
        <v>7</v>
      </c>
      <c r="H117" s="5">
        <v>7</v>
      </c>
      <c r="I117" t="s">
        <v>551</v>
      </c>
    </row>
    <row r="118" spans="1:9" x14ac:dyDescent="0.35">
      <c r="A118" t="s">
        <v>275</v>
      </c>
      <c r="B118">
        <v>35221</v>
      </c>
      <c r="C118">
        <v>1670</v>
      </c>
      <c r="D118" s="5">
        <v>15</v>
      </c>
      <c r="E118" s="19">
        <v>16817.0974948648</v>
      </c>
      <c r="F118" s="5">
        <v>9</v>
      </c>
      <c r="G118" s="5">
        <v>3</v>
      </c>
      <c r="H118" s="5">
        <v>7</v>
      </c>
      <c r="I118" t="s">
        <v>552</v>
      </c>
    </row>
    <row r="119" spans="1:9" x14ac:dyDescent="0.35">
      <c r="A119" t="s">
        <v>186</v>
      </c>
      <c r="B119">
        <v>35215</v>
      </c>
      <c r="C119">
        <v>1676</v>
      </c>
      <c r="D119" s="5">
        <v>22</v>
      </c>
      <c r="E119" s="19">
        <v>18507.4499768393</v>
      </c>
      <c r="F119" s="5">
        <v>8</v>
      </c>
      <c r="G119" s="5">
        <v>5</v>
      </c>
      <c r="H119" s="5">
        <v>7</v>
      </c>
      <c r="I119" t="s">
        <v>552</v>
      </c>
    </row>
    <row r="120" spans="1:9" x14ac:dyDescent="0.35">
      <c r="A120" t="s">
        <v>193</v>
      </c>
      <c r="B120">
        <v>35107</v>
      </c>
      <c r="C120">
        <v>1784</v>
      </c>
      <c r="D120" s="5">
        <v>26</v>
      </c>
      <c r="E120" s="19">
        <v>18534.079984816901</v>
      </c>
      <c r="F120" s="5">
        <v>1</v>
      </c>
      <c r="G120" s="5">
        <v>6</v>
      </c>
      <c r="H120" s="5">
        <v>7</v>
      </c>
      <c r="I120" t="s">
        <v>548</v>
      </c>
    </row>
    <row r="121" spans="1:9" x14ac:dyDescent="0.35">
      <c r="A121" t="s">
        <v>142</v>
      </c>
      <c r="B121">
        <v>35220</v>
      </c>
      <c r="C121">
        <v>1671</v>
      </c>
      <c r="D121" s="5">
        <v>39</v>
      </c>
      <c r="E121" s="19">
        <v>19261.409976339</v>
      </c>
      <c r="F121" s="5">
        <v>9</v>
      </c>
      <c r="G121" s="5">
        <v>8</v>
      </c>
      <c r="H121" s="5">
        <v>7</v>
      </c>
      <c r="I121" t="s">
        <v>549</v>
      </c>
    </row>
    <row r="122" spans="1:9" x14ac:dyDescent="0.35">
      <c r="A122" t="s">
        <v>229</v>
      </c>
      <c r="B122">
        <v>35221</v>
      </c>
      <c r="C122">
        <v>1670</v>
      </c>
      <c r="D122" s="5">
        <v>30</v>
      </c>
      <c r="E122" s="19">
        <v>19343.778986605001</v>
      </c>
      <c r="F122" s="5">
        <v>9</v>
      </c>
      <c r="G122" s="5">
        <v>7</v>
      </c>
      <c r="H122" s="5">
        <v>7</v>
      </c>
      <c r="I122" t="s">
        <v>549</v>
      </c>
    </row>
    <row r="123" spans="1:9" x14ac:dyDescent="0.35">
      <c r="A123" t="s">
        <v>145</v>
      </c>
      <c r="B123">
        <v>35209</v>
      </c>
      <c r="C123">
        <v>1682</v>
      </c>
      <c r="D123" s="5">
        <v>35</v>
      </c>
      <c r="E123" s="19">
        <v>20801.599995730801</v>
      </c>
      <c r="F123" s="5">
        <v>6</v>
      </c>
      <c r="G123" s="5">
        <v>8</v>
      </c>
      <c r="H123" s="5">
        <v>7</v>
      </c>
      <c r="I123" t="s">
        <v>551</v>
      </c>
    </row>
    <row r="124" spans="1:9" x14ac:dyDescent="0.35">
      <c r="A124" t="s">
        <v>130</v>
      </c>
      <c r="B124">
        <v>35221</v>
      </c>
      <c r="C124">
        <v>1670</v>
      </c>
      <c r="D124" s="5">
        <v>44</v>
      </c>
      <c r="E124" s="19">
        <v>21963.252474311099</v>
      </c>
      <c r="F124" s="5">
        <v>9</v>
      </c>
      <c r="G124" s="5">
        <v>8</v>
      </c>
      <c r="H124" s="5">
        <v>8</v>
      </c>
      <c r="I124" t="s">
        <v>549</v>
      </c>
    </row>
    <row r="125" spans="1:9" x14ac:dyDescent="0.35">
      <c r="A125" t="s">
        <v>123</v>
      </c>
      <c r="B125">
        <v>35213</v>
      </c>
      <c r="C125">
        <v>1678</v>
      </c>
      <c r="D125" s="5">
        <v>45</v>
      </c>
      <c r="E125" s="19">
        <v>22768.763985675199</v>
      </c>
      <c r="F125" s="5">
        <v>7</v>
      </c>
      <c r="G125" s="5">
        <v>8</v>
      </c>
      <c r="H125" s="5">
        <v>8</v>
      </c>
      <c r="I125" t="s">
        <v>549</v>
      </c>
    </row>
    <row r="126" spans="1:9" x14ac:dyDescent="0.35">
      <c r="A126" t="s">
        <v>201</v>
      </c>
      <c r="B126">
        <v>35212</v>
      </c>
      <c r="C126">
        <v>1679</v>
      </c>
      <c r="D126" s="5">
        <v>23</v>
      </c>
      <c r="E126" s="19">
        <v>23128.859954281801</v>
      </c>
      <c r="F126" s="5">
        <v>7</v>
      </c>
      <c r="G126" s="5">
        <v>5</v>
      </c>
      <c r="H126" s="5">
        <v>8</v>
      </c>
      <c r="I126" t="s">
        <v>552</v>
      </c>
    </row>
    <row r="127" spans="1:9" x14ac:dyDescent="0.35">
      <c r="A127" t="s">
        <v>182</v>
      </c>
      <c r="B127">
        <v>35206</v>
      </c>
      <c r="C127">
        <v>1685</v>
      </c>
      <c r="D127" s="5">
        <v>39</v>
      </c>
      <c r="E127" s="19">
        <v>24088.779984229801</v>
      </c>
      <c r="F127" s="5">
        <v>5</v>
      </c>
      <c r="G127" s="5">
        <v>8</v>
      </c>
      <c r="H127" s="5">
        <v>8</v>
      </c>
      <c r="I127" t="s">
        <v>551</v>
      </c>
    </row>
    <row r="128" spans="1:9" x14ac:dyDescent="0.35">
      <c r="A128" t="s">
        <v>119</v>
      </c>
      <c r="B128">
        <v>35158</v>
      </c>
      <c r="C128">
        <v>1733</v>
      </c>
      <c r="D128" s="5">
        <v>52</v>
      </c>
      <c r="E128" s="19">
        <v>24927.577488892101</v>
      </c>
      <c r="F128" s="5">
        <v>2</v>
      </c>
      <c r="G128" s="5">
        <v>9</v>
      </c>
      <c r="H128" s="5">
        <v>8</v>
      </c>
      <c r="I128" t="s">
        <v>548</v>
      </c>
    </row>
    <row r="129" spans="1:9" x14ac:dyDescent="0.35">
      <c r="A129" t="s">
        <v>172</v>
      </c>
      <c r="B129">
        <v>35219</v>
      </c>
      <c r="C129">
        <v>1672</v>
      </c>
      <c r="D129" s="5">
        <v>40</v>
      </c>
      <c r="E129" s="19">
        <v>25717.4974730422</v>
      </c>
      <c r="F129" s="5">
        <v>8</v>
      </c>
      <c r="G129" s="5">
        <v>8</v>
      </c>
      <c r="H129" s="5">
        <v>8</v>
      </c>
      <c r="I129" t="s">
        <v>549</v>
      </c>
    </row>
    <row r="130" spans="1:9" x14ac:dyDescent="0.35">
      <c r="A130" t="s">
        <v>134</v>
      </c>
      <c r="B130">
        <v>35194</v>
      </c>
      <c r="C130">
        <v>1697</v>
      </c>
      <c r="D130" s="5">
        <v>48</v>
      </c>
      <c r="E130" s="19">
        <v>26656.559465046099</v>
      </c>
      <c r="F130" s="5">
        <v>4</v>
      </c>
      <c r="G130" s="5">
        <v>9</v>
      </c>
      <c r="H130" s="5">
        <v>8</v>
      </c>
      <c r="I130" t="s">
        <v>551</v>
      </c>
    </row>
    <row r="131" spans="1:9" x14ac:dyDescent="0.35">
      <c r="A131" t="s">
        <v>155</v>
      </c>
      <c r="B131">
        <v>35216</v>
      </c>
      <c r="C131">
        <v>1675</v>
      </c>
      <c r="D131" s="5">
        <v>40</v>
      </c>
      <c r="E131" s="19">
        <v>27363.604972146401</v>
      </c>
      <c r="F131" s="5">
        <v>8</v>
      </c>
      <c r="G131" s="5">
        <v>8</v>
      </c>
      <c r="H131" s="5">
        <v>8</v>
      </c>
      <c r="I131" t="s">
        <v>549</v>
      </c>
    </row>
    <row r="132" spans="1:9" x14ac:dyDescent="0.35">
      <c r="A132" t="s">
        <v>165</v>
      </c>
      <c r="B132">
        <v>35033</v>
      </c>
      <c r="C132">
        <v>1858</v>
      </c>
      <c r="D132" s="5">
        <v>32</v>
      </c>
      <c r="E132" s="19">
        <v>28872.189950353601</v>
      </c>
      <c r="F132" s="5">
        <v>0</v>
      </c>
      <c r="G132" s="5">
        <v>7</v>
      </c>
      <c r="H132" s="5">
        <v>8</v>
      </c>
      <c r="I132" t="s">
        <v>548</v>
      </c>
    </row>
    <row r="133" spans="1:9" x14ac:dyDescent="0.35">
      <c r="A133" t="s">
        <v>115</v>
      </c>
      <c r="B133">
        <v>35212</v>
      </c>
      <c r="C133">
        <v>1679</v>
      </c>
      <c r="D133" s="5">
        <v>45</v>
      </c>
      <c r="E133" s="19">
        <v>29567.562475292299</v>
      </c>
      <c r="F133" s="5">
        <v>7</v>
      </c>
      <c r="G133" s="5">
        <v>9</v>
      </c>
      <c r="H133" s="5">
        <v>9</v>
      </c>
      <c r="I133" t="s">
        <v>549</v>
      </c>
    </row>
    <row r="134" spans="1:9" x14ac:dyDescent="0.35">
      <c r="A134" t="s">
        <v>162</v>
      </c>
      <c r="B134">
        <v>35201</v>
      </c>
      <c r="C134">
        <v>1690</v>
      </c>
      <c r="D134" s="5">
        <v>39</v>
      </c>
      <c r="E134" s="19">
        <v>30908.383968844199</v>
      </c>
      <c r="F134" s="5">
        <v>5</v>
      </c>
      <c r="G134" s="5">
        <v>8</v>
      </c>
      <c r="H134" s="5">
        <v>9</v>
      </c>
      <c r="I134" t="s">
        <v>551</v>
      </c>
    </row>
    <row r="135" spans="1:9" x14ac:dyDescent="0.35">
      <c r="A135" t="s">
        <v>158</v>
      </c>
      <c r="B135">
        <v>35212</v>
      </c>
      <c r="C135">
        <v>1679</v>
      </c>
      <c r="D135" s="5">
        <v>32</v>
      </c>
      <c r="E135" s="19">
        <v>32841.369978135801</v>
      </c>
      <c r="F135" s="5">
        <v>6</v>
      </c>
      <c r="G135" s="5">
        <v>7</v>
      </c>
      <c r="H135" s="5">
        <v>9</v>
      </c>
      <c r="I135" t="s">
        <v>551</v>
      </c>
    </row>
    <row r="136" spans="1:9" x14ac:dyDescent="0.35">
      <c r="A136" t="s">
        <v>110</v>
      </c>
      <c r="B136">
        <v>35215</v>
      </c>
      <c r="C136">
        <v>1676</v>
      </c>
      <c r="D136" s="5">
        <v>55</v>
      </c>
      <c r="E136" s="19">
        <v>49979.904946340699</v>
      </c>
      <c r="F136" s="5">
        <v>8</v>
      </c>
      <c r="G136" s="5">
        <v>9</v>
      </c>
      <c r="H136" s="5">
        <v>9</v>
      </c>
      <c r="I136" t="s">
        <v>549</v>
      </c>
    </row>
    <row r="137" spans="1:9" x14ac:dyDescent="0.35">
      <c r="A137" t="s">
        <v>127</v>
      </c>
      <c r="B137">
        <v>35221</v>
      </c>
      <c r="C137">
        <v>1670</v>
      </c>
      <c r="D137" s="5">
        <v>71</v>
      </c>
      <c r="E137" s="19">
        <v>51097.800487737797</v>
      </c>
      <c r="F137" s="5">
        <v>9</v>
      </c>
      <c r="G137" s="5">
        <v>9</v>
      </c>
      <c r="H137" s="5">
        <v>9</v>
      </c>
      <c r="I137" t="s">
        <v>549</v>
      </c>
    </row>
    <row r="138" spans="1:9" x14ac:dyDescent="0.35">
      <c r="A138" t="s">
        <v>16</v>
      </c>
      <c r="B138">
        <v>35216</v>
      </c>
      <c r="C138">
        <v>1675</v>
      </c>
      <c r="D138" s="5">
        <v>116</v>
      </c>
      <c r="E138" s="19">
        <v>104361.94986812399</v>
      </c>
      <c r="F138" s="5">
        <v>8</v>
      </c>
      <c r="G138" s="5">
        <v>9</v>
      </c>
      <c r="H138" s="5">
        <v>9</v>
      </c>
      <c r="I138" t="s">
        <v>549</v>
      </c>
    </row>
    <row r="139" spans="1:9" x14ac:dyDescent="0.35">
      <c r="A139" t="s">
        <v>81</v>
      </c>
      <c r="B139">
        <v>35220</v>
      </c>
      <c r="C139">
        <v>1671</v>
      </c>
      <c r="D139" s="5">
        <v>102</v>
      </c>
      <c r="E139" s="19">
        <v>104874.97835350101</v>
      </c>
      <c r="F139" s="5">
        <v>9</v>
      </c>
      <c r="G139" s="5">
        <v>9</v>
      </c>
      <c r="H139" s="5">
        <v>9</v>
      </c>
      <c r="I139" t="s">
        <v>549</v>
      </c>
    </row>
    <row r="140" spans="1:9" x14ac:dyDescent="0.35">
      <c r="A140" t="s">
        <v>101</v>
      </c>
      <c r="B140">
        <v>35199</v>
      </c>
      <c r="C140">
        <v>1692</v>
      </c>
      <c r="D140" s="5">
        <v>86</v>
      </c>
      <c r="E140" s="19">
        <v>110277.304883508</v>
      </c>
      <c r="F140" s="5">
        <v>5</v>
      </c>
      <c r="G140" s="5">
        <v>9</v>
      </c>
      <c r="H140" s="5">
        <v>9</v>
      </c>
      <c r="I140" t="s">
        <v>551</v>
      </c>
    </row>
  </sheetData>
  <pageMargins left="0.7" right="0.7" top="0.75" bottom="0.75" header="0.3" footer="0.3"/>
  <drawing r:id="rId1"/>
  <tableParts count="1">
    <tablePart r:id="rId2"/>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0CE411-099E-460B-81C7-8D923CAE5F7D}">
  <sheetPr codeName="Sheet36"/>
  <dimension ref="A7:T52"/>
  <sheetViews>
    <sheetView zoomScale="63" workbookViewId="0">
      <selection activeCell="M5" sqref="M5"/>
    </sheetView>
  </sheetViews>
  <sheetFormatPr defaultRowHeight="14.5" x14ac:dyDescent="0.35"/>
  <cols>
    <col min="1" max="1" width="12.81640625" customWidth="1"/>
    <col min="2" max="2" width="11.36328125" customWidth="1"/>
    <col min="3" max="3" width="11.08984375" customWidth="1"/>
    <col min="4" max="4" width="13.26953125" style="2" customWidth="1"/>
    <col min="5" max="5" width="21.26953125" style="5" customWidth="1"/>
    <col min="6" max="6" width="24.08984375" style="19" customWidth="1"/>
    <col min="7" max="7" width="13.81640625" style="1" bestFit="1" customWidth="1"/>
    <col min="8" max="8" width="12.453125" style="5" bestFit="1" customWidth="1"/>
    <col min="9" max="9" width="12" style="5" bestFit="1" customWidth="1"/>
    <col min="10" max="10" width="14.26953125" style="5" bestFit="1" customWidth="1"/>
    <col min="11" max="11" width="22" style="5" bestFit="1" customWidth="1"/>
    <col min="12" max="12" width="25.1796875" style="5" bestFit="1" customWidth="1"/>
    <col min="13" max="13" width="24.7265625" style="1" bestFit="1" customWidth="1"/>
    <col min="14" max="14" width="14.26953125" style="1" bestFit="1" customWidth="1"/>
    <col min="15" max="15" width="22.453125" bestFit="1" customWidth="1"/>
    <col min="16" max="16" width="15.81640625" bestFit="1" customWidth="1"/>
    <col min="17" max="17" width="17.26953125" bestFit="1" customWidth="1"/>
    <col min="18" max="18" width="16.54296875" bestFit="1" customWidth="1"/>
    <col min="19" max="19" width="26.453125" bestFit="1" customWidth="1"/>
    <col min="20" max="20" width="27.453125" bestFit="1" customWidth="1"/>
  </cols>
  <sheetData>
    <row r="7" spans="7:20" x14ac:dyDescent="0.35">
      <c r="G7" t="s">
        <v>577</v>
      </c>
      <c r="H7" t="s">
        <v>578</v>
      </c>
      <c r="I7" t="s">
        <v>579</v>
      </c>
      <c r="J7" s="2" t="s">
        <v>580</v>
      </c>
      <c r="K7" s="5" t="s">
        <v>581</v>
      </c>
      <c r="L7" s="19" t="s">
        <v>582</v>
      </c>
      <c r="M7" s="1" t="s">
        <v>583</v>
      </c>
      <c r="N7" s="5" t="s">
        <v>584</v>
      </c>
      <c r="O7" s="5" t="s">
        <v>585</v>
      </c>
      <c r="P7" s="5" t="s">
        <v>586</v>
      </c>
      <c r="Q7" s="5" t="s">
        <v>587</v>
      </c>
      <c r="R7" s="5" t="s">
        <v>588</v>
      </c>
      <c r="S7" s="1" t="s">
        <v>589</v>
      </c>
      <c r="T7" s="1" t="s">
        <v>590</v>
      </c>
    </row>
    <row r="8" spans="7:20" x14ac:dyDescent="0.35">
      <c r="G8">
        <v>9</v>
      </c>
      <c r="H8" t="s">
        <v>591</v>
      </c>
      <c r="I8" t="s">
        <v>592</v>
      </c>
      <c r="J8" s="2">
        <v>6.1315</v>
      </c>
      <c r="K8" s="5">
        <v>104</v>
      </c>
      <c r="L8" s="19">
        <v>76450.066402529497</v>
      </c>
      <c r="M8" s="1">
        <v>10.3942</v>
      </c>
      <c r="N8" s="5">
        <v>0</v>
      </c>
      <c r="O8" s="5">
        <v>0</v>
      </c>
      <c r="P8" s="5">
        <v>2</v>
      </c>
      <c r="Q8" s="5">
        <v>0</v>
      </c>
      <c r="R8" s="5">
        <v>0</v>
      </c>
      <c r="S8" s="1">
        <v>0</v>
      </c>
      <c r="T8" s="1">
        <v>0.5</v>
      </c>
    </row>
    <row r="9" spans="7:20" x14ac:dyDescent="0.35">
      <c r="G9">
        <v>8</v>
      </c>
      <c r="H9" t="s">
        <v>593</v>
      </c>
      <c r="I9" t="s">
        <v>594</v>
      </c>
      <c r="J9" s="2">
        <v>6.8300999999999998</v>
      </c>
      <c r="K9" s="5">
        <v>250</v>
      </c>
      <c r="L9" s="19">
        <v>123842.677424191</v>
      </c>
      <c r="M9" s="1">
        <v>8.6199999999999992</v>
      </c>
      <c r="N9" s="5">
        <v>1</v>
      </c>
      <c r="O9" s="5">
        <v>5</v>
      </c>
      <c r="P9" s="5">
        <v>4</v>
      </c>
      <c r="Q9" s="5">
        <v>2</v>
      </c>
      <c r="R9" s="5">
        <v>5</v>
      </c>
      <c r="S9" s="1">
        <v>0</v>
      </c>
      <c r="T9" s="1">
        <v>3</v>
      </c>
    </row>
    <row r="10" spans="7:20" x14ac:dyDescent="0.35">
      <c r="G10">
        <v>4</v>
      </c>
      <c r="H10" t="s">
        <v>595</v>
      </c>
      <c r="I10" t="s">
        <v>596</v>
      </c>
      <c r="J10" s="2">
        <v>7.6684999999999999</v>
      </c>
      <c r="K10" s="5">
        <v>409</v>
      </c>
      <c r="L10" s="19">
        <v>225763.695737642</v>
      </c>
      <c r="M10" s="1">
        <v>8.6234999999999999</v>
      </c>
      <c r="N10" s="5">
        <v>5</v>
      </c>
      <c r="O10" s="5">
        <v>8</v>
      </c>
      <c r="P10" s="5">
        <v>8</v>
      </c>
      <c r="Q10" s="5">
        <v>1</v>
      </c>
      <c r="R10" s="5">
        <v>8</v>
      </c>
      <c r="S10" s="1">
        <v>0</v>
      </c>
      <c r="T10" s="1">
        <v>5.5</v>
      </c>
    </row>
    <row r="11" spans="7:20" x14ac:dyDescent="0.35">
      <c r="G11">
        <v>6</v>
      </c>
      <c r="H11" t="s">
        <v>597</v>
      </c>
      <c r="I11" t="s">
        <v>598</v>
      </c>
      <c r="J11" s="2">
        <v>7.2110000000000003</v>
      </c>
      <c r="K11" s="5">
        <v>164</v>
      </c>
      <c r="L11" s="19">
        <v>72527.629433085196</v>
      </c>
      <c r="M11" s="1">
        <v>8.5427</v>
      </c>
      <c r="N11" s="5">
        <v>4</v>
      </c>
      <c r="O11" s="5">
        <v>2</v>
      </c>
      <c r="P11" s="5">
        <v>1</v>
      </c>
      <c r="Q11" s="5">
        <v>3</v>
      </c>
      <c r="R11" s="5">
        <v>2</v>
      </c>
      <c r="S11" s="1">
        <v>1</v>
      </c>
      <c r="T11" s="1">
        <v>2.5</v>
      </c>
    </row>
    <row r="12" spans="7:20" x14ac:dyDescent="0.35">
      <c r="G12">
        <v>7</v>
      </c>
      <c r="H12" t="s">
        <v>599</v>
      </c>
      <c r="I12" t="s">
        <v>600</v>
      </c>
      <c r="J12" s="2">
        <v>7</v>
      </c>
      <c r="K12" s="5">
        <v>171</v>
      </c>
      <c r="L12" s="19">
        <v>119619.249818057</v>
      </c>
      <c r="M12" s="1">
        <v>8.2806999999999995</v>
      </c>
      <c r="N12" s="5">
        <v>2</v>
      </c>
      <c r="O12" s="5">
        <v>3</v>
      </c>
      <c r="P12" s="5">
        <v>3</v>
      </c>
      <c r="Q12" s="5">
        <v>5</v>
      </c>
      <c r="R12" s="5">
        <v>3</v>
      </c>
      <c r="S12" s="1">
        <v>1.33</v>
      </c>
      <c r="T12" s="1">
        <v>3.25</v>
      </c>
    </row>
    <row r="13" spans="7:20" x14ac:dyDescent="0.35">
      <c r="G13">
        <v>3</v>
      </c>
      <c r="H13" t="s">
        <v>601</v>
      </c>
      <c r="I13" t="s">
        <v>602</v>
      </c>
      <c r="J13" s="2">
        <v>8.7561999999999998</v>
      </c>
      <c r="K13" s="5">
        <v>321</v>
      </c>
      <c r="L13" s="19">
        <v>202812.842851377</v>
      </c>
      <c r="M13" s="1">
        <v>8.5296000000000003</v>
      </c>
      <c r="N13" s="5">
        <v>8</v>
      </c>
      <c r="O13" s="5">
        <v>7</v>
      </c>
      <c r="P13" s="5">
        <v>7</v>
      </c>
      <c r="Q13" s="5">
        <v>4</v>
      </c>
      <c r="R13" s="5">
        <v>7</v>
      </c>
      <c r="S13" s="1">
        <v>1.67</v>
      </c>
      <c r="T13" s="1">
        <v>6.5</v>
      </c>
    </row>
    <row r="14" spans="7:20" x14ac:dyDescent="0.35">
      <c r="G14">
        <v>2</v>
      </c>
      <c r="H14" t="s">
        <v>603</v>
      </c>
      <c r="I14" t="s">
        <v>604</v>
      </c>
      <c r="J14" s="2">
        <v>8.3863000000000003</v>
      </c>
      <c r="K14" s="5">
        <v>232</v>
      </c>
      <c r="L14" s="19">
        <v>162769.779844659</v>
      </c>
      <c r="M14" s="1">
        <v>8.2456999999999994</v>
      </c>
      <c r="N14" s="5">
        <v>6</v>
      </c>
      <c r="O14" s="5">
        <v>4</v>
      </c>
      <c r="P14" s="5">
        <v>5</v>
      </c>
      <c r="Q14" s="5">
        <v>6</v>
      </c>
      <c r="R14" s="5">
        <v>4</v>
      </c>
      <c r="S14" s="1">
        <v>2.67</v>
      </c>
      <c r="T14" s="1">
        <v>5.25</v>
      </c>
    </row>
    <row r="15" spans="7:20" ht="14.5" customHeight="1" x14ac:dyDescent="0.35">
      <c r="G15">
        <v>1</v>
      </c>
      <c r="H15" t="s">
        <v>605</v>
      </c>
      <c r="I15" t="s">
        <v>606</v>
      </c>
      <c r="J15" s="2">
        <v>8.6739999999999995</v>
      </c>
      <c r="K15" s="5">
        <v>314</v>
      </c>
      <c r="L15" s="19">
        <v>187277.38387235999</v>
      </c>
      <c r="M15" s="1">
        <v>7.4968000000000004</v>
      </c>
      <c r="N15" s="5">
        <v>7</v>
      </c>
      <c r="O15" s="5">
        <v>6</v>
      </c>
      <c r="P15" s="5">
        <v>6</v>
      </c>
      <c r="Q15" s="5">
        <v>7</v>
      </c>
      <c r="R15" s="5">
        <v>6</v>
      </c>
      <c r="S15" s="1">
        <v>2.67</v>
      </c>
      <c r="T15" s="1">
        <v>6.5</v>
      </c>
    </row>
    <row r="16" spans="7:20" x14ac:dyDescent="0.35">
      <c r="G16">
        <v>5</v>
      </c>
      <c r="H16" t="s">
        <v>607</v>
      </c>
      <c r="I16" t="s">
        <v>608</v>
      </c>
      <c r="J16" s="2">
        <v>7.2110000000000003</v>
      </c>
      <c r="K16" s="5">
        <v>117</v>
      </c>
      <c r="L16" s="19">
        <v>68792.282437479997</v>
      </c>
      <c r="M16" s="1">
        <v>6.7521000000000004</v>
      </c>
      <c r="N16" s="5">
        <v>3</v>
      </c>
      <c r="O16" s="5">
        <v>1</v>
      </c>
      <c r="P16" s="5">
        <v>0</v>
      </c>
      <c r="Q16" s="5">
        <v>8</v>
      </c>
      <c r="R16" s="5">
        <v>1</v>
      </c>
      <c r="S16" s="1">
        <v>3.33</v>
      </c>
      <c r="T16" s="1">
        <v>3</v>
      </c>
    </row>
    <row r="20" spans="1:14" x14ac:dyDescent="0.35">
      <c r="N20" s="28"/>
    </row>
    <row r="26" spans="1:14" x14ac:dyDescent="0.35">
      <c r="A26" s="29"/>
      <c r="M26" s="30"/>
    </row>
    <row r="27" spans="1:14" x14ac:dyDescent="0.35">
      <c r="A27" s="29"/>
    </row>
    <row r="28" spans="1:14" x14ac:dyDescent="0.35">
      <c r="A28" s="29"/>
    </row>
    <row r="29" spans="1:14" x14ac:dyDescent="0.35">
      <c r="A29" s="31"/>
    </row>
    <row r="49" spans="16:17" x14ac:dyDescent="0.35">
      <c r="P49" s="30"/>
      <c r="Q49" s="30"/>
    </row>
    <row r="52" spans="16:17" x14ac:dyDescent="0.35">
      <c r="P52" s="29"/>
      <c r="Q52" s="30"/>
    </row>
  </sheetData>
  <pageMargins left="0.7" right="0.7" top="0.75" bottom="0.75" header="0.3" footer="0.3"/>
  <drawing r:id="rId1"/>
  <tableParts count="1">
    <tablePart r:id="rId2"/>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DEA7C1-85A6-4DAF-9013-22FCE5DA88DC}">
  <sheetPr codeName="Sheet37"/>
  <dimension ref="A3:G8"/>
  <sheetViews>
    <sheetView workbookViewId="0">
      <selection activeCell="M5" sqref="M5"/>
    </sheetView>
  </sheetViews>
  <sheetFormatPr defaultRowHeight="14.5" x14ac:dyDescent="0.35"/>
  <cols>
    <col min="1" max="1" width="20.54296875" bestFit="1" customWidth="1"/>
    <col min="2" max="2" width="15.6328125" bestFit="1" customWidth="1"/>
    <col min="3" max="3" width="3.81640625" bestFit="1" customWidth="1"/>
    <col min="4" max="4" width="10.36328125" bestFit="1" customWidth="1"/>
    <col min="5" max="5" width="20.54296875" bestFit="1" customWidth="1"/>
    <col min="6" max="6" width="3.08984375" bestFit="1" customWidth="1"/>
    <col min="7" max="7" width="3.7265625" bestFit="1" customWidth="1"/>
  </cols>
  <sheetData>
    <row r="3" spans="1:7" x14ac:dyDescent="0.35">
      <c r="A3" t="s">
        <v>609</v>
      </c>
      <c r="B3" t="s">
        <v>470</v>
      </c>
    </row>
    <row r="4" spans="1:7" x14ac:dyDescent="0.35">
      <c r="A4" t="s">
        <v>369</v>
      </c>
      <c r="B4" t="s">
        <v>610</v>
      </c>
      <c r="C4" t="s">
        <v>611</v>
      </c>
      <c r="E4" t="s">
        <v>612</v>
      </c>
      <c r="F4" t="s">
        <v>610</v>
      </c>
      <c r="G4" t="s">
        <v>611</v>
      </c>
    </row>
    <row r="5" spans="1:7" x14ac:dyDescent="0.35">
      <c r="A5" s="16" t="s">
        <v>613</v>
      </c>
      <c r="B5">
        <v>1</v>
      </c>
      <c r="E5" t="s">
        <v>613</v>
      </c>
      <c r="F5">
        <v>1</v>
      </c>
    </row>
    <row r="6" spans="1:7" x14ac:dyDescent="0.35">
      <c r="A6" s="16" t="s">
        <v>539</v>
      </c>
      <c r="C6">
        <v>1</v>
      </c>
      <c r="E6" t="s">
        <v>539</v>
      </c>
      <c r="G6">
        <v>1</v>
      </c>
    </row>
    <row r="7" spans="1:7" x14ac:dyDescent="0.35">
      <c r="A7" s="16" t="s">
        <v>532</v>
      </c>
      <c r="B7">
        <v>3</v>
      </c>
      <c r="C7">
        <v>3</v>
      </c>
      <c r="E7" t="s">
        <v>532</v>
      </c>
      <c r="F7">
        <v>3</v>
      </c>
      <c r="G7">
        <v>3</v>
      </c>
    </row>
    <row r="8" spans="1:7" x14ac:dyDescent="0.35">
      <c r="A8" s="16" t="s">
        <v>614</v>
      </c>
      <c r="B8">
        <v>1</v>
      </c>
      <c r="E8" t="s">
        <v>614</v>
      </c>
      <c r="F8">
        <v>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4005A5-E0DB-4A21-A731-49A831814D0F}">
  <sheetPr codeName="Sheet38"/>
  <dimension ref="D8:L17"/>
  <sheetViews>
    <sheetView zoomScale="87" zoomScaleNormal="100" workbookViewId="0">
      <selection activeCell="M5" sqref="M5"/>
    </sheetView>
  </sheetViews>
  <sheetFormatPr defaultRowHeight="14.5" x14ac:dyDescent="0.35"/>
  <cols>
    <col min="1" max="1" width="12.81640625" customWidth="1"/>
    <col min="2" max="2" width="11.453125" customWidth="1"/>
    <col min="3" max="3" width="20.54296875" bestFit="1" customWidth="1"/>
    <col min="4" max="4" width="10.1796875" style="21" customWidth="1"/>
    <col min="5" max="5" width="13.08984375" style="21" customWidth="1"/>
    <col min="6" max="6" width="13.36328125" customWidth="1"/>
    <col min="7" max="7" width="14.36328125" bestFit="1" customWidth="1"/>
    <col min="8" max="8" width="12.6328125" bestFit="1" customWidth="1"/>
    <col min="9" max="9" width="21.08984375" bestFit="1" customWidth="1"/>
    <col min="10" max="10" width="11.453125" bestFit="1" customWidth="1"/>
    <col min="11" max="11" width="14.26953125" bestFit="1" customWidth="1"/>
    <col min="12" max="12" width="14.81640625" bestFit="1" customWidth="1"/>
  </cols>
  <sheetData>
    <row r="8" spans="7:12" x14ac:dyDescent="0.35">
      <c r="G8" t="s">
        <v>577</v>
      </c>
      <c r="H8" t="s">
        <v>578</v>
      </c>
      <c r="I8" t="s">
        <v>529</v>
      </c>
      <c r="J8" s="21" t="s">
        <v>615</v>
      </c>
      <c r="K8" s="21" t="s">
        <v>616</v>
      </c>
      <c r="L8" t="s">
        <v>617</v>
      </c>
    </row>
    <row r="9" spans="7:12" x14ac:dyDescent="0.35">
      <c r="G9">
        <v>1</v>
      </c>
      <c r="H9" t="s">
        <v>605</v>
      </c>
      <c r="I9" t="s">
        <v>532</v>
      </c>
      <c r="J9" s="21">
        <v>33725</v>
      </c>
      <c r="K9" s="21"/>
      <c r="L9" t="str">
        <f>IF(K9 = "","No","Yes")</f>
        <v>No</v>
      </c>
    </row>
    <row r="10" spans="7:12" x14ac:dyDescent="0.35">
      <c r="G10">
        <v>2</v>
      </c>
      <c r="H10" t="s">
        <v>603</v>
      </c>
      <c r="I10" t="s">
        <v>614</v>
      </c>
      <c r="J10" s="21">
        <v>33830</v>
      </c>
      <c r="K10" s="21"/>
      <c r="L10" t="str">
        <f t="shared" ref="L10:L17" si="0">IF(K10 = "","No","Yes")</f>
        <v>No</v>
      </c>
    </row>
    <row r="11" spans="7:12" x14ac:dyDescent="0.35">
      <c r="G11">
        <v>3</v>
      </c>
      <c r="H11" t="s">
        <v>601</v>
      </c>
      <c r="I11" t="s">
        <v>532</v>
      </c>
      <c r="J11" s="21">
        <v>33695</v>
      </c>
      <c r="K11" s="21"/>
      <c r="L11" t="str">
        <f t="shared" si="0"/>
        <v>No</v>
      </c>
    </row>
    <row r="12" spans="7:12" x14ac:dyDescent="0.35">
      <c r="G12">
        <v>4</v>
      </c>
      <c r="H12" t="s">
        <v>595</v>
      </c>
      <c r="I12" t="s">
        <v>532</v>
      </c>
      <c r="J12" s="21">
        <v>34092</v>
      </c>
      <c r="K12" s="21">
        <v>35304</v>
      </c>
      <c r="L12" t="str">
        <f t="shared" si="0"/>
        <v>Yes</v>
      </c>
    </row>
    <row r="13" spans="7:12" x14ac:dyDescent="0.35">
      <c r="G13">
        <v>5</v>
      </c>
      <c r="H13" t="s">
        <v>607</v>
      </c>
      <c r="I13" t="s">
        <v>539</v>
      </c>
      <c r="J13" s="21">
        <v>34259</v>
      </c>
      <c r="K13" s="21">
        <v>35251</v>
      </c>
      <c r="L13" t="str">
        <f t="shared" si="0"/>
        <v>Yes</v>
      </c>
    </row>
    <row r="14" spans="7:12" x14ac:dyDescent="0.35">
      <c r="G14">
        <v>6</v>
      </c>
      <c r="H14" t="s">
        <v>597</v>
      </c>
      <c r="I14" t="s">
        <v>532</v>
      </c>
      <c r="J14" s="21">
        <v>34259</v>
      </c>
      <c r="K14" s="21">
        <v>35242</v>
      </c>
      <c r="L14" t="str">
        <f t="shared" si="0"/>
        <v>Yes</v>
      </c>
    </row>
    <row r="15" spans="7:12" x14ac:dyDescent="0.35">
      <c r="G15">
        <v>7</v>
      </c>
      <c r="H15" t="s">
        <v>599</v>
      </c>
      <c r="I15" t="s">
        <v>532</v>
      </c>
      <c r="J15" s="21">
        <v>34336</v>
      </c>
      <c r="K15" s="21">
        <v>35232</v>
      </c>
      <c r="L15" t="str">
        <f t="shared" si="0"/>
        <v>Yes</v>
      </c>
    </row>
    <row r="16" spans="7:12" x14ac:dyDescent="0.35">
      <c r="G16">
        <v>8</v>
      </c>
      <c r="H16" t="s">
        <v>593</v>
      </c>
      <c r="I16" t="s">
        <v>613</v>
      </c>
      <c r="J16" s="21">
        <v>34398</v>
      </c>
      <c r="K16" s="21"/>
      <c r="L16" t="str">
        <f t="shared" si="0"/>
        <v>No</v>
      </c>
    </row>
    <row r="17" spans="7:12" x14ac:dyDescent="0.35">
      <c r="G17">
        <v>9</v>
      </c>
      <c r="H17" t="s">
        <v>591</v>
      </c>
      <c r="I17" t="s">
        <v>532</v>
      </c>
      <c r="J17" s="21">
        <v>34653</v>
      </c>
      <c r="K17" s="21"/>
      <c r="L17" t="str">
        <f t="shared" si="0"/>
        <v>No</v>
      </c>
    </row>
  </sheetData>
  <pageMargins left="0.7" right="0.7" top="0.75" bottom="0.75" header="0.3" footer="0.3"/>
  <drawing r:id="rId1"/>
  <tableParts count="1">
    <tablePart r:id="rId2"/>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2079AE-6A4D-4AB1-9901-4E5A78082697}">
  <sheetPr codeName="Sheet39"/>
  <dimension ref="A3:F5"/>
  <sheetViews>
    <sheetView workbookViewId="0">
      <selection activeCell="O26" sqref="O26"/>
    </sheetView>
  </sheetViews>
  <sheetFormatPr defaultRowHeight="14.5" x14ac:dyDescent="0.35"/>
  <cols>
    <col min="1" max="1" width="12.453125" bestFit="1" customWidth="1"/>
    <col min="2" max="2" width="13.90625" bestFit="1" customWidth="1"/>
    <col min="3" max="3" width="12.54296875" bestFit="1" customWidth="1"/>
  </cols>
  <sheetData>
    <row r="3" spans="1:6" x14ac:dyDescent="0.35">
      <c r="A3" t="s">
        <v>369</v>
      </c>
      <c r="B3" t="s">
        <v>618</v>
      </c>
      <c r="C3" t="s">
        <v>504</v>
      </c>
      <c r="E3" t="s">
        <v>619</v>
      </c>
      <c r="F3" t="s">
        <v>620</v>
      </c>
    </row>
    <row r="4" spans="1:6" x14ac:dyDescent="0.35">
      <c r="A4" s="16" t="s">
        <v>621</v>
      </c>
      <c r="B4" s="5">
        <v>24247</v>
      </c>
      <c r="C4" s="18">
        <v>599090.79103106749</v>
      </c>
      <c r="E4" t="s">
        <v>622</v>
      </c>
      <c r="F4">
        <v>5</v>
      </c>
    </row>
    <row r="5" spans="1:6" x14ac:dyDescent="0.35">
      <c r="A5" s="16" t="s">
        <v>622</v>
      </c>
      <c r="B5" s="5">
        <v>27070</v>
      </c>
      <c r="C5" s="18">
        <v>666702.24725609925</v>
      </c>
      <c r="E5" t="s">
        <v>621</v>
      </c>
      <c r="F5">
        <v>4</v>
      </c>
    </row>
  </sheetData>
  <pageMargins left="0.7" right="0.7" top="0.75" bottom="0.75" header="0.3" footer="0.3"/>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6A817E-5C1B-41E2-86D5-6D2A547FA02E}">
  <sheetPr codeName="Sheet40"/>
  <dimension ref="A3:C15"/>
  <sheetViews>
    <sheetView workbookViewId="0">
      <selection activeCell="O26" sqref="O26"/>
    </sheetView>
  </sheetViews>
  <sheetFormatPr defaultRowHeight="14.5" x14ac:dyDescent="0.35"/>
  <cols>
    <col min="1" max="1" width="26.7265625" bestFit="1" customWidth="1"/>
    <col min="2" max="2" width="19.453125" bestFit="1" customWidth="1"/>
    <col min="3" max="3" width="18.54296875" bestFit="1" customWidth="1"/>
  </cols>
  <sheetData>
    <row r="3" spans="1:3" x14ac:dyDescent="0.35">
      <c r="A3" t="s">
        <v>369</v>
      </c>
      <c r="B3" t="s">
        <v>618</v>
      </c>
      <c r="C3" t="s">
        <v>504</v>
      </c>
    </row>
    <row r="4" spans="1:3" x14ac:dyDescent="0.35">
      <c r="A4" s="16" t="s">
        <v>613</v>
      </c>
      <c r="B4" s="5">
        <v>5913</v>
      </c>
      <c r="C4" s="18">
        <v>126862.27740648401</v>
      </c>
    </row>
    <row r="5" spans="1:3" x14ac:dyDescent="0.35">
      <c r="A5" s="23" t="s">
        <v>623</v>
      </c>
      <c r="B5" s="5">
        <v>5913</v>
      </c>
      <c r="C5" s="18">
        <v>126862.27740648401</v>
      </c>
    </row>
    <row r="6" spans="1:3" x14ac:dyDescent="0.35">
      <c r="A6" s="16" t="s">
        <v>539</v>
      </c>
      <c r="B6" s="5">
        <v>3036</v>
      </c>
      <c r="C6" s="18">
        <v>68792.282437479997</v>
      </c>
    </row>
    <row r="7" spans="1:3" x14ac:dyDescent="0.35">
      <c r="A7" s="23" t="s">
        <v>624</v>
      </c>
      <c r="B7" s="5">
        <v>3036</v>
      </c>
      <c r="C7" s="18">
        <v>68792.282437479997</v>
      </c>
    </row>
    <row r="8" spans="1:3" x14ac:dyDescent="0.35">
      <c r="A8" s="16" t="s">
        <v>532</v>
      </c>
      <c r="B8" s="5">
        <v>36313</v>
      </c>
      <c r="C8" s="18">
        <v>903600.72360822069</v>
      </c>
    </row>
    <row r="9" spans="1:3" x14ac:dyDescent="0.35">
      <c r="A9" s="23" t="s">
        <v>625</v>
      </c>
      <c r="B9" s="5">
        <v>9798</v>
      </c>
      <c r="C9" s="18">
        <v>232890.84573612799</v>
      </c>
    </row>
    <row r="10" spans="1:3" x14ac:dyDescent="0.35">
      <c r="A10" s="23" t="s">
        <v>626</v>
      </c>
      <c r="B10" s="5">
        <v>7852</v>
      </c>
      <c r="C10" s="18">
        <v>202812.842851377</v>
      </c>
    </row>
    <row r="11" spans="1:3" x14ac:dyDescent="0.35">
      <c r="A11" s="23" t="s">
        <v>627</v>
      </c>
      <c r="B11" s="5">
        <v>6197</v>
      </c>
      <c r="C11" s="18">
        <v>151221.19583561469</v>
      </c>
    </row>
    <row r="12" spans="1:3" x14ac:dyDescent="0.35">
      <c r="A12" s="23" t="s">
        <v>628</v>
      </c>
      <c r="B12" s="5">
        <v>7812</v>
      </c>
      <c r="C12" s="18">
        <v>192107.604370677</v>
      </c>
    </row>
    <row r="13" spans="1:3" x14ac:dyDescent="0.35">
      <c r="A13" s="23" t="s">
        <v>629</v>
      </c>
      <c r="B13" s="5">
        <v>4654</v>
      </c>
      <c r="C13" s="18">
        <v>124568.23481442399</v>
      </c>
    </row>
    <row r="14" spans="1:3" x14ac:dyDescent="0.35">
      <c r="A14" s="16" t="s">
        <v>614</v>
      </c>
      <c r="B14" s="5">
        <v>6055</v>
      </c>
      <c r="C14" s="18">
        <v>166537.75483498201</v>
      </c>
    </row>
    <row r="15" spans="1:3" x14ac:dyDescent="0.35">
      <c r="A15" s="23" t="s">
        <v>624</v>
      </c>
      <c r="B15" s="5">
        <v>6055</v>
      </c>
      <c r="C15" s="18">
        <v>166537.75483498201</v>
      </c>
    </row>
  </sheetData>
  <pageMargins left="0.7" right="0.7" top="0.75" bottom="0.75" header="0.3" footer="0.3"/>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83F4A1-1EC4-4FE1-B2C5-9F8383D2390E}">
  <sheetPr codeName="Sheet41"/>
  <dimension ref="A3:C15"/>
  <sheetViews>
    <sheetView workbookViewId="0">
      <selection activeCell="O26" sqref="O26"/>
    </sheetView>
  </sheetViews>
  <sheetFormatPr defaultRowHeight="14.5" x14ac:dyDescent="0.35"/>
  <cols>
    <col min="1" max="1" width="23.1796875" bestFit="1" customWidth="1"/>
    <col min="2" max="2" width="13.90625" bestFit="1" customWidth="1"/>
    <col min="3" max="3" width="13.6328125" bestFit="1" customWidth="1"/>
  </cols>
  <sheetData>
    <row r="3" spans="1:3" x14ac:dyDescent="0.35">
      <c r="A3" t="s">
        <v>369</v>
      </c>
      <c r="B3" t="s">
        <v>618</v>
      </c>
      <c r="C3" t="s">
        <v>531</v>
      </c>
    </row>
    <row r="4" spans="1:3" x14ac:dyDescent="0.35">
      <c r="A4" s="16" t="s">
        <v>613</v>
      </c>
      <c r="B4" s="5">
        <v>5913</v>
      </c>
      <c r="C4" s="18">
        <v>126862.27740648401</v>
      </c>
    </row>
    <row r="5" spans="1:3" x14ac:dyDescent="0.35">
      <c r="A5" s="23" t="s">
        <v>630</v>
      </c>
      <c r="B5" s="5">
        <v>5913</v>
      </c>
      <c r="C5" s="18">
        <v>126862.27740648401</v>
      </c>
    </row>
    <row r="6" spans="1:3" x14ac:dyDescent="0.35">
      <c r="A6" s="16" t="s">
        <v>539</v>
      </c>
      <c r="B6" s="5">
        <v>3036</v>
      </c>
      <c r="C6" s="18">
        <v>68792.282437479997</v>
      </c>
    </row>
    <row r="7" spans="1:3" x14ac:dyDescent="0.35">
      <c r="A7" s="23" t="s">
        <v>631</v>
      </c>
      <c r="B7" s="5">
        <v>3036</v>
      </c>
      <c r="C7" s="18">
        <v>68792.282437479997</v>
      </c>
    </row>
    <row r="8" spans="1:3" x14ac:dyDescent="0.35">
      <c r="A8" s="16" t="s">
        <v>532</v>
      </c>
      <c r="B8" s="5">
        <v>36313</v>
      </c>
      <c r="C8" s="18">
        <v>903600.72360822069</v>
      </c>
    </row>
    <row r="9" spans="1:3" x14ac:dyDescent="0.35">
      <c r="A9" s="23" t="s">
        <v>630</v>
      </c>
      <c r="B9" s="5">
        <v>15136</v>
      </c>
      <c r="C9" s="18">
        <v>393983.90558763046</v>
      </c>
    </row>
    <row r="10" spans="1:3" x14ac:dyDescent="0.35">
      <c r="A10" s="23" t="s">
        <v>632</v>
      </c>
      <c r="B10" s="5">
        <v>7852</v>
      </c>
      <c r="C10" s="18">
        <v>202812.842851377</v>
      </c>
    </row>
    <row r="11" spans="1:3" x14ac:dyDescent="0.35">
      <c r="A11" s="23" t="s">
        <v>633</v>
      </c>
      <c r="B11" s="5">
        <v>9798</v>
      </c>
      <c r="C11" s="18">
        <v>232890.84573612799</v>
      </c>
    </row>
    <row r="12" spans="1:3" x14ac:dyDescent="0.35">
      <c r="A12" s="23" t="s">
        <v>634</v>
      </c>
      <c r="B12" s="5">
        <v>3527</v>
      </c>
      <c r="C12" s="18">
        <v>73913.129433085196</v>
      </c>
    </row>
    <row r="13" spans="1:3" x14ac:dyDescent="0.35">
      <c r="A13" s="16" t="s">
        <v>614</v>
      </c>
      <c r="B13" s="5">
        <v>6055</v>
      </c>
      <c r="C13" s="18">
        <v>166537.75483498201</v>
      </c>
    </row>
    <row r="14" spans="1:3" x14ac:dyDescent="0.35">
      <c r="A14" s="23" t="s">
        <v>635</v>
      </c>
      <c r="B14" s="5">
        <v>6055</v>
      </c>
      <c r="C14" s="18">
        <v>166537.75483498201</v>
      </c>
    </row>
    <row r="15" spans="1:3" x14ac:dyDescent="0.35">
      <c r="A15" s="16" t="s">
        <v>523</v>
      </c>
      <c r="B15" s="5">
        <v>51317</v>
      </c>
      <c r="C15" s="18">
        <v>1265793.0382871667</v>
      </c>
    </row>
  </sheetData>
  <pageMargins left="0.7" right="0.7" top="0.75" bottom="0.75" header="0.3" footer="0.3"/>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806523-459E-4BA3-895C-ED077EAA423E}">
  <sheetPr codeName="Sheet42"/>
  <dimension ref="A3:B11"/>
  <sheetViews>
    <sheetView workbookViewId="0">
      <selection activeCell="O26" sqref="O26"/>
    </sheetView>
  </sheetViews>
  <sheetFormatPr defaultRowHeight="14.5" x14ac:dyDescent="0.35"/>
  <cols>
    <col min="1" max="1" width="23.36328125" bestFit="1" customWidth="1"/>
    <col min="2" max="2" width="18.453125" bestFit="1" customWidth="1"/>
  </cols>
  <sheetData>
    <row r="3" spans="1:2" x14ac:dyDescent="0.35">
      <c r="A3" t="s">
        <v>369</v>
      </c>
      <c r="B3" t="s">
        <v>609</v>
      </c>
    </row>
    <row r="4" spans="1:2" x14ac:dyDescent="0.35">
      <c r="A4" s="16" t="s">
        <v>623</v>
      </c>
      <c r="B4">
        <v>1</v>
      </c>
    </row>
    <row r="5" spans="1:2" x14ac:dyDescent="0.35">
      <c r="A5" s="16" t="s">
        <v>625</v>
      </c>
      <c r="B5">
        <v>1</v>
      </c>
    </row>
    <row r="6" spans="1:2" x14ac:dyDescent="0.35">
      <c r="A6" s="16" t="s">
        <v>626</v>
      </c>
      <c r="B6">
        <v>1</v>
      </c>
    </row>
    <row r="7" spans="1:2" x14ac:dyDescent="0.35">
      <c r="A7" s="16" t="s">
        <v>627</v>
      </c>
      <c r="B7">
        <v>2</v>
      </c>
    </row>
    <row r="8" spans="1:2" x14ac:dyDescent="0.35">
      <c r="A8" s="16" t="s">
        <v>628</v>
      </c>
      <c r="B8">
        <v>1</v>
      </c>
    </row>
    <row r="9" spans="1:2" x14ac:dyDescent="0.35">
      <c r="A9" s="16" t="s">
        <v>629</v>
      </c>
      <c r="B9">
        <v>1</v>
      </c>
    </row>
    <row r="10" spans="1:2" x14ac:dyDescent="0.35">
      <c r="A10" s="16" t="s">
        <v>624</v>
      </c>
      <c r="B10">
        <v>2</v>
      </c>
    </row>
    <row r="11" spans="1:2" x14ac:dyDescent="0.35">
      <c r="A11" s="16" t="s">
        <v>523</v>
      </c>
      <c r="B11">
        <v>9</v>
      </c>
    </row>
  </sheetData>
  <pageMargins left="0.7" right="0.7" top="0.75" bottom="0.75" header="0.3" footer="0.3"/>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6430D8-E0ED-4051-B252-AEEE07038F31}">
  <sheetPr codeName="Sheet43"/>
  <dimension ref="A51:L60"/>
  <sheetViews>
    <sheetView zoomScale="67" workbookViewId="0">
      <selection activeCell="O26" sqref="O26"/>
    </sheetView>
  </sheetViews>
  <sheetFormatPr defaultRowHeight="14.5" x14ac:dyDescent="0.35"/>
  <cols>
    <col min="1" max="1" width="12.81640625" customWidth="1"/>
    <col min="2" max="2" width="11.453125" customWidth="1"/>
    <col min="3" max="3" width="20.54296875" bestFit="1" customWidth="1"/>
    <col min="4" max="4" width="15.81640625" customWidth="1"/>
    <col min="5" max="5" width="9.1796875" bestFit="1" customWidth="1"/>
    <col min="6" max="6" width="8.453125" bestFit="1" customWidth="1"/>
    <col min="7" max="7" width="9.453125" customWidth="1"/>
    <col min="8" max="8" width="11.1796875" customWidth="1"/>
    <col min="9" max="9" width="23.36328125" bestFit="1" customWidth="1"/>
    <col min="10" max="10" width="14.6328125" customWidth="1"/>
    <col min="11" max="11" width="15.08984375" style="5" customWidth="1"/>
    <col min="12" max="12" width="14.90625" style="19" customWidth="1"/>
  </cols>
  <sheetData>
    <row r="51" spans="1:12" x14ac:dyDescent="0.35">
      <c r="A51" t="s">
        <v>577</v>
      </c>
      <c r="B51" t="s">
        <v>578</v>
      </c>
      <c r="C51" t="s">
        <v>529</v>
      </c>
      <c r="D51" t="s">
        <v>636</v>
      </c>
      <c r="E51" t="s">
        <v>619</v>
      </c>
      <c r="F51" t="s">
        <v>2</v>
      </c>
      <c r="G51" t="s">
        <v>3</v>
      </c>
      <c r="H51" t="s">
        <v>637</v>
      </c>
      <c r="I51" t="s">
        <v>638</v>
      </c>
      <c r="J51" t="s">
        <v>639</v>
      </c>
      <c r="K51" s="5" t="s">
        <v>381</v>
      </c>
      <c r="L51" s="19" t="s">
        <v>375</v>
      </c>
    </row>
    <row r="52" spans="1:12" x14ac:dyDescent="0.35">
      <c r="A52">
        <v>4</v>
      </c>
      <c r="B52" t="s">
        <v>595</v>
      </c>
      <c r="C52" t="s">
        <v>532</v>
      </c>
      <c r="D52" t="s">
        <v>640</v>
      </c>
      <c r="E52" t="str">
        <f>IF(Table132[[#This Row],[TitleOfCourtesy]]="Ms.","Female", "Male")</f>
        <v>Male</v>
      </c>
      <c r="F52" t="s">
        <v>641</v>
      </c>
      <c r="G52" t="s">
        <v>19</v>
      </c>
      <c r="H52">
        <v>2</v>
      </c>
      <c r="I52" t="s">
        <v>625</v>
      </c>
      <c r="J52" t="s">
        <v>633</v>
      </c>
      <c r="K52" s="5">
        <v>9798</v>
      </c>
      <c r="L52" s="19">
        <v>232890.84573612799</v>
      </c>
    </row>
    <row r="53" spans="1:12" x14ac:dyDescent="0.35">
      <c r="A53">
        <v>3</v>
      </c>
      <c r="B53" t="s">
        <v>601</v>
      </c>
      <c r="C53" t="s">
        <v>532</v>
      </c>
      <c r="D53" t="s">
        <v>642</v>
      </c>
      <c r="E53" t="str">
        <f>IF(Table132[[#This Row],[TitleOfCourtesy]]="Ms.","Female", "Male")</f>
        <v>Female</v>
      </c>
      <c r="F53" t="s">
        <v>348</v>
      </c>
      <c r="G53" t="s">
        <v>19</v>
      </c>
      <c r="H53">
        <v>2</v>
      </c>
      <c r="I53" t="s">
        <v>626</v>
      </c>
      <c r="J53" t="s">
        <v>632</v>
      </c>
      <c r="K53" s="5">
        <v>7852</v>
      </c>
      <c r="L53" s="19">
        <v>202812.842851377</v>
      </c>
    </row>
    <row r="54" spans="1:12" x14ac:dyDescent="0.35">
      <c r="A54">
        <v>1</v>
      </c>
      <c r="B54" t="s">
        <v>605</v>
      </c>
      <c r="C54" t="s">
        <v>532</v>
      </c>
      <c r="D54" t="s">
        <v>642</v>
      </c>
      <c r="E54" t="str">
        <f>IF(Table132[[#This Row],[TitleOfCourtesy]]="Ms.","Female", "Male")</f>
        <v>Female</v>
      </c>
      <c r="F54" t="s">
        <v>157</v>
      </c>
      <c r="G54" t="s">
        <v>19</v>
      </c>
      <c r="H54">
        <v>2</v>
      </c>
      <c r="I54" t="s">
        <v>628</v>
      </c>
      <c r="J54" t="s">
        <v>630</v>
      </c>
      <c r="K54" s="5">
        <v>7812</v>
      </c>
      <c r="L54" s="19">
        <v>192107.604370677</v>
      </c>
    </row>
    <row r="55" spans="1:12" x14ac:dyDescent="0.35">
      <c r="A55">
        <v>2</v>
      </c>
      <c r="B55" t="s">
        <v>603</v>
      </c>
      <c r="C55" t="s">
        <v>614</v>
      </c>
      <c r="D55" t="s">
        <v>643</v>
      </c>
      <c r="E55" t="str">
        <f>IF(Table132[[#This Row],[TitleOfCourtesy]]="Ms.","Female", "Male")</f>
        <v>Male</v>
      </c>
      <c r="F55" t="s">
        <v>644</v>
      </c>
      <c r="G55" t="s">
        <v>19</v>
      </c>
      <c r="H55" t="s">
        <v>645</v>
      </c>
      <c r="I55" t="s">
        <v>624</v>
      </c>
      <c r="J55" t="s">
        <v>635</v>
      </c>
      <c r="K55" s="5">
        <v>6055</v>
      </c>
      <c r="L55" s="19">
        <v>166537.75483498201</v>
      </c>
    </row>
    <row r="56" spans="1:12" x14ac:dyDescent="0.35">
      <c r="A56">
        <v>8</v>
      </c>
      <c r="B56" t="s">
        <v>593</v>
      </c>
      <c r="C56" t="s">
        <v>613</v>
      </c>
      <c r="D56" t="s">
        <v>642</v>
      </c>
      <c r="E56" t="str">
        <f>IF(Table132[[#This Row],[TitleOfCourtesy]]="Ms.","Female", "Male")</f>
        <v>Female</v>
      </c>
      <c r="F56" t="s">
        <v>157</v>
      </c>
      <c r="G56" t="s">
        <v>19</v>
      </c>
      <c r="H56">
        <v>2</v>
      </c>
      <c r="I56" t="s">
        <v>623</v>
      </c>
      <c r="J56" t="s">
        <v>630</v>
      </c>
      <c r="K56" s="5">
        <v>5913</v>
      </c>
      <c r="L56" s="19">
        <v>126862.27740648401</v>
      </c>
    </row>
    <row r="57" spans="1:12" x14ac:dyDescent="0.35">
      <c r="A57">
        <v>7</v>
      </c>
      <c r="B57" t="s">
        <v>599</v>
      </c>
      <c r="C57" t="s">
        <v>532</v>
      </c>
      <c r="D57" t="s">
        <v>646</v>
      </c>
      <c r="E57" t="str">
        <f>IF(Table132[[#This Row],[TitleOfCourtesy]]="Ms.","Female", "Male")</f>
        <v>Male</v>
      </c>
      <c r="F57" t="s">
        <v>170</v>
      </c>
      <c r="G57" t="s">
        <v>171</v>
      </c>
      <c r="H57">
        <v>5</v>
      </c>
      <c r="I57" t="s">
        <v>629</v>
      </c>
      <c r="J57" t="s">
        <v>630</v>
      </c>
      <c r="K57" s="5">
        <v>4654</v>
      </c>
      <c r="L57" s="19">
        <v>124568.23481442399</v>
      </c>
    </row>
    <row r="58" spans="1:12" x14ac:dyDescent="0.35">
      <c r="A58">
        <v>9</v>
      </c>
      <c r="B58" t="s">
        <v>591</v>
      </c>
      <c r="C58" t="s">
        <v>532</v>
      </c>
      <c r="D58" t="s">
        <v>642</v>
      </c>
      <c r="E58" t="str">
        <f>IF(Table132[[#This Row],[TitleOfCourtesy]]="Ms.","Female", "Male")</f>
        <v>Female</v>
      </c>
      <c r="F58" t="s">
        <v>170</v>
      </c>
      <c r="G58" t="s">
        <v>171</v>
      </c>
      <c r="H58">
        <v>5</v>
      </c>
      <c r="I58" t="s">
        <v>627</v>
      </c>
      <c r="J58" t="s">
        <v>630</v>
      </c>
      <c r="K58" s="5">
        <v>2670</v>
      </c>
      <c r="L58" s="19">
        <v>77308.066402529497</v>
      </c>
    </row>
    <row r="59" spans="1:12" x14ac:dyDescent="0.35">
      <c r="A59">
        <v>6</v>
      </c>
      <c r="B59" t="s">
        <v>597</v>
      </c>
      <c r="C59" t="s">
        <v>532</v>
      </c>
      <c r="D59" t="s">
        <v>646</v>
      </c>
      <c r="E59" t="str">
        <f>IF(Table132[[#This Row],[TitleOfCourtesy]]="Ms.","Female", "Male")</f>
        <v>Male</v>
      </c>
      <c r="F59" t="s">
        <v>170</v>
      </c>
      <c r="G59" t="s">
        <v>171</v>
      </c>
      <c r="H59">
        <v>5</v>
      </c>
      <c r="I59" t="s">
        <v>627</v>
      </c>
      <c r="J59" t="s">
        <v>634</v>
      </c>
      <c r="K59" s="5">
        <v>3527</v>
      </c>
      <c r="L59" s="19">
        <v>73913.129433085196</v>
      </c>
    </row>
    <row r="60" spans="1:12" x14ac:dyDescent="0.35">
      <c r="A60">
        <v>5</v>
      </c>
      <c r="B60" t="s">
        <v>607</v>
      </c>
      <c r="C60" t="s">
        <v>539</v>
      </c>
      <c r="D60" t="s">
        <v>646</v>
      </c>
      <c r="E60" t="str">
        <f>IF(Table132[[#This Row],[TitleOfCourtesy]]="Ms.","Female", "Male")</f>
        <v>Male</v>
      </c>
      <c r="F60" t="s">
        <v>170</v>
      </c>
      <c r="G60" t="s">
        <v>171</v>
      </c>
      <c r="H60">
        <v>2</v>
      </c>
      <c r="I60" t="s">
        <v>624</v>
      </c>
      <c r="J60" t="s">
        <v>631</v>
      </c>
      <c r="K60" s="5">
        <v>3036</v>
      </c>
      <c r="L60" s="19">
        <v>68792.282437479997</v>
      </c>
    </row>
  </sheetData>
  <pageMargins left="0.7" right="0.7" top="0.75" bottom="0.75" header="0.3" footer="0.3"/>
  <drawing r:id="rId1"/>
  <tableParts count="1">
    <tablePart r:id="rId2"/>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70B451-4F19-4869-AC35-D6ED868F1866}">
  <sheetPr codeName="Sheet7"/>
  <dimension ref="A3:F80"/>
  <sheetViews>
    <sheetView topLeftCell="A52" zoomScale="128" workbookViewId="0">
      <selection activeCell="H74" sqref="H74"/>
    </sheetView>
  </sheetViews>
  <sheetFormatPr defaultRowHeight="14.5" x14ac:dyDescent="0.35"/>
  <cols>
    <col min="1" max="1" width="28.81640625" bestFit="1" customWidth="1"/>
    <col min="2" max="2" width="14.90625" bestFit="1" customWidth="1"/>
    <col min="3" max="3" width="19.453125" bestFit="1" customWidth="1"/>
    <col min="4" max="62" width="3.81640625" bestFit="1" customWidth="1"/>
    <col min="63" max="73" width="4.81640625" bestFit="1" customWidth="1"/>
  </cols>
  <sheetData>
    <row r="3" spans="1:3" x14ac:dyDescent="0.35">
      <c r="A3" t="s">
        <v>369</v>
      </c>
      <c r="B3" t="s">
        <v>372</v>
      </c>
      <c r="C3" t="s">
        <v>373</v>
      </c>
    </row>
    <row r="4" spans="1:3" x14ac:dyDescent="0.35">
      <c r="A4" s="16" t="s">
        <v>22</v>
      </c>
      <c r="B4" s="18">
        <v>39</v>
      </c>
      <c r="C4" s="5">
        <v>978</v>
      </c>
    </row>
    <row r="5" spans="1:3" x14ac:dyDescent="0.35">
      <c r="A5" s="16" t="s">
        <v>98</v>
      </c>
      <c r="B5" s="18">
        <v>10</v>
      </c>
      <c r="C5" s="5">
        <v>328</v>
      </c>
    </row>
    <row r="6" spans="1:3" x14ac:dyDescent="0.35">
      <c r="A6" s="16" t="s">
        <v>50</v>
      </c>
      <c r="B6" s="18">
        <v>18.399999999999999</v>
      </c>
      <c r="C6" s="5">
        <v>1103</v>
      </c>
    </row>
    <row r="7" spans="1:3" x14ac:dyDescent="0.35">
      <c r="A7" s="16" t="s">
        <v>85</v>
      </c>
      <c r="B7" s="18">
        <v>263.5</v>
      </c>
      <c r="C7" s="5">
        <v>623</v>
      </c>
    </row>
    <row r="8" spans="1:3" x14ac:dyDescent="0.35">
      <c r="A8" s="16" t="s">
        <v>29</v>
      </c>
      <c r="B8" s="18">
        <v>34</v>
      </c>
      <c r="C8" s="5">
        <v>1577</v>
      </c>
    </row>
    <row r="9" spans="1:3" x14ac:dyDescent="0.35">
      <c r="A9" s="16" t="s">
        <v>97</v>
      </c>
      <c r="B9" s="18">
        <v>62.5</v>
      </c>
      <c r="C9" s="5">
        <v>539</v>
      </c>
    </row>
    <row r="10" spans="1:3" x14ac:dyDescent="0.35">
      <c r="A10" s="16" t="s">
        <v>43</v>
      </c>
      <c r="B10" s="18">
        <v>18</v>
      </c>
      <c r="C10" s="5">
        <v>828</v>
      </c>
    </row>
    <row r="11" spans="1:3" x14ac:dyDescent="0.35">
      <c r="A11" s="16" t="s">
        <v>33</v>
      </c>
      <c r="B11" s="18">
        <v>19</v>
      </c>
      <c r="C11" s="5">
        <v>1057</v>
      </c>
    </row>
    <row r="12" spans="1:3" x14ac:dyDescent="0.35">
      <c r="A12" s="16" t="s">
        <v>87</v>
      </c>
      <c r="B12" s="18">
        <v>18</v>
      </c>
      <c r="C12" s="5">
        <v>793</v>
      </c>
    </row>
    <row r="13" spans="1:3" x14ac:dyDescent="0.35">
      <c r="A13" s="16" t="s">
        <v>109</v>
      </c>
      <c r="B13" s="18">
        <v>22</v>
      </c>
      <c r="C13" s="5">
        <v>453</v>
      </c>
    </row>
    <row r="14" spans="1:3" x14ac:dyDescent="0.35">
      <c r="A14" s="16" t="s">
        <v>51</v>
      </c>
      <c r="B14" s="18">
        <v>21.35</v>
      </c>
      <c r="C14" s="5">
        <v>298</v>
      </c>
    </row>
    <row r="15" spans="1:3" x14ac:dyDescent="0.35">
      <c r="A15" s="16" t="s">
        <v>95</v>
      </c>
      <c r="B15" s="18">
        <v>12.75</v>
      </c>
      <c r="C15" s="5">
        <v>138</v>
      </c>
    </row>
    <row r="16" spans="1:3" x14ac:dyDescent="0.35">
      <c r="A16" s="16" t="s">
        <v>79</v>
      </c>
      <c r="B16" s="18">
        <v>13.25</v>
      </c>
      <c r="C16" s="5">
        <v>534</v>
      </c>
    </row>
    <row r="17" spans="1:3" x14ac:dyDescent="0.35">
      <c r="A17" s="16" t="s">
        <v>122</v>
      </c>
      <c r="B17" s="18">
        <v>7</v>
      </c>
      <c r="C17" s="5">
        <v>500</v>
      </c>
    </row>
    <row r="18" spans="1:3" x14ac:dyDescent="0.35">
      <c r="A18" s="16" t="s">
        <v>40</v>
      </c>
      <c r="B18" s="18">
        <v>21.5</v>
      </c>
      <c r="C18" s="5">
        <v>1057</v>
      </c>
    </row>
    <row r="19" spans="1:3" x14ac:dyDescent="0.35">
      <c r="A19" s="16" t="s">
        <v>78</v>
      </c>
      <c r="B19" s="18">
        <v>2.5</v>
      </c>
      <c r="C19" s="5">
        <v>755</v>
      </c>
    </row>
    <row r="20" spans="1:3" x14ac:dyDescent="0.35">
      <c r="A20" s="16" t="s">
        <v>67</v>
      </c>
      <c r="B20" s="18">
        <v>15.5</v>
      </c>
      <c r="C20" s="5">
        <v>122</v>
      </c>
    </row>
    <row r="21" spans="1:3" x14ac:dyDescent="0.35">
      <c r="A21" s="16" t="s">
        <v>26</v>
      </c>
      <c r="B21" s="18">
        <v>38</v>
      </c>
      <c r="C21" s="5">
        <v>1263</v>
      </c>
    </row>
    <row r="22" spans="1:3" x14ac:dyDescent="0.35">
      <c r="A22" s="16" t="s">
        <v>57</v>
      </c>
      <c r="B22" s="18">
        <v>12.5</v>
      </c>
      <c r="C22" s="5">
        <v>1397</v>
      </c>
    </row>
    <row r="23" spans="1:3" x14ac:dyDescent="0.35">
      <c r="A23" s="16" t="s">
        <v>114</v>
      </c>
      <c r="B23" s="18">
        <v>25</v>
      </c>
      <c r="C23" s="5">
        <v>301</v>
      </c>
    </row>
    <row r="24" spans="1:3" x14ac:dyDescent="0.35">
      <c r="A24" s="16" t="s">
        <v>61</v>
      </c>
      <c r="B24" s="18">
        <v>26</v>
      </c>
      <c r="C24" s="5">
        <v>125</v>
      </c>
    </row>
    <row r="25" spans="1:3" x14ac:dyDescent="0.35">
      <c r="A25" s="16" t="s">
        <v>77</v>
      </c>
      <c r="B25" s="18">
        <v>4.5</v>
      </c>
      <c r="C25" s="5">
        <v>1125</v>
      </c>
    </row>
    <row r="26" spans="1:3" x14ac:dyDescent="0.35">
      <c r="A26" s="16" t="s">
        <v>48</v>
      </c>
      <c r="B26" s="18">
        <v>36</v>
      </c>
      <c r="C26" s="5">
        <v>714</v>
      </c>
    </row>
    <row r="27" spans="1:3" x14ac:dyDescent="0.35">
      <c r="A27" s="16" t="s">
        <v>52</v>
      </c>
      <c r="B27" s="18">
        <v>19.45</v>
      </c>
      <c r="C27" s="5">
        <v>601</v>
      </c>
    </row>
    <row r="28" spans="1:3" x14ac:dyDescent="0.35">
      <c r="A28" s="16" t="s">
        <v>41</v>
      </c>
      <c r="B28" s="18">
        <v>31.23</v>
      </c>
      <c r="C28" s="5">
        <v>753</v>
      </c>
    </row>
    <row r="29" spans="1:3" x14ac:dyDescent="0.35">
      <c r="A29" s="16" t="s">
        <v>65</v>
      </c>
      <c r="B29" s="18">
        <v>21</v>
      </c>
      <c r="C29" s="5">
        <v>348</v>
      </c>
    </row>
    <row r="30" spans="1:3" x14ac:dyDescent="0.35">
      <c r="A30" s="16" t="s">
        <v>35</v>
      </c>
      <c r="B30" s="18">
        <v>31</v>
      </c>
      <c r="C30" s="5">
        <v>742</v>
      </c>
    </row>
    <row r="31" spans="1:3" x14ac:dyDescent="0.35">
      <c r="A31" s="16" t="s">
        <v>45</v>
      </c>
      <c r="B31" s="18">
        <v>19</v>
      </c>
      <c r="C31" s="5">
        <v>805</v>
      </c>
    </row>
    <row r="32" spans="1:3" x14ac:dyDescent="0.35">
      <c r="A32" s="16" t="s">
        <v>105</v>
      </c>
      <c r="B32" s="18">
        <v>46</v>
      </c>
      <c r="C32" s="5">
        <v>580</v>
      </c>
    </row>
    <row r="33" spans="1:3" x14ac:dyDescent="0.35">
      <c r="A33" s="16" t="s">
        <v>44</v>
      </c>
      <c r="B33" s="18">
        <v>9.65</v>
      </c>
      <c r="C33" s="5">
        <v>981</v>
      </c>
    </row>
    <row r="34" spans="1:3" x14ac:dyDescent="0.35">
      <c r="A34" s="16" t="s">
        <v>56</v>
      </c>
      <c r="B34" s="18">
        <v>6</v>
      </c>
      <c r="C34" s="5">
        <v>891</v>
      </c>
    </row>
    <row r="35" spans="1:3" x14ac:dyDescent="0.35">
      <c r="A35" s="16" t="s">
        <v>55</v>
      </c>
      <c r="B35" s="18">
        <v>18</v>
      </c>
      <c r="C35" s="5">
        <v>981</v>
      </c>
    </row>
    <row r="36" spans="1:3" x14ac:dyDescent="0.35">
      <c r="A36" s="16" t="s">
        <v>137</v>
      </c>
      <c r="B36" s="18">
        <v>14</v>
      </c>
      <c r="C36" s="5">
        <v>184</v>
      </c>
    </row>
    <row r="37" spans="1:3" x14ac:dyDescent="0.35">
      <c r="A37" s="16" t="s">
        <v>94</v>
      </c>
      <c r="B37" s="18">
        <v>10</v>
      </c>
      <c r="C37" s="5">
        <v>297</v>
      </c>
    </row>
    <row r="38" spans="1:3" x14ac:dyDescent="0.35">
      <c r="A38" s="16" t="s">
        <v>88</v>
      </c>
      <c r="B38" s="18">
        <v>21.05</v>
      </c>
      <c r="C38" s="5">
        <v>745</v>
      </c>
    </row>
    <row r="39" spans="1:3" x14ac:dyDescent="0.35">
      <c r="A39" s="16" t="s">
        <v>93</v>
      </c>
      <c r="B39" s="18">
        <v>17</v>
      </c>
      <c r="C39" s="5">
        <v>239</v>
      </c>
    </row>
    <row r="40" spans="1:3" x14ac:dyDescent="0.35">
      <c r="A40" s="16" t="s">
        <v>66</v>
      </c>
      <c r="B40" s="18">
        <v>53</v>
      </c>
      <c r="C40" s="5">
        <v>886</v>
      </c>
    </row>
    <row r="41" spans="1:3" x14ac:dyDescent="0.35">
      <c r="A41" s="16" t="s">
        <v>100</v>
      </c>
      <c r="B41" s="18">
        <v>32</v>
      </c>
      <c r="C41" s="5">
        <v>297</v>
      </c>
    </row>
    <row r="42" spans="1:3" x14ac:dyDescent="0.35">
      <c r="A42" s="16" t="s">
        <v>62</v>
      </c>
      <c r="B42" s="18">
        <v>20</v>
      </c>
      <c r="C42" s="5">
        <v>520</v>
      </c>
    </row>
    <row r="43" spans="1:3" x14ac:dyDescent="0.35">
      <c r="A43" s="16" t="s">
        <v>108</v>
      </c>
      <c r="B43" s="18">
        <v>97</v>
      </c>
      <c r="C43" s="5">
        <v>95</v>
      </c>
    </row>
    <row r="44" spans="1:3" x14ac:dyDescent="0.35">
      <c r="A44" s="16" t="s">
        <v>42</v>
      </c>
      <c r="B44" s="18">
        <v>34.799999999999997</v>
      </c>
      <c r="C44" s="5">
        <v>806</v>
      </c>
    </row>
    <row r="45" spans="1:3" x14ac:dyDescent="0.35">
      <c r="A45" s="16" t="s">
        <v>91</v>
      </c>
      <c r="B45" s="18">
        <v>25.89</v>
      </c>
      <c r="C45" s="5">
        <v>612</v>
      </c>
    </row>
    <row r="46" spans="1:3" x14ac:dyDescent="0.35">
      <c r="A46" s="16" t="s">
        <v>106</v>
      </c>
      <c r="B46" s="18">
        <v>40</v>
      </c>
      <c r="C46" s="5">
        <v>372</v>
      </c>
    </row>
    <row r="47" spans="1:3" x14ac:dyDescent="0.35">
      <c r="A47" s="16" t="s">
        <v>80</v>
      </c>
      <c r="B47" s="18">
        <v>14</v>
      </c>
      <c r="C47" s="5">
        <v>318</v>
      </c>
    </row>
    <row r="48" spans="1:3" x14ac:dyDescent="0.35">
      <c r="A48" s="16" t="s">
        <v>107</v>
      </c>
      <c r="B48" s="18">
        <v>13</v>
      </c>
      <c r="C48" s="5">
        <v>791</v>
      </c>
    </row>
    <row r="49" spans="1:3" x14ac:dyDescent="0.35">
      <c r="A49" s="16" t="s">
        <v>96</v>
      </c>
      <c r="B49" s="18">
        <v>15</v>
      </c>
      <c r="C49" s="5">
        <v>817</v>
      </c>
    </row>
    <row r="50" spans="1:3" x14ac:dyDescent="0.35">
      <c r="A50" s="16" t="s">
        <v>32</v>
      </c>
      <c r="B50" s="18">
        <v>24</v>
      </c>
      <c r="C50" s="5">
        <v>903</v>
      </c>
    </row>
    <row r="51" spans="1:3" x14ac:dyDescent="0.35">
      <c r="A51" s="16" t="s">
        <v>46</v>
      </c>
      <c r="B51" s="18">
        <v>17.45</v>
      </c>
      <c r="C51" s="5">
        <v>1158</v>
      </c>
    </row>
    <row r="52" spans="1:3" x14ac:dyDescent="0.35">
      <c r="A52" s="16" t="s">
        <v>25</v>
      </c>
      <c r="B52" s="18">
        <v>32.799999999999997</v>
      </c>
      <c r="C52" s="5">
        <v>722</v>
      </c>
    </row>
    <row r="53" spans="1:3" x14ac:dyDescent="0.35">
      <c r="A53" s="16" t="s">
        <v>92</v>
      </c>
      <c r="B53" s="18">
        <v>21</v>
      </c>
      <c r="C53" s="5">
        <v>706</v>
      </c>
    </row>
    <row r="54" spans="1:3" x14ac:dyDescent="0.35">
      <c r="A54" s="16" t="s">
        <v>28</v>
      </c>
      <c r="B54" s="18">
        <v>38</v>
      </c>
      <c r="C54" s="5">
        <v>344</v>
      </c>
    </row>
    <row r="55" spans="1:3" x14ac:dyDescent="0.35">
      <c r="A55" s="16" t="s">
        <v>60</v>
      </c>
      <c r="B55" s="18">
        <v>9.5</v>
      </c>
      <c r="C55" s="5">
        <v>508</v>
      </c>
    </row>
    <row r="56" spans="1:3" x14ac:dyDescent="0.35">
      <c r="A56" s="16" t="s">
        <v>73</v>
      </c>
      <c r="B56" s="18">
        <v>15</v>
      </c>
      <c r="C56" s="5">
        <v>293</v>
      </c>
    </row>
    <row r="57" spans="1:3" x14ac:dyDescent="0.35">
      <c r="A57" s="16" t="s">
        <v>70</v>
      </c>
      <c r="B57" s="18">
        <v>45.6</v>
      </c>
      <c r="C57" s="5">
        <v>640</v>
      </c>
    </row>
    <row r="58" spans="1:3" x14ac:dyDescent="0.35">
      <c r="A58" s="16" t="s">
        <v>23</v>
      </c>
      <c r="B58" s="18">
        <v>55</v>
      </c>
      <c r="C58" s="5">
        <v>1496</v>
      </c>
    </row>
    <row r="59" spans="1:3" x14ac:dyDescent="0.35">
      <c r="A59" s="16" t="s">
        <v>76</v>
      </c>
      <c r="B59" s="18">
        <v>19.5</v>
      </c>
      <c r="C59" s="5">
        <v>434</v>
      </c>
    </row>
    <row r="60" spans="1:3" x14ac:dyDescent="0.35">
      <c r="A60" s="16" t="s">
        <v>54</v>
      </c>
      <c r="B60" s="18">
        <v>7.75</v>
      </c>
      <c r="C60" s="5">
        <v>1155</v>
      </c>
    </row>
    <row r="61" spans="1:3" x14ac:dyDescent="0.35">
      <c r="A61" s="16" t="s">
        <v>69</v>
      </c>
      <c r="B61" s="18">
        <v>14</v>
      </c>
      <c r="C61" s="5">
        <v>506</v>
      </c>
    </row>
    <row r="62" spans="1:3" x14ac:dyDescent="0.35">
      <c r="A62" s="16" t="s">
        <v>89</v>
      </c>
      <c r="B62" s="18">
        <v>43.9</v>
      </c>
      <c r="C62" s="5">
        <v>365</v>
      </c>
    </row>
    <row r="63" spans="1:3" x14ac:dyDescent="0.35">
      <c r="A63" s="16" t="s">
        <v>37</v>
      </c>
      <c r="B63" s="18">
        <v>12.5</v>
      </c>
      <c r="C63" s="5">
        <v>799</v>
      </c>
    </row>
    <row r="64" spans="1:3" x14ac:dyDescent="0.35">
      <c r="A64" s="16" t="s">
        <v>68</v>
      </c>
      <c r="B64" s="18">
        <v>14</v>
      </c>
      <c r="C64" s="5">
        <v>697</v>
      </c>
    </row>
    <row r="65" spans="1:6" x14ac:dyDescent="0.35">
      <c r="A65" s="16" t="s">
        <v>86</v>
      </c>
      <c r="B65" s="18">
        <v>81</v>
      </c>
      <c r="C65" s="5">
        <v>313</v>
      </c>
    </row>
    <row r="66" spans="1:6" x14ac:dyDescent="0.35">
      <c r="A66" s="16" t="s">
        <v>90</v>
      </c>
      <c r="B66" s="18">
        <v>10</v>
      </c>
      <c r="C66" s="5">
        <v>1016</v>
      </c>
    </row>
    <row r="67" spans="1:6" x14ac:dyDescent="0.35">
      <c r="A67" s="16" t="s">
        <v>47</v>
      </c>
      <c r="B67" s="18">
        <v>28.5</v>
      </c>
      <c r="C67" s="5">
        <v>603</v>
      </c>
    </row>
    <row r="68" spans="1:6" x14ac:dyDescent="0.35">
      <c r="A68" s="16" t="s">
        <v>64</v>
      </c>
      <c r="B68" s="18">
        <v>12</v>
      </c>
      <c r="C68" s="5">
        <v>548</v>
      </c>
    </row>
    <row r="69" spans="1:6" x14ac:dyDescent="0.35">
      <c r="A69" s="16" t="s">
        <v>49</v>
      </c>
      <c r="B69" s="18">
        <v>18</v>
      </c>
      <c r="C69" s="5">
        <v>883</v>
      </c>
    </row>
    <row r="70" spans="1:6" x14ac:dyDescent="0.35">
      <c r="A70" s="16" t="s">
        <v>30</v>
      </c>
      <c r="B70" s="18">
        <v>49.3</v>
      </c>
      <c r="C70" s="5">
        <v>1083</v>
      </c>
    </row>
    <row r="71" spans="1:6" x14ac:dyDescent="0.35">
      <c r="A71" s="16" t="s">
        <v>71</v>
      </c>
      <c r="B71" s="18">
        <v>9.1999999999999993</v>
      </c>
      <c r="C71" s="5">
        <v>723</v>
      </c>
    </row>
    <row r="72" spans="1:6" x14ac:dyDescent="0.35">
      <c r="A72" s="16" t="s">
        <v>20</v>
      </c>
      <c r="B72" s="18">
        <v>123.79</v>
      </c>
      <c r="C72" s="5">
        <v>746</v>
      </c>
    </row>
    <row r="73" spans="1:6" x14ac:dyDescent="0.35">
      <c r="A73" s="16" t="s">
        <v>63</v>
      </c>
      <c r="B73" s="18">
        <v>23.25</v>
      </c>
      <c r="C73" s="5">
        <v>404</v>
      </c>
    </row>
    <row r="74" spans="1:6" x14ac:dyDescent="0.35">
      <c r="A74" s="16" t="s">
        <v>74</v>
      </c>
      <c r="B74" s="18">
        <v>7.45</v>
      </c>
      <c r="C74" s="5">
        <v>755</v>
      </c>
      <c r="E74" s="5"/>
      <c r="F74" s="18"/>
    </row>
    <row r="75" spans="1:6" x14ac:dyDescent="0.35">
      <c r="A75" s="16" t="s">
        <v>75</v>
      </c>
      <c r="B75" s="18">
        <v>9</v>
      </c>
      <c r="C75" s="5">
        <v>580</v>
      </c>
      <c r="E75" s="5"/>
      <c r="F75" s="18"/>
    </row>
    <row r="76" spans="1:6" x14ac:dyDescent="0.35">
      <c r="A76" s="16" t="s">
        <v>58</v>
      </c>
      <c r="B76" s="18">
        <v>30</v>
      </c>
      <c r="C76" s="5">
        <v>763</v>
      </c>
      <c r="E76" s="5"/>
      <c r="F76" s="18"/>
    </row>
    <row r="77" spans="1:6" x14ac:dyDescent="0.35">
      <c r="A77" s="16" t="s">
        <v>99</v>
      </c>
      <c r="B77" s="18">
        <v>16.25</v>
      </c>
      <c r="C77" s="5">
        <v>235</v>
      </c>
      <c r="E77" s="5"/>
      <c r="F77" s="18"/>
    </row>
    <row r="78" spans="1:6" x14ac:dyDescent="0.35">
      <c r="A78" s="16" t="s">
        <v>38</v>
      </c>
      <c r="B78" s="18">
        <v>43.9</v>
      </c>
      <c r="C78" s="5">
        <v>445</v>
      </c>
      <c r="E78" s="5"/>
      <c r="F78" s="18"/>
    </row>
    <row r="79" spans="1:6" x14ac:dyDescent="0.35">
      <c r="A79" s="16" t="s">
        <v>53</v>
      </c>
      <c r="B79" s="18">
        <v>33.25</v>
      </c>
      <c r="C79" s="5">
        <v>740</v>
      </c>
      <c r="E79" s="5"/>
      <c r="F79" s="18"/>
    </row>
    <row r="80" spans="1:6" x14ac:dyDescent="0.35">
      <c r="A80" s="16" t="s">
        <v>72</v>
      </c>
      <c r="B80" s="18">
        <v>9.5</v>
      </c>
      <c r="C80" s="5">
        <v>485</v>
      </c>
      <c r="E80" s="5"/>
      <c r="F80" s="18"/>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76C257-777B-4DE3-A908-E190194B8697}">
  <sheetPr codeName="Sheet8"/>
  <dimension ref="A1:N78"/>
  <sheetViews>
    <sheetView workbookViewId="0">
      <selection activeCell="H74" sqref="H74"/>
    </sheetView>
  </sheetViews>
  <sheetFormatPr defaultRowHeight="14.5" x14ac:dyDescent="0.35"/>
  <cols>
    <col min="1" max="1" width="9.81640625" customWidth="1"/>
    <col min="2" max="2" width="14.1796875" customWidth="1"/>
    <col min="13" max="13" width="7.453125" bestFit="1" customWidth="1"/>
    <col min="14" max="14" width="12.54296875" bestFit="1" customWidth="1"/>
  </cols>
  <sheetData>
    <row r="1" spans="1:14" x14ac:dyDescent="0.35">
      <c r="A1" t="s">
        <v>374</v>
      </c>
      <c r="B1" t="s">
        <v>375</v>
      </c>
    </row>
    <row r="2" spans="1:14" x14ac:dyDescent="0.35">
      <c r="A2" s="5">
        <v>1</v>
      </c>
      <c r="B2" s="18">
        <v>1648.1249991375901</v>
      </c>
      <c r="M2" s="5"/>
      <c r="N2" s="5"/>
    </row>
    <row r="3" spans="1:14" x14ac:dyDescent="0.35">
      <c r="A3" s="5">
        <v>1</v>
      </c>
      <c r="B3" s="18">
        <v>4338.1749890502497</v>
      </c>
      <c r="M3" s="5"/>
      <c r="N3" s="5"/>
    </row>
    <row r="4" spans="1:14" x14ac:dyDescent="0.35">
      <c r="A4" s="5">
        <v>1</v>
      </c>
      <c r="B4" s="18">
        <v>12901.769987989899</v>
      </c>
      <c r="M4" s="5"/>
      <c r="N4" s="5"/>
    </row>
    <row r="5" spans="1:14" x14ac:dyDescent="0.35">
      <c r="A5" s="5">
        <v>1</v>
      </c>
      <c r="B5" s="18">
        <v>15760.439977222601</v>
      </c>
      <c r="M5" s="5"/>
      <c r="N5" s="5"/>
    </row>
    <row r="6" spans="1:14" x14ac:dyDescent="0.35">
      <c r="A6" s="5">
        <v>2</v>
      </c>
      <c r="B6" s="18">
        <v>4960.43999135792</v>
      </c>
      <c r="M6" s="5"/>
      <c r="N6" s="5"/>
    </row>
    <row r="7" spans="1:14" x14ac:dyDescent="0.35">
      <c r="A7" s="5">
        <v>4</v>
      </c>
      <c r="B7" s="18">
        <v>5882.9999949127396</v>
      </c>
      <c r="M7" s="5"/>
      <c r="N7" s="5"/>
    </row>
    <row r="8" spans="1:14" x14ac:dyDescent="0.35">
      <c r="A8" s="5">
        <v>5</v>
      </c>
      <c r="B8" s="18">
        <v>2432.4999990463202</v>
      </c>
      <c r="M8" s="5"/>
      <c r="N8" s="5"/>
    </row>
    <row r="9" spans="1:14" x14ac:dyDescent="0.35">
      <c r="A9" s="5">
        <v>10</v>
      </c>
      <c r="B9" s="18">
        <v>1368.7124936543401</v>
      </c>
      <c r="M9" s="5"/>
      <c r="N9" s="5"/>
    </row>
    <row r="10" spans="1:14" x14ac:dyDescent="0.35">
      <c r="A10" s="5">
        <v>10</v>
      </c>
      <c r="B10" s="18">
        <v>3958.0799989156399</v>
      </c>
      <c r="M10" s="5"/>
      <c r="N10" s="5"/>
    </row>
    <row r="11" spans="1:14" x14ac:dyDescent="0.35">
      <c r="A11" s="5">
        <v>10</v>
      </c>
      <c r="B11" s="18">
        <v>12257.659983703399</v>
      </c>
      <c r="M11" s="5"/>
      <c r="N11" s="5"/>
    </row>
    <row r="12" spans="1:14" x14ac:dyDescent="0.35">
      <c r="A12" s="5">
        <v>10</v>
      </c>
      <c r="B12" s="18">
        <v>13424.1974937865</v>
      </c>
      <c r="M12" s="5"/>
      <c r="N12" s="5"/>
    </row>
    <row r="13" spans="1:14" x14ac:dyDescent="0.35">
      <c r="A13" s="5">
        <v>10</v>
      </c>
      <c r="B13" s="18">
        <v>19551.024983853102</v>
      </c>
      <c r="M13" s="5"/>
      <c r="N13" s="5"/>
    </row>
    <row r="14" spans="1:14" x14ac:dyDescent="0.35">
      <c r="A14" s="5">
        <v>10</v>
      </c>
      <c r="B14" s="18">
        <v>21942.3599741488</v>
      </c>
      <c r="M14" s="5"/>
      <c r="N14" s="5"/>
    </row>
    <row r="15" spans="1:14" x14ac:dyDescent="0.35">
      <c r="A15" s="5">
        <v>12</v>
      </c>
      <c r="B15" s="18">
        <v>2688.39999465346</v>
      </c>
      <c r="M15" s="5"/>
      <c r="N15" s="5"/>
    </row>
    <row r="16" spans="1:14" x14ac:dyDescent="0.35">
      <c r="A16" s="5">
        <v>12</v>
      </c>
      <c r="B16" s="18">
        <v>3043.99999946355</v>
      </c>
      <c r="M16" s="5"/>
      <c r="N16" s="5"/>
    </row>
    <row r="17" spans="1:14" x14ac:dyDescent="0.35">
      <c r="A17" s="5">
        <v>12</v>
      </c>
      <c r="B17" s="18">
        <v>3437.6874989224598</v>
      </c>
      <c r="M17" s="5"/>
      <c r="N17" s="5"/>
    </row>
    <row r="18" spans="1:14" x14ac:dyDescent="0.35">
      <c r="A18" s="5">
        <v>12</v>
      </c>
      <c r="B18" s="18">
        <v>4504.36499684304</v>
      </c>
      <c r="M18" s="5"/>
      <c r="N18" s="5"/>
    </row>
    <row r="19" spans="1:14" x14ac:dyDescent="0.35">
      <c r="A19" s="5">
        <v>12</v>
      </c>
      <c r="B19" s="18">
        <v>4601.69999436736</v>
      </c>
      <c r="M19" s="5"/>
      <c r="N19" s="5"/>
    </row>
    <row r="20" spans="1:14" x14ac:dyDescent="0.35">
      <c r="A20" s="5">
        <v>12</v>
      </c>
      <c r="B20" s="18">
        <v>7136.9999987818301</v>
      </c>
      <c r="M20" s="5"/>
      <c r="N20" s="5"/>
    </row>
    <row r="21" spans="1:14" x14ac:dyDescent="0.35">
      <c r="A21" s="5">
        <v>12</v>
      </c>
      <c r="B21" s="18">
        <v>8680.3449947750196</v>
      </c>
      <c r="M21" s="5"/>
      <c r="N21" s="5"/>
    </row>
    <row r="22" spans="1:14" x14ac:dyDescent="0.35">
      <c r="A22" s="5">
        <v>12</v>
      </c>
      <c r="B22" s="18">
        <v>9171.6299937255608</v>
      </c>
      <c r="M22" s="5"/>
      <c r="N22" s="5"/>
    </row>
    <row r="23" spans="1:14" x14ac:dyDescent="0.35">
      <c r="A23" s="5">
        <v>12</v>
      </c>
      <c r="B23" s="18">
        <v>12771.9999891519</v>
      </c>
      <c r="M23" s="5"/>
      <c r="N23" s="5"/>
    </row>
    <row r="24" spans="1:14" x14ac:dyDescent="0.35">
      <c r="A24" s="5">
        <v>12</v>
      </c>
      <c r="B24" s="18">
        <v>14920.8749793935</v>
      </c>
      <c r="M24" s="5"/>
      <c r="N24" s="5"/>
    </row>
    <row r="25" spans="1:14" x14ac:dyDescent="0.35">
      <c r="A25" s="5">
        <v>12</v>
      </c>
      <c r="B25" s="18">
        <v>20867.339966019899</v>
      </c>
      <c r="M25" s="5"/>
      <c r="N25" s="5"/>
    </row>
    <row r="26" spans="1:14" x14ac:dyDescent="0.35">
      <c r="A26" s="5">
        <v>12</v>
      </c>
      <c r="B26" s="18">
        <v>22044.299987822698</v>
      </c>
      <c r="M26" s="5"/>
      <c r="N26" s="5"/>
    </row>
    <row r="27" spans="1:14" x14ac:dyDescent="0.35">
      <c r="A27" s="5">
        <v>15</v>
      </c>
      <c r="B27" s="18">
        <v>16701.094979286099</v>
      </c>
      <c r="M27" s="5"/>
      <c r="N27" s="5"/>
    </row>
    <row r="28" spans="1:14" x14ac:dyDescent="0.35">
      <c r="A28" s="5">
        <v>15</v>
      </c>
      <c r="B28" s="18">
        <v>46825.479953019298</v>
      </c>
      <c r="M28" s="5"/>
      <c r="N28" s="5"/>
    </row>
    <row r="29" spans="1:14" x14ac:dyDescent="0.35">
      <c r="A29" s="5">
        <v>16</v>
      </c>
      <c r="B29" s="18">
        <v>3232.94999785646</v>
      </c>
      <c r="M29" s="5"/>
      <c r="N29" s="5"/>
    </row>
    <row r="30" spans="1:14" x14ac:dyDescent="0.35">
      <c r="A30" s="5">
        <v>16</v>
      </c>
      <c r="B30" s="18">
        <v>4728.2374943185596</v>
      </c>
      <c r="M30" s="5"/>
      <c r="N30" s="5"/>
    </row>
    <row r="31" spans="1:14" x14ac:dyDescent="0.35">
      <c r="A31" s="5">
        <v>16</v>
      </c>
      <c r="B31" s="18">
        <v>23526.699973952698</v>
      </c>
      <c r="M31" s="5"/>
      <c r="N31" s="5"/>
    </row>
    <row r="32" spans="1:14" x14ac:dyDescent="0.35">
      <c r="A32" s="5">
        <v>16</v>
      </c>
      <c r="B32" s="18">
        <v>29171.874963399001</v>
      </c>
      <c r="M32" s="5"/>
      <c r="N32" s="5"/>
    </row>
    <row r="33" spans="1:14" x14ac:dyDescent="0.35">
      <c r="A33" s="5">
        <v>18</v>
      </c>
      <c r="B33" s="18">
        <v>7226.4999884366898</v>
      </c>
      <c r="M33" s="5"/>
      <c r="N33" s="5"/>
    </row>
    <row r="34" spans="1:14" x14ac:dyDescent="0.35">
      <c r="A34" s="5">
        <v>20</v>
      </c>
      <c r="B34" s="18">
        <v>3704.3999965265298</v>
      </c>
      <c r="M34" s="5"/>
      <c r="N34" s="5"/>
    </row>
    <row r="35" spans="1:14" x14ac:dyDescent="0.35">
      <c r="A35" s="5">
        <v>20</v>
      </c>
      <c r="B35" s="18">
        <v>9915.9449908241604</v>
      </c>
      <c r="M35" s="5"/>
      <c r="N35" s="5"/>
    </row>
    <row r="36" spans="1:14" x14ac:dyDescent="0.35">
      <c r="A36" s="5">
        <v>20</v>
      </c>
      <c r="B36" s="18">
        <v>32698.379980891899</v>
      </c>
      <c r="M36" s="5"/>
      <c r="N36" s="5"/>
    </row>
    <row r="37" spans="1:14" x14ac:dyDescent="0.35">
      <c r="A37" s="5">
        <v>24</v>
      </c>
      <c r="B37" s="18">
        <v>1784.8249995727001</v>
      </c>
      <c r="M37" s="5"/>
      <c r="N37" s="5"/>
    </row>
    <row r="38" spans="1:14" x14ac:dyDescent="0.35">
      <c r="A38" s="5">
        <v>24</v>
      </c>
      <c r="B38" s="18">
        <v>2396.79999566078</v>
      </c>
      <c r="M38" s="5"/>
      <c r="N38" s="5"/>
    </row>
    <row r="39" spans="1:14" x14ac:dyDescent="0.35">
      <c r="A39" s="5">
        <v>24</v>
      </c>
      <c r="B39" s="18">
        <v>3382.9999949336002</v>
      </c>
      <c r="M39" s="5"/>
      <c r="N39" s="5"/>
    </row>
    <row r="40" spans="1:14" x14ac:dyDescent="0.35">
      <c r="A40" s="5">
        <v>24</v>
      </c>
      <c r="B40" s="18">
        <v>3997.1999941952499</v>
      </c>
      <c r="M40" s="5"/>
      <c r="N40" s="5"/>
    </row>
    <row r="41" spans="1:14" x14ac:dyDescent="0.35">
      <c r="A41" s="5">
        <v>24</v>
      </c>
      <c r="B41" s="18">
        <v>5881.6749898120697</v>
      </c>
      <c r="M41" s="5"/>
      <c r="N41" s="5"/>
    </row>
    <row r="42" spans="1:14" x14ac:dyDescent="0.35">
      <c r="A42" s="5">
        <v>24</v>
      </c>
      <c r="B42" s="18">
        <v>7122.35999992489</v>
      </c>
      <c r="M42" s="5"/>
      <c r="N42" s="5"/>
    </row>
    <row r="43" spans="1:14" x14ac:dyDescent="0.35">
      <c r="A43" s="5">
        <v>24</v>
      </c>
      <c r="B43" s="18">
        <v>7661.5499988377096</v>
      </c>
      <c r="M43" s="5"/>
      <c r="N43" s="5"/>
    </row>
    <row r="44" spans="1:14" x14ac:dyDescent="0.35">
      <c r="A44" s="5">
        <v>24</v>
      </c>
      <c r="B44" s="18">
        <v>8177.4899923272396</v>
      </c>
      <c r="M44" s="5"/>
      <c r="N44" s="5"/>
    </row>
    <row r="45" spans="1:14" x14ac:dyDescent="0.35">
      <c r="A45" s="5">
        <v>24</v>
      </c>
      <c r="B45" s="18">
        <v>8404.1599857091896</v>
      </c>
      <c r="M45" s="5"/>
      <c r="N45" s="5"/>
    </row>
    <row r="46" spans="1:14" x14ac:dyDescent="0.35">
      <c r="A46" s="5">
        <v>24</v>
      </c>
      <c r="B46" s="18">
        <v>9244.5999931543993</v>
      </c>
      <c r="M46" s="5"/>
      <c r="N46" s="5"/>
    </row>
    <row r="47" spans="1:14" x14ac:dyDescent="0.35">
      <c r="A47" s="5">
        <v>24</v>
      </c>
      <c r="B47" s="18">
        <v>10672.6499884687</v>
      </c>
      <c r="M47" s="5"/>
      <c r="N47" s="5"/>
    </row>
    <row r="48" spans="1:14" x14ac:dyDescent="0.35">
      <c r="A48" s="5">
        <v>24</v>
      </c>
      <c r="B48" s="18">
        <v>13458.459991064599</v>
      </c>
      <c r="M48" s="5"/>
      <c r="N48" s="5"/>
    </row>
    <row r="49" spans="1:14" x14ac:dyDescent="0.35">
      <c r="A49" s="5">
        <v>24</v>
      </c>
      <c r="B49" s="18">
        <v>13643.9999832093</v>
      </c>
      <c r="M49" s="5"/>
      <c r="N49" s="5"/>
    </row>
    <row r="50" spans="1:14" x14ac:dyDescent="0.35">
      <c r="A50" s="5">
        <v>24</v>
      </c>
      <c r="B50" s="18">
        <v>14352.599963817</v>
      </c>
      <c r="M50" s="5"/>
      <c r="N50" s="5"/>
    </row>
    <row r="51" spans="1:14" x14ac:dyDescent="0.35">
      <c r="A51" s="5">
        <v>24</v>
      </c>
      <c r="B51" s="18">
        <v>17910.629981672701</v>
      </c>
      <c r="M51" s="5"/>
      <c r="N51" s="5"/>
    </row>
    <row r="52" spans="1:14" x14ac:dyDescent="0.35">
      <c r="A52" s="5">
        <v>24</v>
      </c>
      <c r="B52" s="18">
        <v>24900.129985374198</v>
      </c>
      <c r="M52" s="5"/>
      <c r="N52" s="5"/>
    </row>
    <row r="53" spans="1:14" x14ac:dyDescent="0.35">
      <c r="A53" s="5">
        <v>24</v>
      </c>
      <c r="B53" s="18">
        <v>42593.059960685598</v>
      </c>
      <c r="M53" s="5"/>
      <c r="N53" s="5"/>
    </row>
    <row r="54" spans="1:14" x14ac:dyDescent="0.35">
      <c r="A54" s="5">
        <v>25</v>
      </c>
      <c r="B54" s="18">
        <v>25696.639981058201</v>
      </c>
      <c r="M54" s="5"/>
      <c r="N54" s="5"/>
    </row>
    <row r="55" spans="1:14" x14ac:dyDescent="0.35">
      <c r="A55" s="5">
        <v>30</v>
      </c>
      <c r="B55" s="18">
        <v>22563.359987036802</v>
      </c>
      <c r="M55" s="5"/>
      <c r="N55" s="5"/>
    </row>
    <row r="56" spans="1:14" x14ac:dyDescent="0.35">
      <c r="A56" s="5">
        <v>32</v>
      </c>
      <c r="B56" s="18">
        <v>8574.9999880880096</v>
      </c>
      <c r="M56" s="5"/>
      <c r="N56" s="5"/>
    </row>
    <row r="57" spans="1:14" x14ac:dyDescent="0.35">
      <c r="A57" s="5">
        <v>32</v>
      </c>
      <c r="B57" s="18">
        <v>13869.8899857249</v>
      </c>
      <c r="M57" s="5"/>
      <c r="N57" s="5"/>
    </row>
    <row r="58" spans="1:14" x14ac:dyDescent="0.35">
      <c r="A58" s="5">
        <v>32</v>
      </c>
      <c r="B58" s="18">
        <v>17215.775470547302</v>
      </c>
      <c r="M58" s="5"/>
      <c r="N58" s="5"/>
    </row>
    <row r="59" spans="1:14" x14ac:dyDescent="0.35">
      <c r="A59" s="5">
        <v>36</v>
      </c>
      <c r="B59" s="18">
        <v>5347.1999956216596</v>
      </c>
      <c r="M59" s="5"/>
      <c r="N59" s="5"/>
    </row>
    <row r="60" spans="1:14" x14ac:dyDescent="0.35">
      <c r="A60" s="5">
        <v>40</v>
      </c>
      <c r="B60" s="18">
        <v>7991.4899937621303</v>
      </c>
      <c r="M60" s="5"/>
      <c r="N60" s="5"/>
    </row>
    <row r="61" spans="1:14" x14ac:dyDescent="0.35">
      <c r="A61" s="5">
        <v>48</v>
      </c>
      <c r="B61" s="18">
        <v>8567.8999876409707</v>
      </c>
      <c r="M61" s="5"/>
      <c r="N61" s="5"/>
    </row>
    <row r="62" spans="1:14" x14ac:dyDescent="0.35">
      <c r="A62" s="5">
        <v>48</v>
      </c>
      <c r="B62" s="18">
        <v>17426.399969297599</v>
      </c>
      <c r="M62" s="5"/>
      <c r="N62" s="5"/>
    </row>
    <row r="63" spans="1:14" x14ac:dyDescent="0.35">
      <c r="A63" s="5">
        <v>48</v>
      </c>
      <c r="B63" s="18">
        <v>20574.169984587999</v>
      </c>
      <c r="M63" s="5"/>
      <c r="N63" s="5"/>
    </row>
    <row r="64" spans="1:14" x14ac:dyDescent="0.35">
      <c r="A64" s="5">
        <v>48</v>
      </c>
      <c r="B64" s="18">
        <v>47234.969954013803</v>
      </c>
      <c r="M64" s="5"/>
      <c r="N64" s="5"/>
    </row>
    <row r="65" spans="1:14" x14ac:dyDescent="0.35">
      <c r="A65" s="5">
        <v>50</v>
      </c>
      <c r="B65" s="18">
        <v>41819.649953996297</v>
      </c>
      <c r="M65" s="5"/>
      <c r="N65" s="5"/>
    </row>
    <row r="66" spans="1:14" x14ac:dyDescent="0.35">
      <c r="A66" s="5">
        <v>80</v>
      </c>
      <c r="B66" s="18">
        <v>8713.9999961852991</v>
      </c>
      <c r="M66" s="5"/>
      <c r="N66" s="5"/>
    </row>
    <row r="67" spans="1:14" x14ac:dyDescent="0.35">
      <c r="A67" s="5">
        <v>80</v>
      </c>
      <c r="B67" s="18">
        <v>21957.967488128601</v>
      </c>
      <c r="M67" s="5"/>
      <c r="N67" s="5"/>
    </row>
    <row r="68" spans="1:14" x14ac:dyDescent="0.35">
      <c r="A68" s="5">
        <v>96</v>
      </c>
      <c r="B68" s="18">
        <v>9103.9999909102899</v>
      </c>
      <c r="M68" s="5"/>
      <c r="N68" s="5"/>
    </row>
    <row r="69" spans="1:14" x14ac:dyDescent="0.35">
      <c r="A69" s="5">
        <v>100</v>
      </c>
      <c r="B69" s="18">
        <v>15099.875</v>
      </c>
      <c r="M69" s="5"/>
      <c r="N69" s="5"/>
    </row>
    <row r="70" spans="1:14" x14ac:dyDescent="0.35">
      <c r="A70" s="5">
        <v>100</v>
      </c>
      <c r="B70" s="18">
        <v>19849.144466497401</v>
      </c>
      <c r="M70" s="5"/>
      <c r="N70" s="5"/>
    </row>
    <row r="71" spans="1:14" x14ac:dyDescent="0.35">
      <c r="A71" s="5">
        <v>120</v>
      </c>
      <c r="B71" s="18">
        <v>5862.6199964612697</v>
      </c>
      <c r="M71" s="5"/>
      <c r="N71" s="5"/>
    </row>
    <row r="72" spans="1:14" x14ac:dyDescent="0.35">
      <c r="M72" s="5"/>
      <c r="N72" s="5"/>
    </row>
    <row r="73" spans="1:14" x14ac:dyDescent="0.35">
      <c r="M73" s="5"/>
      <c r="N73" s="5"/>
    </row>
    <row r="74" spans="1:14" x14ac:dyDescent="0.35">
      <c r="M74" s="5"/>
      <c r="N74" s="5"/>
    </row>
    <row r="75" spans="1:14" x14ac:dyDescent="0.35">
      <c r="M75" s="5"/>
      <c r="N75" s="5"/>
    </row>
    <row r="76" spans="1:14" x14ac:dyDescent="0.35">
      <c r="M76" s="5"/>
      <c r="N76" s="5"/>
    </row>
    <row r="77" spans="1:14" x14ac:dyDescent="0.35">
      <c r="M77" s="5"/>
      <c r="N77" s="5"/>
    </row>
    <row r="78" spans="1:14" x14ac:dyDescent="0.35">
      <c r="M78" s="5"/>
      <c r="N78" s="5"/>
    </row>
  </sheetData>
  <pageMargins left="0.7" right="0.7" top="0.75" bottom="0.75" header="0.3" footer="0.3"/>
  <tableParts count="1">
    <tablePart r:id="rId1"/>
  </tablePart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75704B-EB90-47E5-B72A-2F73F25F2050}">
  <sheetPr codeName="Sheet9"/>
  <dimension ref="A1:P78"/>
  <sheetViews>
    <sheetView workbookViewId="0">
      <selection activeCell="H74" sqref="H74"/>
    </sheetView>
  </sheetViews>
  <sheetFormatPr defaultRowHeight="14.5" x14ac:dyDescent="0.35"/>
  <cols>
    <col min="1" max="1" width="10.6328125" customWidth="1"/>
    <col min="2" max="2" width="14.1796875" customWidth="1"/>
    <col min="15" max="15" width="14.26953125" bestFit="1" customWidth="1"/>
    <col min="16" max="16" width="18.54296875" bestFit="1" customWidth="1"/>
  </cols>
  <sheetData>
    <row r="1" spans="1:16" x14ac:dyDescent="0.35">
      <c r="A1" t="s">
        <v>376</v>
      </c>
      <c r="B1" t="s">
        <v>375</v>
      </c>
    </row>
    <row r="2" spans="1:16" x14ac:dyDescent="0.35">
      <c r="A2" s="18">
        <v>2.5</v>
      </c>
      <c r="B2" s="18">
        <v>1648.1249991375901</v>
      </c>
      <c r="O2" s="18"/>
      <c r="P2" s="5"/>
    </row>
    <row r="3" spans="1:16" x14ac:dyDescent="0.35">
      <c r="A3" s="18">
        <v>4.5</v>
      </c>
      <c r="B3" s="18">
        <v>4504.36499684304</v>
      </c>
      <c r="O3" s="18"/>
      <c r="P3" s="5"/>
    </row>
    <row r="4" spans="1:16" x14ac:dyDescent="0.35">
      <c r="A4" s="18">
        <v>6</v>
      </c>
      <c r="B4" s="18">
        <v>4960.43999135792</v>
      </c>
      <c r="O4" s="18"/>
      <c r="P4" s="5"/>
    </row>
    <row r="5" spans="1:16" x14ac:dyDescent="0.35">
      <c r="A5" s="18">
        <v>7</v>
      </c>
      <c r="B5" s="18">
        <v>3232.94999785646</v>
      </c>
      <c r="O5" s="18"/>
      <c r="P5" s="5"/>
    </row>
    <row r="6" spans="1:16" x14ac:dyDescent="0.35">
      <c r="A6" s="18">
        <v>7.45</v>
      </c>
      <c r="B6" s="18">
        <v>4728.2374943185596</v>
      </c>
      <c r="O6" s="18"/>
      <c r="P6" s="5"/>
    </row>
    <row r="7" spans="1:16" x14ac:dyDescent="0.35">
      <c r="A7" s="18">
        <v>7.75</v>
      </c>
      <c r="B7" s="18">
        <v>8177.4899923272396</v>
      </c>
      <c r="O7" s="18"/>
      <c r="P7" s="5"/>
    </row>
    <row r="8" spans="1:16" x14ac:dyDescent="0.35">
      <c r="A8" s="18">
        <v>9</v>
      </c>
      <c r="B8" s="18">
        <v>4601.69999436736</v>
      </c>
      <c r="O8" s="18"/>
      <c r="P8" s="5"/>
    </row>
    <row r="9" spans="1:16" x14ac:dyDescent="0.35">
      <c r="A9" s="18">
        <v>9.1999999999999993</v>
      </c>
      <c r="B9" s="18">
        <v>5862.6199964612697</v>
      </c>
      <c r="O9" s="18"/>
      <c r="P9" s="5"/>
    </row>
    <row r="10" spans="1:16" x14ac:dyDescent="0.35">
      <c r="A10" s="18">
        <v>9.5</v>
      </c>
      <c r="B10" s="18">
        <v>3958.0799989156399</v>
      </c>
      <c r="O10" s="18"/>
      <c r="P10" s="5"/>
    </row>
    <row r="11" spans="1:16" x14ac:dyDescent="0.35">
      <c r="A11" s="18">
        <v>9.5</v>
      </c>
      <c r="B11" s="18">
        <v>4338.1749890502497</v>
      </c>
      <c r="O11" s="18"/>
      <c r="P11" s="5"/>
    </row>
    <row r="12" spans="1:16" x14ac:dyDescent="0.35">
      <c r="A12" s="18">
        <v>9.65</v>
      </c>
      <c r="B12" s="18">
        <v>8680.3449947750196</v>
      </c>
      <c r="O12" s="18"/>
      <c r="P12" s="5"/>
    </row>
    <row r="13" spans="1:16" x14ac:dyDescent="0.35">
      <c r="A13" s="18">
        <v>10</v>
      </c>
      <c r="B13" s="18">
        <v>2432.4999990463202</v>
      </c>
      <c r="O13" s="18"/>
      <c r="P13" s="5"/>
    </row>
    <row r="14" spans="1:16" x14ac:dyDescent="0.35">
      <c r="A14" s="18">
        <v>10</v>
      </c>
      <c r="B14" s="18">
        <v>3043.99999946355</v>
      </c>
      <c r="O14" s="18"/>
      <c r="P14" s="5"/>
    </row>
    <row r="15" spans="1:16" x14ac:dyDescent="0.35">
      <c r="A15" s="18">
        <v>10</v>
      </c>
      <c r="B15" s="18">
        <v>9103.9999909102899</v>
      </c>
      <c r="O15" s="18"/>
      <c r="P15" s="5"/>
    </row>
    <row r="16" spans="1:16" x14ac:dyDescent="0.35">
      <c r="A16" s="18">
        <v>12</v>
      </c>
      <c r="B16" s="18">
        <v>5882.9999949127396</v>
      </c>
      <c r="O16" s="18"/>
      <c r="P16" s="5"/>
    </row>
    <row r="17" spans="1:16" x14ac:dyDescent="0.35">
      <c r="A17" s="18">
        <v>12.5</v>
      </c>
      <c r="B17" s="18">
        <v>8713.9999961852991</v>
      </c>
      <c r="O17" s="18"/>
      <c r="P17" s="5"/>
    </row>
    <row r="18" spans="1:16" x14ac:dyDescent="0.35">
      <c r="A18" s="18">
        <v>12.5</v>
      </c>
      <c r="B18" s="18">
        <v>14920.8749793935</v>
      </c>
      <c r="O18" s="18"/>
      <c r="P18" s="5"/>
    </row>
    <row r="19" spans="1:16" x14ac:dyDescent="0.35">
      <c r="A19" s="18">
        <v>12.75</v>
      </c>
      <c r="B19" s="18">
        <v>1368.7124936543401</v>
      </c>
      <c r="O19" s="18"/>
      <c r="P19" s="5"/>
    </row>
    <row r="20" spans="1:16" x14ac:dyDescent="0.35">
      <c r="A20" s="18">
        <v>13</v>
      </c>
      <c r="B20" s="18">
        <v>9171.6299937255608</v>
      </c>
      <c r="O20" s="18"/>
      <c r="P20" s="5"/>
    </row>
    <row r="21" spans="1:16" x14ac:dyDescent="0.35">
      <c r="A21" s="18">
        <v>13.25</v>
      </c>
      <c r="B21" s="18">
        <v>5881.6749898120697</v>
      </c>
      <c r="O21" s="18"/>
      <c r="P21" s="5"/>
    </row>
    <row r="22" spans="1:16" x14ac:dyDescent="0.35">
      <c r="A22" s="18">
        <v>14</v>
      </c>
      <c r="B22" s="18">
        <v>2396.79999566078</v>
      </c>
      <c r="O22" s="18"/>
      <c r="P22" s="5"/>
    </row>
    <row r="23" spans="1:16" x14ac:dyDescent="0.35">
      <c r="A23" s="18">
        <v>14</v>
      </c>
      <c r="B23" s="18">
        <v>3704.3999965265298</v>
      </c>
      <c r="O23" s="18"/>
      <c r="P23" s="5"/>
    </row>
    <row r="24" spans="1:16" x14ac:dyDescent="0.35">
      <c r="A24" s="18">
        <v>14</v>
      </c>
      <c r="B24" s="18">
        <v>6350.39999251067</v>
      </c>
      <c r="O24" s="18"/>
      <c r="P24" s="5"/>
    </row>
    <row r="25" spans="1:16" x14ac:dyDescent="0.35">
      <c r="A25" s="18">
        <v>14</v>
      </c>
      <c r="B25" s="18">
        <v>8574.9999880880096</v>
      </c>
      <c r="O25" s="18"/>
      <c r="P25" s="5"/>
    </row>
    <row r="26" spans="1:16" x14ac:dyDescent="0.35">
      <c r="A26" s="18">
        <v>15</v>
      </c>
      <c r="B26" s="18">
        <v>3997.1999941952499</v>
      </c>
      <c r="O26" s="18"/>
      <c r="P26" s="5"/>
    </row>
    <row r="27" spans="1:16" x14ac:dyDescent="0.35">
      <c r="A27" s="18">
        <v>15</v>
      </c>
      <c r="B27" s="18">
        <v>10672.6499884687</v>
      </c>
      <c r="O27" s="18"/>
      <c r="P27" s="5"/>
    </row>
    <row r="28" spans="1:16" x14ac:dyDescent="0.35">
      <c r="A28" s="18">
        <v>15.5</v>
      </c>
      <c r="B28" s="18">
        <v>1784.8249995727001</v>
      </c>
      <c r="O28" s="18"/>
      <c r="P28" s="5"/>
    </row>
    <row r="29" spans="1:16" x14ac:dyDescent="0.35">
      <c r="A29" s="18">
        <v>16.25</v>
      </c>
      <c r="B29" s="18">
        <v>3437.6874989224598</v>
      </c>
      <c r="O29" s="18"/>
      <c r="P29" s="5"/>
    </row>
    <row r="30" spans="1:16" x14ac:dyDescent="0.35">
      <c r="A30" s="18">
        <v>17</v>
      </c>
      <c r="B30" s="18">
        <v>3382.9999949336002</v>
      </c>
      <c r="O30" s="18"/>
      <c r="P30" s="5"/>
    </row>
    <row r="31" spans="1:16" x14ac:dyDescent="0.35">
      <c r="A31" s="18">
        <v>17.45</v>
      </c>
      <c r="B31" s="18">
        <v>17215.775470547302</v>
      </c>
      <c r="O31" s="18"/>
      <c r="P31" s="5"/>
    </row>
    <row r="32" spans="1:16" x14ac:dyDescent="0.35">
      <c r="A32" s="18">
        <v>18</v>
      </c>
      <c r="B32" s="18">
        <v>12294.5399852961</v>
      </c>
      <c r="O32" s="18"/>
      <c r="P32" s="5"/>
    </row>
    <row r="33" spans="1:16" x14ac:dyDescent="0.35">
      <c r="A33" s="18">
        <v>18</v>
      </c>
      <c r="B33" s="18">
        <v>12788.0999809563</v>
      </c>
      <c r="O33" s="18"/>
      <c r="P33" s="5"/>
    </row>
    <row r="34" spans="1:16" x14ac:dyDescent="0.35">
      <c r="A34" s="18">
        <v>18</v>
      </c>
      <c r="B34" s="18">
        <v>13643.9999832093</v>
      </c>
      <c r="O34" s="18"/>
      <c r="P34" s="5"/>
    </row>
    <row r="35" spans="1:16" x14ac:dyDescent="0.35">
      <c r="A35" s="18">
        <v>18</v>
      </c>
      <c r="B35" s="18">
        <v>15760.439977222601</v>
      </c>
      <c r="O35" s="18"/>
      <c r="P35" s="5"/>
    </row>
    <row r="36" spans="1:16" x14ac:dyDescent="0.35">
      <c r="A36" s="18">
        <v>18.399999999999999</v>
      </c>
      <c r="B36" s="18">
        <v>17910.629981672701</v>
      </c>
      <c r="O36" s="18"/>
      <c r="P36" s="5"/>
    </row>
    <row r="37" spans="1:16" x14ac:dyDescent="0.35">
      <c r="A37" s="18">
        <v>19</v>
      </c>
      <c r="B37" s="18">
        <v>13458.459991064599</v>
      </c>
      <c r="O37" s="18"/>
      <c r="P37" s="5"/>
    </row>
    <row r="38" spans="1:16" x14ac:dyDescent="0.35">
      <c r="A38" s="18">
        <v>19</v>
      </c>
      <c r="B38" s="18">
        <v>16355.959973822501</v>
      </c>
      <c r="O38" s="18"/>
      <c r="P38" s="5"/>
    </row>
    <row r="39" spans="1:16" x14ac:dyDescent="0.35">
      <c r="A39" s="18">
        <v>19.45</v>
      </c>
      <c r="B39" s="18">
        <v>9915.9449908241604</v>
      </c>
      <c r="O39" s="18"/>
      <c r="P39" s="5"/>
    </row>
    <row r="40" spans="1:16" x14ac:dyDescent="0.35">
      <c r="A40" s="18">
        <v>19.5</v>
      </c>
      <c r="B40" s="18">
        <v>7661.5499988377096</v>
      </c>
      <c r="O40" s="18"/>
      <c r="P40" s="5"/>
    </row>
    <row r="41" spans="1:16" x14ac:dyDescent="0.35">
      <c r="A41" s="18">
        <v>20</v>
      </c>
      <c r="B41" s="18">
        <v>9244.5999931543993</v>
      </c>
      <c r="O41" s="18"/>
      <c r="P41" s="5"/>
    </row>
    <row r="42" spans="1:16" x14ac:dyDescent="0.35">
      <c r="A42" s="18">
        <v>21</v>
      </c>
      <c r="B42" s="18">
        <v>7122.35999992489</v>
      </c>
      <c r="O42" s="18"/>
      <c r="P42" s="5"/>
    </row>
    <row r="43" spans="1:16" x14ac:dyDescent="0.35">
      <c r="A43" s="18">
        <v>21</v>
      </c>
      <c r="B43" s="18">
        <v>12901.769987989899</v>
      </c>
      <c r="O43" s="18"/>
      <c r="P43" s="5"/>
    </row>
    <row r="44" spans="1:16" x14ac:dyDescent="0.35">
      <c r="A44" s="18">
        <v>21.05</v>
      </c>
      <c r="B44" s="18">
        <v>13869.8899857249</v>
      </c>
      <c r="O44" s="18"/>
      <c r="P44" s="5"/>
    </row>
    <row r="45" spans="1:16" x14ac:dyDescent="0.35">
      <c r="A45" s="18">
        <v>21.35</v>
      </c>
      <c r="B45" s="18">
        <v>5347.1999956216596</v>
      </c>
      <c r="O45" s="18"/>
      <c r="P45" s="5"/>
    </row>
    <row r="46" spans="1:16" x14ac:dyDescent="0.35">
      <c r="A46" s="18">
        <v>21.5</v>
      </c>
      <c r="B46" s="18">
        <v>19551.024983853102</v>
      </c>
      <c r="O46" s="18"/>
      <c r="P46" s="5"/>
    </row>
    <row r="47" spans="1:16" x14ac:dyDescent="0.35">
      <c r="A47" s="18">
        <v>22</v>
      </c>
      <c r="B47" s="18">
        <v>8567.8999876409707</v>
      </c>
      <c r="O47" s="18"/>
      <c r="P47" s="5"/>
    </row>
    <row r="48" spans="1:16" x14ac:dyDescent="0.35">
      <c r="A48" s="18">
        <v>23.25</v>
      </c>
      <c r="B48" s="18">
        <v>7991.4899937621303</v>
      </c>
      <c r="O48" s="18"/>
      <c r="P48" s="5"/>
    </row>
    <row r="49" spans="1:16" x14ac:dyDescent="0.35">
      <c r="A49" s="18">
        <v>24</v>
      </c>
      <c r="B49" s="18">
        <v>17426.399969297599</v>
      </c>
      <c r="O49" s="18"/>
      <c r="P49" s="5"/>
    </row>
    <row r="50" spans="1:16" x14ac:dyDescent="0.35">
      <c r="A50" s="18">
        <v>25</v>
      </c>
      <c r="B50" s="18">
        <v>7136.9999987818301</v>
      </c>
      <c r="O50" s="18"/>
      <c r="P50" s="5"/>
    </row>
    <row r="51" spans="1:16" x14ac:dyDescent="0.35">
      <c r="A51" s="18">
        <v>25.89</v>
      </c>
      <c r="B51" s="18">
        <v>13424.1974937865</v>
      </c>
      <c r="O51" s="18"/>
      <c r="P51" s="5"/>
    </row>
    <row r="52" spans="1:16" x14ac:dyDescent="0.35">
      <c r="A52" s="18">
        <v>26</v>
      </c>
      <c r="B52" s="18">
        <v>2688.39999465346</v>
      </c>
      <c r="O52" s="18"/>
      <c r="P52" s="5"/>
    </row>
    <row r="53" spans="1:16" x14ac:dyDescent="0.35">
      <c r="A53" s="18">
        <v>28.5</v>
      </c>
      <c r="B53" s="18">
        <v>14352.599963817</v>
      </c>
      <c r="O53" s="18"/>
      <c r="P53" s="5"/>
    </row>
    <row r="54" spans="1:16" x14ac:dyDescent="0.35">
      <c r="A54" s="18">
        <v>30</v>
      </c>
      <c r="B54" s="18">
        <v>22044.299987822698</v>
      </c>
      <c r="O54" s="18"/>
      <c r="P54" s="5"/>
    </row>
    <row r="55" spans="1:16" x14ac:dyDescent="0.35">
      <c r="A55" s="18">
        <v>31</v>
      </c>
      <c r="B55" s="18">
        <v>20867.339966019899</v>
      </c>
      <c r="O55" s="18"/>
      <c r="P55" s="5"/>
    </row>
    <row r="56" spans="1:16" x14ac:dyDescent="0.35">
      <c r="A56" s="18">
        <v>31.23</v>
      </c>
      <c r="B56" s="18">
        <v>19849.144466497401</v>
      </c>
      <c r="O56" s="18"/>
      <c r="P56" s="5"/>
    </row>
    <row r="57" spans="1:16" x14ac:dyDescent="0.35">
      <c r="A57" s="18">
        <v>32</v>
      </c>
      <c r="B57" s="18">
        <v>8404.1599857091896</v>
      </c>
      <c r="O57" s="18"/>
      <c r="P57" s="5"/>
    </row>
    <row r="58" spans="1:16" x14ac:dyDescent="0.35">
      <c r="A58" s="18">
        <v>32.799999999999997</v>
      </c>
      <c r="B58" s="18">
        <v>20574.169984587999</v>
      </c>
      <c r="O58" s="18"/>
      <c r="P58" s="5"/>
    </row>
    <row r="59" spans="1:16" x14ac:dyDescent="0.35">
      <c r="A59" s="18">
        <v>33.25</v>
      </c>
      <c r="B59" s="18">
        <v>21957.967488128601</v>
      </c>
      <c r="O59" s="18"/>
      <c r="P59" s="5"/>
    </row>
    <row r="60" spans="1:16" x14ac:dyDescent="0.35">
      <c r="A60" s="18">
        <v>34</v>
      </c>
      <c r="B60" s="18">
        <v>46825.479953019298</v>
      </c>
      <c r="O60" s="18"/>
      <c r="P60" s="5"/>
    </row>
    <row r="61" spans="1:16" x14ac:dyDescent="0.35">
      <c r="A61" s="18">
        <v>34.799999999999997</v>
      </c>
      <c r="B61" s="18">
        <v>24900.129985374198</v>
      </c>
      <c r="O61" s="18"/>
      <c r="P61" s="5"/>
    </row>
    <row r="62" spans="1:16" x14ac:dyDescent="0.35">
      <c r="A62" s="18">
        <v>36</v>
      </c>
      <c r="B62" s="18">
        <v>21942.3599741488</v>
      </c>
      <c r="O62" s="18"/>
      <c r="P62" s="5"/>
    </row>
    <row r="63" spans="1:16" x14ac:dyDescent="0.35">
      <c r="A63" s="18">
        <v>38</v>
      </c>
      <c r="B63" s="18">
        <v>12257.659983703399</v>
      </c>
      <c r="O63" s="18"/>
      <c r="P63" s="5"/>
    </row>
    <row r="64" spans="1:16" x14ac:dyDescent="0.35">
      <c r="A64" s="18">
        <v>38</v>
      </c>
      <c r="B64" s="18">
        <v>42593.059960685598</v>
      </c>
      <c r="O64" s="18"/>
      <c r="P64" s="5"/>
    </row>
    <row r="65" spans="1:16" x14ac:dyDescent="0.35">
      <c r="A65" s="18">
        <v>39</v>
      </c>
      <c r="B65" s="18">
        <v>32698.379980891899</v>
      </c>
      <c r="O65" s="18"/>
      <c r="P65" s="5"/>
    </row>
    <row r="66" spans="1:16" x14ac:dyDescent="0.35">
      <c r="A66" s="18">
        <v>40</v>
      </c>
      <c r="B66" s="18">
        <v>12771.9999891519</v>
      </c>
      <c r="O66" s="18"/>
      <c r="P66" s="5"/>
    </row>
    <row r="67" spans="1:16" x14ac:dyDescent="0.35">
      <c r="A67" s="18">
        <v>43.9</v>
      </c>
      <c r="B67" s="18">
        <v>15099.875</v>
      </c>
      <c r="O67" s="18"/>
      <c r="P67" s="5"/>
    </row>
    <row r="68" spans="1:16" x14ac:dyDescent="0.35">
      <c r="A68" s="18">
        <v>43.9</v>
      </c>
      <c r="B68" s="18">
        <v>16701.094979286099</v>
      </c>
      <c r="O68" s="18"/>
      <c r="P68" s="5"/>
    </row>
    <row r="69" spans="1:16" x14ac:dyDescent="0.35">
      <c r="A69" s="18">
        <v>45.6</v>
      </c>
      <c r="B69" s="18">
        <v>25696.639981058201</v>
      </c>
      <c r="O69" s="18"/>
      <c r="P69" s="5"/>
    </row>
    <row r="70" spans="1:16" x14ac:dyDescent="0.35">
      <c r="A70" s="18">
        <v>46</v>
      </c>
      <c r="B70" s="18">
        <v>23526.699973952698</v>
      </c>
      <c r="O70" s="18"/>
      <c r="P70" s="5"/>
    </row>
    <row r="71" spans="1:16" x14ac:dyDescent="0.35">
      <c r="A71" s="18">
        <v>49.3</v>
      </c>
      <c r="B71" s="18">
        <v>47234.969954013803</v>
      </c>
      <c r="O71" s="18"/>
      <c r="P71" s="5"/>
    </row>
    <row r="72" spans="1:16" x14ac:dyDescent="0.35">
      <c r="A72" s="18">
        <v>53</v>
      </c>
      <c r="B72" s="18">
        <v>41819.649953996297</v>
      </c>
      <c r="O72" s="18"/>
      <c r="P72" s="5"/>
    </row>
    <row r="73" spans="1:16" x14ac:dyDescent="0.35">
      <c r="A73" s="18">
        <v>55</v>
      </c>
      <c r="B73" s="18">
        <v>71155.699909429997</v>
      </c>
      <c r="O73" s="18"/>
      <c r="P73" s="5"/>
    </row>
    <row r="74" spans="1:16" x14ac:dyDescent="0.35">
      <c r="A74" s="18">
        <v>62.5</v>
      </c>
      <c r="B74" s="18">
        <v>29171.874963399001</v>
      </c>
      <c r="O74" s="18"/>
      <c r="P74" s="5"/>
    </row>
    <row r="75" spans="1:16" x14ac:dyDescent="0.35">
      <c r="A75" s="18">
        <v>81</v>
      </c>
      <c r="B75" s="18">
        <v>22563.359987036802</v>
      </c>
      <c r="O75" s="18"/>
      <c r="P75" s="5"/>
    </row>
    <row r="76" spans="1:16" x14ac:dyDescent="0.35">
      <c r="A76" s="18">
        <v>97</v>
      </c>
      <c r="B76" s="18">
        <v>7226.4999884366898</v>
      </c>
      <c r="O76" s="18"/>
      <c r="P76" s="5"/>
    </row>
    <row r="77" spans="1:16" x14ac:dyDescent="0.35">
      <c r="A77" s="18">
        <v>123.79</v>
      </c>
      <c r="B77" s="18">
        <v>80368.671974514</v>
      </c>
      <c r="O77" s="18"/>
      <c r="P77" s="5"/>
    </row>
    <row r="78" spans="1:16" x14ac:dyDescent="0.35">
      <c r="A78" s="18">
        <v>263.5</v>
      </c>
      <c r="B78" s="18">
        <v>141396.734903448</v>
      </c>
      <c r="O78" s="18"/>
      <c r="P78" s="5"/>
    </row>
  </sheetData>
  <pageMargins left="0.7" right="0.7" top="0.75" bottom="0.75" header="0.3" footer="0.3"/>
  <tableParts count="1">
    <tablePart r:id="rId1"/>
  </tablePart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4A3BC7-D941-455A-872B-7E394E474A14}">
  <sheetPr codeName="Sheet10"/>
  <dimension ref="E7:V84"/>
  <sheetViews>
    <sheetView zoomScale="57" zoomScaleNormal="57" workbookViewId="0">
      <selection activeCell="V50" sqref="V50"/>
    </sheetView>
  </sheetViews>
  <sheetFormatPr defaultRowHeight="14.5" x14ac:dyDescent="0.35"/>
  <cols>
    <col min="1" max="1" width="11.1796875" customWidth="1"/>
    <col min="2" max="2" width="28.81640625" bestFit="1" customWidth="1"/>
    <col min="3" max="3" width="15.08984375" customWidth="1"/>
    <col min="4" max="4" width="17.36328125" bestFit="1" customWidth="1"/>
    <col min="5" max="5" width="21" style="5" customWidth="1"/>
    <col min="6" max="6" width="13.6328125" style="5" bestFit="1" customWidth="1"/>
    <col min="7" max="7" width="30.36328125" style="5" bestFit="1" customWidth="1"/>
    <col min="8" max="8" width="17.6328125" style="19" bestFit="1" customWidth="1"/>
    <col min="9" max="9" width="18.90625" style="5" bestFit="1" customWidth="1"/>
    <col min="10" max="10" width="23.7265625" style="19" bestFit="1" customWidth="1"/>
    <col min="11" max="11" width="26.54296875" style="3" bestFit="1" customWidth="1"/>
    <col min="12" max="12" width="12.08984375" bestFit="1" customWidth="1"/>
    <col min="13" max="13" width="13.453125" bestFit="1" customWidth="1"/>
    <col min="14" max="14" width="17.81640625" bestFit="1" customWidth="1"/>
    <col min="15" max="15" width="17.6328125" bestFit="1" customWidth="1"/>
    <col min="16" max="16" width="15.7265625" bestFit="1" customWidth="1"/>
    <col min="22" max="22" width="5" bestFit="1" customWidth="1"/>
  </cols>
  <sheetData>
    <row r="7" spans="6:16" x14ac:dyDescent="0.35">
      <c r="F7" t="s">
        <v>377</v>
      </c>
      <c r="G7" t="s">
        <v>4</v>
      </c>
      <c r="H7" t="s">
        <v>5</v>
      </c>
      <c r="I7" t="s">
        <v>378</v>
      </c>
      <c r="J7" s="5" t="s">
        <v>379</v>
      </c>
      <c r="K7" s="5" t="s">
        <v>380</v>
      </c>
      <c r="L7" s="5" t="s">
        <v>374</v>
      </c>
      <c r="M7" s="19" t="s">
        <v>376</v>
      </c>
      <c r="N7" s="5" t="s">
        <v>381</v>
      </c>
      <c r="O7" s="19" t="s">
        <v>375</v>
      </c>
      <c r="P7" s="3" t="s">
        <v>382</v>
      </c>
    </row>
    <row r="8" spans="6:16" x14ac:dyDescent="0.35">
      <c r="F8">
        <v>1</v>
      </c>
      <c r="G8" t="s">
        <v>43</v>
      </c>
      <c r="H8" t="s">
        <v>34</v>
      </c>
      <c r="I8" t="s">
        <v>383</v>
      </c>
      <c r="J8" s="5">
        <v>10</v>
      </c>
      <c r="K8" s="5">
        <v>21</v>
      </c>
      <c r="L8" s="5">
        <f>J8*K8</f>
        <v>210</v>
      </c>
      <c r="M8" s="19">
        <v>18</v>
      </c>
      <c r="N8" s="5">
        <v>828</v>
      </c>
      <c r="O8" s="19">
        <v>12788.0999809563</v>
      </c>
      <c r="P8" s="3">
        <v>7.7631580104169096E-2</v>
      </c>
    </row>
    <row r="9" spans="6:16" x14ac:dyDescent="0.35">
      <c r="F9">
        <v>2</v>
      </c>
      <c r="G9" t="s">
        <v>33</v>
      </c>
      <c r="H9" t="s">
        <v>34</v>
      </c>
      <c r="I9" t="s">
        <v>384</v>
      </c>
      <c r="J9" s="5">
        <v>24</v>
      </c>
      <c r="K9" s="5">
        <v>12</v>
      </c>
      <c r="L9" s="5">
        <f t="shared" ref="L9:L72" si="0">J9*K9</f>
        <v>288</v>
      </c>
      <c r="M9" s="19">
        <v>19</v>
      </c>
      <c r="N9" s="5">
        <v>1057</v>
      </c>
      <c r="O9" s="19">
        <v>16355.959973822501</v>
      </c>
      <c r="P9" s="3">
        <v>0.102272728712043</v>
      </c>
    </row>
    <row r="10" spans="6:16" x14ac:dyDescent="0.35">
      <c r="F10">
        <v>3</v>
      </c>
      <c r="G10" t="s">
        <v>98</v>
      </c>
      <c r="H10" t="s">
        <v>39</v>
      </c>
      <c r="I10" t="s">
        <v>385</v>
      </c>
      <c r="J10" s="5">
        <v>12</v>
      </c>
      <c r="K10" s="5">
        <v>1</v>
      </c>
      <c r="L10" s="5">
        <f t="shared" si="0"/>
        <v>12</v>
      </c>
      <c r="M10" s="19">
        <v>10</v>
      </c>
      <c r="N10" s="5">
        <v>328</v>
      </c>
      <c r="O10" s="19">
        <v>3043.99999946355</v>
      </c>
      <c r="P10" s="3">
        <v>1.66666669150193E-2</v>
      </c>
    </row>
    <row r="11" spans="6:16" x14ac:dyDescent="0.35">
      <c r="F11">
        <v>4</v>
      </c>
      <c r="G11" t="s">
        <v>109</v>
      </c>
      <c r="H11" t="s">
        <v>39</v>
      </c>
      <c r="I11" t="s">
        <v>386</v>
      </c>
      <c r="J11" s="5">
        <v>48</v>
      </c>
      <c r="K11" s="5">
        <v>1</v>
      </c>
      <c r="L11" s="5">
        <f t="shared" si="0"/>
        <v>48</v>
      </c>
      <c r="M11" s="19">
        <v>22</v>
      </c>
      <c r="N11" s="5">
        <v>453</v>
      </c>
      <c r="O11" s="19">
        <v>8567.8999876409707</v>
      </c>
      <c r="P11" s="3">
        <v>7.5000000931322502E-2</v>
      </c>
    </row>
    <row r="12" spans="6:16" x14ac:dyDescent="0.35">
      <c r="F12">
        <v>5</v>
      </c>
      <c r="G12" t="s">
        <v>51</v>
      </c>
      <c r="H12" t="s">
        <v>39</v>
      </c>
      <c r="I12" t="s">
        <v>387</v>
      </c>
      <c r="J12" s="5">
        <v>36</v>
      </c>
      <c r="K12" s="5">
        <v>1</v>
      </c>
      <c r="L12" s="5">
        <f t="shared" si="0"/>
        <v>36</v>
      </c>
      <c r="M12" s="19">
        <v>21.35</v>
      </c>
      <c r="N12" s="5">
        <v>298</v>
      </c>
      <c r="O12" s="19">
        <v>5347.1999956216596</v>
      </c>
      <c r="P12" s="3">
        <v>7.5000000745057999E-2</v>
      </c>
    </row>
    <row r="13" spans="6:16" x14ac:dyDescent="0.35">
      <c r="F13">
        <v>6</v>
      </c>
      <c r="G13" t="s">
        <v>114</v>
      </c>
      <c r="H13" t="s">
        <v>39</v>
      </c>
      <c r="I13" t="s">
        <v>388</v>
      </c>
      <c r="J13" s="5">
        <v>12</v>
      </c>
      <c r="K13" s="5">
        <v>1</v>
      </c>
      <c r="L13" s="5">
        <f t="shared" si="0"/>
        <v>12</v>
      </c>
      <c r="M13" s="19">
        <v>25</v>
      </c>
      <c r="N13" s="5">
        <v>301</v>
      </c>
      <c r="O13" s="19">
        <v>7136.9999987818301</v>
      </c>
      <c r="P13" s="3">
        <v>3.0833333420256698E-2</v>
      </c>
    </row>
    <row r="14" spans="6:16" x14ac:dyDescent="0.35">
      <c r="F14">
        <v>7</v>
      </c>
      <c r="G14" t="s">
        <v>58</v>
      </c>
      <c r="H14" t="s">
        <v>59</v>
      </c>
      <c r="I14" t="s">
        <v>389</v>
      </c>
      <c r="J14" s="5">
        <v>12</v>
      </c>
      <c r="K14" s="5">
        <v>1</v>
      </c>
      <c r="L14" s="5">
        <f t="shared" si="0"/>
        <v>12</v>
      </c>
      <c r="M14" s="19">
        <v>30</v>
      </c>
      <c r="N14" s="5">
        <v>763</v>
      </c>
      <c r="O14" s="19">
        <v>22044.299987822698</v>
      </c>
      <c r="P14" s="3">
        <v>2.7586207564534799E-2</v>
      </c>
    </row>
    <row r="15" spans="6:16" x14ac:dyDescent="0.35">
      <c r="F15">
        <v>8</v>
      </c>
      <c r="G15" t="s">
        <v>106</v>
      </c>
      <c r="H15" t="s">
        <v>39</v>
      </c>
      <c r="I15" t="s">
        <v>390</v>
      </c>
      <c r="J15" s="5">
        <v>12</v>
      </c>
      <c r="K15" s="5">
        <v>1</v>
      </c>
      <c r="L15" s="5">
        <f t="shared" si="0"/>
        <v>12</v>
      </c>
      <c r="M15" s="19">
        <v>40</v>
      </c>
      <c r="N15" s="5">
        <v>372</v>
      </c>
      <c r="O15" s="19">
        <v>12771.9999891519</v>
      </c>
      <c r="P15" s="3">
        <v>6.5384616645482799E-2</v>
      </c>
    </row>
    <row r="16" spans="6:16" x14ac:dyDescent="0.35">
      <c r="F16">
        <v>9</v>
      </c>
      <c r="G16" t="s">
        <v>108</v>
      </c>
      <c r="H16" t="s">
        <v>21</v>
      </c>
      <c r="I16" t="s">
        <v>391</v>
      </c>
      <c r="J16" s="5">
        <v>18</v>
      </c>
      <c r="K16" s="5">
        <v>1</v>
      </c>
      <c r="L16" s="5">
        <f t="shared" si="0"/>
        <v>18</v>
      </c>
      <c r="M16" s="19">
        <v>97</v>
      </c>
      <c r="N16" s="5">
        <v>95</v>
      </c>
      <c r="O16" s="19">
        <v>7226.4999884366898</v>
      </c>
      <c r="P16" s="3">
        <v>0.10000000149011599</v>
      </c>
    </row>
    <row r="17" spans="6:22" x14ac:dyDescent="0.35">
      <c r="F17">
        <v>10</v>
      </c>
      <c r="G17" t="s">
        <v>35</v>
      </c>
      <c r="H17" t="s">
        <v>36</v>
      </c>
      <c r="I17" t="s">
        <v>392</v>
      </c>
      <c r="J17" s="5">
        <v>12</v>
      </c>
      <c r="K17" s="5">
        <v>1</v>
      </c>
      <c r="L17" s="5">
        <f t="shared" si="0"/>
        <v>12</v>
      </c>
      <c r="M17" s="19">
        <v>31</v>
      </c>
      <c r="N17" s="5">
        <v>742</v>
      </c>
      <c r="O17" s="19">
        <v>20867.339966019899</v>
      </c>
      <c r="P17" s="3">
        <v>4.3939394819917099E-2</v>
      </c>
    </row>
    <row r="18" spans="6:22" x14ac:dyDescent="0.35">
      <c r="F18">
        <v>11</v>
      </c>
      <c r="G18" t="s">
        <v>92</v>
      </c>
      <c r="H18" t="s">
        <v>24</v>
      </c>
      <c r="I18" t="s">
        <v>393</v>
      </c>
      <c r="J18" s="5">
        <v>1</v>
      </c>
      <c r="K18" s="5">
        <v>1</v>
      </c>
      <c r="L18" s="5">
        <f t="shared" si="0"/>
        <v>1</v>
      </c>
      <c r="M18" s="19">
        <v>21</v>
      </c>
      <c r="N18" s="5">
        <v>706</v>
      </c>
      <c r="O18" s="19">
        <v>12901.769987989899</v>
      </c>
      <c r="P18" s="3">
        <v>5.65789479174112E-2</v>
      </c>
    </row>
    <row r="19" spans="6:22" x14ac:dyDescent="0.35">
      <c r="F19">
        <v>12</v>
      </c>
      <c r="G19" t="s">
        <v>28</v>
      </c>
      <c r="H19" t="s">
        <v>24</v>
      </c>
      <c r="I19" t="s">
        <v>394</v>
      </c>
      <c r="J19" s="5">
        <v>10</v>
      </c>
      <c r="K19" s="5">
        <v>1</v>
      </c>
      <c r="L19" s="5">
        <f t="shared" si="0"/>
        <v>10</v>
      </c>
      <c r="M19" s="19">
        <v>38</v>
      </c>
      <c r="N19" s="5">
        <v>344</v>
      </c>
      <c r="O19" s="19">
        <v>12257.659983703399</v>
      </c>
      <c r="P19" s="3">
        <v>6.4285715509738203E-2</v>
      </c>
    </row>
    <row r="20" spans="6:22" x14ac:dyDescent="0.35">
      <c r="F20">
        <v>13</v>
      </c>
      <c r="G20" t="s">
        <v>56</v>
      </c>
      <c r="H20" t="s">
        <v>36</v>
      </c>
      <c r="I20" t="s">
        <v>395</v>
      </c>
      <c r="J20" s="5">
        <v>2</v>
      </c>
      <c r="K20" s="5">
        <v>1</v>
      </c>
      <c r="L20" s="5">
        <f t="shared" si="0"/>
        <v>2</v>
      </c>
      <c r="M20" s="19">
        <v>6</v>
      </c>
      <c r="N20" s="5">
        <v>891</v>
      </c>
      <c r="O20" s="19">
        <v>4960.43999135792</v>
      </c>
      <c r="P20" s="3">
        <v>4.2500001005828299E-2</v>
      </c>
    </row>
    <row r="21" spans="6:22" x14ac:dyDescent="0.35">
      <c r="F21">
        <v>14</v>
      </c>
      <c r="G21" t="s">
        <v>63</v>
      </c>
      <c r="H21" t="s">
        <v>59</v>
      </c>
      <c r="I21" t="s">
        <v>396</v>
      </c>
      <c r="J21" s="5">
        <v>40</v>
      </c>
      <c r="K21" s="5">
        <v>1</v>
      </c>
      <c r="L21" s="5">
        <f t="shared" si="0"/>
        <v>40</v>
      </c>
      <c r="M21" s="19">
        <v>23.25</v>
      </c>
      <c r="N21" s="5">
        <v>404</v>
      </c>
      <c r="O21" s="19">
        <v>7991.4899937621303</v>
      </c>
      <c r="P21" s="3">
        <v>6.7272728224369596E-2</v>
      </c>
    </row>
    <row r="22" spans="6:22" x14ac:dyDescent="0.35">
      <c r="F22">
        <v>15</v>
      </c>
      <c r="G22" t="s">
        <v>67</v>
      </c>
      <c r="H22" t="s">
        <v>39</v>
      </c>
      <c r="I22" t="s">
        <v>397</v>
      </c>
      <c r="J22" s="5">
        <v>24</v>
      </c>
      <c r="K22" s="5">
        <v>1</v>
      </c>
      <c r="L22" s="5">
        <f t="shared" si="0"/>
        <v>24</v>
      </c>
      <c r="M22" s="19">
        <v>15.5</v>
      </c>
      <c r="N22" s="5">
        <v>122</v>
      </c>
      <c r="O22" s="19">
        <v>1784.8249995727001</v>
      </c>
      <c r="P22" s="3">
        <v>1.66666669150193E-2</v>
      </c>
    </row>
    <row r="23" spans="6:22" x14ac:dyDescent="0.35">
      <c r="F23">
        <v>16</v>
      </c>
      <c r="G23" t="s">
        <v>46</v>
      </c>
      <c r="H23" t="s">
        <v>31</v>
      </c>
      <c r="I23" t="s">
        <v>398</v>
      </c>
      <c r="J23" s="5">
        <v>32</v>
      </c>
      <c r="K23" s="5">
        <v>1</v>
      </c>
      <c r="L23" s="5">
        <f t="shared" si="0"/>
        <v>32</v>
      </c>
      <c r="M23" s="19">
        <v>17.45</v>
      </c>
      <c r="N23" s="5">
        <v>1158</v>
      </c>
      <c r="O23" s="19">
        <v>17215.775470547302</v>
      </c>
      <c r="P23" s="3">
        <v>6.69767455912606E-2</v>
      </c>
    </row>
    <row r="24" spans="6:22" x14ac:dyDescent="0.35">
      <c r="F24">
        <v>17</v>
      </c>
      <c r="G24" t="s">
        <v>22</v>
      </c>
      <c r="H24" t="s">
        <v>21</v>
      </c>
      <c r="I24" t="s">
        <v>399</v>
      </c>
      <c r="J24" s="5">
        <v>20</v>
      </c>
      <c r="K24" s="5">
        <v>1</v>
      </c>
      <c r="L24" s="5">
        <f t="shared" si="0"/>
        <v>20</v>
      </c>
      <c r="M24" s="19">
        <v>39</v>
      </c>
      <c r="N24" s="5">
        <v>978</v>
      </c>
      <c r="O24" s="19">
        <v>32698.379980891899</v>
      </c>
      <c r="P24" s="3">
        <v>6.2162162585032897E-2</v>
      </c>
    </row>
    <row r="25" spans="6:22" x14ac:dyDescent="0.35">
      <c r="F25">
        <v>18</v>
      </c>
      <c r="G25" t="s">
        <v>97</v>
      </c>
      <c r="H25" t="s">
        <v>36</v>
      </c>
      <c r="I25" t="s">
        <v>400</v>
      </c>
      <c r="J25" s="5">
        <v>16</v>
      </c>
      <c r="K25" s="5">
        <v>1</v>
      </c>
      <c r="L25" s="5">
        <f t="shared" si="0"/>
        <v>16</v>
      </c>
      <c r="M25" s="19">
        <v>62.5</v>
      </c>
      <c r="N25" s="5">
        <v>539</v>
      </c>
      <c r="O25" s="19">
        <v>29171.874963399001</v>
      </c>
      <c r="P25" s="3">
        <v>7.9629630540256097E-2</v>
      </c>
    </row>
    <row r="26" spans="6:22" ht="15" thickBot="1" x14ac:dyDescent="0.4">
      <c r="F26">
        <v>19</v>
      </c>
      <c r="G26" t="s">
        <v>71</v>
      </c>
      <c r="H26" t="s">
        <v>31</v>
      </c>
      <c r="I26" t="s">
        <v>401</v>
      </c>
      <c r="J26" s="5">
        <v>10</v>
      </c>
      <c r="K26" s="5">
        <v>12</v>
      </c>
      <c r="L26" s="5">
        <f t="shared" si="0"/>
        <v>120</v>
      </c>
      <c r="M26" s="19">
        <v>9.1999999999999993</v>
      </c>
      <c r="N26" s="5">
        <v>723</v>
      </c>
      <c r="O26" s="19">
        <v>5862.6199964612697</v>
      </c>
      <c r="P26" s="3">
        <v>5.5405406029643202E-2</v>
      </c>
    </row>
    <row r="27" spans="6:22" ht="16.5" thickBot="1" x14ac:dyDescent="0.45">
      <c r="F27">
        <v>20</v>
      </c>
      <c r="G27" t="s">
        <v>86</v>
      </c>
      <c r="H27" t="s">
        <v>31</v>
      </c>
      <c r="I27" t="s">
        <v>402</v>
      </c>
      <c r="J27" s="5">
        <v>30</v>
      </c>
      <c r="K27" s="5">
        <v>1</v>
      </c>
      <c r="L27" s="5">
        <f t="shared" si="0"/>
        <v>30</v>
      </c>
      <c r="M27" s="19">
        <v>81</v>
      </c>
      <c r="N27" s="5">
        <v>313</v>
      </c>
      <c r="O27" s="19">
        <v>22563.359987036802</v>
      </c>
      <c r="P27" s="3">
        <v>4.6250000363215797E-2</v>
      </c>
      <c r="R27" s="33" t="s">
        <v>403</v>
      </c>
      <c r="S27" s="34"/>
      <c r="T27" s="34"/>
      <c r="U27" s="34"/>
      <c r="V27" s="20">
        <f>CORREL(Table18[[#All],[UnitPrice]],Table18[[#All],[TotalRevenue]])</f>
        <v>0.86771212993313274</v>
      </c>
    </row>
    <row r="28" spans="6:22" x14ac:dyDescent="0.35">
      <c r="F28">
        <v>21</v>
      </c>
      <c r="G28" t="s">
        <v>90</v>
      </c>
      <c r="H28" t="s">
        <v>31</v>
      </c>
      <c r="I28" t="s">
        <v>404</v>
      </c>
      <c r="J28" s="5">
        <v>24</v>
      </c>
      <c r="K28" s="5">
        <v>4</v>
      </c>
      <c r="L28" s="5">
        <f t="shared" si="0"/>
        <v>96</v>
      </c>
      <c r="M28" s="19">
        <v>10</v>
      </c>
      <c r="N28" s="5">
        <v>1016</v>
      </c>
      <c r="O28" s="19">
        <v>9103.9999909102899</v>
      </c>
      <c r="P28" s="3">
        <v>5.6410257346354999E-2</v>
      </c>
    </row>
    <row r="29" spans="6:22" x14ac:dyDescent="0.35">
      <c r="F29">
        <v>22</v>
      </c>
      <c r="G29" t="s">
        <v>65</v>
      </c>
      <c r="H29" t="s">
        <v>27</v>
      </c>
      <c r="I29" t="s">
        <v>405</v>
      </c>
      <c r="J29" s="5">
        <v>24</v>
      </c>
      <c r="K29" s="5">
        <v>1</v>
      </c>
      <c r="L29" s="5">
        <f t="shared" si="0"/>
        <v>24</v>
      </c>
      <c r="M29" s="19">
        <v>21</v>
      </c>
      <c r="N29" s="5">
        <v>348</v>
      </c>
      <c r="O29" s="19">
        <v>7122.35999992489</v>
      </c>
      <c r="P29" s="3">
        <v>2.1428571481789799E-2</v>
      </c>
    </row>
    <row r="30" spans="6:22" x14ac:dyDescent="0.35">
      <c r="F30">
        <v>23</v>
      </c>
      <c r="G30" t="s">
        <v>75</v>
      </c>
      <c r="H30" t="s">
        <v>27</v>
      </c>
      <c r="I30" t="s">
        <v>406</v>
      </c>
      <c r="J30" s="5">
        <v>12</v>
      </c>
      <c r="K30" s="5">
        <v>1</v>
      </c>
      <c r="L30" s="5">
        <f t="shared" si="0"/>
        <v>12</v>
      </c>
      <c r="M30" s="19">
        <v>9</v>
      </c>
      <c r="N30" s="5">
        <v>580</v>
      </c>
      <c r="O30" s="19">
        <v>4601.69999436736</v>
      </c>
      <c r="P30" s="3">
        <v>3.7500000558793503E-2</v>
      </c>
    </row>
    <row r="31" spans="6:22" x14ac:dyDescent="0.35">
      <c r="F31">
        <v>24</v>
      </c>
      <c r="G31" t="s">
        <v>77</v>
      </c>
      <c r="H31" t="s">
        <v>34</v>
      </c>
      <c r="I31" t="s">
        <v>407</v>
      </c>
      <c r="J31" s="5">
        <v>12</v>
      </c>
      <c r="K31" s="5">
        <v>1</v>
      </c>
      <c r="L31" s="5">
        <f t="shared" si="0"/>
        <v>12</v>
      </c>
      <c r="M31" s="19">
        <v>4.5</v>
      </c>
      <c r="N31" s="5">
        <v>1125</v>
      </c>
      <c r="O31" s="19">
        <v>4504.36499684304</v>
      </c>
      <c r="P31" s="3">
        <v>5.6862745872315199E-2</v>
      </c>
    </row>
    <row r="32" spans="6:22" x14ac:dyDescent="0.35">
      <c r="F32">
        <v>25</v>
      </c>
      <c r="G32" t="s">
        <v>80</v>
      </c>
      <c r="H32" t="s">
        <v>31</v>
      </c>
      <c r="I32" t="s">
        <v>408</v>
      </c>
      <c r="J32" s="5">
        <v>20</v>
      </c>
      <c r="K32" s="5">
        <v>1</v>
      </c>
      <c r="L32" s="5">
        <f t="shared" si="0"/>
        <v>20</v>
      </c>
      <c r="M32" s="19">
        <v>14</v>
      </c>
      <c r="N32" s="5">
        <v>318</v>
      </c>
      <c r="O32" s="19">
        <v>3704.3999965265298</v>
      </c>
      <c r="P32" s="3">
        <v>8.6111111980345503E-2</v>
      </c>
    </row>
    <row r="33" spans="6:16" x14ac:dyDescent="0.35">
      <c r="F33">
        <v>26</v>
      </c>
      <c r="G33" t="s">
        <v>41</v>
      </c>
      <c r="H33" t="s">
        <v>31</v>
      </c>
      <c r="I33" t="s">
        <v>409</v>
      </c>
      <c r="J33" s="5">
        <v>100</v>
      </c>
      <c r="K33" s="5">
        <v>1</v>
      </c>
      <c r="L33" s="5">
        <f t="shared" si="0"/>
        <v>100</v>
      </c>
      <c r="M33" s="19">
        <v>31.23</v>
      </c>
      <c r="N33" s="5">
        <v>753</v>
      </c>
      <c r="O33" s="19">
        <v>19849.144466497401</v>
      </c>
      <c r="P33" s="3">
        <v>5.1562501117586999E-2</v>
      </c>
    </row>
    <row r="34" spans="6:16" x14ac:dyDescent="0.35">
      <c r="F34">
        <v>27</v>
      </c>
      <c r="G34" t="s">
        <v>89</v>
      </c>
      <c r="H34" t="s">
        <v>31</v>
      </c>
      <c r="I34" t="s">
        <v>410</v>
      </c>
      <c r="J34" s="5">
        <v>100</v>
      </c>
      <c r="K34" s="5">
        <v>1</v>
      </c>
      <c r="L34" s="5">
        <f t="shared" si="0"/>
        <v>100</v>
      </c>
      <c r="M34" s="19">
        <v>43.9</v>
      </c>
      <c r="N34" s="5">
        <v>365</v>
      </c>
      <c r="O34" s="19">
        <v>15099.875</v>
      </c>
      <c r="P34" s="3">
        <v>2.77777777777777E-2</v>
      </c>
    </row>
    <row r="35" spans="6:16" x14ac:dyDescent="0.35">
      <c r="F35">
        <v>28</v>
      </c>
      <c r="G35" t="s">
        <v>70</v>
      </c>
      <c r="H35" t="s">
        <v>59</v>
      </c>
      <c r="I35" t="s">
        <v>411</v>
      </c>
      <c r="J35" s="5">
        <v>25</v>
      </c>
      <c r="K35" s="5">
        <v>1</v>
      </c>
      <c r="L35" s="5">
        <f t="shared" si="0"/>
        <v>25</v>
      </c>
      <c r="M35" s="19">
        <v>45.6</v>
      </c>
      <c r="N35" s="5">
        <v>640</v>
      </c>
      <c r="O35" s="19">
        <v>25696.639981058201</v>
      </c>
      <c r="P35" s="3">
        <v>3.7878788556113298E-2</v>
      </c>
    </row>
    <row r="36" spans="6:16" x14ac:dyDescent="0.35">
      <c r="F36">
        <v>29</v>
      </c>
      <c r="G36" t="s">
        <v>20</v>
      </c>
      <c r="H36" t="s">
        <v>21</v>
      </c>
      <c r="I36" t="s">
        <v>412</v>
      </c>
      <c r="J36" s="5">
        <v>50</v>
      </c>
      <c r="K36" s="5">
        <v>31</v>
      </c>
      <c r="L36" s="5">
        <f t="shared" si="0"/>
        <v>1550</v>
      </c>
      <c r="M36" s="19">
        <v>123.79</v>
      </c>
      <c r="N36" s="5">
        <v>746</v>
      </c>
      <c r="O36" s="19">
        <v>80368.671974514</v>
      </c>
      <c r="P36" s="3">
        <v>6.4062500372529002E-2</v>
      </c>
    </row>
    <row r="37" spans="6:16" x14ac:dyDescent="0.35">
      <c r="F37">
        <v>30</v>
      </c>
      <c r="G37" t="s">
        <v>91</v>
      </c>
      <c r="H37" t="s">
        <v>36</v>
      </c>
      <c r="I37" t="s">
        <v>413</v>
      </c>
      <c r="J37" s="5">
        <v>10</v>
      </c>
      <c r="K37" s="5">
        <v>1</v>
      </c>
      <c r="L37" s="5">
        <f t="shared" si="0"/>
        <v>10</v>
      </c>
      <c r="M37" s="19">
        <v>25.89</v>
      </c>
      <c r="N37" s="5">
        <v>612</v>
      </c>
      <c r="O37" s="19">
        <v>13424.1974937865</v>
      </c>
      <c r="P37" s="3">
        <v>8.1250000395812094E-2</v>
      </c>
    </row>
    <row r="38" spans="6:16" x14ac:dyDescent="0.35">
      <c r="F38">
        <v>31</v>
      </c>
      <c r="G38" t="s">
        <v>57</v>
      </c>
      <c r="H38" t="s">
        <v>24</v>
      </c>
      <c r="I38" t="s">
        <v>414</v>
      </c>
      <c r="J38" s="5">
        <v>12</v>
      </c>
      <c r="K38" s="5">
        <v>1</v>
      </c>
      <c r="L38" s="5">
        <f t="shared" si="0"/>
        <v>12</v>
      </c>
      <c r="M38" s="19">
        <v>12.5</v>
      </c>
      <c r="N38" s="5">
        <v>1397</v>
      </c>
      <c r="O38" s="19">
        <v>14920.8749793935</v>
      </c>
      <c r="P38" s="3">
        <v>6.2745098974190505E-2</v>
      </c>
    </row>
    <row r="39" spans="6:16" x14ac:dyDescent="0.35">
      <c r="F39">
        <v>32</v>
      </c>
      <c r="G39" t="s">
        <v>100</v>
      </c>
      <c r="H39" t="s">
        <v>24</v>
      </c>
      <c r="I39" t="s">
        <v>415</v>
      </c>
      <c r="J39" s="5">
        <v>24</v>
      </c>
      <c r="K39" s="5">
        <v>1</v>
      </c>
      <c r="L39" s="5">
        <f t="shared" si="0"/>
        <v>24</v>
      </c>
      <c r="M39" s="19">
        <v>32</v>
      </c>
      <c r="N39" s="5">
        <v>297</v>
      </c>
      <c r="O39" s="19">
        <v>8404.1599857091896</v>
      </c>
      <c r="P39" s="3">
        <v>7.3333334674437797E-2</v>
      </c>
    </row>
    <row r="40" spans="6:16" x14ac:dyDescent="0.35">
      <c r="F40">
        <v>33</v>
      </c>
      <c r="G40" t="s">
        <v>78</v>
      </c>
      <c r="H40" t="s">
        <v>24</v>
      </c>
      <c r="I40" t="s">
        <v>416</v>
      </c>
      <c r="J40" s="5">
        <v>1</v>
      </c>
      <c r="K40" s="5">
        <v>1</v>
      </c>
      <c r="L40" s="5">
        <f t="shared" si="0"/>
        <v>1</v>
      </c>
      <c r="M40" s="19">
        <v>2.5</v>
      </c>
      <c r="N40" s="5">
        <v>755</v>
      </c>
      <c r="O40" s="19">
        <v>1648.1249991375901</v>
      </c>
      <c r="P40" s="3">
        <v>4.3750000884756397E-2</v>
      </c>
    </row>
    <row r="41" spans="6:16" x14ac:dyDescent="0.35">
      <c r="F41">
        <v>34</v>
      </c>
      <c r="G41" t="s">
        <v>69</v>
      </c>
      <c r="H41" t="s">
        <v>34</v>
      </c>
      <c r="I41" t="s">
        <v>384</v>
      </c>
      <c r="J41" s="5">
        <v>24</v>
      </c>
      <c r="K41" s="5">
        <v>12</v>
      </c>
      <c r="L41" s="5">
        <f t="shared" si="0"/>
        <v>288</v>
      </c>
      <c r="M41" s="19">
        <v>14</v>
      </c>
      <c r="N41" s="5">
        <v>506</v>
      </c>
      <c r="O41" s="19">
        <v>6350.39999251067</v>
      </c>
      <c r="P41" s="3">
        <v>5.0000000745057997E-2</v>
      </c>
    </row>
    <row r="42" spans="6:16" x14ac:dyDescent="0.35">
      <c r="F42">
        <v>35</v>
      </c>
      <c r="G42" t="s">
        <v>49</v>
      </c>
      <c r="H42" t="s">
        <v>34</v>
      </c>
      <c r="I42" t="s">
        <v>384</v>
      </c>
      <c r="J42" s="5">
        <v>24</v>
      </c>
      <c r="K42" s="5">
        <v>1</v>
      </c>
      <c r="L42" s="5">
        <f t="shared" si="0"/>
        <v>24</v>
      </c>
      <c r="M42" s="19">
        <v>18</v>
      </c>
      <c r="N42" s="5">
        <v>883</v>
      </c>
      <c r="O42" s="19">
        <v>13643.9999832093</v>
      </c>
      <c r="P42" s="3">
        <v>4.7222223029368397E-2</v>
      </c>
    </row>
    <row r="43" spans="6:16" x14ac:dyDescent="0.35">
      <c r="F43">
        <v>36</v>
      </c>
      <c r="G43" t="s">
        <v>45</v>
      </c>
      <c r="H43" t="s">
        <v>36</v>
      </c>
      <c r="I43" t="s">
        <v>417</v>
      </c>
      <c r="J43" s="5">
        <v>24</v>
      </c>
      <c r="K43" s="5">
        <v>1</v>
      </c>
      <c r="L43" s="5">
        <f t="shared" si="0"/>
        <v>24</v>
      </c>
      <c r="M43" s="19">
        <v>19</v>
      </c>
      <c r="N43" s="5">
        <v>805</v>
      </c>
      <c r="O43" s="19">
        <v>13458.459991064599</v>
      </c>
      <c r="P43" s="3">
        <v>7.9032258761505894E-2</v>
      </c>
    </row>
    <row r="44" spans="6:16" x14ac:dyDescent="0.35">
      <c r="F44">
        <v>37</v>
      </c>
      <c r="G44" t="s">
        <v>61</v>
      </c>
      <c r="H44" t="s">
        <v>36</v>
      </c>
      <c r="I44" t="s">
        <v>418</v>
      </c>
      <c r="J44" s="5">
        <v>12</v>
      </c>
      <c r="K44" s="5">
        <v>1</v>
      </c>
      <c r="L44" s="5">
        <f t="shared" si="0"/>
        <v>12</v>
      </c>
      <c r="M44" s="19">
        <v>26</v>
      </c>
      <c r="N44" s="5">
        <v>125</v>
      </c>
      <c r="O44" s="19">
        <v>2688.39999465346</v>
      </c>
      <c r="P44" s="3">
        <v>5.0000000745057997E-2</v>
      </c>
    </row>
    <row r="45" spans="6:16" x14ac:dyDescent="0.35">
      <c r="F45">
        <v>38</v>
      </c>
      <c r="G45" t="s">
        <v>85</v>
      </c>
      <c r="H45" t="s">
        <v>34</v>
      </c>
      <c r="I45" t="s">
        <v>419</v>
      </c>
      <c r="J45" s="5">
        <v>12</v>
      </c>
      <c r="K45" s="5">
        <v>75</v>
      </c>
      <c r="L45" s="5">
        <f t="shared" si="0"/>
        <v>900</v>
      </c>
      <c r="M45" s="19">
        <v>263.5</v>
      </c>
      <c r="N45" s="5">
        <v>623</v>
      </c>
      <c r="O45" s="19">
        <v>141396.734903448</v>
      </c>
      <c r="P45" s="3">
        <v>4.5833333861082702E-2</v>
      </c>
    </row>
    <row r="46" spans="6:16" x14ac:dyDescent="0.35">
      <c r="F46">
        <v>39</v>
      </c>
      <c r="G46" t="s">
        <v>87</v>
      </c>
      <c r="H46" t="s">
        <v>34</v>
      </c>
      <c r="I46" t="s">
        <v>420</v>
      </c>
      <c r="J46" s="5">
        <v>750</v>
      </c>
      <c r="K46" s="5">
        <v>1</v>
      </c>
      <c r="L46" s="5">
        <f t="shared" si="0"/>
        <v>750</v>
      </c>
      <c r="M46" s="19">
        <v>18</v>
      </c>
      <c r="N46" s="5">
        <v>793</v>
      </c>
      <c r="O46" s="19">
        <v>12294.5399852961</v>
      </c>
      <c r="P46" s="3">
        <v>6.6666667908430094E-2</v>
      </c>
    </row>
    <row r="47" spans="6:16" x14ac:dyDescent="0.35">
      <c r="F47">
        <v>40</v>
      </c>
      <c r="G47" t="s">
        <v>50</v>
      </c>
      <c r="H47" t="s">
        <v>36</v>
      </c>
      <c r="I47" t="s">
        <v>421</v>
      </c>
      <c r="J47" s="5">
        <v>24</v>
      </c>
      <c r="K47" s="5">
        <v>1</v>
      </c>
      <c r="L47" s="5">
        <f t="shared" si="0"/>
        <v>24</v>
      </c>
      <c r="M47" s="19">
        <v>18.399999999999999</v>
      </c>
      <c r="N47" s="5">
        <v>1103</v>
      </c>
      <c r="O47" s="19">
        <v>17910.629981672701</v>
      </c>
      <c r="P47" s="3">
        <v>5.1219512958352101E-2</v>
      </c>
    </row>
    <row r="48" spans="6:16" ht="15" thickBot="1" x14ac:dyDescent="0.4">
      <c r="F48">
        <v>41</v>
      </c>
      <c r="G48" t="s">
        <v>44</v>
      </c>
      <c r="H48" t="s">
        <v>36</v>
      </c>
      <c r="I48" t="s">
        <v>422</v>
      </c>
      <c r="J48" s="5">
        <v>12</v>
      </c>
      <c r="K48" s="5">
        <v>1</v>
      </c>
      <c r="L48" s="5">
        <f t="shared" si="0"/>
        <v>12</v>
      </c>
      <c r="M48" s="19">
        <v>9.65</v>
      </c>
      <c r="N48" s="5">
        <v>981</v>
      </c>
      <c r="O48" s="19">
        <v>8680.3449947750196</v>
      </c>
      <c r="P48" s="3">
        <v>4.0425532438019399E-2</v>
      </c>
    </row>
    <row r="49" spans="6:22" ht="16.5" thickBot="1" x14ac:dyDescent="0.45">
      <c r="F49">
        <v>42</v>
      </c>
      <c r="G49" t="s">
        <v>68</v>
      </c>
      <c r="H49" t="s">
        <v>27</v>
      </c>
      <c r="I49" t="s">
        <v>423</v>
      </c>
      <c r="J49" s="5">
        <v>32</v>
      </c>
      <c r="K49" s="5">
        <v>1</v>
      </c>
      <c r="L49" s="5">
        <f t="shared" si="0"/>
        <v>32</v>
      </c>
      <c r="M49" s="19">
        <v>14</v>
      </c>
      <c r="N49" s="5">
        <v>697</v>
      </c>
      <c r="O49" s="19">
        <v>8574.9999880880096</v>
      </c>
      <c r="P49" s="3">
        <v>5.5000000943740197E-2</v>
      </c>
      <c r="R49" s="33" t="s">
        <v>424</v>
      </c>
      <c r="S49" s="34"/>
      <c r="T49" s="34"/>
      <c r="U49" s="34"/>
      <c r="V49" s="20">
        <f>CORREL(Table18[[#All],[UnitSize]],Table18[[#All],[TotalRevenue]])</f>
        <v>0.59621780293702398</v>
      </c>
    </row>
    <row r="50" spans="6:22" x14ac:dyDescent="0.35">
      <c r="F50">
        <v>43</v>
      </c>
      <c r="G50" t="s">
        <v>105</v>
      </c>
      <c r="H50" t="s">
        <v>34</v>
      </c>
      <c r="I50" t="s">
        <v>425</v>
      </c>
      <c r="J50" s="5">
        <v>16</v>
      </c>
      <c r="K50" s="5">
        <v>1</v>
      </c>
      <c r="L50" s="5">
        <f t="shared" si="0"/>
        <v>16</v>
      </c>
      <c r="M50" s="19">
        <v>46</v>
      </c>
      <c r="N50" s="5">
        <v>580</v>
      </c>
      <c r="O50" s="19">
        <v>23526.699973952698</v>
      </c>
      <c r="P50" s="3">
        <v>5.0000000878104099E-2</v>
      </c>
    </row>
    <row r="51" spans="6:22" x14ac:dyDescent="0.35">
      <c r="F51">
        <v>44</v>
      </c>
      <c r="G51" t="s">
        <v>52</v>
      </c>
      <c r="H51" t="s">
        <v>39</v>
      </c>
      <c r="I51" t="s">
        <v>426</v>
      </c>
      <c r="J51" s="5">
        <v>20</v>
      </c>
      <c r="K51" s="5">
        <v>1</v>
      </c>
      <c r="L51" s="5">
        <f t="shared" si="0"/>
        <v>20</v>
      </c>
      <c r="M51" s="19">
        <v>19.45</v>
      </c>
      <c r="N51" s="5">
        <v>601</v>
      </c>
      <c r="O51" s="19">
        <v>9915.9449908241604</v>
      </c>
      <c r="P51" s="3">
        <v>6.0416667877385997E-2</v>
      </c>
    </row>
    <row r="52" spans="6:22" x14ac:dyDescent="0.35">
      <c r="F52">
        <v>45</v>
      </c>
      <c r="G52" t="s">
        <v>60</v>
      </c>
      <c r="H52" t="s">
        <v>36</v>
      </c>
      <c r="I52" t="s">
        <v>427</v>
      </c>
      <c r="J52" s="5">
        <v>1</v>
      </c>
      <c r="K52" s="5">
        <v>1</v>
      </c>
      <c r="L52" s="5">
        <f t="shared" si="0"/>
        <v>1</v>
      </c>
      <c r="M52" s="19">
        <v>9.5</v>
      </c>
      <c r="N52" s="5">
        <v>508</v>
      </c>
      <c r="O52" s="19">
        <v>4338.1749890502497</v>
      </c>
      <c r="P52" s="3">
        <v>7.50000016497714E-2</v>
      </c>
    </row>
    <row r="53" spans="6:22" x14ac:dyDescent="0.35">
      <c r="F53">
        <v>46</v>
      </c>
      <c r="G53" t="s">
        <v>64</v>
      </c>
      <c r="H53" t="s">
        <v>36</v>
      </c>
      <c r="I53" t="s">
        <v>428</v>
      </c>
      <c r="J53" s="5">
        <v>4</v>
      </c>
      <c r="K53" s="5">
        <v>1</v>
      </c>
      <c r="L53" s="5">
        <f t="shared" si="0"/>
        <v>4</v>
      </c>
      <c r="M53" s="19">
        <v>12</v>
      </c>
      <c r="N53" s="5">
        <v>548</v>
      </c>
      <c r="O53" s="19">
        <v>5882.9999949127396</v>
      </c>
      <c r="P53" s="3">
        <v>6.3703704625368104E-2</v>
      </c>
    </row>
    <row r="54" spans="6:22" x14ac:dyDescent="0.35">
      <c r="F54">
        <v>47</v>
      </c>
      <c r="G54" t="s">
        <v>72</v>
      </c>
      <c r="H54" t="s">
        <v>31</v>
      </c>
      <c r="I54" t="s">
        <v>429</v>
      </c>
      <c r="J54" s="5">
        <v>10</v>
      </c>
      <c r="K54" s="5">
        <v>1</v>
      </c>
      <c r="L54" s="5">
        <f t="shared" si="0"/>
        <v>10</v>
      </c>
      <c r="M54" s="19">
        <v>9.5</v>
      </c>
      <c r="N54" s="5">
        <v>485</v>
      </c>
      <c r="O54" s="19">
        <v>3958.0799989156399</v>
      </c>
      <c r="P54" s="3">
        <v>7.3809524377187005E-2</v>
      </c>
    </row>
    <row r="55" spans="6:22" x14ac:dyDescent="0.35">
      <c r="F55">
        <v>48</v>
      </c>
      <c r="G55" t="s">
        <v>95</v>
      </c>
      <c r="H55" t="s">
        <v>31</v>
      </c>
      <c r="I55" t="s">
        <v>430</v>
      </c>
      <c r="J55" s="5">
        <v>10</v>
      </c>
      <c r="K55" s="5">
        <v>1</v>
      </c>
      <c r="L55" s="5">
        <f t="shared" si="0"/>
        <v>10</v>
      </c>
      <c r="M55" s="19">
        <v>12.75</v>
      </c>
      <c r="N55" s="5">
        <v>138</v>
      </c>
      <c r="O55" s="19">
        <v>1368.7124936543401</v>
      </c>
      <c r="P55" s="3">
        <v>0.10833333681027001</v>
      </c>
    </row>
    <row r="56" spans="6:22" x14ac:dyDescent="0.35">
      <c r="F56">
        <v>49</v>
      </c>
      <c r="G56" t="s">
        <v>62</v>
      </c>
      <c r="H56" t="s">
        <v>31</v>
      </c>
      <c r="I56" t="s">
        <v>431</v>
      </c>
      <c r="J56" s="5">
        <v>24</v>
      </c>
      <c r="K56" s="5">
        <v>1</v>
      </c>
      <c r="L56" s="5">
        <f t="shared" si="0"/>
        <v>24</v>
      </c>
      <c r="M56" s="19">
        <v>20</v>
      </c>
      <c r="N56" s="5">
        <v>520</v>
      </c>
      <c r="O56" s="19">
        <v>9244.5999931543993</v>
      </c>
      <c r="P56" s="3">
        <v>3.0952381945791699E-2</v>
      </c>
    </row>
    <row r="57" spans="6:22" x14ac:dyDescent="0.35">
      <c r="F57">
        <v>50</v>
      </c>
      <c r="G57" t="s">
        <v>99</v>
      </c>
      <c r="H57" t="s">
        <v>31</v>
      </c>
      <c r="I57" t="s">
        <v>432</v>
      </c>
      <c r="J57" s="5">
        <v>12</v>
      </c>
      <c r="K57" s="5">
        <v>1</v>
      </c>
      <c r="L57" s="5">
        <f t="shared" si="0"/>
        <v>12</v>
      </c>
      <c r="M57" s="19">
        <v>16.25</v>
      </c>
      <c r="N57" s="5">
        <v>235</v>
      </c>
      <c r="O57" s="19">
        <v>3437.6874989224598</v>
      </c>
      <c r="P57" s="3">
        <v>2.5000000372528999E-2</v>
      </c>
    </row>
    <row r="58" spans="6:22" x14ac:dyDescent="0.35">
      <c r="F58">
        <v>51</v>
      </c>
      <c r="G58" t="s">
        <v>66</v>
      </c>
      <c r="H58" t="s">
        <v>59</v>
      </c>
      <c r="I58" t="s">
        <v>433</v>
      </c>
      <c r="J58" s="5">
        <v>50</v>
      </c>
      <c r="K58" s="5">
        <v>1</v>
      </c>
      <c r="L58" s="5">
        <f t="shared" si="0"/>
        <v>50</v>
      </c>
      <c r="M58" s="19">
        <v>53</v>
      </c>
      <c r="N58" s="5">
        <v>886</v>
      </c>
      <c r="O58" s="19">
        <v>41819.649953996297</v>
      </c>
      <c r="P58" s="3">
        <v>5.1282052046213299E-2</v>
      </c>
    </row>
    <row r="59" spans="6:22" x14ac:dyDescent="0.35">
      <c r="F59">
        <v>52</v>
      </c>
      <c r="G59" t="s">
        <v>122</v>
      </c>
      <c r="H59" t="s">
        <v>27</v>
      </c>
      <c r="I59" t="s">
        <v>434</v>
      </c>
      <c r="J59" s="5">
        <v>16</v>
      </c>
      <c r="K59" s="5">
        <v>1</v>
      </c>
      <c r="L59" s="5">
        <f t="shared" si="0"/>
        <v>16</v>
      </c>
      <c r="M59" s="19">
        <v>7</v>
      </c>
      <c r="N59" s="5">
        <v>500</v>
      </c>
      <c r="O59" s="19">
        <v>3232.94999785646</v>
      </c>
      <c r="P59" s="3">
        <v>4.1379311089885601E-2</v>
      </c>
    </row>
    <row r="60" spans="6:22" x14ac:dyDescent="0.35">
      <c r="F60">
        <v>53</v>
      </c>
      <c r="G60" t="s">
        <v>25</v>
      </c>
      <c r="H60" t="s">
        <v>21</v>
      </c>
      <c r="I60" t="s">
        <v>435</v>
      </c>
      <c r="J60" s="5">
        <v>48</v>
      </c>
      <c r="K60" s="5">
        <v>1</v>
      </c>
      <c r="L60" s="5">
        <f t="shared" si="0"/>
        <v>48</v>
      </c>
      <c r="M60" s="19">
        <v>32.799999999999997</v>
      </c>
      <c r="N60" s="5">
        <v>722</v>
      </c>
      <c r="O60" s="19">
        <v>20574.169984587999</v>
      </c>
      <c r="P60" s="3">
        <v>3.83333340287208E-2</v>
      </c>
    </row>
    <row r="61" spans="6:22" x14ac:dyDescent="0.35">
      <c r="F61">
        <v>54</v>
      </c>
      <c r="G61" t="s">
        <v>74</v>
      </c>
      <c r="H61" t="s">
        <v>21</v>
      </c>
      <c r="I61" t="s">
        <v>436</v>
      </c>
      <c r="J61" s="5">
        <v>16</v>
      </c>
      <c r="K61" s="5">
        <v>1</v>
      </c>
      <c r="L61" s="5">
        <f t="shared" si="0"/>
        <v>16</v>
      </c>
      <c r="M61" s="19">
        <v>7.45</v>
      </c>
      <c r="N61" s="5">
        <v>755</v>
      </c>
      <c r="O61" s="19">
        <v>4728.2374943185596</v>
      </c>
      <c r="P61" s="3">
        <v>7.2222223194936902E-2</v>
      </c>
    </row>
    <row r="62" spans="6:22" x14ac:dyDescent="0.35">
      <c r="F62">
        <v>55</v>
      </c>
      <c r="G62" t="s">
        <v>32</v>
      </c>
      <c r="H62" t="s">
        <v>21</v>
      </c>
      <c r="I62" t="s">
        <v>437</v>
      </c>
      <c r="J62" s="5">
        <v>24</v>
      </c>
      <c r="K62" s="5">
        <v>2</v>
      </c>
      <c r="L62" s="5">
        <f t="shared" si="0"/>
        <v>48</v>
      </c>
      <c r="M62" s="19">
        <v>24</v>
      </c>
      <c r="N62" s="5">
        <v>903</v>
      </c>
      <c r="O62" s="19">
        <v>17426.399969297599</v>
      </c>
      <c r="P62" s="3">
        <v>7.7272728424180606E-2</v>
      </c>
    </row>
    <row r="63" spans="6:22" x14ac:dyDescent="0.35">
      <c r="F63">
        <v>56</v>
      </c>
      <c r="G63" t="s">
        <v>26</v>
      </c>
      <c r="H63" t="s">
        <v>27</v>
      </c>
      <c r="I63" t="s">
        <v>438</v>
      </c>
      <c r="J63" s="5">
        <v>24</v>
      </c>
      <c r="K63" s="5">
        <v>1</v>
      </c>
      <c r="L63" s="5">
        <f t="shared" si="0"/>
        <v>24</v>
      </c>
      <c r="M63" s="19">
        <v>38</v>
      </c>
      <c r="N63" s="5">
        <v>1263</v>
      </c>
      <c r="O63" s="19">
        <v>42593.059960685598</v>
      </c>
      <c r="P63" s="3">
        <v>6.2000000998377797E-2</v>
      </c>
    </row>
    <row r="64" spans="6:22" x14ac:dyDescent="0.35">
      <c r="F64">
        <v>57</v>
      </c>
      <c r="G64" t="s">
        <v>76</v>
      </c>
      <c r="H64" t="s">
        <v>27</v>
      </c>
      <c r="I64" t="s">
        <v>438</v>
      </c>
      <c r="J64" s="5">
        <v>24</v>
      </c>
      <c r="K64" s="5">
        <v>1</v>
      </c>
      <c r="L64" s="5">
        <f t="shared" si="0"/>
        <v>24</v>
      </c>
      <c r="M64" s="19">
        <v>19.5</v>
      </c>
      <c r="N64" s="5">
        <v>434</v>
      </c>
      <c r="O64" s="19">
        <v>7661.5499988377096</v>
      </c>
      <c r="P64" s="3">
        <v>2.8260869824367998E-2</v>
      </c>
    </row>
    <row r="65" spans="6:16" x14ac:dyDescent="0.35">
      <c r="F65">
        <v>58</v>
      </c>
      <c r="G65" t="s">
        <v>79</v>
      </c>
      <c r="H65" t="s">
        <v>36</v>
      </c>
      <c r="I65" t="s">
        <v>439</v>
      </c>
      <c r="J65" s="5">
        <v>24</v>
      </c>
      <c r="K65" s="5">
        <v>1</v>
      </c>
      <c r="L65" s="5">
        <f t="shared" si="0"/>
        <v>24</v>
      </c>
      <c r="M65" s="19">
        <v>13.25</v>
      </c>
      <c r="N65" s="5">
        <v>534</v>
      </c>
      <c r="O65" s="19">
        <v>5881.6749898120697</v>
      </c>
      <c r="P65" s="3">
        <v>0.100000001283155</v>
      </c>
    </row>
    <row r="66" spans="6:16" x14ac:dyDescent="0.35">
      <c r="F66">
        <v>59</v>
      </c>
      <c r="G66" t="s">
        <v>23</v>
      </c>
      <c r="H66" t="s">
        <v>24</v>
      </c>
      <c r="I66" t="s">
        <v>440</v>
      </c>
      <c r="J66" s="5">
        <v>5</v>
      </c>
      <c r="K66" s="5">
        <v>1</v>
      </c>
      <c r="L66" s="5">
        <f t="shared" si="0"/>
        <v>5</v>
      </c>
      <c r="M66" s="19">
        <v>55</v>
      </c>
      <c r="N66" s="5">
        <v>1496</v>
      </c>
      <c r="O66" s="19">
        <v>71155.699909429997</v>
      </c>
      <c r="P66" s="3">
        <v>4.7222223201835598E-2</v>
      </c>
    </row>
    <row r="67" spans="6:16" x14ac:dyDescent="0.35">
      <c r="F67">
        <v>60</v>
      </c>
      <c r="G67" t="s">
        <v>29</v>
      </c>
      <c r="H67" t="s">
        <v>24</v>
      </c>
      <c r="I67" t="s">
        <v>441</v>
      </c>
      <c r="J67" s="5">
        <v>15</v>
      </c>
      <c r="K67" s="5">
        <v>1</v>
      </c>
      <c r="L67" s="5">
        <f t="shared" si="0"/>
        <v>15</v>
      </c>
      <c r="M67" s="19">
        <v>34</v>
      </c>
      <c r="N67" s="5">
        <v>1577</v>
      </c>
      <c r="O67" s="19">
        <v>46825.479953019298</v>
      </c>
      <c r="P67" s="3">
        <v>6.3921569536129597E-2</v>
      </c>
    </row>
    <row r="68" spans="6:16" x14ac:dyDescent="0.35">
      <c r="F68">
        <v>61</v>
      </c>
      <c r="G68" t="s">
        <v>47</v>
      </c>
      <c r="H68" t="s">
        <v>39</v>
      </c>
      <c r="I68" t="s">
        <v>442</v>
      </c>
      <c r="J68" s="5">
        <v>24</v>
      </c>
      <c r="K68" s="5">
        <v>1</v>
      </c>
      <c r="L68" s="5">
        <f t="shared" si="0"/>
        <v>24</v>
      </c>
      <c r="M68" s="19">
        <v>28.5</v>
      </c>
      <c r="N68" s="5">
        <v>603</v>
      </c>
      <c r="O68" s="19">
        <v>14352.599963817</v>
      </c>
      <c r="P68" s="3">
        <v>7.0833334699273096E-2</v>
      </c>
    </row>
    <row r="69" spans="6:16" x14ac:dyDescent="0.35">
      <c r="F69">
        <v>62</v>
      </c>
      <c r="G69" t="s">
        <v>30</v>
      </c>
      <c r="H69" t="s">
        <v>31</v>
      </c>
      <c r="I69" t="s">
        <v>443</v>
      </c>
      <c r="J69" s="5">
        <v>48</v>
      </c>
      <c r="K69" s="5">
        <v>1</v>
      </c>
      <c r="L69" s="5">
        <f t="shared" si="0"/>
        <v>48</v>
      </c>
      <c r="M69" s="19">
        <v>49.3</v>
      </c>
      <c r="N69" s="5">
        <v>1083</v>
      </c>
      <c r="O69" s="19">
        <v>47234.969954013803</v>
      </c>
      <c r="P69" s="3">
        <v>5.41666673962026E-2</v>
      </c>
    </row>
    <row r="70" spans="6:16" x14ac:dyDescent="0.35">
      <c r="F70">
        <v>63</v>
      </c>
      <c r="G70" t="s">
        <v>38</v>
      </c>
      <c r="H70" t="s">
        <v>39</v>
      </c>
      <c r="I70" t="s">
        <v>444</v>
      </c>
      <c r="J70" s="5">
        <v>15</v>
      </c>
      <c r="K70" s="5">
        <v>1</v>
      </c>
      <c r="L70" s="5">
        <f t="shared" si="0"/>
        <v>15</v>
      </c>
      <c r="M70" s="19">
        <v>43.9</v>
      </c>
      <c r="N70" s="5">
        <v>445</v>
      </c>
      <c r="O70" s="19">
        <v>16701.094979286099</v>
      </c>
      <c r="P70" s="3">
        <v>4.1176471201812503E-2</v>
      </c>
    </row>
    <row r="71" spans="6:16" x14ac:dyDescent="0.35">
      <c r="F71">
        <v>64</v>
      </c>
      <c r="G71" t="s">
        <v>53</v>
      </c>
      <c r="H71" t="s">
        <v>27</v>
      </c>
      <c r="I71" t="s">
        <v>445</v>
      </c>
      <c r="J71" s="5">
        <v>20</v>
      </c>
      <c r="K71" s="5">
        <v>4</v>
      </c>
      <c r="L71" s="5">
        <f t="shared" si="0"/>
        <v>80</v>
      </c>
      <c r="M71" s="19">
        <v>33.25</v>
      </c>
      <c r="N71" s="5">
        <v>740</v>
      </c>
      <c r="O71" s="19">
        <v>21957.967488128601</v>
      </c>
      <c r="P71" s="3">
        <v>4.1000000449518299E-2</v>
      </c>
    </row>
    <row r="72" spans="6:16" x14ac:dyDescent="0.35">
      <c r="F72">
        <v>65</v>
      </c>
      <c r="G72" t="s">
        <v>88</v>
      </c>
      <c r="H72" t="s">
        <v>39</v>
      </c>
      <c r="I72" t="s">
        <v>446</v>
      </c>
      <c r="J72" s="5">
        <v>32</v>
      </c>
      <c r="K72" s="5">
        <v>1</v>
      </c>
      <c r="L72" s="5">
        <f t="shared" si="0"/>
        <v>32</v>
      </c>
      <c r="M72" s="19">
        <v>21.05</v>
      </c>
      <c r="N72" s="5">
        <v>745</v>
      </c>
      <c r="O72" s="19">
        <v>13869.8899857249</v>
      </c>
      <c r="P72" s="3">
        <v>4.8437501071020898E-2</v>
      </c>
    </row>
    <row r="73" spans="6:16" x14ac:dyDescent="0.35">
      <c r="F73">
        <v>66</v>
      </c>
      <c r="G73" t="s">
        <v>93</v>
      </c>
      <c r="H73" t="s">
        <v>39</v>
      </c>
      <c r="I73" t="s">
        <v>447</v>
      </c>
      <c r="J73" s="5">
        <v>24</v>
      </c>
      <c r="K73" s="5">
        <v>1</v>
      </c>
      <c r="L73" s="5">
        <f t="shared" ref="L73:L84" si="1">J73*K73</f>
        <v>24</v>
      </c>
      <c r="M73" s="19">
        <v>17</v>
      </c>
      <c r="N73" s="5">
        <v>239</v>
      </c>
      <c r="O73" s="19">
        <v>3382.9999949336002</v>
      </c>
      <c r="P73" s="3">
        <v>3.1250000931322498E-2</v>
      </c>
    </row>
    <row r="74" spans="6:16" x14ac:dyDescent="0.35">
      <c r="F74">
        <v>67</v>
      </c>
      <c r="G74" t="s">
        <v>137</v>
      </c>
      <c r="H74" t="s">
        <v>34</v>
      </c>
      <c r="I74" t="s">
        <v>384</v>
      </c>
      <c r="J74" s="5">
        <v>24</v>
      </c>
      <c r="K74" s="5">
        <v>1</v>
      </c>
      <c r="L74" s="5">
        <f t="shared" si="1"/>
        <v>24</v>
      </c>
      <c r="M74" s="19">
        <v>14</v>
      </c>
      <c r="N74" s="5">
        <v>184</v>
      </c>
      <c r="O74" s="19">
        <v>2396.79999566078</v>
      </c>
      <c r="P74" s="3">
        <v>6.0000000894069601E-2</v>
      </c>
    </row>
    <row r="75" spans="6:16" x14ac:dyDescent="0.35">
      <c r="F75">
        <v>68</v>
      </c>
      <c r="G75" t="s">
        <v>37</v>
      </c>
      <c r="H75" t="s">
        <v>31</v>
      </c>
      <c r="I75" t="s">
        <v>448</v>
      </c>
      <c r="J75" s="5">
        <v>10</v>
      </c>
      <c r="K75" s="5">
        <v>8</v>
      </c>
      <c r="L75" s="5">
        <f t="shared" si="1"/>
        <v>80</v>
      </c>
      <c r="M75" s="19">
        <v>12.5</v>
      </c>
      <c r="N75" s="5">
        <v>799</v>
      </c>
      <c r="O75" s="19">
        <v>8713.9999961852991</v>
      </c>
      <c r="P75" s="3">
        <v>5.8823529959601502E-2</v>
      </c>
    </row>
    <row r="76" spans="6:16" x14ac:dyDescent="0.35">
      <c r="F76">
        <v>69</v>
      </c>
      <c r="G76" t="s">
        <v>48</v>
      </c>
      <c r="H76" t="s">
        <v>24</v>
      </c>
      <c r="I76" t="s">
        <v>449</v>
      </c>
      <c r="J76" s="5">
        <v>10</v>
      </c>
      <c r="K76" s="5">
        <v>1</v>
      </c>
      <c r="L76" s="5">
        <f t="shared" si="1"/>
        <v>10</v>
      </c>
      <c r="M76" s="19">
        <v>36</v>
      </c>
      <c r="N76" s="5">
        <v>714</v>
      </c>
      <c r="O76" s="19">
        <v>21942.3599741488</v>
      </c>
      <c r="P76" s="3">
        <v>7.4193549372496101E-2</v>
      </c>
    </row>
    <row r="77" spans="6:16" x14ac:dyDescent="0.35">
      <c r="F77">
        <v>70</v>
      </c>
      <c r="G77" t="s">
        <v>96</v>
      </c>
      <c r="H77" t="s">
        <v>34</v>
      </c>
      <c r="I77" t="s">
        <v>450</v>
      </c>
      <c r="J77" s="5">
        <v>24</v>
      </c>
      <c r="K77" s="5">
        <v>1</v>
      </c>
      <c r="L77" s="5">
        <f t="shared" si="1"/>
        <v>24</v>
      </c>
      <c r="M77" s="19">
        <v>15</v>
      </c>
      <c r="N77" s="5">
        <v>817</v>
      </c>
      <c r="O77" s="19">
        <v>10672.6499884687</v>
      </c>
      <c r="P77" s="3">
        <v>6.2820513565570807E-2</v>
      </c>
    </row>
    <row r="78" spans="6:16" x14ac:dyDescent="0.35">
      <c r="F78">
        <v>71</v>
      </c>
      <c r="G78" t="s">
        <v>40</v>
      </c>
      <c r="H78" t="s">
        <v>24</v>
      </c>
      <c r="I78" t="s">
        <v>394</v>
      </c>
      <c r="J78" s="5">
        <v>10</v>
      </c>
      <c r="K78" s="5">
        <v>1</v>
      </c>
      <c r="L78" s="5">
        <f t="shared" si="1"/>
        <v>10</v>
      </c>
      <c r="M78" s="19">
        <v>21.5</v>
      </c>
      <c r="N78" s="5">
        <v>1057</v>
      </c>
      <c r="O78" s="19">
        <v>19551.024983853102</v>
      </c>
      <c r="P78" s="3">
        <v>4.2857143407066603E-2</v>
      </c>
    </row>
    <row r="79" spans="6:16" x14ac:dyDescent="0.35">
      <c r="F79">
        <v>72</v>
      </c>
      <c r="G79" t="s">
        <v>42</v>
      </c>
      <c r="H79" t="s">
        <v>24</v>
      </c>
      <c r="I79" t="s">
        <v>415</v>
      </c>
      <c r="J79" s="5">
        <v>24</v>
      </c>
      <c r="K79" s="5">
        <v>1</v>
      </c>
      <c r="L79" s="5">
        <f t="shared" si="1"/>
        <v>24</v>
      </c>
      <c r="M79" s="19">
        <v>34.799999999999997</v>
      </c>
      <c r="N79" s="5">
        <v>806</v>
      </c>
      <c r="O79" s="19">
        <v>24900.129985374198</v>
      </c>
      <c r="P79" s="3">
        <v>2.36842109772719E-2</v>
      </c>
    </row>
    <row r="80" spans="6:16" x14ac:dyDescent="0.35">
      <c r="F80">
        <v>73</v>
      </c>
      <c r="G80" t="s">
        <v>73</v>
      </c>
      <c r="H80" t="s">
        <v>36</v>
      </c>
      <c r="I80" t="s">
        <v>451</v>
      </c>
      <c r="J80" s="5">
        <v>24</v>
      </c>
      <c r="K80" s="5">
        <v>1</v>
      </c>
      <c r="L80" s="5">
        <f t="shared" si="1"/>
        <v>24</v>
      </c>
      <c r="M80" s="19">
        <v>15</v>
      </c>
      <c r="N80" s="5">
        <v>293</v>
      </c>
      <c r="O80" s="19">
        <v>3997.1999941952499</v>
      </c>
      <c r="P80" s="3">
        <v>4.7142858350915501E-2</v>
      </c>
    </row>
    <row r="81" spans="6:16" x14ac:dyDescent="0.35">
      <c r="F81">
        <v>74</v>
      </c>
      <c r="G81" t="s">
        <v>94</v>
      </c>
      <c r="H81" t="s">
        <v>59</v>
      </c>
      <c r="I81" t="s">
        <v>440</v>
      </c>
      <c r="J81" s="5">
        <v>5</v>
      </c>
      <c r="K81" s="5">
        <v>1</v>
      </c>
      <c r="L81" s="5">
        <f t="shared" si="1"/>
        <v>5</v>
      </c>
      <c r="M81" s="19">
        <v>10</v>
      </c>
      <c r="N81" s="5">
        <v>297</v>
      </c>
      <c r="O81" s="19">
        <v>2432.4999990463202</v>
      </c>
      <c r="P81" s="3">
        <v>5.0000000458497201E-2</v>
      </c>
    </row>
    <row r="82" spans="6:16" x14ac:dyDescent="0.35">
      <c r="F82">
        <v>75</v>
      </c>
      <c r="G82" t="s">
        <v>54</v>
      </c>
      <c r="H82" t="s">
        <v>34</v>
      </c>
      <c r="I82" t="s">
        <v>452</v>
      </c>
      <c r="J82" s="5">
        <v>24</v>
      </c>
      <c r="K82" s="5">
        <v>1</v>
      </c>
      <c r="L82" s="5">
        <f t="shared" si="1"/>
        <v>24</v>
      </c>
      <c r="M82" s="19">
        <v>7.75</v>
      </c>
      <c r="N82" s="5">
        <v>1155</v>
      </c>
      <c r="O82" s="19">
        <v>8177.4899923272396</v>
      </c>
      <c r="P82" s="3">
        <v>5.2173913901914698E-2</v>
      </c>
    </row>
    <row r="83" spans="6:16" x14ac:dyDescent="0.35">
      <c r="F83">
        <v>76</v>
      </c>
      <c r="G83" t="s">
        <v>55</v>
      </c>
      <c r="H83" t="s">
        <v>34</v>
      </c>
      <c r="I83" t="s">
        <v>453</v>
      </c>
      <c r="J83" s="5">
        <v>1</v>
      </c>
      <c r="K83" s="5">
        <v>1</v>
      </c>
      <c r="L83" s="5">
        <f t="shared" si="1"/>
        <v>1</v>
      </c>
      <c r="M83" s="19">
        <v>18</v>
      </c>
      <c r="N83" s="5">
        <v>981</v>
      </c>
      <c r="O83" s="19">
        <v>15760.439977222601</v>
      </c>
      <c r="P83" s="3">
        <v>5.2564103729449703E-2</v>
      </c>
    </row>
    <row r="84" spans="6:16" x14ac:dyDescent="0.35">
      <c r="F84">
        <v>77</v>
      </c>
      <c r="G84" t="s">
        <v>107</v>
      </c>
      <c r="H84" t="s">
        <v>39</v>
      </c>
      <c r="I84" t="s">
        <v>454</v>
      </c>
      <c r="J84" s="5">
        <v>12</v>
      </c>
      <c r="K84" s="5">
        <v>1</v>
      </c>
      <c r="L84" s="5">
        <f t="shared" si="1"/>
        <v>12</v>
      </c>
      <c r="M84" s="19">
        <v>13</v>
      </c>
      <c r="N84" s="5">
        <v>791</v>
      </c>
      <c r="O84" s="19">
        <v>9171.6299937255608</v>
      </c>
      <c r="P84" s="3">
        <v>5.1315790238349E-2</v>
      </c>
    </row>
  </sheetData>
  <mergeCells count="2">
    <mergeCell ref="R27:U27"/>
    <mergeCell ref="R49:U49"/>
  </mergeCells>
  <conditionalFormatting sqref="L8:L84">
    <cfRule type="colorScale" priority="4">
      <colorScale>
        <cfvo type="min"/>
        <cfvo type="percentile" val="50"/>
        <cfvo type="max"/>
        <color rgb="FFF8696B"/>
        <color rgb="FFFFEB84"/>
        <color rgb="FF63BE7B"/>
      </colorScale>
    </cfRule>
  </conditionalFormatting>
  <conditionalFormatting sqref="M8:M84">
    <cfRule type="colorScale" priority="3">
      <colorScale>
        <cfvo type="min"/>
        <cfvo type="percentile" val="50"/>
        <cfvo type="max"/>
        <color rgb="FFF8696B"/>
        <color rgb="FFFFEB84"/>
        <color rgb="FF63BE7B"/>
      </colorScale>
    </cfRule>
  </conditionalFormatting>
  <conditionalFormatting sqref="N8:N84">
    <cfRule type="colorScale" priority="2">
      <colorScale>
        <cfvo type="min"/>
        <cfvo type="percentile" val="50"/>
        <cfvo type="max"/>
        <color rgb="FFF8696B"/>
        <color rgb="FFFFEB84"/>
        <color rgb="FF63BE7B"/>
      </colorScale>
    </cfRule>
  </conditionalFormatting>
  <conditionalFormatting sqref="O8:O84">
    <cfRule type="colorScale" priority="1">
      <colorScale>
        <cfvo type="min"/>
        <cfvo type="percentile" val="50"/>
        <cfvo type="max"/>
        <color rgb="FFF8696B"/>
        <color rgb="FFFFEB84"/>
        <color rgb="FF63BE7B"/>
      </colorScale>
    </cfRule>
  </conditionalFormatting>
  <pageMargins left="0.7" right="0.7" top="0.75" bottom="0.75" header="0.3" footer="0.3"/>
  <drawing r:id="rId1"/>
  <tableParts count="1">
    <tablePart r:id="rId2"/>
  </tableParts>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4699FC-A200-4370-B63B-0B2B56613EB3}">
  <sheetPr codeName="Sheet11"/>
  <dimension ref="A3:E7"/>
  <sheetViews>
    <sheetView workbookViewId="0">
      <selection activeCell="D3" sqref="D3:E7"/>
    </sheetView>
  </sheetViews>
  <sheetFormatPr defaultRowHeight="14.5" x14ac:dyDescent="0.35"/>
  <cols>
    <col min="1" max="1" width="12.453125" bestFit="1" customWidth="1"/>
    <col min="2" max="2" width="19.453125" bestFit="1" customWidth="1"/>
    <col min="3" max="3" width="11.08984375" bestFit="1" customWidth="1"/>
    <col min="4" max="4" width="7.54296875" bestFit="1" customWidth="1"/>
    <col min="5" max="5" width="7.6328125" bestFit="1" customWidth="1"/>
    <col min="6" max="6" width="13.453125" bestFit="1" customWidth="1"/>
    <col min="7" max="7" width="11.54296875" bestFit="1" customWidth="1"/>
    <col min="8" max="8" width="7.7265625" bestFit="1" customWidth="1"/>
    <col min="9" max="9" width="7.6328125" bestFit="1" customWidth="1"/>
    <col min="10" max="10" width="10.36328125" bestFit="1" customWidth="1"/>
  </cols>
  <sheetData>
    <row r="3" spans="1:5" x14ac:dyDescent="0.35">
      <c r="A3" t="s">
        <v>369</v>
      </c>
      <c r="B3" t="s">
        <v>373</v>
      </c>
      <c r="D3" t="s">
        <v>455</v>
      </c>
      <c r="E3" t="s">
        <v>456</v>
      </c>
    </row>
    <row r="4" spans="1:5" x14ac:dyDescent="0.35">
      <c r="A4" s="16" t="s">
        <v>457</v>
      </c>
      <c r="B4" s="5">
        <v>10976</v>
      </c>
      <c r="D4" t="s">
        <v>457</v>
      </c>
      <c r="E4" s="5">
        <v>10976</v>
      </c>
    </row>
    <row r="5" spans="1:5" x14ac:dyDescent="0.35">
      <c r="A5" s="16" t="s">
        <v>458</v>
      </c>
      <c r="B5" s="5">
        <v>11243</v>
      </c>
      <c r="D5" t="s">
        <v>458</v>
      </c>
      <c r="E5" s="5">
        <v>11243</v>
      </c>
    </row>
    <row r="6" spans="1:5" x14ac:dyDescent="0.35">
      <c r="A6" s="16" t="s">
        <v>459</v>
      </c>
      <c r="B6" s="5">
        <v>7315</v>
      </c>
      <c r="D6" t="s">
        <v>459</v>
      </c>
      <c r="E6" s="5">
        <v>7315</v>
      </c>
    </row>
    <row r="7" spans="1:5" x14ac:dyDescent="0.35">
      <c r="A7" s="16" t="s">
        <v>460</v>
      </c>
      <c r="B7" s="5">
        <v>13808</v>
      </c>
      <c r="D7" t="s">
        <v>460</v>
      </c>
      <c r="E7" s="5">
        <v>13808</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0B3383-FD57-4200-85F8-541AC3BB0FEE}">
  <sheetPr codeName="Sheet12"/>
  <dimension ref="A1:I23"/>
  <sheetViews>
    <sheetView workbookViewId="0">
      <selection activeCell="D3" sqref="D3:E7"/>
    </sheetView>
  </sheetViews>
  <sheetFormatPr defaultRowHeight="14.5" x14ac:dyDescent="0.35"/>
  <cols>
    <col min="1" max="1" width="9.81640625" bestFit="1" customWidth="1"/>
    <col min="2" max="2" width="9.1796875" bestFit="1" customWidth="1"/>
    <col min="3" max="4" width="10.6328125" bestFit="1" customWidth="1"/>
    <col min="5" max="5" width="12.6328125" bestFit="1" customWidth="1"/>
    <col min="6" max="6" width="13.08984375" bestFit="1" customWidth="1"/>
    <col min="7" max="7" width="11.1796875" bestFit="1" customWidth="1"/>
    <col min="8" max="8" width="7.54296875" bestFit="1" customWidth="1"/>
    <col min="9" max="9" width="7.36328125" bestFit="1" customWidth="1"/>
  </cols>
  <sheetData>
    <row r="1" spans="1:9" x14ac:dyDescent="0.35">
      <c r="A1" t="s">
        <v>461</v>
      </c>
      <c r="B1" t="s">
        <v>34</v>
      </c>
      <c r="C1" t="s">
        <v>39</v>
      </c>
      <c r="D1" t="s">
        <v>31</v>
      </c>
      <c r="E1" t="s">
        <v>24</v>
      </c>
      <c r="F1" t="s">
        <v>27</v>
      </c>
      <c r="G1" t="s">
        <v>21</v>
      </c>
      <c r="H1" t="s">
        <v>59</v>
      </c>
      <c r="I1" t="s">
        <v>36</v>
      </c>
    </row>
    <row r="2" spans="1:9" x14ac:dyDescent="0.35">
      <c r="A2">
        <v>1</v>
      </c>
      <c r="B2" s="5">
        <v>803</v>
      </c>
      <c r="C2" s="5">
        <v>339</v>
      </c>
      <c r="D2" s="5">
        <v>711</v>
      </c>
      <c r="E2" s="5">
        <v>1059</v>
      </c>
      <c r="F2" s="5">
        <v>330</v>
      </c>
      <c r="G2" s="5">
        <v>568</v>
      </c>
      <c r="H2" s="5">
        <v>510</v>
      </c>
      <c r="I2" s="5">
        <v>562</v>
      </c>
    </row>
    <row r="3" spans="1:9" x14ac:dyDescent="0.35">
      <c r="A3">
        <v>2</v>
      </c>
      <c r="B3" s="5">
        <v>952</v>
      </c>
      <c r="C3" s="5">
        <v>505</v>
      </c>
      <c r="D3" s="5">
        <v>933</v>
      </c>
      <c r="E3" s="5">
        <v>940</v>
      </c>
      <c r="F3" s="5">
        <v>738</v>
      </c>
      <c r="G3" s="5">
        <v>175</v>
      </c>
      <c r="H3" s="5">
        <v>182</v>
      </c>
      <c r="I3" s="5">
        <v>819</v>
      </c>
    </row>
    <row r="4" spans="1:9" x14ac:dyDescent="0.35">
      <c r="A4">
        <v>3</v>
      </c>
      <c r="B4" s="5">
        <v>1054</v>
      </c>
      <c r="C4" s="5">
        <v>717</v>
      </c>
      <c r="D4" s="5">
        <v>1030</v>
      </c>
      <c r="E4" s="5">
        <v>824</v>
      </c>
      <c r="F4" s="5">
        <v>465</v>
      </c>
      <c r="G4" s="5">
        <v>859</v>
      </c>
      <c r="H4" s="5">
        <v>140</v>
      </c>
      <c r="I4" s="5">
        <v>781</v>
      </c>
    </row>
    <row r="5" spans="1:9" x14ac:dyDescent="0.35">
      <c r="A5">
        <v>4</v>
      </c>
      <c r="B5" s="5">
        <v>991</v>
      </c>
      <c r="C5" s="5">
        <v>128</v>
      </c>
      <c r="D5" s="5">
        <v>712</v>
      </c>
      <c r="E5" s="5">
        <v>404</v>
      </c>
      <c r="F5" s="5">
        <v>174</v>
      </c>
      <c r="G5" s="5">
        <v>102</v>
      </c>
      <c r="H5" s="5">
        <v>339</v>
      </c>
      <c r="I5" s="5">
        <v>463</v>
      </c>
    </row>
    <row r="6" spans="1:9" x14ac:dyDescent="0.35">
      <c r="A6">
        <v>5</v>
      </c>
      <c r="B6" s="5">
        <v>304</v>
      </c>
      <c r="C6" s="5">
        <v>281</v>
      </c>
      <c r="D6" s="5">
        <v>424</v>
      </c>
      <c r="E6" s="5">
        <v>291</v>
      </c>
      <c r="F6" s="5">
        <v>240</v>
      </c>
      <c r="G6" s="5">
        <v>93</v>
      </c>
      <c r="H6" s="5">
        <v>186</v>
      </c>
      <c r="I6" s="5">
        <v>241</v>
      </c>
    </row>
    <row r="7" spans="1:9" x14ac:dyDescent="0.35">
      <c r="A7">
        <v>6</v>
      </c>
      <c r="B7" s="5">
        <v>322</v>
      </c>
      <c r="C7" s="5">
        <v>300</v>
      </c>
      <c r="D7" s="5">
        <v>291</v>
      </c>
      <c r="E7" s="5">
        <v>494</v>
      </c>
      <c r="F7" s="5">
        <v>149</v>
      </c>
      <c r="G7" s="5">
        <v>136</v>
      </c>
      <c r="H7" s="5">
        <v>71</v>
      </c>
      <c r="I7" s="5">
        <v>401</v>
      </c>
    </row>
    <row r="8" spans="1:9" x14ac:dyDescent="0.35">
      <c r="A8">
        <v>7</v>
      </c>
      <c r="B8" s="5">
        <v>313</v>
      </c>
      <c r="C8" s="5">
        <v>95</v>
      </c>
      <c r="D8" s="5">
        <v>107</v>
      </c>
      <c r="E8" s="5">
        <v>405</v>
      </c>
      <c r="F8" s="5">
        <v>292</v>
      </c>
      <c r="G8" s="5">
        <v>130</v>
      </c>
      <c r="H8" s="5">
        <v>149</v>
      </c>
      <c r="I8" s="5">
        <v>144</v>
      </c>
    </row>
    <row r="9" spans="1:9" x14ac:dyDescent="0.35">
      <c r="A9">
        <v>8</v>
      </c>
      <c r="B9" s="5">
        <v>599</v>
      </c>
      <c r="C9" s="5">
        <v>439</v>
      </c>
      <c r="D9" s="5">
        <v>455</v>
      </c>
      <c r="E9" s="5">
        <v>678</v>
      </c>
      <c r="F9" s="5">
        <v>326</v>
      </c>
      <c r="G9" s="5">
        <v>255</v>
      </c>
      <c r="H9" s="5">
        <v>211</v>
      </c>
      <c r="I9" s="5">
        <v>553</v>
      </c>
    </row>
    <row r="10" spans="1:9" x14ac:dyDescent="0.35">
      <c r="A10">
        <v>9</v>
      </c>
      <c r="B10" s="5">
        <v>681</v>
      </c>
      <c r="C10" s="5">
        <v>360</v>
      </c>
      <c r="D10" s="5">
        <v>505</v>
      </c>
      <c r="E10" s="5">
        <v>506</v>
      </c>
      <c r="F10" s="5">
        <v>215</v>
      </c>
      <c r="G10" s="5">
        <v>216</v>
      </c>
      <c r="H10" s="5">
        <v>141</v>
      </c>
      <c r="I10" s="5">
        <v>559</v>
      </c>
    </row>
    <row r="11" spans="1:9" x14ac:dyDescent="0.35">
      <c r="A11">
        <v>10</v>
      </c>
      <c r="B11" s="5">
        <v>459</v>
      </c>
      <c r="C11" s="5">
        <v>332</v>
      </c>
      <c r="D11" s="5">
        <v>619</v>
      </c>
      <c r="E11" s="5">
        <v>575</v>
      </c>
      <c r="F11" s="5">
        <v>294</v>
      </c>
      <c r="G11" s="5">
        <v>276</v>
      </c>
      <c r="H11" s="5">
        <v>105</v>
      </c>
      <c r="I11" s="5">
        <v>807</v>
      </c>
    </row>
    <row r="12" spans="1:9" x14ac:dyDescent="0.35">
      <c r="A12">
        <v>11</v>
      </c>
      <c r="B12" s="5">
        <v>777</v>
      </c>
      <c r="C12" s="5">
        <v>453</v>
      </c>
      <c r="D12" s="5">
        <v>573</v>
      </c>
      <c r="E12" s="5">
        <v>789</v>
      </c>
      <c r="F12" s="5">
        <v>214</v>
      </c>
      <c r="G12" s="5">
        <v>525</v>
      </c>
      <c r="H12" s="5">
        <v>266</v>
      </c>
      <c r="I12" s="5">
        <v>729</v>
      </c>
    </row>
    <row r="13" spans="1:9" x14ac:dyDescent="0.35">
      <c r="A13">
        <v>12</v>
      </c>
      <c r="B13" s="5">
        <v>595</v>
      </c>
      <c r="C13" s="5">
        <v>466</v>
      </c>
      <c r="D13" s="5">
        <v>526</v>
      </c>
      <c r="E13" s="5">
        <v>716</v>
      </c>
      <c r="F13" s="5">
        <v>503</v>
      </c>
      <c r="G13" s="5">
        <v>239</v>
      </c>
      <c r="H13" s="5">
        <v>144</v>
      </c>
      <c r="I13" s="5">
        <v>493</v>
      </c>
    </row>
    <row r="19" spans="1:9" x14ac:dyDescent="0.35">
      <c r="A19" t="s">
        <v>369</v>
      </c>
      <c r="B19" t="s">
        <v>34</v>
      </c>
      <c r="C19" t="s">
        <v>39</v>
      </c>
      <c r="D19" t="s">
        <v>31</v>
      </c>
      <c r="E19" t="s">
        <v>24</v>
      </c>
      <c r="F19" t="s">
        <v>27</v>
      </c>
      <c r="G19" t="s">
        <v>21</v>
      </c>
      <c r="H19" t="s">
        <v>59</v>
      </c>
      <c r="I19" t="s">
        <v>36</v>
      </c>
    </row>
    <row r="20" spans="1:9" x14ac:dyDescent="0.35">
      <c r="A20" t="s">
        <v>457</v>
      </c>
      <c r="B20" s="5">
        <v>1917</v>
      </c>
      <c r="C20" s="5">
        <v>1145</v>
      </c>
      <c r="D20" s="5">
        <v>1697</v>
      </c>
      <c r="E20" s="5">
        <v>1870</v>
      </c>
      <c r="F20" s="5">
        <v>723</v>
      </c>
      <c r="G20" s="5">
        <v>1017</v>
      </c>
      <c r="H20" s="5">
        <v>512</v>
      </c>
      <c r="I20" s="5">
        <v>2095</v>
      </c>
    </row>
    <row r="21" spans="1:9" x14ac:dyDescent="0.35">
      <c r="A21" t="s">
        <v>458</v>
      </c>
      <c r="B21" s="5">
        <v>2349</v>
      </c>
      <c r="C21" s="5">
        <v>1126</v>
      </c>
      <c r="D21" s="5">
        <v>2166</v>
      </c>
      <c r="E21" s="5">
        <v>1519</v>
      </c>
      <c r="F21" s="5">
        <v>879</v>
      </c>
      <c r="G21" s="5">
        <v>1054</v>
      </c>
      <c r="H21" s="5">
        <v>665</v>
      </c>
      <c r="I21" s="5">
        <v>1485</v>
      </c>
    </row>
    <row r="22" spans="1:9" x14ac:dyDescent="0.35">
      <c r="A22" t="s">
        <v>459</v>
      </c>
      <c r="B22" s="5">
        <v>1234</v>
      </c>
      <c r="C22" s="5">
        <v>834</v>
      </c>
      <c r="D22" s="5">
        <v>853</v>
      </c>
      <c r="E22" s="5">
        <v>1577</v>
      </c>
      <c r="F22" s="5">
        <v>767</v>
      </c>
      <c r="G22" s="5">
        <v>521</v>
      </c>
      <c r="H22" s="5">
        <v>431</v>
      </c>
      <c r="I22" s="5">
        <v>1098</v>
      </c>
    </row>
    <row r="23" spans="1:9" x14ac:dyDescent="0.35">
      <c r="A23" t="s">
        <v>460</v>
      </c>
      <c r="B23" s="5">
        <v>2350</v>
      </c>
      <c r="C23" s="5">
        <v>1310</v>
      </c>
      <c r="D23" s="5">
        <v>2170</v>
      </c>
      <c r="E23" s="5">
        <v>2715</v>
      </c>
      <c r="F23" s="5">
        <v>1571</v>
      </c>
      <c r="G23" s="5">
        <v>982</v>
      </c>
      <c r="H23" s="5">
        <v>836</v>
      </c>
      <c r="I23" s="5">
        <v>1874</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FA900A-8FAB-4A55-A770-AF329A3A41D1}">
  <sheetPr codeName="Sheet13"/>
  <dimension ref="A29:H1029"/>
  <sheetViews>
    <sheetView zoomScale="72" workbookViewId="0">
      <selection activeCell="Z49" sqref="Z49"/>
    </sheetView>
  </sheetViews>
  <sheetFormatPr defaultRowHeight="14.5" x14ac:dyDescent="0.35"/>
  <cols>
    <col min="1" max="1" width="6.54296875" customWidth="1"/>
    <col min="2" max="2" width="8.08984375" customWidth="1"/>
    <col min="3" max="3" width="8.90625" customWidth="1"/>
    <col min="4" max="4" width="11.1796875" customWidth="1"/>
    <col min="5" max="5" width="28.81640625" bestFit="1" customWidth="1"/>
    <col min="6" max="6" width="15.08984375" customWidth="1"/>
    <col min="7" max="7" width="15.08984375" style="5" customWidth="1"/>
    <col min="8" max="8" width="14.90625" style="19" customWidth="1"/>
  </cols>
  <sheetData>
    <row r="29" spans="1:8" x14ac:dyDescent="0.35">
      <c r="A29" t="s">
        <v>462</v>
      </c>
      <c r="B29" t="s">
        <v>463</v>
      </c>
      <c r="C29" t="s">
        <v>455</v>
      </c>
      <c r="D29" t="s">
        <v>377</v>
      </c>
      <c r="E29" t="s">
        <v>4</v>
      </c>
      <c r="F29" t="s">
        <v>5</v>
      </c>
      <c r="G29" s="5" t="s">
        <v>381</v>
      </c>
      <c r="H29" s="19" t="s">
        <v>375</v>
      </c>
    </row>
    <row r="30" spans="1:8" x14ac:dyDescent="0.35">
      <c r="A30">
        <v>1994</v>
      </c>
      <c r="B30">
        <v>8</v>
      </c>
      <c r="C30" t="s">
        <v>459</v>
      </c>
      <c r="D30">
        <v>2</v>
      </c>
      <c r="E30" t="s">
        <v>33</v>
      </c>
      <c r="F30" t="s">
        <v>34</v>
      </c>
      <c r="G30" s="5">
        <v>105</v>
      </c>
      <c r="H30" s="19">
        <v>1443.9999977350201</v>
      </c>
    </row>
    <row r="31" spans="1:8" x14ac:dyDescent="0.35">
      <c r="A31">
        <v>1994</v>
      </c>
      <c r="B31">
        <v>8</v>
      </c>
      <c r="C31" t="s">
        <v>459</v>
      </c>
      <c r="D31">
        <v>59</v>
      </c>
      <c r="E31" t="s">
        <v>23</v>
      </c>
      <c r="F31" t="s">
        <v>24</v>
      </c>
      <c r="G31" s="5">
        <v>100</v>
      </c>
      <c r="H31" s="19">
        <v>3937.9999816417599</v>
      </c>
    </row>
    <row r="32" spans="1:8" x14ac:dyDescent="0.35">
      <c r="A32">
        <v>1994</v>
      </c>
      <c r="B32">
        <v>8</v>
      </c>
      <c r="C32" t="s">
        <v>459</v>
      </c>
      <c r="D32">
        <v>16</v>
      </c>
      <c r="E32" t="s">
        <v>46</v>
      </c>
      <c r="F32" t="s">
        <v>31</v>
      </c>
      <c r="G32" s="5">
        <v>95</v>
      </c>
      <c r="H32" s="19">
        <v>1112</v>
      </c>
    </row>
    <row r="33" spans="1:8" x14ac:dyDescent="0.35">
      <c r="A33">
        <v>1994</v>
      </c>
      <c r="B33">
        <v>8</v>
      </c>
      <c r="C33" t="s">
        <v>459</v>
      </c>
      <c r="D33">
        <v>33</v>
      </c>
      <c r="E33" t="s">
        <v>78</v>
      </c>
      <c r="F33" t="s">
        <v>24</v>
      </c>
      <c r="G33" s="5">
        <v>85</v>
      </c>
      <c r="H33" s="19">
        <v>161.49999987333999</v>
      </c>
    </row>
    <row r="34" spans="1:8" x14ac:dyDescent="0.35">
      <c r="A34">
        <v>1994</v>
      </c>
      <c r="B34">
        <v>8</v>
      </c>
      <c r="C34" t="s">
        <v>459</v>
      </c>
      <c r="D34">
        <v>5</v>
      </c>
      <c r="E34" t="s">
        <v>51</v>
      </c>
      <c r="F34" t="s">
        <v>39</v>
      </c>
      <c r="G34" s="5">
        <v>77</v>
      </c>
      <c r="H34" s="19">
        <v>1047.1999960988701</v>
      </c>
    </row>
    <row r="35" spans="1:8" x14ac:dyDescent="0.35">
      <c r="A35">
        <v>1994</v>
      </c>
      <c r="B35">
        <v>8</v>
      </c>
      <c r="C35" t="s">
        <v>459</v>
      </c>
      <c r="D35">
        <v>51</v>
      </c>
      <c r="E35" t="s">
        <v>66</v>
      </c>
      <c r="F35" t="s">
        <v>59</v>
      </c>
      <c r="G35" s="5">
        <v>75</v>
      </c>
      <c r="H35" s="19">
        <v>2957.3999911546698</v>
      </c>
    </row>
    <row r="36" spans="1:8" x14ac:dyDescent="0.35">
      <c r="A36">
        <v>1994</v>
      </c>
      <c r="B36">
        <v>8</v>
      </c>
      <c r="C36" t="s">
        <v>459</v>
      </c>
      <c r="D36">
        <v>57</v>
      </c>
      <c r="E36" t="s">
        <v>76</v>
      </c>
      <c r="F36" t="s">
        <v>27</v>
      </c>
      <c r="G36" s="5">
        <v>65</v>
      </c>
      <c r="H36" s="19">
        <v>1002.29999982565</v>
      </c>
    </row>
    <row r="37" spans="1:8" x14ac:dyDescent="0.35">
      <c r="A37">
        <v>1994</v>
      </c>
      <c r="B37">
        <v>8</v>
      </c>
      <c r="C37" t="s">
        <v>459</v>
      </c>
      <c r="D37">
        <v>30</v>
      </c>
      <c r="E37" t="s">
        <v>91</v>
      </c>
      <c r="F37" t="s">
        <v>36</v>
      </c>
      <c r="G37" s="5">
        <v>60</v>
      </c>
      <c r="H37" s="19">
        <v>931.5</v>
      </c>
    </row>
    <row r="38" spans="1:8" x14ac:dyDescent="0.35">
      <c r="A38">
        <v>1994</v>
      </c>
      <c r="B38">
        <v>8</v>
      </c>
      <c r="C38" t="s">
        <v>459</v>
      </c>
      <c r="D38">
        <v>74</v>
      </c>
      <c r="E38" t="s">
        <v>94</v>
      </c>
      <c r="F38" t="s">
        <v>59</v>
      </c>
      <c r="G38" s="5">
        <v>57</v>
      </c>
      <c r="H38" s="19">
        <v>384</v>
      </c>
    </row>
    <row r="39" spans="1:8" x14ac:dyDescent="0.35">
      <c r="A39">
        <v>1994</v>
      </c>
      <c r="B39">
        <v>8</v>
      </c>
      <c r="C39" t="s">
        <v>459</v>
      </c>
      <c r="D39">
        <v>41</v>
      </c>
      <c r="E39" t="s">
        <v>44</v>
      </c>
      <c r="F39" t="s">
        <v>36</v>
      </c>
      <c r="G39" s="5">
        <v>51</v>
      </c>
      <c r="H39" s="19">
        <v>333.02499885261</v>
      </c>
    </row>
    <row r="40" spans="1:8" x14ac:dyDescent="0.35">
      <c r="A40">
        <v>1994</v>
      </c>
      <c r="B40">
        <v>8</v>
      </c>
      <c r="C40" t="s">
        <v>459</v>
      </c>
      <c r="D40">
        <v>40</v>
      </c>
      <c r="E40" t="s">
        <v>50</v>
      </c>
      <c r="F40" t="s">
        <v>36</v>
      </c>
      <c r="G40" s="5">
        <v>50</v>
      </c>
      <c r="H40" s="19">
        <v>735</v>
      </c>
    </row>
    <row r="41" spans="1:8" x14ac:dyDescent="0.35">
      <c r="A41">
        <v>1994</v>
      </c>
      <c r="B41">
        <v>8</v>
      </c>
      <c r="C41" t="s">
        <v>459</v>
      </c>
      <c r="D41">
        <v>39</v>
      </c>
      <c r="E41" t="s">
        <v>87</v>
      </c>
      <c r="F41" t="s">
        <v>34</v>
      </c>
      <c r="G41" s="5">
        <v>48</v>
      </c>
      <c r="H41" s="19">
        <v>691.19999999999902</v>
      </c>
    </row>
    <row r="42" spans="1:8" x14ac:dyDescent="0.35">
      <c r="A42">
        <v>1994</v>
      </c>
      <c r="B42">
        <v>8</v>
      </c>
      <c r="C42" t="s">
        <v>459</v>
      </c>
      <c r="D42">
        <v>24</v>
      </c>
      <c r="E42" t="s">
        <v>77</v>
      </c>
      <c r="F42" t="s">
        <v>34</v>
      </c>
      <c r="G42" s="5">
        <v>43</v>
      </c>
      <c r="H42" s="19">
        <v>146.69999967813399</v>
      </c>
    </row>
    <row r="43" spans="1:8" x14ac:dyDescent="0.35">
      <c r="A43">
        <v>1994</v>
      </c>
      <c r="B43">
        <v>8</v>
      </c>
      <c r="C43" t="s">
        <v>459</v>
      </c>
      <c r="D43">
        <v>70</v>
      </c>
      <c r="E43" t="s">
        <v>96</v>
      </c>
      <c r="F43" t="s">
        <v>34</v>
      </c>
      <c r="G43" s="5">
        <v>41</v>
      </c>
      <c r="H43" s="19">
        <v>429</v>
      </c>
    </row>
    <row r="44" spans="1:8" x14ac:dyDescent="0.35">
      <c r="A44">
        <v>1994</v>
      </c>
      <c r="B44">
        <v>8</v>
      </c>
      <c r="C44" t="s">
        <v>459</v>
      </c>
      <c r="D44">
        <v>20</v>
      </c>
      <c r="E44" t="s">
        <v>86</v>
      </c>
      <c r="F44" t="s">
        <v>31</v>
      </c>
      <c r="G44" s="5">
        <v>40</v>
      </c>
      <c r="H44" s="19">
        <v>2462.3999980688</v>
      </c>
    </row>
    <row r="45" spans="1:8" x14ac:dyDescent="0.35">
      <c r="A45">
        <v>1994</v>
      </c>
      <c r="B45">
        <v>8</v>
      </c>
      <c r="C45" t="s">
        <v>459</v>
      </c>
      <c r="D45">
        <v>49</v>
      </c>
      <c r="E45" t="s">
        <v>62</v>
      </c>
      <c r="F45" t="s">
        <v>31</v>
      </c>
      <c r="G45" s="5">
        <v>40</v>
      </c>
      <c r="H45" s="19">
        <v>640</v>
      </c>
    </row>
    <row r="46" spans="1:8" x14ac:dyDescent="0.35">
      <c r="A46">
        <v>1994</v>
      </c>
      <c r="B46">
        <v>8</v>
      </c>
      <c r="C46" t="s">
        <v>459</v>
      </c>
      <c r="D46">
        <v>60</v>
      </c>
      <c r="E46" t="s">
        <v>29</v>
      </c>
      <c r="F46" t="s">
        <v>24</v>
      </c>
      <c r="G46" s="5">
        <v>40</v>
      </c>
      <c r="H46" s="19">
        <v>1088</v>
      </c>
    </row>
    <row r="47" spans="1:8" x14ac:dyDescent="0.35">
      <c r="A47">
        <v>1994</v>
      </c>
      <c r="B47">
        <v>8</v>
      </c>
      <c r="C47" t="s">
        <v>459</v>
      </c>
      <c r="D47">
        <v>65</v>
      </c>
      <c r="E47" t="s">
        <v>88</v>
      </c>
      <c r="F47" t="s">
        <v>39</v>
      </c>
      <c r="G47" s="5">
        <v>35</v>
      </c>
      <c r="H47" s="19">
        <v>550.19999849796295</v>
      </c>
    </row>
    <row r="48" spans="1:8" x14ac:dyDescent="0.35">
      <c r="A48">
        <v>1994</v>
      </c>
      <c r="B48">
        <v>8</v>
      </c>
      <c r="C48" t="s">
        <v>459</v>
      </c>
      <c r="D48">
        <v>17</v>
      </c>
      <c r="E48" t="s">
        <v>22</v>
      </c>
      <c r="F48" t="s">
        <v>21</v>
      </c>
      <c r="G48" s="5">
        <v>30</v>
      </c>
      <c r="H48" s="19">
        <v>936</v>
      </c>
    </row>
    <row r="49" spans="1:8" x14ac:dyDescent="0.35">
      <c r="A49">
        <v>1994</v>
      </c>
      <c r="B49">
        <v>8</v>
      </c>
      <c r="C49" t="s">
        <v>459</v>
      </c>
      <c r="D49">
        <v>21</v>
      </c>
      <c r="E49" t="s">
        <v>90</v>
      </c>
      <c r="F49" t="s">
        <v>31</v>
      </c>
      <c r="G49" s="5">
        <v>30</v>
      </c>
      <c r="H49" s="19">
        <v>240</v>
      </c>
    </row>
    <row r="50" spans="1:8" x14ac:dyDescent="0.35">
      <c r="A50">
        <v>1994</v>
      </c>
      <c r="B50">
        <v>8</v>
      </c>
      <c r="C50" t="s">
        <v>459</v>
      </c>
      <c r="D50">
        <v>72</v>
      </c>
      <c r="E50" t="s">
        <v>42</v>
      </c>
      <c r="F50" t="s">
        <v>24</v>
      </c>
      <c r="G50" s="5">
        <v>29</v>
      </c>
      <c r="H50" s="19">
        <v>813.39999958574697</v>
      </c>
    </row>
    <row r="51" spans="1:8" x14ac:dyDescent="0.35">
      <c r="A51">
        <v>1994</v>
      </c>
      <c r="B51">
        <v>8</v>
      </c>
      <c r="C51" t="s">
        <v>459</v>
      </c>
      <c r="D51">
        <v>77</v>
      </c>
      <c r="E51" t="s">
        <v>107</v>
      </c>
      <c r="F51" t="s">
        <v>39</v>
      </c>
      <c r="G51" s="5">
        <v>27</v>
      </c>
      <c r="H51" s="19">
        <v>280.8</v>
      </c>
    </row>
    <row r="52" spans="1:8" x14ac:dyDescent="0.35">
      <c r="A52">
        <v>1994</v>
      </c>
      <c r="B52">
        <v>8</v>
      </c>
      <c r="C52" t="s">
        <v>459</v>
      </c>
      <c r="D52">
        <v>27</v>
      </c>
      <c r="E52" t="s">
        <v>89</v>
      </c>
      <c r="F52" t="s">
        <v>31</v>
      </c>
      <c r="G52" s="5">
        <v>25</v>
      </c>
      <c r="H52" s="19">
        <v>877.5</v>
      </c>
    </row>
    <row r="53" spans="1:8" x14ac:dyDescent="0.35">
      <c r="A53">
        <v>1994</v>
      </c>
      <c r="B53">
        <v>8</v>
      </c>
      <c r="C53" t="s">
        <v>459</v>
      </c>
      <c r="D53">
        <v>36</v>
      </c>
      <c r="E53" t="s">
        <v>45</v>
      </c>
      <c r="F53" t="s">
        <v>36</v>
      </c>
      <c r="G53" s="5">
        <v>25</v>
      </c>
      <c r="H53" s="19">
        <v>380</v>
      </c>
    </row>
    <row r="54" spans="1:8" x14ac:dyDescent="0.35">
      <c r="A54">
        <v>1994</v>
      </c>
      <c r="B54">
        <v>8</v>
      </c>
      <c r="C54" t="s">
        <v>459</v>
      </c>
      <c r="D54">
        <v>55</v>
      </c>
      <c r="E54" t="s">
        <v>32</v>
      </c>
      <c r="F54" t="s">
        <v>21</v>
      </c>
      <c r="G54" s="5">
        <v>21</v>
      </c>
      <c r="H54" s="19">
        <v>342.71999759673997</v>
      </c>
    </row>
    <row r="55" spans="1:8" x14ac:dyDescent="0.35">
      <c r="A55">
        <v>1994</v>
      </c>
      <c r="B55">
        <v>8</v>
      </c>
      <c r="C55" t="s">
        <v>459</v>
      </c>
      <c r="D55">
        <v>31</v>
      </c>
      <c r="E55" t="s">
        <v>57</v>
      </c>
      <c r="F55" t="s">
        <v>24</v>
      </c>
      <c r="G55" s="5">
        <v>20</v>
      </c>
      <c r="H55" s="19">
        <v>200</v>
      </c>
    </row>
    <row r="56" spans="1:8" x14ac:dyDescent="0.35">
      <c r="A56">
        <v>1994</v>
      </c>
      <c r="B56">
        <v>8</v>
      </c>
      <c r="C56" t="s">
        <v>459</v>
      </c>
      <c r="D56">
        <v>35</v>
      </c>
      <c r="E56" t="s">
        <v>49</v>
      </c>
      <c r="F56" t="s">
        <v>34</v>
      </c>
      <c r="G56" s="5">
        <v>20</v>
      </c>
      <c r="H56" s="19">
        <v>288</v>
      </c>
    </row>
    <row r="57" spans="1:8" x14ac:dyDescent="0.35">
      <c r="A57">
        <v>1994</v>
      </c>
      <c r="B57">
        <v>8</v>
      </c>
      <c r="C57" t="s">
        <v>459</v>
      </c>
      <c r="D57">
        <v>7</v>
      </c>
      <c r="E57" t="s">
        <v>58</v>
      </c>
      <c r="F57" t="s">
        <v>59</v>
      </c>
      <c r="G57" s="5">
        <v>15</v>
      </c>
      <c r="H57" s="19">
        <v>360</v>
      </c>
    </row>
    <row r="58" spans="1:8" x14ac:dyDescent="0.35">
      <c r="A58">
        <v>1994</v>
      </c>
      <c r="B58">
        <v>8</v>
      </c>
      <c r="C58" t="s">
        <v>459</v>
      </c>
      <c r="D58">
        <v>53</v>
      </c>
      <c r="E58" t="s">
        <v>25</v>
      </c>
      <c r="F58" t="s">
        <v>21</v>
      </c>
      <c r="G58" s="5">
        <v>15</v>
      </c>
      <c r="H58" s="19">
        <v>393</v>
      </c>
    </row>
    <row r="59" spans="1:8" x14ac:dyDescent="0.35">
      <c r="A59">
        <v>1994</v>
      </c>
      <c r="B59">
        <v>8</v>
      </c>
      <c r="C59" t="s">
        <v>459</v>
      </c>
      <c r="D59">
        <v>62</v>
      </c>
      <c r="E59" t="s">
        <v>30</v>
      </c>
      <c r="F59" t="s">
        <v>31</v>
      </c>
      <c r="G59" s="5">
        <v>15</v>
      </c>
      <c r="H59" s="19">
        <v>443.25</v>
      </c>
    </row>
    <row r="60" spans="1:8" x14ac:dyDescent="0.35">
      <c r="A60">
        <v>1994</v>
      </c>
      <c r="B60">
        <v>8</v>
      </c>
      <c r="C60" t="s">
        <v>459</v>
      </c>
      <c r="D60">
        <v>76</v>
      </c>
      <c r="E60" t="s">
        <v>55</v>
      </c>
      <c r="F60" t="s">
        <v>34</v>
      </c>
      <c r="G60" s="5">
        <v>15</v>
      </c>
      <c r="H60" s="19">
        <v>183.59999871253899</v>
      </c>
    </row>
    <row r="61" spans="1:8" x14ac:dyDescent="0.35">
      <c r="A61">
        <v>1994</v>
      </c>
      <c r="B61">
        <v>8</v>
      </c>
      <c r="C61" t="s">
        <v>459</v>
      </c>
      <c r="D61">
        <v>11</v>
      </c>
      <c r="E61" t="s">
        <v>92</v>
      </c>
      <c r="F61" t="s">
        <v>24</v>
      </c>
      <c r="G61" s="5">
        <v>12</v>
      </c>
      <c r="H61" s="19">
        <v>168</v>
      </c>
    </row>
    <row r="62" spans="1:8" x14ac:dyDescent="0.35">
      <c r="A62">
        <v>1994</v>
      </c>
      <c r="B62">
        <v>8</v>
      </c>
      <c r="C62" t="s">
        <v>459</v>
      </c>
      <c r="D62">
        <v>12</v>
      </c>
      <c r="E62" t="s">
        <v>28</v>
      </c>
      <c r="F62" t="s">
        <v>24</v>
      </c>
      <c r="G62" s="5">
        <v>12</v>
      </c>
      <c r="H62" s="19">
        <v>346.559999728202</v>
      </c>
    </row>
    <row r="63" spans="1:8" x14ac:dyDescent="0.35">
      <c r="A63">
        <v>1994</v>
      </c>
      <c r="B63">
        <v>8</v>
      </c>
      <c r="C63" t="s">
        <v>459</v>
      </c>
      <c r="D63">
        <v>29</v>
      </c>
      <c r="E63" t="s">
        <v>20</v>
      </c>
      <c r="F63" t="s">
        <v>21</v>
      </c>
      <c r="G63" s="5">
        <v>10</v>
      </c>
      <c r="H63" s="19">
        <v>990</v>
      </c>
    </row>
    <row r="64" spans="1:8" x14ac:dyDescent="0.35">
      <c r="A64">
        <v>1994</v>
      </c>
      <c r="B64">
        <v>8</v>
      </c>
      <c r="C64" t="s">
        <v>459</v>
      </c>
      <c r="D64">
        <v>42</v>
      </c>
      <c r="E64" t="s">
        <v>68</v>
      </c>
      <c r="F64" t="s">
        <v>27</v>
      </c>
      <c r="G64" s="5">
        <v>10</v>
      </c>
      <c r="H64" s="19">
        <v>98</v>
      </c>
    </row>
    <row r="65" spans="1:8" x14ac:dyDescent="0.35">
      <c r="A65">
        <v>1994</v>
      </c>
      <c r="B65">
        <v>8</v>
      </c>
      <c r="C65" t="s">
        <v>459</v>
      </c>
      <c r="D65">
        <v>14</v>
      </c>
      <c r="E65" t="s">
        <v>63</v>
      </c>
      <c r="F65" t="s">
        <v>59</v>
      </c>
      <c r="G65" s="5">
        <v>9</v>
      </c>
      <c r="H65" s="19">
        <v>167.4</v>
      </c>
    </row>
    <row r="66" spans="1:8" x14ac:dyDescent="0.35">
      <c r="A66">
        <v>1994</v>
      </c>
      <c r="B66">
        <v>8</v>
      </c>
      <c r="C66" t="s">
        <v>459</v>
      </c>
      <c r="D66">
        <v>22</v>
      </c>
      <c r="E66" t="s">
        <v>65</v>
      </c>
      <c r="F66" t="s">
        <v>27</v>
      </c>
      <c r="G66" s="5">
        <v>6</v>
      </c>
      <c r="H66" s="19">
        <v>95.759999924898096</v>
      </c>
    </row>
    <row r="67" spans="1:8" x14ac:dyDescent="0.35">
      <c r="A67">
        <v>1994</v>
      </c>
      <c r="B67">
        <v>8</v>
      </c>
      <c r="C67" t="s">
        <v>459</v>
      </c>
      <c r="D67">
        <v>32</v>
      </c>
      <c r="E67" t="s">
        <v>100</v>
      </c>
      <c r="F67" t="s">
        <v>24</v>
      </c>
      <c r="G67" s="5">
        <v>6</v>
      </c>
      <c r="H67" s="19">
        <v>122.87999954223601</v>
      </c>
    </row>
    <row r="68" spans="1:8" x14ac:dyDescent="0.35">
      <c r="A68">
        <v>1994</v>
      </c>
      <c r="B68">
        <v>8</v>
      </c>
      <c r="C68" t="s">
        <v>459</v>
      </c>
      <c r="D68">
        <v>56</v>
      </c>
      <c r="E68" t="s">
        <v>26</v>
      </c>
      <c r="F68" t="s">
        <v>27</v>
      </c>
      <c r="G68" s="5">
        <v>2</v>
      </c>
      <c r="H68" s="19">
        <v>60.8</v>
      </c>
    </row>
    <row r="69" spans="1:8" x14ac:dyDescent="0.35">
      <c r="A69">
        <v>1994</v>
      </c>
      <c r="B69">
        <v>8</v>
      </c>
      <c r="C69" t="s">
        <v>459</v>
      </c>
      <c r="D69">
        <v>37</v>
      </c>
      <c r="E69" t="s">
        <v>61</v>
      </c>
      <c r="F69" t="s">
        <v>36</v>
      </c>
      <c r="G69" s="5">
        <v>1</v>
      </c>
      <c r="H69" s="19">
        <v>20.8</v>
      </c>
    </row>
    <row r="70" spans="1:8" x14ac:dyDescent="0.35">
      <c r="A70">
        <v>1994</v>
      </c>
      <c r="B70">
        <v>9</v>
      </c>
      <c r="C70" t="s">
        <v>457</v>
      </c>
      <c r="D70">
        <v>35</v>
      </c>
      <c r="E70" t="s">
        <v>49</v>
      </c>
      <c r="F70" t="s">
        <v>34</v>
      </c>
      <c r="G70" s="5">
        <v>104</v>
      </c>
      <c r="H70" s="19">
        <v>1497.6</v>
      </c>
    </row>
    <row r="71" spans="1:8" x14ac:dyDescent="0.35">
      <c r="A71">
        <v>1994</v>
      </c>
      <c r="B71">
        <v>9</v>
      </c>
      <c r="C71" t="s">
        <v>457</v>
      </c>
      <c r="D71">
        <v>40</v>
      </c>
      <c r="E71" t="s">
        <v>50</v>
      </c>
      <c r="F71" t="s">
        <v>36</v>
      </c>
      <c r="G71" s="5">
        <v>100</v>
      </c>
      <c r="H71" s="19">
        <v>1308.29999759048</v>
      </c>
    </row>
    <row r="72" spans="1:8" x14ac:dyDescent="0.35">
      <c r="A72">
        <v>1994</v>
      </c>
      <c r="B72">
        <v>9</v>
      </c>
      <c r="C72" t="s">
        <v>457</v>
      </c>
      <c r="D72">
        <v>60</v>
      </c>
      <c r="E72" t="s">
        <v>29</v>
      </c>
      <c r="F72" t="s">
        <v>24</v>
      </c>
      <c r="G72" s="5">
        <v>76</v>
      </c>
      <c r="H72" s="19">
        <v>1931.2</v>
      </c>
    </row>
    <row r="73" spans="1:8" x14ac:dyDescent="0.35">
      <c r="A73">
        <v>1994</v>
      </c>
      <c r="B73">
        <v>9</v>
      </c>
      <c r="C73" t="s">
        <v>457</v>
      </c>
      <c r="D73">
        <v>1</v>
      </c>
      <c r="E73" t="s">
        <v>43</v>
      </c>
      <c r="F73" t="s">
        <v>34</v>
      </c>
      <c r="G73" s="5">
        <v>63</v>
      </c>
      <c r="H73" s="19">
        <v>777.59999806880899</v>
      </c>
    </row>
    <row r="74" spans="1:8" x14ac:dyDescent="0.35">
      <c r="A74">
        <v>1994</v>
      </c>
      <c r="B74">
        <v>9</v>
      </c>
      <c r="C74" t="s">
        <v>457</v>
      </c>
      <c r="D74">
        <v>44</v>
      </c>
      <c r="E74" t="s">
        <v>52</v>
      </c>
      <c r="F74" t="s">
        <v>39</v>
      </c>
      <c r="G74" s="5">
        <v>61</v>
      </c>
      <c r="H74" s="19">
        <v>908.29999944567601</v>
      </c>
    </row>
    <row r="75" spans="1:8" x14ac:dyDescent="0.35">
      <c r="A75">
        <v>1994</v>
      </c>
      <c r="B75">
        <v>9</v>
      </c>
      <c r="C75" t="s">
        <v>457</v>
      </c>
      <c r="D75">
        <v>31</v>
      </c>
      <c r="E75" t="s">
        <v>57</v>
      </c>
      <c r="F75" t="s">
        <v>24</v>
      </c>
      <c r="G75" s="5">
        <v>55</v>
      </c>
      <c r="H75" s="19">
        <v>542.49999988824095</v>
      </c>
    </row>
    <row r="76" spans="1:8" x14ac:dyDescent="0.35">
      <c r="A76">
        <v>1994</v>
      </c>
      <c r="B76">
        <v>9</v>
      </c>
      <c r="C76" t="s">
        <v>457</v>
      </c>
      <c r="D76">
        <v>62</v>
      </c>
      <c r="E76" t="s">
        <v>30</v>
      </c>
      <c r="F76" t="s">
        <v>31</v>
      </c>
      <c r="G76" s="5">
        <v>52</v>
      </c>
      <c r="H76" s="19">
        <v>2048.8000000000002</v>
      </c>
    </row>
    <row r="77" spans="1:8" x14ac:dyDescent="0.35">
      <c r="A77">
        <v>1994</v>
      </c>
      <c r="B77">
        <v>9</v>
      </c>
      <c r="C77" t="s">
        <v>457</v>
      </c>
      <c r="D77">
        <v>33</v>
      </c>
      <c r="E77" t="s">
        <v>78</v>
      </c>
      <c r="F77" t="s">
        <v>24</v>
      </c>
      <c r="G77" s="5">
        <v>44</v>
      </c>
      <c r="H77" s="19">
        <v>88</v>
      </c>
    </row>
    <row r="78" spans="1:8" x14ac:dyDescent="0.35">
      <c r="A78">
        <v>1994</v>
      </c>
      <c r="B78">
        <v>9</v>
      </c>
      <c r="C78" t="s">
        <v>457</v>
      </c>
      <c r="D78">
        <v>75</v>
      </c>
      <c r="E78" t="s">
        <v>54</v>
      </c>
      <c r="F78" t="s">
        <v>34</v>
      </c>
      <c r="G78" s="5">
        <v>42</v>
      </c>
      <c r="H78" s="19">
        <v>260.39999999999998</v>
      </c>
    </row>
    <row r="79" spans="1:8" x14ac:dyDescent="0.35">
      <c r="A79">
        <v>1994</v>
      </c>
      <c r="B79">
        <v>9</v>
      </c>
      <c r="C79" t="s">
        <v>457</v>
      </c>
      <c r="D79">
        <v>16</v>
      </c>
      <c r="E79" t="s">
        <v>46</v>
      </c>
      <c r="F79" t="s">
        <v>31</v>
      </c>
      <c r="G79" s="5">
        <v>40</v>
      </c>
      <c r="H79" s="19">
        <v>472.59999668598101</v>
      </c>
    </row>
    <row r="80" spans="1:8" x14ac:dyDescent="0.35">
      <c r="A80">
        <v>1994</v>
      </c>
      <c r="B80">
        <v>9</v>
      </c>
      <c r="C80" t="s">
        <v>457</v>
      </c>
      <c r="D80">
        <v>24</v>
      </c>
      <c r="E80" t="s">
        <v>77</v>
      </c>
      <c r="F80" t="s">
        <v>34</v>
      </c>
      <c r="G80" s="5">
        <v>40</v>
      </c>
      <c r="H80" s="19">
        <v>141.83999996781299</v>
      </c>
    </row>
    <row r="81" spans="1:8" x14ac:dyDescent="0.35">
      <c r="A81">
        <v>1994</v>
      </c>
      <c r="B81">
        <v>9</v>
      </c>
      <c r="C81" t="s">
        <v>457</v>
      </c>
      <c r="D81">
        <v>43</v>
      </c>
      <c r="E81" t="s">
        <v>105</v>
      </c>
      <c r="F81" t="s">
        <v>34</v>
      </c>
      <c r="G81" s="5">
        <v>40</v>
      </c>
      <c r="H81" s="19">
        <v>1472</v>
      </c>
    </row>
    <row r="82" spans="1:8" x14ac:dyDescent="0.35">
      <c r="A82">
        <v>1994</v>
      </c>
      <c r="B82">
        <v>9</v>
      </c>
      <c r="C82" t="s">
        <v>457</v>
      </c>
      <c r="D82">
        <v>10</v>
      </c>
      <c r="E82" t="s">
        <v>35</v>
      </c>
      <c r="F82" t="s">
        <v>36</v>
      </c>
      <c r="G82" s="5">
        <v>39</v>
      </c>
      <c r="H82" s="19">
        <v>937.43999955654101</v>
      </c>
    </row>
    <row r="83" spans="1:8" x14ac:dyDescent="0.35">
      <c r="A83">
        <v>1994</v>
      </c>
      <c r="B83">
        <v>9</v>
      </c>
      <c r="C83" t="s">
        <v>457</v>
      </c>
      <c r="D83">
        <v>53</v>
      </c>
      <c r="E83" t="s">
        <v>25</v>
      </c>
      <c r="F83" t="s">
        <v>21</v>
      </c>
      <c r="G83" s="5">
        <v>36</v>
      </c>
      <c r="H83" s="19">
        <v>754.55999718904502</v>
      </c>
    </row>
    <row r="84" spans="1:8" x14ac:dyDescent="0.35">
      <c r="A84">
        <v>1994</v>
      </c>
      <c r="B84">
        <v>9</v>
      </c>
      <c r="C84" t="s">
        <v>457</v>
      </c>
      <c r="D84">
        <v>72</v>
      </c>
      <c r="E84" t="s">
        <v>42</v>
      </c>
      <c r="F84" t="s">
        <v>24</v>
      </c>
      <c r="G84" s="5">
        <v>34</v>
      </c>
      <c r="H84" s="19">
        <v>945.2</v>
      </c>
    </row>
    <row r="85" spans="1:8" x14ac:dyDescent="0.35">
      <c r="A85">
        <v>1994</v>
      </c>
      <c r="B85">
        <v>9</v>
      </c>
      <c r="C85" t="s">
        <v>457</v>
      </c>
      <c r="D85">
        <v>76</v>
      </c>
      <c r="E85" t="s">
        <v>55</v>
      </c>
      <c r="F85" t="s">
        <v>34</v>
      </c>
      <c r="G85" s="5">
        <v>33</v>
      </c>
      <c r="H85" s="19">
        <v>451.43999964594798</v>
      </c>
    </row>
    <row r="86" spans="1:8" x14ac:dyDescent="0.35">
      <c r="A86">
        <v>1994</v>
      </c>
      <c r="B86">
        <v>9</v>
      </c>
      <c r="C86" t="s">
        <v>457</v>
      </c>
      <c r="D86">
        <v>3</v>
      </c>
      <c r="E86" t="s">
        <v>98</v>
      </c>
      <c r="F86" t="s">
        <v>39</v>
      </c>
      <c r="G86" s="5">
        <v>30</v>
      </c>
      <c r="H86" s="19">
        <v>240</v>
      </c>
    </row>
    <row r="87" spans="1:8" x14ac:dyDescent="0.35">
      <c r="A87">
        <v>1994</v>
      </c>
      <c r="B87">
        <v>9</v>
      </c>
      <c r="C87" t="s">
        <v>457</v>
      </c>
      <c r="D87">
        <v>13</v>
      </c>
      <c r="E87" t="s">
        <v>56</v>
      </c>
      <c r="F87" t="s">
        <v>36</v>
      </c>
      <c r="G87" s="5">
        <v>30</v>
      </c>
      <c r="H87" s="19">
        <v>134.399999856948</v>
      </c>
    </row>
    <row r="88" spans="1:8" x14ac:dyDescent="0.35">
      <c r="A88">
        <v>1994</v>
      </c>
      <c r="B88">
        <v>9</v>
      </c>
      <c r="C88" t="s">
        <v>457</v>
      </c>
      <c r="D88">
        <v>17</v>
      </c>
      <c r="E88" t="s">
        <v>22</v>
      </c>
      <c r="F88" t="s">
        <v>21</v>
      </c>
      <c r="G88" s="5">
        <v>30</v>
      </c>
      <c r="H88" s="19">
        <v>819</v>
      </c>
    </row>
    <row r="89" spans="1:8" x14ac:dyDescent="0.35">
      <c r="A89">
        <v>1994</v>
      </c>
      <c r="B89">
        <v>9</v>
      </c>
      <c r="C89" t="s">
        <v>457</v>
      </c>
      <c r="D89">
        <v>36</v>
      </c>
      <c r="E89" t="s">
        <v>45</v>
      </c>
      <c r="F89" t="s">
        <v>36</v>
      </c>
      <c r="G89" s="5">
        <v>30</v>
      </c>
      <c r="H89" s="19">
        <v>456</v>
      </c>
    </row>
    <row r="90" spans="1:8" x14ac:dyDescent="0.35">
      <c r="A90">
        <v>1994</v>
      </c>
      <c r="B90">
        <v>9</v>
      </c>
      <c r="C90" t="s">
        <v>457</v>
      </c>
      <c r="D90">
        <v>20</v>
      </c>
      <c r="E90" t="s">
        <v>86</v>
      </c>
      <c r="F90" t="s">
        <v>31</v>
      </c>
      <c r="G90" s="5">
        <v>26</v>
      </c>
      <c r="H90" s="19">
        <v>1684.8</v>
      </c>
    </row>
    <row r="91" spans="1:8" x14ac:dyDescent="0.35">
      <c r="A91">
        <v>1994</v>
      </c>
      <c r="B91">
        <v>9</v>
      </c>
      <c r="C91" t="s">
        <v>457</v>
      </c>
      <c r="D91">
        <v>73</v>
      </c>
      <c r="E91" t="s">
        <v>73</v>
      </c>
      <c r="F91" t="s">
        <v>36</v>
      </c>
      <c r="G91" s="5">
        <v>25</v>
      </c>
      <c r="H91" s="19">
        <v>300</v>
      </c>
    </row>
    <row r="92" spans="1:8" x14ac:dyDescent="0.35">
      <c r="A92">
        <v>1994</v>
      </c>
      <c r="B92">
        <v>9</v>
      </c>
      <c r="C92" t="s">
        <v>457</v>
      </c>
      <c r="D92">
        <v>59</v>
      </c>
      <c r="E92" t="s">
        <v>23</v>
      </c>
      <c r="F92" t="s">
        <v>24</v>
      </c>
      <c r="G92" s="5">
        <v>21</v>
      </c>
      <c r="H92" s="19">
        <v>910.79999980330399</v>
      </c>
    </row>
    <row r="93" spans="1:8" x14ac:dyDescent="0.35">
      <c r="A93">
        <v>1994</v>
      </c>
      <c r="B93">
        <v>9</v>
      </c>
      <c r="C93" t="s">
        <v>457</v>
      </c>
      <c r="D93">
        <v>5</v>
      </c>
      <c r="E93" t="s">
        <v>51</v>
      </c>
      <c r="F93" t="s">
        <v>39</v>
      </c>
      <c r="G93" s="5">
        <v>20</v>
      </c>
      <c r="H93" s="19">
        <v>340</v>
      </c>
    </row>
    <row r="94" spans="1:8" x14ac:dyDescent="0.35">
      <c r="A94">
        <v>1994</v>
      </c>
      <c r="B94">
        <v>9</v>
      </c>
      <c r="C94" t="s">
        <v>457</v>
      </c>
      <c r="D94">
        <v>15</v>
      </c>
      <c r="E94" t="s">
        <v>67</v>
      </c>
      <c r="F94" t="s">
        <v>39</v>
      </c>
      <c r="G94" s="5">
        <v>20</v>
      </c>
      <c r="H94" s="19">
        <v>248</v>
      </c>
    </row>
    <row r="95" spans="1:8" x14ac:dyDescent="0.35">
      <c r="A95">
        <v>1994</v>
      </c>
      <c r="B95">
        <v>9</v>
      </c>
      <c r="C95" t="s">
        <v>457</v>
      </c>
      <c r="D95">
        <v>28</v>
      </c>
      <c r="E95" t="s">
        <v>70</v>
      </c>
      <c r="F95" t="s">
        <v>59</v>
      </c>
      <c r="G95" s="5">
        <v>20</v>
      </c>
      <c r="H95" s="19">
        <v>728</v>
      </c>
    </row>
    <row r="96" spans="1:8" x14ac:dyDescent="0.35">
      <c r="A96">
        <v>1994</v>
      </c>
      <c r="B96">
        <v>9</v>
      </c>
      <c r="C96" t="s">
        <v>457</v>
      </c>
      <c r="D96">
        <v>34</v>
      </c>
      <c r="E96" t="s">
        <v>69</v>
      </c>
      <c r="F96" t="s">
        <v>34</v>
      </c>
      <c r="G96" s="5">
        <v>20</v>
      </c>
      <c r="H96" s="19">
        <v>224</v>
      </c>
    </row>
    <row r="97" spans="1:8" x14ac:dyDescent="0.35">
      <c r="A97">
        <v>1994</v>
      </c>
      <c r="B97">
        <v>9</v>
      </c>
      <c r="C97" t="s">
        <v>457</v>
      </c>
      <c r="D97">
        <v>55</v>
      </c>
      <c r="E97" t="s">
        <v>32</v>
      </c>
      <c r="F97" t="s">
        <v>21</v>
      </c>
      <c r="G97" s="5">
        <v>20</v>
      </c>
      <c r="H97" s="19">
        <v>384</v>
      </c>
    </row>
    <row r="98" spans="1:8" x14ac:dyDescent="0.35">
      <c r="A98">
        <v>1994</v>
      </c>
      <c r="B98">
        <v>9</v>
      </c>
      <c r="C98" t="s">
        <v>457</v>
      </c>
      <c r="D98">
        <v>71</v>
      </c>
      <c r="E98" t="s">
        <v>40</v>
      </c>
      <c r="F98" t="s">
        <v>24</v>
      </c>
      <c r="G98" s="5">
        <v>20</v>
      </c>
      <c r="H98" s="19">
        <v>344</v>
      </c>
    </row>
    <row r="99" spans="1:8" x14ac:dyDescent="0.35">
      <c r="A99">
        <v>1994</v>
      </c>
      <c r="B99">
        <v>9</v>
      </c>
      <c r="C99" t="s">
        <v>457</v>
      </c>
      <c r="D99">
        <v>19</v>
      </c>
      <c r="E99" t="s">
        <v>71</v>
      </c>
      <c r="F99" t="s">
        <v>31</v>
      </c>
      <c r="G99" s="5">
        <v>19</v>
      </c>
      <c r="H99" s="19">
        <v>138.69999999999999</v>
      </c>
    </row>
    <row r="100" spans="1:8" x14ac:dyDescent="0.35">
      <c r="A100">
        <v>1994</v>
      </c>
      <c r="B100">
        <v>9</v>
      </c>
      <c r="C100" t="s">
        <v>457</v>
      </c>
      <c r="D100">
        <v>27</v>
      </c>
      <c r="E100" t="s">
        <v>89</v>
      </c>
      <c r="F100" t="s">
        <v>31</v>
      </c>
      <c r="G100" s="5">
        <v>15</v>
      </c>
      <c r="H100" s="19">
        <v>394.875</v>
      </c>
    </row>
    <row r="101" spans="1:8" x14ac:dyDescent="0.35">
      <c r="A101">
        <v>1994</v>
      </c>
      <c r="B101">
        <v>9</v>
      </c>
      <c r="C101" t="s">
        <v>457</v>
      </c>
      <c r="D101">
        <v>29</v>
      </c>
      <c r="E101" t="s">
        <v>20</v>
      </c>
      <c r="F101" t="s">
        <v>21</v>
      </c>
      <c r="G101" s="5">
        <v>15</v>
      </c>
      <c r="H101" s="19">
        <v>1485</v>
      </c>
    </row>
    <row r="102" spans="1:8" x14ac:dyDescent="0.35">
      <c r="A102">
        <v>1994</v>
      </c>
      <c r="B102">
        <v>9</v>
      </c>
      <c r="C102" t="s">
        <v>457</v>
      </c>
      <c r="D102">
        <v>46</v>
      </c>
      <c r="E102" t="s">
        <v>64</v>
      </c>
      <c r="F102" t="s">
        <v>36</v>
      </c>
      <c r="G102" s="5">
        <v>15</v>
      </c>
      <c r="H102" s="19">
        <v>122.399999141693</v>
      </c>
    </row>
    <row r="103" spans="1:8" x14ac:dyDescent="0.35">
      <c r="A103">
        <v>1994</v>
      </c>
      <c r="B103">
        <v>9</v>
      </c>
      <c r="C103" t="s">
        <v>457</v>
      </c>
      <c r="D103">
        <v>49</v>
      </c>
      <c r="E103" t="s">
        <v>62</v>
      </c>
      <c r="F103" t="s">
        <v>31</v>
      </c>
      <c r="G103" s="5">
        <v>15</v>
      </c>
      <c r="H103" s="19">
        <v>240</v>
      </c>
    </row>
    <row r="104" spans="1:8" x14ac:dyDescent="0.35">
      <c r="A104">
        <v>1994</v>
      </c>
      <c r="B104">
        <v>9</v>
      </c>
      <c r="C104" t="s">
        <v>457</v>
      </c>
      <c r="D104">
        <v>63</v>
      </c>
      <c r="E104" t="s">
        <v>38</v>
      </c>
      <c r="F104" t="s">
        <v>39</v>
      </c>
      <c r="G104" s="5">
        <v>13</v>
      </c>
      <c r="H104" s="19">
        <v>456.3</v>
      </c>
    </row>
    <row r="105" spans="1:8" x14ac:dyDescent="0.35">
      <c r="A105">
        <v>1994</v>
      </c>
      <c r="B105">
        <v>9</v>
      </c>
      <c r="C105" t="s">
        <v>457</v>
      </c>
      <c r="D105">
        <v>18</v>
      </c>
      <c r="E105" t="s">
        <v>97</v>
      </c>
      <c r="F105" t="s">
        <v>36</v>
      </c>
      <c r="G105" s="5">
        <v>12</v>
      </c>
      <c r="H105" s="19">
        <v>600</v>
      </c>
    </row>
    <row r="106" spans="1:8" x14ac:dyDescent="0.35">
      <c r="A106">
        <v>1994</v>
      </c>
      <c r="B106">
        <v>9</v>
      </c>
      <c r="C106" t="s">
        <v>457</v>
      </c>
      <c r="D106">
        <v>54</v>
      </c>
      <c r="E106" t="s">
        <v>74</v>
      </c>
      <c r="F106" t="s">
        <v>21</v>
      </c>
      <c r="G106" s="5">
        <v>10</v>
      </c>
      <c r="H106" s="19">
        <v>53.099999912083099</v>
      </c>
    </row>
    <row r="107" spans="1:8" x14ac:dyDescent="0.35">
      <c r="A107">
        <v>1994</v>
      </c>
      <c r="B107">
        <v>9</v>
      </c>
      <c r="C107" t="s">
        <v>457</v>
      </c>
      <c r="D107">
        <v>77</v>
      </c>
      <c r="E107" t="s">
        <v>107</v>
      </c>
      <c r="F107" t="s">
        <v>39</v>
      </c>
      <c r="G107" s="5">
        <v>10</v>
      </c>
      <c r="H107" s="19">
        <v>104</v>
      </c>
    </row>
    <row r="108" spans="1:8" x14ac:dyDescent="0.35">
      <c r="A108">
        <v>1994</v>
      </c>
      <c r="B108">
        <v>9</v>
      </c>
      <c r="C108" t="s">
        <v>457</v>
      </c>
      <c r="D108">
        <v>64</v>
      </c>
      <c r="E108" t="s">
        <v>53</v>
      </c>
      <c r="F108" t="s">
        <v>27</v>
      </c>
      <c r="G108" s="5">
        <v>9</v>
      </c>
      <c r="H108" s="19">
        <v>239.4</v>
      </c>
    </row>
    <row r="109" spans="1:8" x14ac:dyDescent="0.35">
      <c r="A109">
        <v>1994</v>
      </c>
      <c r="B109">
        <v>9</v>
      </c>
      <c r="C109" t="s">
        <v>457</v>
      </c>
      <c r="D109">
        <v>30</v>
      </c>
      <c r="E109" t="s">
        <v>91</v>
      </c>
      <c r="F109" t="s">
        <v>36</v>
      </c>
      <c r="G109" s="5">
        <v>6</v>
      </c>
      <c r="H109" s="19">
        <v>124.2</v>
      </c>
    </row>
    <row r="110" spans="1:8" x14ac:dyDescent="0.35">
      <c r="A110">
        <v>1994</v>
      </c>
      <c r="B110">
        <v>9</v>
      </c>
      <c r="C110" t="s">
        <v>457</v>
      </c>
      <c r="D110">
        <v>67</v>
      </c>
      <c r="E110" t="s">
        <v>137</v>
      </c>
      <c r="F110" t="s">
        <v>34</v>
      </c>
      <c r="G110" s="5">
        <v>5</v>
      </c>
      <c r="H110" s="19">
        <v>42</v>
      </c>
    </row>
    <row r="111" spans="1:8" x14ac:dyDescent="0.35">
      <c r="A111">
        <v>1994</v>
      </c>
      <c r="B111">
        <v>9</v>
      </c>
      <c r="C111" t="s">
        <v>457</v>
      </c>
      <c r="D111">
        <v>68</v>
      </c>
      <c r="E111" t="s">
        <v>37</v>
      </c>
      <c r="F111" t="s">
        <v>31</v>
      </c>
      <c r="G111" s="5">
        <v>3</v>
      </c>
      <c r="H111" s="19">
        <v>26.999999955296499</v>
      </c>
    </row>
    <row r="112" spans="1:8" x14ac:dyDescent="0.35">
      <c r="A112">
        <v>1994</v>
      </c>
      <c r="B112">
        <v>9</v>
      </c>
      <c r="C112" t="s">
        <v>457</v>
      </c>
      <c r="D112">
        <v>51</v>
      </c>
      <c r="E112" t="s">
        <v>66</v>
      </c>
      <c r="F112" t="s">
        <v>59</v>
      </c>
      <c r="G112" s="5">
        <v>2</v>
      </c>
      <c r="H112" s="19">
        <v>76.319999873638096</v>
      </c>
    </row>
    <row r="113" spans="1:8" x14ac:dyDescent="0.35">
      <c r="A113">
        <v>1994</v>
      </c>
      <c r="B113">
        <v>9</v>
      </c>
      <c r="C113" t="s">
        <v>457</v>
      </c>
      <c r="D113">
        <v>57</v>
      </c>
      <c r="E113" t="s">
        <v>76</v>
      </c>
      <c r="F113" t="s">
        <v>27</v>
      </c>
      <c r="G113" s="5">
        <v>2</v>
      </c>
      <c r="H113" s="19">
        <v>31.2</v>
      </c>
    </row>
    <row r="114" spans="1:8" x14ac:dyDescent="0.35">
      <c r="A114">
        <v>1994</v>
      </c>
      <c r="B114">
        <v>10</v>
      </c>
      <c r="C114" t="s">
        <v>457</v>
      </c>
      <c r="D114">
        <v>62</v>
      </c>
      <c r="E114" t="s">
        <v>30</v>
      </c>
      <c r="F114" t="s">
        <v>31</v>
      </c>
      <c r="G114" s="5">
        <v>125</v>
      </c>
      <c r="H114" s="19">
        <v>4826.4999985322302</v>
      </c>
    </row>
    <row r="115" spans="1:8" x14ac:dyDescent="0.35">
      <c r="A115">
        <v>1994</v>
      </c>
      <c r="B115">
        <v>10</v>
      </c>
      <c r="C115" t="s">
        <v>457</v>
      </c>
      <c r="D115">
        <v>39</v>
      </c>
      <c r="E115" t="s">
        <v>87</v>
      </c>
      <c r="F115" t="s">
        <v>34</v>
      </c>
      <c r="G115" s="5">
        <v>90</v>
      </c>
      <c r="H115" s="19">
        <v>1252.7999993562601</v>
      </c>
    </row>
    <row r="116" spans="1:8" x14ac:dyDescent="0.35">
      <c r="A116">
        <v>1994</v>
      </c>
      <c r="B116">
        <v>10</v>
      </c>
      <c r="C116" t="s">
        <v>457</v>
      </c>
      <c r="D116">
        <v>43</v>
      </c>
      <c r="E116" t="s">
        <v>105</v>
      </c>
      <c r="F116" t="s">
        <v>34</v>
      </c>
      <c r="G116" s="5">
        <v>56</v>
      </c>
      <c r="H116" s="19">
        <v>2060.8000000000002</v>
      </c>
    </row>
    <row r="117" spans="1:8" x14ac:dyDescent="0.35">
      <c r="A117">
        <v>1994</v>
      </c>
      <c r="B117">
        <v>10</v>
      </c>
      <c r="C117" t="s">
        <v>457</v>
      </c>
      <c r="D117">
        <v>70</v>
      </c>
      <c r="E117" t="s">
        <v>96</v>
      </c>
      <c r="F117" t="s">
        <v>34</v>
      </c>
      <c r="G117" s="5">
        <v>55</v>
      </c>
      <c r="H117" s="19">
        <v>660</v>
      </c>
    </row>
    <row r="118" spans="1:8" x14ac:dyDescent="0.35">
      <c r="A118">
        <v>1994</v>
      </c>
      <c r="B118">
        <v>10</v>
      </c>
      <c r="C118" t="s">
        <v>457</v>
      </c>
      <c r="D118">
        <v>36</v>
      </c>
      <c r="E118" t="s">
        <v>45</v>
      </c>
      <c r="F118" t="s">
        <v>36</v>
      </c>
      <c r="G118" s="5">
        <v>52</v>
      </c>
      <c r="H118" s="19">
        <v>638.4</v>
      </c>
    </row>
    <row r="119" spans="1:8" x14ac:dyDescent="0.35">
      <c r="A119">
        <v>1994</v>
      </c>
      <c r="B119">
        <v>10</v>
      </c>
      <c r="C119" t="s">
        <v>457</v>
      </c>
      <c r="D119">
        <v>40</v>
      </c>
      <c r="E119" t="s">
        <v>50</v>
      </c>
      <c r="F119" t="s">
        <v>36</v>
      </c>
      <c r="G119" s="5">
        <v>50</v>
      </c>
      <c r="H119" s="19">
        <v>676.19999912381104</v>
      </c>
    </row>
    <row r="120" spans="1:8" x14ac:dyDescent="0.35">
      <c r="A120">
        <v>1994</v>
      </c>
      <c r="B120">
        <v>10</v>
      </c>
      <c r="C120" t="s">
        <v>457</v>
      </c>
      <c r="D120">
        <v>2</v>
      </c>
      <c r="E120" t="s">
        <v>33</v>
      </c>
      <c r="F120" t="s">
        <v>34</v>
      </c>
      <c r="G120" s="5">
        <v>40</v>
      </c>
      <c r="H120" s="19">
        <v>608</v>
      </c>
    </row>
    <row r="121" spans="1:8" x14ac:dyDescent="0.35">
      <c r="A121">
        <v>1994</v>
      </c>
      <c r="B121">
        <v>10</v>
      </c>
      <c r="C121" t="s">
        <v>457</v>
      </c>
      <c r="D121">
        <v>16</v>
      </c>
      <c r="E121" t="s">
        <v>46</v>
      </c>
      <c r="F121" t="s">
        <v>31</v>
      </c>
      <c r="G121" s="5">
        <v>40</v>
      </c>
      <c r="H121" s="19">
        <v>556</v>
      </c>
    </row>
    <row r="122" spans="1:8" x14ac:dyDescent="0.35">
      <c r="A122">
        <v>1994</v>
      </c>
      <c r="B122">
        <v>10</v>
      </c>
      <c r="C122" t="s">
        <v>457</v>
      </c>
      <c r="D122">
        <v>17</v>
      </c>
      <c r="E122" t="s">
        <v>22</v>
      </c>
      <c r="F122" t="s">
        <v>21</v>
      </c>
      <c r="G122" s="5">
        <v>40</v>
      </c>
      <c r="H122" s="19">
        <v>1248</v>
      </c>
    </row>
    <row r="123" spans="1:8" x14ac:dyDescent="0.35">
      <c r="A123">
        <v>1994</v>
      </c>
      <c r="B123">
        <v>10</v>
      </c>
      <c r="C123" t="s">
        <v>457</v>
      </c>
      <c r="D123">
        <v>32</v>
      </c>
      <c r="E123" t="s">
        <v>100</v>
      </c>
      <c r="F123" t="s">
        <v>24</v>
      </c>
      <c r="G123" s="5">
        <v>40</v>
      </c>
      <c r="H123" s="19">
        <v>921.59999847412098</v>
      </c>
    </row>
    <row r="124" spans="1:8" x14ac:dyDescent="0.35">
      <c r="A124">
        <v>1994</v>
      </c>
      <c r="B124">
        <v>10</v>
      </c>
      <c r="C124" t="s">
        <v>457</v>
      </c>
      <c r="D124">
        <v>59</v>
      </c>
      <c r="E124" t="s">
        <v>23</v>
      </c>
      <c r="F124" t="s">
        <v>24</v>
      </c>
      <c r="G124" s="5">
        <v>40</v>
      </c>
      <c r="H124" s="19">
        <v>1430</v>
      </c>
    </row>
    <row r="125" spans="1:8" x14ac:dyDescent="0.35">
      <c r="A125">
        <v>1994</v>
      </c>
      <c r="B125">
        <v>10</v>
      </c>
      <c r="C125" t="s">
        <v>457</v>
      </c>
      <c r="D125">
        <v>68</v>
      </c>
      <c r="E125" t="s">
        <v>37</v>
      </c>
      <c r="F125" t="s">
        <v>31</v>
      </c>
      <c r="G125" s="5">
        <v>38</v>
      </c>
      <c r="H125" s="19">
        <v>364.99999977648201</v>
      </c>
    </row>
    <row r="126" spans="1:8" x14ac:dyDescent="0.35">
      <c r="A126">
        <v>1994</v>
      </c>
      <c r="B126">
        <v>10</v>
      </c>
      <c r="C126" t="s">
        <v>457</v>
      </c>
      <c r="D126">
        <v>28</v>
      </c>
      <c r="E126" t="s">
        <v>70</v>
      </c>
      <c r="F126" t="s">
        <v>59</v>
      </c>
      <c r="G126" s="5">
        <v>32</v>
      </c>
      <c r="H126" s="19">
        <v>1164.8</v>
      </c>
    </row>
    <row r="127" spans="1:8" x14ac:dyDescent="0.35">
      <c r="A127">
        <v>1994</v>
      </c>
      <c r="B127">
        <v>10</v>
      </c>
      <c r="C127" t="s">
        <v>457</v>
      </c>
      <c r="D127">
        <v>6</v>
      </c>
      <c r="E127" t="s">
        <v>114</v>
      </c>
      <c r="F127" t="s">
        <v>39</v>
      </c>
      <c r="G127" s="5">
        <v>30</v>
      </c>
      <c r="H127" s="19">
        <v>600</v>
      </c>
    </row>
    <row r="128" spans="1:8" x14ac:dyDescent="0.35">
      <c r="A128">
        <v>1994</v>
      </c>
      <c r="B128">
        <v>10</v>
      </c>
      <c r="C128" t="s">
        <v>457</v>
      </c>
      <c r="D128">
        <v>49</v>
      </c>
      <c r="E128" t="s">
        <v>62</v>
      </c>
      <c r="F128" t="s">
        <v>31</v>
      </c>
      <c r="G128" s="5">
        <v>30</v>
      </c>
      <c r="H128" s="19">
        <v>480</v>
      </c>
    </row>
    <row r="129" spans="1:8" x14ac:dyDescent="0.35">
      <c r="A129">
        <v>1994</v>
      </c>
      <c r="B129">
        <v>10</v>
      </c>
      <c r="C129" t="s">
        <v>457</v>
      </c>
      <c r="D129">
        <v>53</v>
      </c>
      <c r="E129" t="s">
        <v>25</v>
      </c>
      <c r="F129" t="s">
        <v>21</v>
      </c>
      <c r="G129" s="5">
        <v>30</v>
      </c>
      <c r="H129" s="19">
        <v>786</v>
      </c>
    </row>
    <row r="130" spans="1:8" x14ac:dyDescent="0.35">
      <c r="A130">
        <v>1994</v>
      </c>
      <c r="B130">
        <v>10</v>
      </c>
      <c r="C130" t="s">
        <v>457</v>
      </c>
      <c r="D130">
        <v>58</v>
      </c>
      <c r="E130" t="s">
        <v>79</v>
      </c>
      <c r="F130" t="s">
        <v>36</v>
      </c>
      <c r="G130" s="5">
        <v>30</v>
      </c>
      <c r="H130" s="19">
        <v>286.19999952614302</v>
      </c>
    </row>
    <row r="131" spans="1:8" x14ac:dyDescent="0.35">
      <c r="A131">
        <v>1994</v>
      </c>
      <c r="B131">
        <v>10</v>
      </c>
      <c r="C131" t="s">
        <v>457</v>
      </c>
      <c r="D131">
        <v>65</v>
      </c>
      <c r="E131" t="s">
        <v>88</v>
      </c>
      <c r="F131" t="s">
        <v>39</v>
      </c>
      <c r="G131" s="5">
        <v>30</v>
      </c>
      <c r="H131" s="19">
        <v>453.59999924898102</v>
      </c>
    </row>
    <row r="132" spans="1:8" x14ac:dyDescent="0.35">
      <c r="A132">
        <v>1994</v>
      </c>
      <c r="B132">
        <v>10</v>
      </c>
      <c r="C132" t="s">
        <v>457</v>
      </c>
      <c r="D132">
        <v>66</v>
      </c>
      <c r="E132" t="s">
        <v>93</v>
      </c>
      <c r="F132" t="s">
        <v>39</v>
      </c>
      <c r="G132" s="5">
        <v>30</v>
      </c>
      <c r="H132" s="19">
        <v>408</v>
      </c>
    </row>
    <row r="133" spans="1:8" x14ac:dyDescent="0.35">
      <c r="A133">
        <v>1994</v>
      </c>
      <c r="B133">
        <v>10</v>
      </c>
      <c r="C133" t="s">
        <v>457</v>
      </c>
      <c r="D133">
        <v>18</v>
      </c>
      <c r="E133" t="s">
        <v>97</v>
      </c>
      <c r="F133" t="s">
        <v>36</v>
      </c>
      <c r="G133" s="5">
        <v>25</v>
      </c>
      <c r="H133" s="19">
        <v>1124.9999981373501</v>
      </c>
    </row>
    <row r="134" spans="1:8" x14ac:dyDescent="0.35">
      <c r="A134">
        <v>1994</v>
      </c>
      <c r="B134">
        <v>10</v>
      </c>
      <c r="C134" t="s">
        <v>457</v>
      </c>
      <c r="D134">
        <v>29</v>
      </c>
      <c r="E134" t="s">
        <v>20</v>
      </c>
      <c r="F134" t="s">
        <v>21</v>
      </c>
      <c r="G134" s="5">
        <v>25</v>
      </c>
      <c r="H134" s="19">
        <v>2227.4999963119599</v>
      </c>
    </row>
    <row r="135" spans="1:8" x14ac:dyDescent="0.35">
      <c r="A135">
        <v>1994</v>
      </c>
      <c r="B135">
        <v>10</v>
      </c>
      <c r="C135" t="s">
        <v>457</v>
      </c>
      <c r="D135">
        <v>56</v>
      </c>
      <c r="E135" t="s">
        <v>26</v>
      </c>
      <c r="F135" t="s">
        <v>27</v>
      </c>
      <c r="G135" s="5">
        <v>24</v>
      </c>
      <c r="H135" s="19">
        <v>729.6</v>
      </c>
    </row>
    <row r="136" spans="1:8" x14ac:dyDescent="0.35">
      <c r="A136">
        <v>1994</v>
      </c>
      <c r="B136">
        <v>10</v>
      </c>
      <c r="C136" t="s">
        <v>457</v>
      </c>
      <c r="D136">
        <v>69</v>
      </c>
      <c r="E136" t="s">
        <v>48</v>
      </c>
      <c r="F136" t="s">
        <v>24</v>
      </c>
      <c r="G136" s="5">
        <v>23</v>
      </c>
      <c r="H136" s="19">
        <v>662.4</v>
      </c>
    </row>
    <row r="137" spans="1:8" x14ac:dyDescent="0.35">
      <c r="A137">
        <v>1994</v>
      </c>
      <c r="B137">
        <v>10</v>
      </c>
      <c r="C137" t="s">
        <v>457</v>
      </c>
      <c r="D137">
        <v>1</v>
      </c>
      <c r="E137" t="s">
        <v>43</v>
      </c>
      <c r="F137" t="s">
        <v>34</v>
      </c>
      <c r="G137" s="5">
        <v>20</v>
      </c>
      <c r="H137" s="19">
        <v>288</v>
      </c>
    </row>
    <row r="138" spans="1:8" x14ac:dyDescent="0.35">
      <c r="A138">
        <v>1994</v>
      </c>
      <c r="B138">
        <v>10</v>
      </c>
      <c r="C138" t="s">
        <v>457</v>
      </c>
      <c r="D138">
        <v>4</v>
      </c>
      <c r="E138" t="s">
        <v>109</v>
      </c>
      <c r="F138" t="s">
        <v>39</v>
      </c>
      <c r="G138" s="5">
        <v>20</v>
      </c>
      <c r="H138" s="19">
        <v>352</v>
      </c>
    </row>
    <row r="139" spans="1:8" x14ac:dyDescent="0.35">
      <c r="A139">
        <v>1994</v>
      </c>
      <c r="B139">
        <v>10</v>
      </c>
      <c r="C139" t="s">
        <v>457</v>
      </c>
      <c r="D139">
        <v>72</v>
      </c>
      <c r="E139" t="s">
        <v>42</v>
      </c>
      <c r="F139" t="s">
        <v>24</v>
      </c>
      <c r="G139" s="5">
        <v>20</v>
      </c>
      <c r="H139" s="19">
        <v>556</v>
      </c>
    </row>
    <row r="140" spans="1:8" x14ac:dyDescent="0.35">
      <c r="A140">
        <v>1994</v>
      </c>
      <c r="B140">
        <v>10</v>
      </c>
      <c r="C140" t="s">
        <v>457</v>
      </c>
      <c r="D140">
        <v>19</v>
      </c>
      <c r="E140" t="s">
        <v>71</v>
      </c>
      <c r="F140" t="s">
        <v>31</v>
      </c>
      <c r="G140" s="5">
        <v>15</v>
      </c>
      <c r="H140" s="19">
        <v>109.5</v>
      </c>
    </row>
    <row r="141" spans="1:8" x14ac:dyDescent="0.35">
      <c r="A141">
        <v>1994</v>
      </c>
      <c r="B141">
        <v>10</v>
      </c>
      <c r="C141" t="s">
        <v>457</v>
      </c>
      <c r="D141">
        <v>34</v>
      </c>
      <c r="E141" t="s">
        <v>69</v>
      </c>
      <c r="F141" t="s">
        <v>34</v>
      </c>
      <c r="G141" s="5">
        <v>14</v>
      </c>
      <c r="H141" s="19">
        <v>156.80000000000001</v>
      </c>
    </row>
    <row r="142" spans="1:8" x14ac:dyDescent="0.35">
      <c r="A142">
        <v>1994</v>
      </c>
      <c r="B142">
        <v>10</v>
      </c>
      <c r="C142" t="s">
        <v>457</v>
      </c>
      <c r="D142">
        <v>11</v>
      </c>
      <c r="E142" t="s">
        <v>92</v>
      </c>
      <c r="F142" t="s">
        <v>24</v>
      </c>
      <c r="G142" s="5">
        <v>12</v>
      </c>
      <c r="H142" s="19">
        <v>201.6</v>
      </c>
    </row>
    <row r="143" spans="1:8" x14ac:dyDescent="0.35">
      <c r="A143">
        <v>1994</v>
      </c>
      <c r="B143">
        <v>10</v>
      </c>
      <c r="C143" t="s">
        <v>457</v>
      </c>
      <c r="D143">
        <v>30</v>
      </c>
      <c r="E143" t="s">
        <v>91</v>
      </c>
      <c r="F143" t="s">
        <v>36</v>
      </c>
      <c r="G143" s="5">
        <v>10</v>
      </c>
      <c r="H143" s="19">
        <v>207</v>
      </c>
    </row>
    <row r="144" spans="1:8" x14ac:dyDescent="0.35">
      <c r="A144">
        <v>1994</v>
      </c>
      <c r="B144">
        <v>10</v>
      </c>
      <c r="C144" t="s">
        <v>457</v>
      </c>
      <c r="D144">
        <v>41</v>
      </c>
      <c r="E144" t="s">
        <v>44</v>
      </c>
      <c r="F144" t="s">
        <v>36</v>
      </c>
      <c r="G144" s="5">
        <v>10</v>
      </c>
      <c r="H144" s="19">
        <v>77</v>
      </c>
    </row>
    <row r="145" spans="1:8" x14ac:dyDescent="0.35">
      <c r="A145">
        <v>1994</v>
      </c>
      <c r="B145">
        <v>10</v>
      </c>
      <c r="C145" t="s">
        <v>457</v>
      </c>
      <c r="D145">
        <v>75</v>
      </c>
      <c r="E145" t="s">
        <v>54</v>
      </c>
      <c r="F145" t="s">
        <v>34</v>
      </c>
      <c r="G145" s="5">
        <v>10</v>
      </c>
      <c r="H145" s="19">
        <v>62</v>
      </c>
    </row>
    <row r="146" spans="1:8" x14ac:dyDescent="0.35">
      <c r="A146">
        <v>1994</v>
      </c>
      <c r="B146">
        <v>10</v>
      </c>
      <c r="C146" t="s">
        <v>457</v>
      </c>
      <c r="D146">
        <v>42</v>
      </c>
      <c r="E146" t="s">
        <v>68</v>
      </c>
      <c r="F146" t="s">
        <v>27</v>
      </c>
      <c r="G146" s="5">
        <v>8</v>
      </c>
      <c r="H146" s="19">
        <v>89.6</v>
      </c>
    </row>
    <row r="147" spans="1:8" x14ac:dyDescent="0.35">
      <c r="A147">
        <v>1994</v>
      </c>
      <c r="B147">
        <v>10</v>
      </c>
      <c r="C147" t="s">
        <v>457</v>
      </c>
      <c r="D147">
        <v>54</v>
      </c>
      <c r="E147" t="s">
        <v>74</v>
      </c>
      <c r="F147" t="s">
        <v>21</v>
      </c>
      <c r="G147" s="5">
        <v>5</v>
      </c>
      <c r="H147" s="19">
        <v>29.5</v>
      </c>
    </row>
    <row r="148" spans="1:8" x14ac:dyDescent="0.35">
      <c r="A148">
        <v>1994</v>
      </c>
      <c r="B148">
        <v>10</v>
      </c>
      <c r="C148" t="s">
        <v>457</v>
      </c>
      <c r="D148">
        <v>71</v>
      </c>
      <c r="E148" t="s">
        <v>40</v>
      </c>
      <c r="F148" t="s">
        <v>24</v>
      </c>
      <c r="G148" s="5">
        <v>5</v>
      </c>
      <c r="H148" s="19">
        <v>86</v>
      </c>
    </row>
    <row r="149" spans="1:8" x14ac:dyDescent="0.35">
      <c r="A149">
        <v>1994</v>
      </c>
      <c r="B149">
        <v>11</v>
      </c>
      <c r="C149" t="s">
        <v>457</v>
      </c>
      <c r="D149">
        <v>17</v>
      </c>
      <c r="E149" t="s">
        <v>22</v>
      </c>
      <c r="F149" t="s">
        <v>21</v>
      </c>
      <c r="G149" s="5">
        <v>98</v>
      </c>
      <c r="H149" s="19">
        <v>2948.3999983727899</v>
      </c>
    </row>
    <row r="150" spans="1:8" x14ac:dyDescent="0.35">
      <c r="A150">
        <v>1994</v>
      </c>
      <c r="B150">
        <v>11</v>
      </c>
      <c r="C150" t="s">
        <v>457</v>
      </c>
      <c r="D150">
        <v>72</v>
      </c>
      <c r="E150" t="s">
        <v>42</v>
      </c>
      <c r="F150" t="s">
        <v>24</v>
      </c>
      <c r="G150" s="5">
        <v>90</v>
      </c>
      <c r="H150" s="19">
        <v>2397.7499958574699</v>
      </c>
    </row>
    <row r="151" spans="1:8" x14ac:dyDescent="0.35">
      <c r="A151">
        <v>1994</v>
      </c>
      <c r="B151">
        <v>11</v>
      </c>
      <c r="C151" t="s">
        <v>457</v>
      </c>
      <c r="D151">
        <v>31</v>
      </c>
      <c r="E151" t="s">
        <v>57</v>
      </c>
      <c r="F151" t="s">
        <v>24</v>
      </c>
      <c r="G151" s="5">
        <v>85</v>
      </c>
      <c r="H151" s="19">
        <v>687.99999758601098</v>
      </c>
    </row>
    <row r="152" spans="1:8" x14ac:dyDescent="0.35">
      <c r="A152">
        <v>1994</v>
      </c>
      <c r="B152">
        <v>11</v>
      </c>
      <c r="C152" t="s">
        <v>457</v>
      </c>
      <c r="D152">
        <v>35</v>
      </c>
      <c r="E152" t="s">
        <v>49</v>
      </c>
      <c r="F152" t="s">
        <v>34</v>
      </c>
      <c r="G152" s="5">
        <v>80</v>
      </c>
      <c r="H152" s="19">
        <v>1000.79999399185</v>
      </c>
    </row>
    <row r="153" spans="1:8" x14ac:dyDescent="0.35">
      <c r="A153">
        <v>1994</v>
      </c>
      <c r="B153">
        <v>11</v>
      </c>
      <c r="C153" t="s">
        <v>457</v>
      </c>
      <c r="D153">
        <v>63</v>
      </c>
      <c r="E153" t="s">
        <v>38</v>
      </c>
      <c r="F153" t="s">
        <v>39</v>
      </c>
      <c r="G153" s="5">
        <v>80</v>
      </c>
      <c r="H153" s="19">
        <v>2386.7999832630098</v>
      </c>
    </row>
    <row r="154" spans="1:8" x14ac:dyDescent="0.35">
      <c r="A154">
        <v>1994</v>
      </c>
      <c r="B154">
        <v>11</v>
      </c>
      <c r="C154" t="s">
        <v>457</v>
      </c>
      <c r="D154">
        <v>26</v>
      </c>
      <c r="E154" t="s">
        <v>41</v>
      </c>
      <c r="F154" t="s">
        <v>31</v>
      </c>
      <c r="G154" s="5">
        <v>74</v>
      </c>
      <c r="H154" s="19">
        <v>1655.84999257922</v>
      </c>
    </row>
    <row r="155" spans="1:8" x14ac:dyDescent="0.35">
      <c r="A155">
        <v>1994</v>
      </c>
      <c r="B155">
        <v>11</v>
      </c>
      <c r="C155" t="s">
        <v>457</v>
      </c>
      <c r="D155">
        <v>71</v>
      </c>
      <c r="E155" t="s">
        <v>40</v>
      </c>
      <c r="F155" t="s">
        <v>24</v>
      </c>
      <c r="G155" s="5">
        <v>70</v>
      </c>
      <c r="H155" s="19">
        <v>1135.1999989748001</v>
      </c>
    </row>
    <row r="156" spans="1:8" x14ac:dyDescent="0.35">
      <c r="A156">
        <v>1994</v>
      </c>
      <c r="B156">
        <v>11</v>
      </c>
      <c r="C156" t="s">
        <v>457</v>
      </c>
      <c r="D156">
        <v>18</v>
      </c>
      <c r="E156" t="s">
        <v>97</v>
      </c>
      <c r="F156" t="s">
        <v>36</v>
      </c>
      <c r="G156" s="5">
        <v>60</v>
      </c>
      <c r="H156" s="19">
        <v>2549.9999932944702</v>
      </c>
    </row>
    <row r="157" spans="1:8" x14ac:dyDescent="0.35">
      <c r="A157">
        <v>1994</v>
      </c>
      <c r="B157">
        <v>11</v>
      </c>
      <c r="C157" t="s">
        <v>457</v>
      </c>
      <c r="D157">
        <v>36</v>
      </c>
      <c r="E157" t="s">
        <v>45</v>
      </c>
      <c r="F157" t="s">
        <v>36</v>
      </c>
      <c r="G157" s="5">
        <v>60</v>
      </c>
      <c r="H157" s="19">
        <v>790.399998188018</v>
      </c>
    </row>
    <row r="158" spans="1:8" x14ac:dyDescent="0.35">
      <c r="A158">
        <v>1994</v>
      </c>
      <c r="B158">
        <v>11</v>
      </c>
      <c r="C158" t="s">
        <v>457</v>
      </c>
      <c r="D158">
        <v>30</v>
      </c>
      <c r="E158" t="s">
        <v>91</v>
      </c>
      <c r="F158" t="s">
        <v>36</v>
      </c>
      <c r="G158" s="5">
        <v>58</v>
      </c>
      <c r="H158" s="19">
        <v>1047.4199977174401</v>
      </c>
    </row>
    <row r="159" spans="1:8" x14ac:dyDescent="0.35">
      <c r="A159">
        <v>1994</v>
      </c>
      <c r="B159">
        <v>11</v>
      </c>
      <c r="C159" t="s">
        <v>457</v>
      </c>
      <c r="D159">
        <v>59</v>
      </c>
      <c r="E159" t="s">
        <v>23</v>
      </c>
      <c r="F159" t="s">
        <v>24</v>
      </c>
      <c r="G159" s="5">
        <v>58</v>
      </c>
      <c r="H159" s="19">
        <v>2228.5999871492299</v>
      </c>
    </row>
    <row r="160" spans="1:8" x14ac:dyDescent="0.35">
      <c r="A160">
        <v>1994</v>
      </c>
      <c r="B160">
        <v>11</v>
      </c>
      <c r="C160" t="s">
        <v>457</v>
      </c>
      <c r="D160">
        <v>2</v>
      </c>
      <c r="E160" t="s">
        <v>33</v>
      </c>
      <c r="F160" t="s">
        <v>34</v>
      </c>
      <c r="G160" s="5">
        <v>56</v>
      </c>
      <c r="H160" s="19">
        <v>680.95999746322605</v>
      </c>
    </row>
    <row r="161" spans="1:8" x14ac:dyDescent="0.35">
      <c r="A161">
        <v>1994</v>
      </c>
      <c r="B161">
        <v>11</v>
      </c>
      <c r="C161" t="s">
        <v>457</v>
      </c>
      <c r="D161">
        <v>4</v>
      </c>
      <c r="E161" t="s">
        <v>109</v>
      </c>
      <c r="F161" t="s">
        <v>39</v>
      </c>
      <c r="G161" s="5">
        <v>52</v>
      </c>
      <c r="H161" s="19">
        <v>883.51999952793096</v>
      </c>
    </row>
    <row r="162" spans="1:8" x14ac:dyDescent="0.35">
      <c r="A162">
        <v>1994</v>
      </c>
      <c r="B162">
        <v>11</v>
      </c>
      <c r="C162" t="s">
        <v>457</v>
      </c>
      <c r="D162">
        <v>11</v>
      </c>
      <c r="E162" t="s">
        <v>92</v>
      </c>
      <c r="F162" t="s">
        <v>24</v>
      </c>
      <c r="G162" s="5">
        <v>50</v>
      </c>
      <c r="H162" s="19">
        <v>671.99999749660401</v>
      </c>
    </row>
    <row r="163" spans="1:8" x14ac:dyDescent="0.35">
      <c r="A163">
        <v>1994</v>
      </c>
      <c r="B163">
        <v>11</v>
      </c>
      <c r="C163" t="s">
        <v>457</v>
      </c>
      <c r="D163">
        <v>75</v>
      </c>
      <c r="E163" t="s">
        <v>54</v>
      </c>
      <c r="F163" t="s">
        <v>34</v>
      </c>
      <c r="G163" s="5">
        <v>50</v>
      </c>
      <c r="H163" s="19">
        <v>310</v>
      </c>
    </row>
    <row r="164" spans="1:8" x14ac:dyDescent="0.35">
      <c r="A164">
        <v>1994</v>
      </c>
      <c r="B164">
        <v>11</v>
      </c>
      <c r="C164" t="s">
        <v>457</v>
      </c>
      <c r="D164">
        <v>51</v>
      </c>
      <c r="E164" t="s">
        <v>66</v>
      </c>
      <c r="F164" t="s">
        <v>59</v>
      </c>
      <c r="G164" s="5">
        <v>48</v>
      </c>
      <c r="H164" s="19">
        <v>1628.1599939346299</v>
      </c>
    </row>
    <row r="165" spans="1:8" x14ac:dyDescent="0.35">
      <c r="A165">
        <v>1994</v>
      </c>
      <c r="B165">
        <v>11</v>
      </c>
      <c r="C165" t="s">
        <v>457</v>
      </c>
      <c r="D165">
        <v>23</v>
      </c>
      <c r="E165" t="s">
        <v>75</v>
      </c>
      <c r="F165" t="s">
        <v>27</v>
      </c>
      <c r="G165" s="5">
        <v>40</v>
      </c>
      <c r="H165" s="19">
        <v>288</v>
      </c>
    </row>
    <row r="166" spans="1:8" x14ac:dyDescent="0.35">
      <c r="A166">
        <v>1994</v>
      </c>
      <c r="B166">
        <v>11</v>
      </c>
      <c r="C166" t="s">
        <v>457</v>
      </c>
      <c r="D166">
        <v>43</v>
      </c>
      <c r="E166" t="s">
        <v>105</v>
      </c>
      <c r="F166" t="s">
        <v>34</v>
      </c>
      <c r="G166" s="5">
        <v>40</v>
      </c>
      <c r="H166" s="19">
        <v>1398.39999890327</v>
      </c>
    </row>
    <row r="167" spans="1:8" x14ac:dyDescent="0.35">
      <c r="A167">
        <v>1994</v>
      </c>
      <c r="B167">
        <v>11</v>
      </c>
      <c r="C167" t="s">
        <v>457</v>
      </c>
      <c r="D167">
        <v>55</v>
      </c>
      <c r="E167" t="s">
        <v>32</v>
      </c>
      <c r="F167" t="s">
        <v>21</v>
      </c>
      <c r="G167" s="5">
        <v>40</v>
      </c>
      <c r="H167" s="19">
        <v>614.39999771118096</v>
      </c>
    </row>
    <row r="168" spans="1:8" x14ac:dyDescent="0.35">
      <c r="A168">
        <v>1994</v>
      </c>
      <c r="B168">
        <v>11</v>
      </c>
      <c r="C168" t="s">
        <v>457</v>
      </c>
      <c r="D168">
        <v>65</v>
      </c>
      <c r="E168" t="s">
        <v>88</v>
      </c>
      <c r="F168" t="s">
        <v>39</v>
      </c>
      <c r="G168" s="5">
        <v>40</v>
      </c>
      <c r="H168" s="19">
        <v>672</v>
      </c>
    </row>
    <row r="169" spans="1:8" x14ac:dyDescent="0.35">
      <c r="A169">
        <v>1994</v>
      </c>
      <c r="B169">
        <v>11</v>
      </c>
      <c r="C169" t="s">
        <v>457</v>
      </c>
      <c r="D169">
        <v>76</v>
      </c>
      <c r="E169" t="s">
        <v>55</v>
      </c>
      <c r="F169" t="s">
        <v>34</v>
      </c>
      <c r="G169" s="5">
        <v>36</v>
      </c>
      <c r="H169" s="19">
        <v>518.4</v>
      </c>
    </row>
    <row r="170" spans="1:8" x14ac:dyDescent="0.35">
      <c r="A170">
        <v>1994</v>
      </c>
      <c r="B170">
        <v>11</v>
      </c>
      <c r="C170" t="s">
        <v>457</v>
      </c>
      <c r="D170">
        <v>41</v>
      </c>
      <c r="E170" t="s">
        <v>44</v>
      </c>
      <c r="F170" t="s">
        <v>36</v>
      </c>
      <c r="G170" s="5">
        <v>32</v>
      </c>
      <c r="H170" s="19">
        <v>241.779999931156</v>
      </c>
    </row>
    <row r="171" spans="1:8" x14ac:dyDescent="0.35">
      <c r="A171">
        <v>1994</v>
      </c>
      <c r="B171">
        <v>11</v>
      </c>
      <c r="C171" t="s">
        <v>457</v>
      </c>
      <c r="D171">
        <v>46</v>
      </c>
      <c r="E171" t="s">
        <v>64</v>
      </c>
      <c r="F171" t="s">
        <v>36</v>
      </c>
      <c r="G171" s="5">
        <v>30</v>
      </c>
      <c r="H171" s="19">
        <v>288</v>
      </c>
    </row>
    <row r="172" spans="1:8" x14ac:dyDescent="0.35">
      <c r="A172">
        <v>1994</v>
      </c>
      <c r="B172">
        <v>11</v>
      </c>
      <c r="C172" t="s">
        <v>457</v>
      </c>
      <c r="D172">
        <v>58</v>
      </c>
      <c r="E172" t="s">
        <v>79</v>
      </c>
      <c r="F172" t="s">
        <v>36</v>
      </c>
      <c r="G172" s="5">
        <v>30</v>
      </c>
      <c r="H172" s="19">
        <v>254.39999905228601</v>
      </c>
    </row>
    <row r="173" spans="1:8" x14ac:dyDescent="0.35">
      <c r="A173">
        <v>1994</v>
      </c>
      <c r="B173">
        <v>11</v>
      </c>
      <c r="C173" t="s">
        <v>457</v>
      </c>
      <c r="D173">
        <v>37</v>
      </c>
      <c r="E173" t="s">
        <v>61</v>
      </c>
      <c r="F173" t="s">
        <v>36</v>
      </c>
      <c r="G173" s="5">
        <v>28</v>
      </c>
      <c r="H173" s="19">
        <v>582.4</v>
      </c>
    </row>
    <row r="174" spans="1:8" x14ac:dyDescent="0.35">
      <c r="A174">
        <v>1994</v>
      </c>
      <c r="B174">
        <v>11</v>
      </c>
      <c r="C174" t="s">
        <v>457</v>
      </c>
      <c r="D174">
        <v>52</v>
      </c>
      <c r="E174" t="s">
        <v>122</v>
      </c>
      <c r="F174" t="s">
        <v>27</v>
      </c>
      <c r="G174" s="5">
        <v>28</v>
      </c>
      <c r="H174" s="19">
        <v>156.80000000000001</v>
      </c>
    </row>
    <row r="175" spans="1:8" x14ac:dyDescent="0.35">
      <c r="A175">
        <v>1994</v>
      </c>
      <c r="B175">
        <v>11</v>
      </c>
      <c r="C175" t="s">
        <v>457</v>
      </c>
      <c r="D175">
        <v>62</v>
      </c>
      <c r="E175" t="s">
        <v>30</v>
      </c>
      <c r="F175" t="s">
        <v>31</v>
      </c>
      <c r="G175" s="5">
        <v>28</v>
      </c>
      <c r="H175" s="19">
        <v>1103.2</v>
      </c>
    </row>
    <row r="176" spans="1:8" x14ac:dyDescent="0.35">
      <c r="A176">
        <v>1994</v>
      </c>
      <c r="B176">
        <v>11</v>
      </c>
      <c r="C176" t="s">
        <v>457</v>
      </c>
      <c r="D176">
        <v>16</v>
      </c>
      <c r="E176" t="s">
        <v>46</v>
      </c>
      <c r="F176" t="s">
        <v>31</v>
      </c>
      <c r="G176" s="5">
        <v>21</v>
      </c>
      <c r="H176" s="19">
        <v>248.11499826014</v>
      </c>
    </row>
    <row r="177" spans="1:8" x14ac:dyDescent="0.35">
      <c r="A177">
        <v>1994</v>
      </c>
      <c r="B177">
        <v>11</v>
      </c>
      <c r="C177" t="s">
        <v>457</v>
      </c>
      <c r="D177">
        <v>38</v>
      </c>
      <c r="E177" t="s">
        <v>85</v>
      </c>
      <c r="F177" t="s">
        <v>34</v>
      </c>
      <c r="G177" s="5">
        <v>20</v>
      </c>
      <c r="H177" s="19">
        <v>4005.1999968588302</v>
      </c>
    </row>
    <row r="178" spans="1:8" x14ac:dyDescent="0.35">
      <c r="A178">
        <v>1994</v>
      </c>
      <c r="B178">
        <v>11</v>
      </c>
      <c r="C178" t="s">
        <v>457</v>
      </c>
      <c r="D178">
        <v>68</v>
      </c>
      <c r="E178" t="s">
        <v>37</v>
      </c>
      <c r="F178" t="s">
        <v>31</v>
      </c>
      <c r="G178" s="5">
        <v>20</v>
      </c>
      <c r="H178" s="19">
        <v>200</v>
      </c>
    </row>
    <row r="179" spans="1:8" x14ac:dyDescent="0.35">
      <c r="A179">
        <v>1994</v>
      </c>
      <c r="B179">
        <v>11</v>
      </c>
      <c r="C179" t="s">
        <v>457</v>
      </c>
      <c r="D179">
        <v>14</v>
      </c>
      <c r="E179" t="s">
        <v>63</v>
      </c>
      <c r="F179" t="s">
        <v>59</v>
      </c>
      <c r="G179" s="5">
        <v>19</v>
      </c>
      <c r="H179" s="19">
        <v>353.4</v>
      </c>
    </row>
    <row r="180" spans="1:8" x14ac:dyDescent="0.35">
      <c r="A180">
        <v>1994</v>
      </c>
      <c r="B180">
        <v>11</v>
      </c>
      <c r="C180" t="s">
        <v>457</v>
      </c>
      <c r="D180">
        <v>47</v>
      </c>
      <c r="E180" t="s">
        <v>72</v>
      </c>
      <c r="F180" t="s">
        <v>31</v>
      </c>
      <c r="G180" s="5">
        <v>16</v>
      </c>
      <c r="H180" s="19">
        <v>97.279999637603694</v>
      </c>
    </row>
    <row r="181" spans="1:8" x14ac:dyDescent="0.35">
      <c r="A181">
        <v>1994</v>
      </c>
      <c r="B181">
        <v>11</v>
      </c>
      <c r="C181" t="s">
        <v>457</v>
      </c>
      <c r="D181">
        <v>57</v>
      </c>
      <c r="E181" t="s">
        <v>76</v>
      </c>
      <c r="F181" t="s">
        <v>27</v>
      </c>
      <c r="G181" s="5">
        <v>16</v>
      </c>
      <c r="H181" s="19">
        <v>249.6</v>
      </c>
    </row>
    <row r="182" spans="1:8" x14ac:dyDescent="0.35">
      <c r="A182">
        <v>1994</v>
      </c>
      <c r="B182">
        <v>11</v>
      </c>
      <c r="C182" t="s">
        <v>457</v>
      </c>
      <c r="D182">
        <v>54</v>
      </c>
      <c r="E182" t="s">
        <v>74</v>
      </c>
      <c r="F182" t="s">
        <v>21</v>
      </c>
      <c r="G182" s="5">
        <v>15</v>
      </c>
      <c r="H182" s="19">
        <v>88.5</v>
      </c>
    </row>
    <row r="183" spans="1:8" x14ac:dyDescent="0.35">
      <c r="A183">
        <v>1994</v>
      </c>
      <c r="B183">
        <v>11</v>
      </c>
      <c r="C183" t="s">
        <v>457</v>
      </c>
      <c r="D183">
        <v>28</v>
      </c>
      <c r="E183" t="s">
        <v>70</v>
      </c>
      <c r="F183" t="s">
        <v>59</v>
      </c>
      <c r="G183" s="5">
        <v>14</v>
      </c>
      <c r="H183" s="19">
        <v>509.6</v>
      </c>
    </row>
    <row r="184" spans="1:8" x14ac:dyDescent="0.35">
      <c r="A184">
        <v>1994</v>
      </c>
      <c r="B184">
        <v>11</v>
      </c>
      <c r="C184" t="s">
        <v>457</v>
      </c>
      <c r="D184">
        <v>13</v>
      </c>
      <c r="E184" t="s">
        <v>56</v>
      </c>
      <c r="F184" t="s">
        <v>36</v>
      </c>
      <c r="G184" s="5">
        <v>12</v>
      </c>
      <c r="H184" s="19">
        <v>57.6</v>
      </c>
    </row>
    <row r="185" spans="1:8" x14ac:dyDescent="0.35">
      <c r="A185">
        <v>1994</v>
      </c>
      <c r="B185">
        <v>11</v>
      </c>
      <c r="C185" t="s">
        <v>457</v>
      </c>
      <c r="D185">
        <v>56</v>
      </c>
      <c r="E185" t="s">
        <v>26</v>
      </c>
      <c r="F185" t="s">
        <v>27</v>
      </c>
      <c r="G185" s="5">
        <v>12</v>
      </c>
      <c r="H185" s="19">
        <v>346.559999728202</v>
      </c>
    </row>
    <row r="186" spans="1:8" x14ac:dyDescent="0.35">
      <c r="A186">
        <v>1994</v>
      </c>
      <c r="B186">
        <v>11</v>
      </c>
      <c r="C186" t="s">
        <v>457</v>
      </c>
      <c r="D186">
        <v>19</v>
      </c>
      <c r="E186" t="s">
        <v>71</v>
      </c>
      <c r="F186" t="s">
        <v>31</v>
      </c>
      <c r="G186" s="5">
        <v>10</v>
      </c>
      <c r="H186" s="19">
        <v>69.349999945610705</v>
      </c>
    </row>
    <row r="187" spans="1:8" x14ac:dyDescent="0.35">
      <c r="A187">
        <v>1994</v>
      </c>
      <c r="B187">
        <v>11</v>
      </c>
      <c r="C187" t="s">
        <v>457</v>
      </c>
      <c r="D187">
        <v>21</v>
      </c>
      <c r="E187" t="s">
        <v>90</v>
      </c>
      <c r="F187" t="s">
        <v>31</v>
      </c>
      <c r="G187" s="5">
        <v>10</v>
      </c>
      <c r="H187" s="19">
        <v>71.999999880790696</v>
      </c>
    </row>
    <row r="188" spans="1:8" x14ac:dyDescent="0.35">
      <c r="A188">
        <v>1994</v>
      </c>
      <c r="B188">
        <v>11</v>
      </c>
      <c r="C188" t="s">
        <v>457</v>
      </c>
      <c r="D188">
        <v>42</v>
      </c>
      <c r="E188" t="s">
        <v>68</v>
      </c>
      <c r="F188" t="s">
        <v>27</v>
      </c>
      <c r="G188" s="5">
        <v>10</v>
      </c>
      <c r="H188" s="19">
        <v>89.599999666213904</v>
      </c>
    </row>
    <row r="189" spans="1:8" x14ac:dyDescent="0.35">
      <c r="A189">
        <v>1994</v>
      </c>
      <c r="B189">
        <v>11</v>
      </c>
      <c r="C189" t="s">
        <v>457</v>
      </c>
      <c r="D189">
        <v>33</v>
      </c>
      <c r="E189" t="s">
        <v>78</v>
      </c>
      <c r="F189" t="s">
        <v>24</v>
      </c>
      <c r="G189" s="5">
        <v>8</v>
      </c>
      <c r="H189" s="19">
        <v>16</v>
      </c>
    </row>
    <row r="190" spans="1:8" x14ac:dyDescent="0.35">
      <c r="A190">
        <v>1994</v>
      </c>
      <c r="B190">
        <v>11</v>
      </c>
      <c r="C190" t="s">
        <v>457</v>
      </c>
      <c r="D190">
        <v>6</v>
      </c>
      <c r="E190" t="s">
        <v>114</v>
      </c>
      <c r="F190" t="s">
        <v>39</v>
      </c>
      <c r="G190" s="5">
        <v>6</v>
      </c>
      <c r="H190" s="19">
        <v>120</v>
      </c>
    </row>
    <row r="191" spans="1:8" x14ac:dyDescent="0.35">
      <c r="A191">
        <v>1994</v>
      </c>
      <c r="B191">
        <v>11</v>
      </c>
      <c r="C191" t="s">
        <v>457</v>
      </c>
      <c r="D191">
        <v>32</v>
      </c>
      <c r="E191" t="s">
        <v>100</v>
      </c>
      <c r="F191" t="s">
        <v>24</v>
      </c>
      <c r="G191" s="5">
        <v>6</v>
      </c>
      <c r="H191" s="19">
        <v>122.87999954223601</v>
      </c>
    </row>
    <row r="192" spans="1:8" x14ac:dyDescent="0.35">
      <c r="A192">
        <v>1994</v>
      </c>
      <c r="B192">
        <v>11</v>
      </c>
      <c r="C192" t="s">
        <v>457</v>
      </c>
      <c r="D192">
        <v>15</v>
      </c>
      <c r="E192" t="s">
        <v>67</v>
      </c>
      <c r="F192" t="s">
        <v>39</v>
      </c>
      <c r="G192" s="5">
        <v>5</v>
      </c>
      <c r="H192" s="19">
        <v>62</v>
      </c>
    </row>
    <row r="193" spans="1:8" x14ac:dyDescent="0.35">
      <c r="A193">
        <v>1994</v>
      </c>
      <c r="B193">
        <v>11</v>
      </c>
      <c r="C193" t="s">
        <v>457</v>
      </c>
      <c r="D193">
        <v>25</v>
      </c>
      <c r="E193" t="s">
        <v>80</v>
      </c>
      <c r="F193" t="s">
        <v>31</v>
      </c>
      <c r="G193" s="5">
        <v>4</v>
      </c>
      <c r="H193" s="19">
        <v>44.8</v>
      </c>
    </row>
    <row r="194" spans="1:8" x14ac:dyDescent="0.35">
      <c r="A194">
        <v>1994</v>
      </c>
      <c r="B194">
        <v>11</v>
      </c>
      <c r="C194" t="s">
        <v>457</v>
      </c>
      <c r="D194">
        <v>39</v>
      </c>
      <c r="E194" t="s">
        <v>87</v>
      </c>
      <c r="F194" t="s">
        <v>34</v>
      </c>
      <c r="G194" s="5">
        <v>4</v>
      </c>
      <c r="H194" s="19">
        <v>57.6</v>
      </c>
    </row>
    <row r="195" spans="1:8" x14ac:dyDescent="0.35">
      <c r="A195">
        <v>1994</v>
      </c>
      <c r="B195">
        <v>12</v>
      </c>
      <c r="C195" t="s">
        <v>460</v>
      </c>
      <c r="D195">
        <v>60</v>
      </c>
      <c r="E195" t="s">
        <v>29</v>
      </c>
      <c r="F195" t="s">
        <v>24</v>
      </c>
      <c r="G195" s="5">
        <v>143</v>
      </c>
      <c r="H195" s="19">
        <v>3587.6799955010401</v>
      </c>
    </row>
    <row r="196" spans="1:8" x14ac:dyDescent="0.35">
      <c r="A196">
        <v>1994</v>
      </c>
      <c r="B196">
        <v>12</v>
      </c>
      <c r="C196" t="s">
        <v>460</v>
      </c>
      <c r="D196">
        <v>8</v>
      </c>
      <c r="E196" t="s">
        <v>106</v>
      </c>
      <c r="F196" t="s">
        <v>39</v>
      </c>
      <c r="G196" s="5">
        <v>140</v>
      </c>
      <c r="H196" s="19">
        <v>3920</v>
      </c>
    </row>
    <row r="197" spans="1:8" x14ac:dyDescent="0.35">
      <c r="A197">
        <v>1994</v>
      </c>
      <c r="B197">
        <v>12</v>
      </c>
      <c r="C197" t="s">
        <v>460</v>
      </c>
      <c r="D197">
        <v>31</v>
      </c>
      <c r="E197" t="s">
        <v>57</v>
      </c>
      <c r="F197" t="s">
        <v>24</v>
      </c>
      <c r="G197" s="5">
        <v>120</v>
      </c>
      <c r="H197" s="19">
        <v>1164.99999947845</v>
      </c>
    </row>
    <row r="198" spans="1:8" x14ac:dyDescent="0.35">
      <c r="A198">
        <v>1994</v>
      </c>
      <c r="B198">
        <v>12</v>
      </c>
      <c r="C198" t="s">
        <v>460</v>
      </c>
      <c r="D198">
        <v>54</v>
      </c>
      <c r="E198" t="s">
        <v>74</v>
      </c>
      <c r="F198" t="s">
        <v>21</v>
      </c>
      <c r="G198" s="5">
        <v>114</v>
      </c>
      <c r="H198" s="19">
        <v>654.89999929666499</v>
      </c>
    </row>
    <row r="199" spans="1:8" x14ac:dyDescent="0.35">
      <c r="A199">
        <v>1994</v>
      </c>
      <c r="B199">
        <v>12</v>
      </c>
      <c r="C199" t="s">
        <v>460</v>
      </c>
      <c r="D199">
        <v>39</v>
      </c>
      <c r="E199" t="s">
        <v>87</v>
      </c>
      <c r="F199" t="s">
        <v>34</v>
      </c>
      <c r="G199" s="5">
        <v>104</v>
      </c>
      <c r="H199" s="19">
        <v>1311.8399945497499</v>
      </c>
    </row>
    <row r="200" spans="1:8" x14ac:dyDescent="0.35">
      <c r="A200">
        <v>1994</v>
      </c>
      <c r="B200">
        <v>12</v>
      </c>
      <c r="C200" t="s">
        <v>460</v>
      </c>
      <c r="D200">
        <v>64</v>
      </c>
      <c r="E200" t="s">
        <v>53</v>
      </c>
      <c r="F200" t="s">
        <v>27</v>
      </c>
      <c r="G200" s="5">
        <v>85</v>
      </c>
      <c r="H200" s="19">
        <v>2167.8999986127001</v>
      </c>
    </row>
    <row r="201" spans="1:8" x14ac:dyDescent="0.35">
      <c r="A201">
        <v>1994</v>
      </c>
      <c r="B201">
        <v>12</v>
      </c>
      <c r="C201" t="s">
        <v>460</v>
      </c>
      <c r="D201">
        <v>19</v>
      </c>
      <c r="E201" t="s">
        <v>71</v>
      </c>
      <c r="F201" t="s">
        <v>31</v>
      </c>
      <c r="G201" s="5">
        <v>80</v>
      </c>
      <c r="H201" s="19">
        <v>584</v>
      </c>
    </row>
    <row r="202" spans="1:8" x14ac:dyDescent="0.35">
      <c r="A202">
        <v>1994</v>
      </c>
      <c r="B202">
        <v>12</v>
      </c>
      <c r="C202" t="s">
        <v>460</v>
      </c>
      <c r="D202">
        <v>38</v>
      </c>
      <c r="E202" t="s">
        <v>85</v>
      </c>
      <c r="F202" t="s">
        <v>34</v>
      </c>
      <c r="G202" s="5">
        <v>80</v>
      </c>
      <c r="H202" s="19">
        <v>14545.1999654471</v>
      </c>
    </row>
    <row r="203" spans="1:8" x14ac:dyDescent="0.35">
      <c r="A203">
        <v>1994</v>
      </c>
      <c r="B203">
        <v>12</v>
      </c>
      <c r="C203" t="s">
        <v>460</v>
      </c>
      <c r="D203">
        <v>44</v>
      </c>
      <c r="E203" t="s">
        <v>52</v>
      </c>
      <c r="F203" t="s">
        <v>39</v>
      </c>
      <c r="G203" s="5">
        <v>77</v>
      </c>
      <c r="H203" s="19">
        <v>1133.82499911077</v>
      </c>
    </row>
    <row r="204" spans="1:8" x14ac:dyDescent="0.35">
      <c r="A204">
        <v>1994</v>
      </c>
      <c r="B204">
        <v>12</v>
      </c>
      <c r="C204" t="s">
        <v>460</v>
      </c>
      <c r="D204">
        <v>69</v>
      </c>
      <c r="E204" t="s">
        <v>48</v>
      </c>
      <c r="F204" t="s">
        <v>24</v>
      </c>
      <c r="G204" s="5">
        <v>68</v>
      </c>
      <c r="H204" s="19">
        <v>1906.5599992275199</v>
      </c>
    </row>
    <row r="205" spans="1:8" x14ac:dyDescent="0.35">
      <c r="A205">
        <v>1994</v>
      </c>
      <c r="B205">
        <v>12</v>
      </c>
      <c r="C205" t="s">
        <v>460</v>
      </c>
      <c r="D205">
        <v>25</v>
      </c>
      <c r="E205" t="s">
        <v>80</v>
      </c>
      <c r="F205" t="s">
        <v>31</v>
      </c>
      <c r="G205" s="5">
        <v>60</v>
      </c>
      <c r="H205" s="19">
        <v>672</v>
      </c>
    </row>
    <row r="206" spans="1:8" x14ac:dyDescent="0.35">
      <c r="A206">
        <v>1994</v>
      </c>
      <c r="B206">
        <v>12</v>
      </c>
      <c r="C206" t="s">
        <v>460</v>
      </c>
      <c r="D206">
        <v>16</v>
      </c>
      <c r="E206" t="s">
        <v>46</v>
      </c>
      <c r="F206" t="s">
        <v>31</v>
      </c>
      <c r="G206" s="5">
        <v>56</v>
      </c>
      <c r="H206" s="19">
        <v>739.47999942004606</v>
      </c>
    </row>
    <row r="207" spans="1:8" x14ac:dyDescent="0.35">
      <c r="A207">
        <v>1994</v>
      </c>
      <c r="B207">
        <v>12</v>
      </c>
      <c r="C207" t="s">
        <v>460</v>
      </c>
      <c r="D207">
        <v>57</v>
      </c>
      <c r="E207" t="s">
        <v>76</v>
      </c>
      <c r="F207" t="s">
        <v>27</v>
      </c>
      <c r="G207" s="5">
        <v>50</v>
      </c>
      <c r="H207" s="19">
        <v>780</v>
      </c>
    </row>
    <row r="208" spans="1:8" x14ac:dyDescent="0.35">
      <c r="A208">
        <v>1994</v>
      </c>
      <c r="B208">
        <v>12</v>
      </c>
      <c r="C208" t="s">
        <v>460</v>
      </c>
      <c r="D208">
        <v>34</v>
      </c>
      <c r="E208" t="s">
        <v>69</v>
      </c>
      <c r="F208" t="s">
        <v>34</v>
      </c>
      <c r="G208" s="5">
        <v>46</v>
      </c>
      <c r="H208" s="19">
        <v>509.59999991655297</v>
      </c>
    </row>
    <row r="209" spans="1:8" x14ac:dyDescent="0.35">
      <c r="A209">
        <v>1994</v>
      </c>
      <c r="B209">
        <v>12</v>
      </c>
      <c r="C209" t="s">
        <v>460</v>
      </c>
      <c r="D209">
        <v>24</v>
      </c>
      <c r="E209" t="s">
        <v>77</v>
      </c>
      <c r="F209" t="s">
        <v>34</v>
      </c>
      <c r="G209" s="5">
        <v>45</v>
      </c>
      <c r="H209" s="19">
        <v>160.199999973177</v>
      </c>
    </row>
    <row r="210" spans="1:8" x14ac:dyDescent="0.35">
      <c r="A210">
        <v>1994</v>
      </c>
      <c r="B210">
        <v>12</v>
      </c>
      <c r="C210" t="s">
        <v>460</v>
      </c>
      <c r="D210">
        <v>28</v>
      </c>
      <c r="E210" t="s">
        <v>70</v>
      </c>
      <c r="F210" t="s">
        <v>59</v>
      </c>
      <c r="G210" s="5">
        <v>43</v>
      </c>
      <c r="H210" s="19">
        <v>1517.87999929487</v>
      </c>
    </row>
    <row r="211" spans="1:8" x14ac:dyDescent="0.35">
      <c r="A211">
        <v>1994</v>
      </c>
      <c r="B211">
        <v>12</v>
      </c>
      <c r="C211" t="s">
        <v>460</v>
      </c>
      <c r="D211">
        <v>29</v>
      </c>
      <c r="E211" t="s">
        <v>20</v>
      </c>
      <c r="F211" t="s">
        <v>21</v>
      </c>
      <c r="G211" s="5">
        <v>39</v>
      </c>
      <c r="H211" s="19">
        <v>3861</v>
      </c>
    </row>
    <row r="212" spans="1:8" x14ac:dyDescent="0.35">
      <c r="A212">
        <v>1994</v>
      </c>
      <c r="B212">
        <v>12</v>
      </c>
      <c r="C212" t="s">
        <v>460</v>
      </c>
      <c r="D212">
        <v>11</v>
      </c>
      <c r="E212" t="s">
        <v>92</v>
      </c>
      <c r="F212" t="s">
        <v>24</v>
      </c>
      <c r="G212" s="5">
        <v>36</v>
      </c>
      <c r="H212" s="19">
        <v>564.47999939918498</v>
      </c>
    </row>
    <row r="213" spans="1:8" x14ac:dyDescent="0.35">
      <c r="A213">
        <v>1994</v>
      </c>
      <c r="B213">
        <v>12</v>
      </c>
      <c r="C213" t="s">
        <v>460</v>
      </c>
      <c r="D213">
        <v>17</v>
      </c>
      <c r="E213" t="s">
        <v>22</v>
      </c>
      <c r="F213" t="s">
        <v>21</v>
      </c>
      <c r="G213" s="5">
        <v>36</v>
      </c>
      <c r="H213" s="19">
        <v>1010.8799983263</v>
      </c>
    </row>
    <row r="214" spans="1:8" x14ac:dyDescent="0.35">
      <c r="A214">
        <v>1994</v>
      </c>
      <c r="B214">
        <v>12</v>
      </c>
      <c r="C214" t="s">
        <v>460</v>
      </c>
      <c r="D214">
        <v>4</v>
      </c>
      <c r="E214" t="s">
        <v>109</v>
      </c>
      <c r="F214" t="s">
        <v>39</v>
      </c>
      <c r="G214" s="5">
        <v>35</v>
      </c>
      <c r="H214" s="19">
        <v>616</v>
      </c>
    </row>
    <row r="215" spans="1:8" x14ac:dyDescent="0.35">
      <c r="A215">
        <v>1994</v>
      </c>
      <c r="B215">
        <v>12</v>
      </c>
      <c r="C215" t="s">
        <v>460</v>
      </c>
      <c r="D215">
        <v>49</v>
      </c>
      <c r="E215" t="s">
        <v>62</v>
      </c>
      <c r="F215" t="s">
        <v>31</v>
      </c>
      <c r="G215" s="5">
        <v>35</v>
      </c>
      <c r="H215" s="19">
        <v>560</v>
      </c>
    </row>
    <row r="216" spans="1:8" x14ac:dyDescent="0.35">
      <c r="A216">
        <v>1994</v>
      </c>
      <c r="B216">
        <v>12</v>
      </c>
      <c r="C216" t="s">
        <v>460</v>
      </c>
      <c r="D216">
        <v>10</v>
      </c>
      <c r="E216" t="s">
        <v>35</v>
      </c>
      <c r="F216" t="s">
        <v>36</v>
      </c>
      <c r="G216" s="5">
        <v>30</v>
      </c>
      <c r="H216" s="19">
        <v>595.19999778270699</v>
      </c>
    </row>
    <row r="217" spans="1:8" x14ac:dyDescent="0.35">
      <c r="A217">
        <v>1994</v>
      </c>
      <c r="B217">
        <v>12</v>
      </c>
      <c r="C217" t="s">
        <v>460</v>
      </c>
      <c r="D217">
        <v>65</v>
      </c>
      <c r="E217" t="s">
        <v>88</v>
      </c>
      <c r="F217" t="s">
        <v>39</v>
      </c>
      <c r="G217" s="5">
        <v>30</v>
      </c>
      <c r="H217" s="19">
        <v>495.59999987483002</v>
      </c>
    </row>
    <row r="218" spans="1:8" x14ac:dyDescent="0.35">
      <c r="A218">
        <v>1994</v>
      </c>
      <c r="B218">
        <v>12</v>
      </c>
      <c r="C218" t="s">
        <v>460</v>
      </c>
      <c r="D218">
        <v>1</v>
      </c>
      <c r="E218" t="s">
        <v>43</v>
      </c>
      <c r="F218" t="s">
        <v>34</v>
      </c>
      <c r="G218" s="5">
        <v>27</v>
      </c>
      <c r="H218" s="19">
        <v>356.399998712539</v>
      </c>
    </row>
    <row r="219" spans="1:8" x14ac:dyDescent="0.35">
      <c r="A219">
        <v>1994</v>
      </c>
      <c r="B219">
        <v>12</v>
      </c>
      <c r="C219" t="s">
        <v>460</v>
      </c>
      <c r="D219">
        <v>76</v>
      </c>
      <c r="E219" t="s">
        <v>55</v>
      </c>
      <c r="F219" t="s">
        <v>34</v>
      </c>
      <c r="G219" s="5">
        <v>27</v>
      </c>
      <c r="H219" s="19">
        <v>388.8</v>
      </c>
    </row>
    <row r="220" spans="1:8" x14ac:dyDescent="0.35">
      <c r="A220">
        <v>1994</v>
      </c>
      <c r="B220">
        <v>12</v>
      </c>
      <c r="C220" t="s">
        <v>460</v>
      </c>
      <c r="D220">
        <v>23</v>
      </c>
      <c r="E220" t="s">
        <v>75</v>
      </c>
      <c r="F220" t="s">
        <v>27</v>
      </c>
      <c r="G220" s="5">
        <v>25</v>
      </c>
      <c r="H220" s="19">
        <v>180</v>
      </c>
    </row>
    <row r="221" spans="1:8" x14ac:dyDescent="0.35">
      <c r="A221">
        <v>1994</v>
      </c>
      <c r="B221">
        <v>12</v>
      </c>
      <c r="C221" t="s">
        <v>460</v>
      </c>
      <c r="D221">
        <v>36</v>
      </c>
      <c r="E221" t="s">
        <v>45</v>
      </c>
      <c r="F221" t="s">
        <v>36</v>
      </c>
      <c r="G221" s="5">
        <v>20</v>
      </c>
      <c r="H221" s="19">
        <v>288.79999977350201</v>
      </c>
    </row>
    <row r="222" spans="1:8" x14ac:dyDescent="0.35">
      <c r="A222">
        <v>1994</v>
      </c>
      <c r="B222">
        <v>12</v>
      </c>
      <c r="C222" t="s">
        <v>460</v>
      </c>
      <c r="D222">
        <v>51</v>
      </c>
      <c r="E222" t="s">
        <v>66</v>
      </c>
      <c r="F222" t="s">
        <v>59</v>
      </c>
      <c r="G222" s="5">
        <v>20</v>
      </c>
      <c r="H222" s="19">
        <v>848</v>
      </c>
    </row>
    <row r="223" spans="1:8" x14ac:dyDescent="0.35">
      <c r="A223">
        <v>1994</v>
      </c>
      <c r="B223">
        <v>12</v>
      </c>
      <c r="C223" t="s">
        <v>460</v>
      </c>
      <c r="D223">
        <v>56</v>
      </c>
      <c r="E223" t="s">
        <v>26</v>
      </c>
      <c r="F223" t="s">
        <v>27</v>
      </c>
      <c r="G223" s="5">
        <v>20</v>
      </c>
      <c r="H223" s="19">
        <v>608</v>
      </c>
    </row>
    <row r="224" spans="1:8" x14ac:dyDescent="0.35">
      <c r="A224">
        <v>1994</v>
      </c>
      <c r="B224">
        <v>12</v>
      </c>
      <c r="C224" t="s">
        <v>460</v>
      </c>
      <c r="D224">
        <v>75</v>
      </c>
      <c r="E224" t="s">
        <v>54</v>
      </c>
      <c r="F224" t="s">
        <v>34</v>
      </c>
      <c r="G224" s="5">
        <v>18</v>
      </c>
      <c r="H224" s="19">
        <v>106.01999977827001</v>
      </c>
    </row>
    <row r="225" spans="1:8" x14ac:dyDescent="0.35">
      <c r="A225">
        <v>1994</v>
      </c>
      <c r="B225">
        <v>12</v>
      </c>
      <c r="C225" t="s">
        <v>460</v>
      </c>
      <c r="D225">
        <v>26</v>
      </c>
      <c r="E225" t="s">
        <v>41</v>
      </c>
      <c r="F225" t="s">
        <v>31</v>
      </c>
      <c r="G225" s="5">
        <v>16</v>
      </c>
      <c r="H225" s="19">
        <v>398.4</v>
      </c>
    </row>
    <row r="226" spans="1:8" x14ac:dyDescent="0.35">
      <c r="A226">
        <v>1994</v>
      </c>
      <c r="B226">
        <v>12</v>
      </c>
      <c r="C226" t="s">
        <v>460</v>
      </c>
      <c r="D226">
        <v>50</v>
      </c>
      <c r="E226" t="s">
        <v>99</v>
      </c>
      <c r="F226" t="s">
        <v>31</v>
      </c>
      <c r="G226" s="5">
        <v>15</v>
      </c>
      <c r="H226" s="19">
        <v>175.49999970942699</v>
      </c>
    </row>
    <row r="227" spans="1:8" x14ac:dyDescent="0.35">
      <c r="A227">
        <v>1994</v>
      </c>
      <c r="B227">
        <v>12</v>
      </c>
      <c r="C227" t="s">
        <v>460</v>
      </c>
      <c r="D227">
        <v>41</v>
      </c>
      <c r="E227" t="s">
        <v>44</v>
      </c>
      <c r="F227" t="s">
        <v>36</v>
      </c>
      <c r="G227" s="5">
        <v>13</v>
      </c>
      <c r="H227" s="19">
        <v>100.1</v>
      </c>
    </row>
    <row r="228" spans="1:8" x14ac:dyDescent="0.35">
      <c r="A228">
        <v>1994</v>
      </c>
      <c r="B228">
        <v>12</v>
      </c>
      <c r="C228" t="s">
        <v>460</v>
      </c>
      <c r="D228">
        <v>55</v>
      </c>
      <c r="E228" t="s">
        <v>32</v>
      </c>
      <c r="F228" t="s">
        <v>21</v>
      </c>
      <c r="G228" s="5">
        <v>12</v>
      </c>
      <c r="H228" s="19">
        <v>230.4</v>
      </c>
    </row>
    <row r="229" spans="1:8" x14ac:dyDescent="0.35">
      <c r="A229">
        <v>1994</v>
      </c>
      <c r="B229">
        <v>12</v>
      </c>
      <c r="C229" t="s">
        <v>460</v>
      </c>
      <c r="D229">
        <v>77</v>
      </c>
      <c r="E229" t="s">
        <v>107</v>
      </c>
      <c r="F229" t="s">
        <v>39</v>
      </c>
      <c r="G229" s="5">
        <v>12</v>
      </c>
      <c r="H229" s="19">
        <v>124.8</v>
      </c>
    </row>
    <row r="230" spans="1:8" x14ac:dyDescent="0.35">
      <c r="A230">
        <v>1994</v>
      </c>
      <c r="B230">
        <v>12</v>
      </c>
      <c r="C230" t="s">
        <v>460</v>
      </c>
      <c r="D230">
        <v>42</v>
      </c>
      <c r="E230" t="s">
        <v>68</v>
      </c>
      <c r="F230" t="s">
        <v>27</v>
      </c>
      <c r="G230" s="5">
        <v>9</v>
      </c>
      <c r="H230" s="19">
        <v>100.8</v>
      </c>
    </row>
    <row r="231" spans="1:8" x14ac:dyDescent="0.35">
      <c r="A231">
        <v>1994</v>
      </c>
      <c r="B231">
        <v>12</v>
      </c>
      <c r="C231" t="s">
        <v>460</v>
      </c>
      <c r="D231">
        <v>21</v>
      </c>
      <c r="E231" t="s">
        <v>90</v>
      </c>
      <c r="F231" t="s">
        <v>31</v>
      </c>
      <c r="G231" s="5">
        <v>5</v>
      </c>
      <c r="H231" s="19">
        <v>35.999999940395298</v>
      </c>
    </row>
    <row r="232" spans="1:8" x14ac:dyDescent="0.35">
      <c r="A232">
        <v>1994</v>
      </c>
      <c r="B232">
        <v>12</v>
      </c>
      <c r="C232" t="s">
        <v>460</v>
      </c>
      <c r="D232">
        <v>71</v>
      </c>
      <c r="E232" t="s">
        <v>40</v>
      </c>
      <c r="F232" t="s">
        <v>24</v>
      </c>
      <c r="G232" s="5">
        <v>5</v>
      </c>
      <c r="H232" s="19">
        <v>86</v>
      </c>
    </row>
    <row r="233" spans="1:8" x14ac:dyDescent="0.35">
      <c r="A233">
        <v>1994</v>
      </c>
      <c r="B233">
        <v>12</v>
      </c>
      <c r="C233" t="s">
        <v>460</v>
      </c>
      <c r="D233">
        <v>40</v>
      </c>
      <c r="E233" t="s">
        <v>50</v>
      </c>
      <c r="F233" t="s">
        <v>36</v>
      </c>
      <c r="G233" s="5">
        <v>4</v>
      </c>
      <c r="H233" s="19">
        <v>58.8</v>
      </c>
    </row>
    <row r="234" spans="1:8" x14ac:dyDescent="0.35">
      <c r="A234">
        <v>1994</v>
      </c>
      <c r="B234">
        <v>12</v>
      </c>
      <c r="C234" t="s">
        <v>460</v>
      </c>
      <c r="D234">
        <v>68</v>
      </c>
      <c r="E234" t="s">
        <v>37</v>
      </c>
      <c r="F234" t="s">
        <v>31</v>
      </c>
      <c r="G234" s="5">
        <v>4</v>
      </c>
      <c r="H234" s="19">
        <v>37.999999970197599</v>
      </c>
    </row>
    <row r="235" spans="1:8" x14ac:dyDescent="0.35">
      <c r="A235">
        <v>1995</v>
      </c>
      <c r="B235">
        <v>1</v>
      </c>
      <c r="C235" t="s">
        <v>460</v>
      </c>
      <c r="D235">
        <v>31</v>
      </c>
      <c r="E235" t="s">
        <v>57</v>
      </c>
      <c r="F235" t="s">
        <v>24</v>
      </c>
      <c r="G235" s="5">
        <v>164</v>
      </c>
      <c r="H235" s="19">
        <v>1558.999998793</v>
      </c>
    </row>
    <row r="236" spans="1:8" x14ac:dyDescent="0.35">
      <c r="A236">
        <v>1995</v>
      </c>
      <c r="B236">
        <v>1</v>
      </c>
      <c r="C236" t="s">
        <v>460</v>
      </c>
      <c r="D236">
        <v>71</v>
      </c>
      <c r="E236" t="s">
        <v>40</v>
      </c>
      <c r="F236" t="s">
        <v>24</v>
      </c>
      <c r="G236" s="5">
        <v>161</v>
      </c>
      <c r="H236" s="19">
        <v>2597.1999974370001</v>
      </c>
    </row>
    <row r="237" spans="1:8" x14ac:dyDescent="0.35">
      <c r="A237">
        <v>1995</v>
      </c>
      <c r="B237">
        <v>1</v>
      </c>
      <c r="C237" t="s">
        <v>460</v>
      </c>
      <c r="D237">
        <v>55</v>
      </c>
      <c r="E237" t="s">
        <v>32</v>
      </c>
      <c r="F237" t="s">
        <v>21</v>
      </c>
      <c r="G237" s="5">
        <v>135</v>
      </c>
      <c r="H237" s="19">
        <v>2361.5999965667702</v>
      </c>
    </row>
    <row r="238" spans="1:8" x14ac:dyDescent="0.35">
      <c r="A238">
        <v>1995</v>
      </c>
      <c r="B238">
        <v>1</v>
      </c>
      <c r="C238" t="s">
        <v>460</v>
      </c>
      <c r="D238">
        <v>53</v>
      </c>
      <c r="E238" t="s">
        <v>25</v>
      </c>
      <c r="F238" t="s">
        <v>21</v>
      </c>
      <c r="G238" s="5">
        <v>130</v>
      </c>
      <c r="H238" s="19">
        <v>3170.1999964862998</v>
      </c>
    </row>
    <row r="239" spans="1:8" x14ac:dyDescent="0.35">
      <c r="A239">
        <v>1995</v>
      </c>
      <c r="B239">
        <v>1</v>
      </c>
      <c r="C239" t="s">
        <v>460</v>
      </c>
      <c r="D239">
        <v>60</v>
      </c>
      <c r="E239" t="s">
        <v>29</v>
      </c>
      <c r="F239" t="s">
        <v>24</v>
      </c>
      <c r="G239" s="5">
        <v>111</v>
      </c>
      <c r="H239" s="19">
        <v>2418.0799981355599</v>
      </c>
    </row>
    <row r="240" spans="1:8" x14ac:dyDescent="0.35">
      <c r="A240">
        <v>1995</v>
      </c>
      <c r="B240">
        <v>1</v>
      </c>
      <c r="C240" t="s">
        <v>460</v>
      </c>
      <c r="D240">
        <v>58</v>
      </c>
      <c r="E240" t="s">
        <v>79</v>
      </c>
      <c r="F240" t="s">
        <v>36</v>
      </c>
      <c r="G240" s="5">
        <v>95</v>
      </c>
      <c r="H240" s="19">
        <v>837.39999747276295</v>
      </c>
    </row>
    <row r="241" spans="1:8" x14ac:dyDescent="0.35">
      <c r="A241">
        <v>1995</v>
      </c>
      <c r="B241">
        <v>1</v>
      </c>
      <c r="C241" t="s">
        <v>460</v>
      </c>
      <c r="D241">
        <v>72</v>
      </c>
      <c r="E241" t="s">
        <v>42</v>
      </c>
      <c r="F241" t="s">
        <v>24</v>
      </c>
      <c r="G241" s="5">
        <v>87</v>
      </c>
      <c r="H241" s="19">
        <v>2059.97999900579</v>
      </c>
    </row>
    <row r="242" spans="1:8" x14ac:dyDescent="0.35">
      <c r="A242">
        <v>1995</v>
      </c>
      <c r="B242">
        <v>1</v>
      </c>
      <c r="C242" t="s">
        <v>460</v>
      </c>
      <c r="D242">
        <v>74</v>
      </c>
      <c r="E242" t="s">
        <v>94</v>
      </c>
      <c r="F242" t="s">
        <v>59</v>
      </c>
      <c r="G242" s="5">
        <v>84</v>
      </c>
      <c r="H242" s="19">
        <v>647.999999046325</v>
      </c>
    </row>
    <row r="243" spans="1:8" x14ac:dyDescent="0.35">
      <c r="A243">
        <v>1995</v>
      </c>
      <c r="B243">
        <v>1</v>
      </c>
      <c r="C243" t="s">
        <v>460</v>
      </c>
      <c r="D243">
        <v>46</v>
      </c>
      <c r="E243" t="s">
        <v>64</v>
      </c>
      <c r="F243" t="s">
        <v>36</v>
      </c>
      <c r="G243" s="5">
        <v>73</v>
      </c>
      <c r="H243" s="19">
        <v>673.91999959945599</v>
      </c>
    </row>
    <row r="244" spans="1:8" x14ac:dyDescent="0.35">
      <c r="A244">
        <v>1995</v>
      </c>
      <c r="B244">
        <v>1</v>
      </c>
      <c r="C244" t="s">
        <v>460</v>
      </c>
      <c r="D244">
        <v>26</v>
      </c>
      <c r="E244" t="s">
        <v>41</v>
      </c>
      <c r="F244" t="s">
        <v>31</v>
      </c>
      <c r="G244" s="5">
        <v>70</v>
      </c>
      <c r="H244" s="19">
        <v>1307.25</v>
      </c>
    </row>
    <row r="245" spans="1:8" x14ac:dyDescent="0.35">
      <c r="A245">
        <v>1995</v>
      </c>
      <c r="B245">
        <v>1</v>
      </c>
      <c r="C245" t="s">
        <v>460</v>
      </c>
      <c r="D245">
        <v>35</v>
      </c>
      <c r="E245" t="s">
        <v>49</v>
      </c>
      <c r="F245" t="s">
        <v>34</v>
      </c>
      <c r="G245" s="5">
        <v>70</v>
      </c>
      <c r="H245" s="19">
        <v>950.399999141693</v>
      </c>
    </row>
    <row r="246" spans="1:8" x14ac:dyDescent="0.35">
      <c r="A246">
        <v>1995</v>
      </c>
      <c r="B246">
        <v>1</v>
      </c>
      <c r="C246" t="s">
        <v>460</v>
      </c>
      <c r="D246">
        <v>68</v>
      </c>
      <c r="E246" t="s">
        <v>37</v>
      </c>
      <c r="F246" t="s">
        <v>31</v>
      </c>
      <c r="G246" s="5">
        <v>68</v>
      </c>
      <c r="H246" s="19">
        <v>663.99999976158097</v>
      </c>
    </row>
    <row r="247" spans="1:8" x14ac:dyDescent="0.35">
      <c r="A247">
        <v>1995</v>
      </c>
      <c r="B247">
        <v>1</v>
      </c>
      <c r="C247" t="s">
        <v>460</v>
      </c>
      <c r="D247">
        <v>33</v>
      </c>
      <c r="E247" t="s">
        <v>78</v>
      </c>
      <c r="F247" t="s">
        <v>24</v>
      </c>
      <c r="G247" s="5">
        <v>60</v>
      </c>
      <c r="H247" s="19">
        <v>120</v>
      </c>
    </row>
    <row r="248" spans="1:8" x14ac:dyDescent="0.35">
      <c r="A248">
        <v>1995</v>
      </c>
      <c r="B248">
        <v>1</v>
      </c>
      <c r="C248" t="s">
        <v>460</v>
      </c>
      <c r="D248">
        <v>70</v>
      </c>
      <c r="E248" t="s">
        <v>96</v>
      </c>
      <c r="F248" t="s">
        <v>34</v>
      </c>
      <c r="G248" s="5">
        <v>60</v>
      </c>
      <c r="H248" s="19">
        <v>720</v>
      </c>
    </row>
    <row r="249" spans="1:8" x14ac:dyDescent="0.35">
      <c r="A249">
        <v>1995</v>
      </c>
      <c r="B249">
        <v>1</v>
      </c>
      <c r="C249" t="s">
        <v>460</v>
      </c>
      <c r="D249">
        <v>69</v>
      </c>
      <c r="E249" t="s">
        <v>48</v>
      </c>
      <c r="F249" t="s">
        <v>24</v>
      </c>
      <c r="G249" s="5">
        <v>58</v>
      </c>
      <c r="H249" s="19">
        <v>1670.4</v>
      </c>
    </row>
    <row r="250" spans="1:8" x14ac:dyDescent="0.35">
      <c r="A250">
        <v>1995</v>
      </c>
      <c r="B250">
        <v>1</v>
      </c>
      <c r="C250" t="s">
        <v>460</v>
      </c>
      <c r="D250">
        <v>14</v>
      </c>
      <c r="E250" t="s">
        <v>63</v>
      </c>
      <c r="F250" t="s">
        <v>59</v>
      </c>
      <c r="G250" s="5">
        <v>57</v>
      </c>
      <c r="H250" s="19">
        <v>864.9</v>
      </c>
    </row>
    <row r="251" spans="1:8" x14ac:dyDescent="0.35">
      <c r="A251">
        <v>1995</v>
      </c>
      <c r="B251">
        <v>1</v>
      </c>
      <c r="C251" t="s">
        <v>460</v>
      </c>
      <c r="D251">
        <v>13</v>
      </c>
      <c r="E251" t="s">
        <v>56</v>
      </c>
      <c r="F251" t="s">
        <v>36</v>
      </c>
      <c r="G251" s="5">
        <v>48</v>
      </c>
      <c r="H251" s="19">
        <v>230.4</v>
      </c>
    </row>
    <row r="252" spans="1:8" x14ac:dyDescent="0.35">
      <c r="A252">
        <v>1995</v>
      </c>
      <c r="B252">
        <v>1</v>
      </c>
      <c r="C252" t="s">
        <v>460</v>
      </c>
      <c r="D252">
        <v>20</v>
      </c>
      <c r="E252" t="s">
        <v>86</v>
      </c>
      <c r="F252" t="s">
        <v>31</v>
      </c>
      <c r="G252" s="5">
        <v>40</v>
      </c>
      <c r="H252" s="19">
        <v>2397.6</v>
      </c>
    </row>
    <row r="253" spans="1:8" x14ac:dyDescent="0.35">
      <c r="A253">
        <v>1995</v>
      </c>
      <c r="B253">
        <v>1</v>
      </c>
      <c r="C253" t="s">
        <v>460</v>
      </c>
      <c r="D253">
        <v>23</v>
      </c>
      <c r="E253" t="s">
        <v>75</v>
      </c>
      <c r="F253" t="s">
        <v>27</v>
      </c>
      <c r="G253" s="5">
        <v>40</v>
      </c>
      <c r="H253" s="19">
        <v>288</v>
      </c>
    </row>
    <row r="254" spans="1:8" x14ac:dyDescent="0.35">
      <c r="A254">
        <v>1995</v>
      </c>
      <c r="B254">
        <v>1</v>
      </c>
      <c r="C254" t="s">
        <v>460</v>
      </c>
      <c r="D254">
        <v>38</v>
      </c>
      <c r="E254" t="s">
        <v>85</v>
      </c>
      <c r="F254" t="s">
        <v>34</v>
      </c>
      <c r="G254" s="5">
        <v>40</v>
      </c>
      <c r="H254" s="19">
        <v>6324</v>
      </c>
    </row>
    <row r="255" spans="1:8" x14ac:dyDescent="0.35">
      <c r="A255">
        <v>1995</v>
      </c>
      <c r="B255">
        <v>1</v>
      </c>
      <c r="C255" t="s">
        <v>460</v>
      </c>
      <c r="D255">
        <v>56</v>
      </c>
      <c r="E255" t="s">
        <v>26</v>
      </c>
      <c r="F255" t="s">
        <v>27</v>
      </c>
      <c r="G255" s="5">
        <v>38</v>
      </c>
      <c r="H255" s="19">
        <v>1018.4</v>
      </c>
    </row>
    <row r="256" spans="1:8" x14ac:dyDescent="0.35">
      <c r="A256">
        <v>1995</v>
      </c>
      <c r="B256">
        <v>1</v>
      </c>
      <c r="C256" t="s">
        <v>460</v>
      </c>
      <c r="D256">
        <v>76</v>
      </c>
      <c r="E256" t="s">
        <v>55</v>
      </c>
      <c r="F256" t="s">
        <v>34</v>
      </c>
      <c r="G256" s="5">
        <v>35</v>
      </c>
      <c r="H256" s="19">
        <v>504</v>
      </c>
    </row>
    <row r="257" spans="1:8" x14ac:dyDescent="0.35">
      <c r="A257">
        <v>1995</v>
      </c>
      <c r="B257">
        <v>1</v>
      </c>
      <c r="C257" t="s">
        <v>460</v>
      </c>
      <c r="D257">
        <v>29</v>
      </c>
      <c r="E257" t="s">
        <v>20</v>
      </c>
      <c r="F257" t="s">
        <v>21</v>
      </c>
      <c r="G257" s="5">
        <v>34</v>
      </c>
      <c r="H257" s="19">
        <v>3366</v>
      </c>
    </row>
    <row r="258" spans="1:8" x14ac:dyDescent="0.35">
      <c r="A258">
        <v>1995</v>
      </c>
      <c r="B258">
        <v>1</v>
      </c>
      <c r="C258" t="s">
        <v>460</v>
      </c>
      <c r="D258">
        <v>5</v>
      </c>
      <c r="E258" t="s">
        <v>51</v>
      </c>
      <c r="F258" t="s">
        <v>39</v>
      </c>
      <c r="G258" s="5">
        <v>32</v>
      </c>
      <c r="H258" s="19">
        <v>544</v>
      </c>
    </row>
    <row r="259" spans="1:8" x14ac:dyDescent="0.35">
      <c r="A259">
        <v>1995</v>
      </c>
      <c r="B259">
        <v>1</v>
      </c>
      <c r="C259" t="s">
        <v>460</v>
      </c>
      <c r="D259">
        <v>24</v>
      </c>
      <c r="E259" t="s">
        <v>77</v>
      </c>
      <c r="F259" t="s">
        <v>34</v>
      </c>
      <c r="G259" s="5">
        <v>30</v>
      </c>
      <c r="H259" s="19">
        <v>108</v>
      </c>
    </row>
    <row r="260" spans="1:8" x14ac:dyDescent="0.35">
      <c r="A260">
        <v>1995</v>
      </c>
      <c r="B260">
        <v>1</v>
      </c>
      <c r="C260" t="s">
        <v>460</v>
      </c>
      <c r="D260">
        <v>62</v>
      </c>
      <c r="E260" t="s">
        <v>30</v>
      </c>
      <c r="F260" t="s">
        <v>31</v>
      </c>
      <c r="G260" s="5">
        <v>30</v>
      </c>
      <c r="H260" s="19">
        <v>1182</v>
      </c>
    </row>
    <row r="261" spans="1:8" x14ac:dyDescent="0.35">
      <c r="A261">
        <v>1995</v>
      </c>
      <c r="B261">
        <v>1</v>
      </c>
      <c r="C261" t="s">
        <v>460</v>
      </c>
      <c r="D261">
        <v>64</v>
      </c>
      <c r="E261" t="s">
        <v>53</v>
      </c>
      <c r="F261" t="s">
        <v>27</v>
      </c>
      <c r="G261" s="5">
        <v>30</v>
      </c>
      <c r="H261" s="19">
        <v>798</v>
      </c>
    </row>
    <row r="262" spans="1:8" x14ac:dyDescent="0.35">
      <c r="A262">
        <v>1995</v>
      </c>
      <c r="B262">
        <v>1</v>
      </c>
      <c r="C262" t="s">
        <v>460</v>
      </c>
      <c r="D262">
        <v>28</v>
      </c>
      <c r="E262" t="s">
        <v>70</v>
      </c>
      <c r="F262" t="s">
        <v>59</v>
      </c>
      <c r="G262" s="5">
        <v>26</v>
      </c>
      <c r="H262" s="19">
        <v>837.19999566078104</v>
      </c>
    </row>
    <row r="263" spans="1:8" x14ac:dyDescent="0.35">
      <c r="A263">
        <v>1995</v>
      </c>
      <c r="B263">
        <v>1</v>
      </c>
      <c r="C263" t="s">
        <v>460</v>
      </c>
      <c r="D263">
        <v>2</v>
      </c>
      <c r="E263" t="s">
        <v>33</v>
      </c>
      <c r="F263" t="s">
        <v>34</v>
      </c>
      <c r="G263" s="5">
        <v>25</v>
      </c>
      <c r="H263" s="19">
        <v>285</v>
      </c>
    </row>
    <row r="264" spans="1:8" x14ac:dyDescent="0.35">
      <c r="A264">
        <v>1995</v>
      </c>
      <c r="B264">
        <v>1</v>
      </c>
      <c r="C264" t="s">
        <v>460</v>
      </c>
      <c r="D264">
        <v>39</v>
      </c>
      <c r="E264" t="s">
        <v>87</v>
      </c>
      <c r="F264" t="s">
        <v>34</v>
      </c>
      <c r="G264" s="5">
        <v>20</v>
      </c>
      <c r="H264" s="19">
        <v>244.799998283386</v>
      </c>
    </row>
    <row r="265" spans="1:8" x14ac:dyDescent="0.35">
      <c r="A265">
        <v>1995</v>
      </c>
      <c r="B265">
        <v>1</v>
      </c>
      <c r="C265" t="s">
        <v>460</v>
      </c>
      <c r="D265">
        <v>52</v>
      </c>
      <c r="E265" t="s">
        <v>122</v>
      </c>
      <c r="F265" t="s">
        <v>27</v>
      </c>
      <c r="G265" s="5">
        <v>20</v>
      </c>
      <c r="H265" s="19">
        <v>89.599999666213904</v>
      </c>
    </row>
    <row r="266" spans="1:8" x14ac:dyDescent="0.35">
      <c r="A266">
        <v>1995</v>
      </c>
      <c r="B266">
        <v>1</v>
      </c>
      <c r="C266" t="s">
        <v>460</v>
      </c>
      <c r="D266">
        <v>65</v>
      </c>
      <c r="E266" t="s">
        <v>88</v>
      </c>
      <c r="F266" t="s">
        <v>39</v>
      </c>
      <c r="G266" s="5">
        <v>20</v>
      </c>
      <c r="H266" s="19">
        <v>302.39999949932098</v>
      </c>
    </row>
    <row r="267" spans="1:8" x14ac:dyDescent="0.35">
      <c r="A267">
        <v>1995</v>
      </c>
      <c r="B267">
        <v>1</v>
      </c>
      <c r="C267" t="s">
        <v>460</v>
      </c>
      <c r="D267">
        <v>30</v>
      </c>
      <c r="E267" t="s">
        <v>91</v>
      </c>
      <c r="F267" t="s">
        <v>36</v>
      </c>
      <c r="G267" s="5">
        <v>18</v>
      </c>
      <c r="H267" s="19">
        <v>335.33999944478199</v>
      </c>
    </row>
    <row r="268" spans="1:8" x14ac:dyDescent="0.35">
      <c r="A268">
        <v>1995</v>
      </c>
      <c r="B268">
        <v>1</v>
      </c>
      <c r="C268" t="s">
        <v>460</v>
      </c>
      <c r="D268">
        <v>51</v>
      </c>
      <c r="E268" t="s">
        <v>66</v>
      </c>
      <c r="F268" t="s">
        <v>59</v>
      </c>
      <c r="G268" s="5">
        <v>18</v>
      </c>
      <c r="H268" s="19">
        <v>648.71999545097299</v>
      </c>
    </row>
    <row r="269" spans="1:8" x14ac:dyDescent="0.35">
      <c r="A269">
        <v>1995</v>
      </c>
      <c r="B269">
        <v>1</v>
      </c>
      <c r="C269" t="s">
        <v>460</v>
      </c>
      <c r="D269">
        <v>10</v>
      </c>
      <c r="E269" t="s">
        <v>35</v>
      </c>
      <c r="F269" t="s">
        <v>36</v>
      </c>
      <c r="G269" s="5">
        <v>16</v>
      </c>
      <c r="H269" s="19">
        <v>396.8</v>
      </c>
    </row>
    <row r="270" spans="1:8" x14ac:dyDescent="0.35">
      <c r="A270">
        <v>1995</v>
      </c>
      <c r="B270">
        <v>1</v>
      </c>
      <c r="C270" t="s">
        <v>460</v>
      </c>
      <c r="D270">
        <v>63</v>
      </c>
      <c r="E270" t="s">
        <v>38</v>
      </c>
      <c r="F270" t="s">
        <v>39</v>
      </c>
      <c r="G270" s="5">
        <v>16</v>
      </c>
      <c r="H270" s="19">
        <v>505.43999916314999</v>
      </c>
    </row>
    <row r="271" spans="1:8" x14ac:dyDescent="0.35">
      <c r="A271">
        <v>1995</v>
      </c>
      <c r="B271">
        <v>1</v>
      </c>
      <c r="C271" t="s">
        <v>460</v>
      </c>
      <c r="D271">
        <v>1</v>
      </c>
      <c r="E271" t="s">
        <v>43</v>
      </c>
      <c r="F271" t="s">
        <v>34</v>
      </c>
      <c r="G271" s="5">
        <v>15</v>
      </c>
      <c r="H271" s="19">
        <v>183.59999871253899</v>
      </c>
    </row>
    <row r="272" spans="1:8" x14ac:dyDescent="0.35">
      <c r="A272">
        <v>1995</v>
      </c>
      <c r="B272">
        <v>1</v>
      </c>
      <c r="C272" t="s">
        <v>460</v>
      </c>
      <c r="D272">
        <v>45</v>
      </c>
      <c r="E272" t="s">
        <v>60</v>
      </c>
      <c r="F272" t="s">
        <v>36</v>
      </c>
      <c r="G272" s="5">
        <v>15</v>
      </c>
      <c r="H272" s="19">
        <v>91.199999660253496</v>
      </c>
    </row>
    <row r="273" spans="1:8" x14ac:dyDescent="0.35">
      <c r="A273">
        <v>1995</v>
      </c>
      <c r="B273">
        <v>1</v>
      </c>
      <c r="C273" t="s">
        <v>460</v>
      </c>
      <c r="D273">
        <v>50</v>
      </c>
      <c r="E273" t="s">
        <v>99</v>
      </c>
      <c r="F273" t="s">
        <v>31</v>
      </c>
      <c r="G273" s="5">
        <v>15</v>
      </c>
      <c r="H273" s="19">
        <v>195</v>
      </c>
    </row>
    <row r="274" spans="1:8" x14ac:dyDescent="0.35">
      <c r="A274">
        <v>1995</v>
      </c>
      <c r="B274">
        <v>1</v>
      </c>
      <c r="C274" t="s">
        <v>460</v>
      </c>
      <c r="D274">
        <v>77</v>
      </c>
      <c r="E274" t="s">
        <v>107</v>
      </c>
      <c r="F274" t="s">
        <v>39</v>
      </c>
      <c r="G274" s="5">
        <v>14</v>
      </c>
      <c r="H274" s="19">
        <v>145.6</v>
      </c>
    </row>
    <row r="275" spans="1:8" x14ac:dyDescent="0.35">
      <c r="A275">
        <v>1995</v>
      </c>
      <c r="B275">
        <v>1</v>
      </c>
      <c r="C275" t="s">
        <v>460</v>
      </c>
      <c r="D275">
        <v>59</v>
      </c>
      <c r="E275" t="s">
        <v>23</v>
      </c>
      <c r="F275" t="s">
        <v>24</v>
      </c>
      <c r="G275" s="5">
        <v>12</v>
      </c>
      <c r="H275" s="19">
        <v>528</v>
      </c>
    </row>
    <row r="276" spans="1:8" x14ac:dyDescent="0.35">
      <c r="A276">
        <v>1995</v>
      </c>
      <c r="B276">
        <v>1</v>
      </c>
      <c r="C276" t="s">
        <v>460</v>
      </c>
      <c r="D276">
        <v>7</v>
      </c>
      <c r="E276" t="s">
        <v>58</v>
      </c>
      <c r="F276" t="s">
        <v>59</v>
      </c>
      <c r="G276" s="5">
        <v>10</v>
      </c>
      <c r="H276" s="19">
        <v>191.99999928474401</v>
      </c>
    </row>
    <row r="277" spans="1:8" x14ac:dyDescent="0.35">
      <c r="A277">
        <v>1995</v>
      </c>
      <c r="B277">
        <v>1</v>
      </c>
      <c r="C277" t="s">
        <v>460</v>
      </c>
      <c r="D277">
        <v>21</v>
      </c>
      <c r="E277" t="s">
        <v>90</v>
      </c>
      <c r="F277" t="s">
        <v>31</v>
      </c>
      <c r="G277" s="5">
        <v>10</v>
      </c>
      <c r="H277" s="19">
        <v>67.999999523162799</v>
      </c>
    </row>
    <row r="278" spans="1:8" x14ac:dyDescent="0.35">
      <c r="A278">
        <v>1995</v>
      </c>
      <c r="B278">
        <v>1</v>
      </c>
      <c r="C278" t="s">
        <v>460</v>
      </c>
      <c r="D278">
        <v>34</v>
      </c>
      <c r="E278" t="s">
        <v>69</v>
      </c>
      <c r="F278" t="s">
        <v>34</v>
      </c>
      <c r="G278" s="5">
        <v>10</v>
      </c>
      <c r="H278" s="19">
        <v>112</v>
      </c>
    </row>
    <row r="279" spans="1:8" x14ac:dyDescent="0.35">
      <c r="A279">
        <v>1995</v>
      </c>
      <c r="B279">
        <v>1</v>
      </c>
      <c r="C279" t="s">
        <v>460</v>
      </c>
      <c r="D279">
        <v>54</v>
      </c>
      <c r="E279" t="s">
        <v>74</v>
      </c>
      <c r="F279" t="s">
        <v>21</v>
      </c>
      <c r="G279" s="5">
        <v>10</v>
      </c>
      <c r="H279" s="19">
        <v>59</v>
      </c>
    </row>
    <row r="280" spans="1:8" x14ac:dyDescent="0.35">
      <c r="A280">
        <v>1995</v>
      </c>
      <c r="B280">
        <v>1</v>
      </c>
      <c r="C280" t="s">
        <v>460</v>
      </c>
      <c r="D280">
        <v>18</v>
      </c>
      <c r="E280" t="s">
        <v>97</v>
      </c>
      <c r="F280" t="s">
        <v>36</v>
      </c>
      <c r="G280" s="5">
        <v>9</v>
      </c>
      <c r="H280" s="19">
        <v>450</v>
      </c>
    </row>
    <row r="281" spans="1:8" x14ac:dyDescent="0.35">
      <c r="A281">
        <v>1995</v>
      </c>
      <c r="B281">
        <v>1</v>
      </c>
      <c r="C281" t="s">
        <v>460</v>
      </c>
      <c r="D281">
        <v>41</v>
      </c>
      <c r="E281" t="s">
        <v>44</v>
      </c>
      <c r="F281" t="s">
        <v>36</v>
      </c>
      <c r="G281" s="5">
        <v>8</v>
      </c>
      <c r="H281" s="19">
        <v>55.439999908208797</v>
      </c>
    </row>
    <row r="282" spans="1:8" x14ac:dyDescent="0.35">
      <c r="A282">
        <v>1995</v>
      </c>
      <c r="B282">
        <v>1</v>
      </c>
      <c r="C282" t="s">
        <v>460</v>
      </c>
      <c r="D282">
        <v>25</v>
      </c>
      <c r="E282" t="s">
        <v>80</v>
      </c>
      <c r="F282" t="s">
        <v>31</v>
      </c>
      <c r="G282" s="5">
        <v>7</v>
      </c>
      <c r="H282" s="19">
        <v>58.8</v>
      </c>
    </row>
    <row r="283" spans="1:8" x14ac:dyDescent="0.35">
      <c r="A283">
        <v>1995</v>
      </c>
      <c r="B283">
        <v>1</v>
      </c>
      <c r="C283" t="s">
        <v>460</v>
      </c>
      <c r="D283">
        <v>36</v>
      </c>
      <c r="E283" t="s">
        <v>45</v>
      </c>
      <c r="F283" t="s">
        <v>36</v>
      </c>
      <c r="G283" s="5">
        <v>6</v>
      </c>
      <c r="H283" s="19">
        <v>72.959999728202803</v>
      </c>
    </row>
    <row r="284" spans="1:8" x14ac:dyDescent="0.35">
      <c r="A284">
        <v>1995</v>
      </c>
      <c r="B284">
        <v>2</v>
      </c>
      <c r="C284" t="s">
        <v>460</v>
      </c>
      <c r="D284">
        <v>33</v>
      </c>
      <c r="E284" t="s">
        <v>78</v>
      </c>
      <c r="F284" t="s">
        <v>24</v>
      </c>
      <c r="G284" s="5">
        <v>119</v>
      </c>
      <c r="H284" s="19">
        <v>238</v>
      </c>
    </row>
    <row r="285" spans="1:8" x14ac:dyDescent="0.35">
      <c r="A285">
        <v>1995</v>
      </c>
      <c r="B285">
        <v>2</v>
      </c>
      <c r="C285" t="s">
        <v>460</v>
      </c>
      <c r="D285">
        <v>38</v>
      </c>
      <c r="E285" t="s">
        <v>85</v>
      </c>
      <c r="F285" t="s">
        <v>34</v>
      </c>
      <c r="G285" s="5">
        <v>99</v>
      </c>
      <c r="H285" s="19">
        <v>18803.359969216501</v>
      </c>
    </row>
    <row r="286" spans="1:8" x14ac:dyDescent="0.35">
      <c r="A286">
        <v>1995</v>
      </c>
      <c r="B286">
        <v>2</v>
      </c>
      <c r="C286" t="s">
        <v>460</v>
      </c>
      <c r="D286">
        <v>35</v>
      </c>
      <c r="E286" t="s">
        <v>49</v>
      </c>
      <c r="F286" t="s">
        <v>34</v>
      </c>
      <c r="G286" s="5">
        <v>95</v>
      </c>
      <c r="H286" s="19">
        <v>1195.19999742507</v>
      </c>
    </row>
    <row r="287" spans="1:8" x14ac:dyDescent="0.35">
      <c r="A287">
        <v>1995</v>
      </c>
      <c r="B287">
        <v>2</v>
      </c>
      <c r="C287" t="s">
        <v>460</v>
      </c>
      <c r="D287">
        <v>56</v>
      </c>
      <c r="E287" t="s">
        <v>26</v>
      </c>
      <c r="F287" t="s">
        <v>27</v>
      </c>
      <c r="G287" s="5">
        <v>75</v>
      </c>
      <c r="H287" s="19">
        <v>2280</v>
      </c>
    </row>
    <row r="288" spans="1:8" x14ac:dyDescent="0.35">
      <c r="A288">
        <v>1995</v>
      </c>
      <c r="B288">
        <v>2</v>
      </c>
      <c r="C288" t="s">
        <v>460</v>
      </c>
      <c r="D288">
        <v>62</v>
      </c>
      <c r="E288" t="s">
        <v>30</v>
      </c>
      <c r="F288" t="s">
        <v>31</v>
      </c>
      <c r="G288" s="5">
        <v>75</v>
      </c>
      <c r="H288" s="19">
        <v>2955</v>
      </c>
    </row>
    <row r="289" spans="1:8" x14ac:dyDescent="0.35">
      <c r="A289">
        <v>1995</v>
      </c>
      <c r="B289">
        <v>2</v>
      </c>
      <c r="C289" t="s">
        <v>460</v>
      </c>
      <c r="D289">
        <v>71</v>
      </c>
      <c r="E289" t="s">
        <v>40</v>
      </c>
      <c r="F289" t="s">
        <v>24</v>
      </c>
      <c r="G289" s="5">
        <v>75</v>
      </c>
      <c r="H289" s="19">
        <v>1290</v>
      </c>
    </row>
    <row r="290" spans="1:8" x14ac:dyDescent="0.35">
      <c r="A290">
        <v>1995</v>
      </c>
      <c r="B290">
        <v>2</v>
      </c>
      <c r="C290" t="s">
        <v>460</v>
      </c>
      <c r="D290">
        <v>48</v>
      </c>
      <c r="E290" t="s">
        <v>95</v>
      </c>
      <c r="F290" t="s">
        <v>31</v>
      </c>
      <c r="G290" s="5">
        <v>70</v>
      </c>
      <c r="H290" s="19">
        <v>606.89999574422802</v>
      </c>
    </row>
    <row r="291" spans="1:8" x14ac:dyDescent="0.35">
      <c r="A291">
        <v>1995</v>
      </c>
      <c r="B291">
        <v>2</v>
      </c>
      <c r="C291" t="s">
        <v>460</v>
      </c>
      <c r="D291">
        <v>14</v>
      </c>
      <c r="E291" t="s">
        <v>63</v>
      </c>
      <c r="F291" t="s">
        <v>59</v>
      </c>
      <c r="G291" s="5">
        <v>67</v>
      </c>
      <c r="H291" s="19">
        <v>1208.99999944567</v>
      </c>
    </row>
    <row r="292" spans="1:8" x14ac:dyDescent="0.35">
      <c r="A292">
        <v>1995</v>
      </c>
      <c r="B292">
        <v>2</v>
      </c>
      <c r="C292" t="s">
        <v>460</v>
      </c>
      <c r="D292">
        <v>68</v>
      </c>
      <c r="E292" t="s">
        <v>37</v>
      </c>
      <c r="F292" t="s">
        <v>31</v>
      </c>
      <c r="G292" s="5">
        <v>66</v>
      </c>
      <c r="H292" s="19">
        <v>509.99999910592999</v>
      </c>
    </row>
    <row r="293" spans="1:8" x14ac:dyDescent="0.35">
      <c r="A293">
        <v>1995</v>
      </c>
      <c r="B293">
        <v>2</v>
      </c>
      <c r="C293" t="s">
        <v>460</v>
      </c>
      <c r="D293">
        <v>63</v>
      </c>
      <c r="E293" t="s">
        <v>38</v>
      </c>
      <c r="F293" t="s">
        <v>39</v>
      </c>
      <c r="G293" s="5">
        <v>65</v>
      </c>
      <c r="H293" s="19">
        <v>2281.5</v>
      </c>
    </row>
    <row r="294" spans="1:8" x14ac:dyDescent="0.35">
      <c r="A294">
        <v>1995</v>
      </c>
      <c r="B294">
        <v>2</v>
      </c>
      <c r="C294" t="s">
        <v>460</v>
      </c>
      <c r="D294">
        <v>26</v>
      </c>
      <c r="E294" t="s">
        <v>41</v>
      </c>
      <c r="F294" t="s">
        <v>31</v>
      </c>
      <c r="G294" s="5">
        <v>62</v>
      </c>
      <c r="H294" s="19">
        <v>1506.44999944344</v>
      </c>
    </row>
    <row r="295" spans="1:8" x14ac:dyDescent="0.35">
      <c r="A295">
        <v>1995</v>
      </c>
      <c r="B295">
        <v>2</v>
      </c>
      <c r="C295" t="s">
        <v>460</v>
      </c>
      <c r="D295">
        <v>2</v>
      </c>
      <c r="E295" t="s">
        <v>33</v>
      </c>
      <c r="F295" t="s">
        <v>34</v>
      </c>
      <c r="G295" s="5">
        <v>60</v>
      </c>
      <c r="H295" s="19">
        <v>912</v>
      </c>
    </row>
    <row r="296" spans="1:8" x14ac:dyDescent="0.35">
      <c r="A296">
        <v>1995</v>
      </c>
      <c r="B296">
        <v>2</v>
      </c>
      <c r="C296" t="s">
        <v>460</v>
      </c>
      <c r="D296">
        <v>23</v>
      </c>
      <c r="E296" t="s">
        <v>75</v>
      </c>
      <c r="F296" t="s">
        <v>27</v>
      </c>
      <c r="G296" s="5">
        <v>60</v>
      </c>
      <c r="H296" s="19">
        <v>432</v>
      </c>
    </row>
    <row r="297" spans="1:8" x14ac:dyDescent="0.35">
      <c r="A297">
        <v>1995</v>
      </c>
      <c r="B297">
        <v>2</v>
      </c>
      <c r="C297" t="s">
        <v>460</v>
      </c>
      <c r="D297">
        <v>49</v>
      </c>
      <c r="E297" t="s">
        <v>62</v>
      </c>
      <c r="F297" t="s">
        <v>31</v>
      </c>
      <c r="G297" s="5">
        <v>60</v>
      </c>
      <c r="H297" s="19">
        <v>935.99999964237202</v>
      </c>
    </row>
    <row r="298" spans="1:8" x14ac:dyDescent="0.35">
      <c r="A298">
        <v>1995</v>
      </c>
      <c r="B298">
        <v>2</v>
      </c>
      <c r="C298" t="s">
        <v>460</v>
      </c>
      <c r="D298">
        <v>60</v>
      </c>
      <c r="E298" t="s">
        <v>29</v>
      </c>
      <c r="F298" t="s">
        <v>24</v>
      </c>
      <c r="G298" s="5">
        <v>60</v>
      </c>
      <c r="H298" s="19">
        <v>1550.39999878406</v>
      </c>
    </row>
    <row r="299" spans="1:8" x14ac:dyDescent="0.35">
      <c r="A299">
        <v>1995</v>
      </c>
      <c r="B299">
        <v>2</v>
      </c>
      <c r="C299" t="s">
        <v>460</v>
      </c>
      <c r="D299">
        <v>47</v>
      </c>
      <c r="E299" t="s">
        <v>72</v>
      </c>
      <c r="F299" t="s">
        <v>31</v>
      </c>
      <c r="G299" s="5">
        <v>55</v>
      </c>
      <c r="H299" s="19">
        <v>418</v>
      </c>
    </row>
    <row r="300" spans="1:8" x14ac:dyDescent="0.35">
      <c r="A300">
        <v>1995</v>
      </c>
      <c r="B300">
        <v>2</v>
      </c>
      <c r="C300" t="s">
        <v>460</v>
      </c>
      <c r="D300">
        <v>3</v>
      </c>
      <c r="E300" t="s">
        <v>98</v>
      </c>
      <c r="F300" t="s">
        <v>39</v>
      </c>
      <c r="G300" s="5">
        <v>50</v>
      </c>
      <c r="H300" s="19">
        <v>400</v>
      </c>
    </row>
    <row r="301" spans="1:8" x14ac:dyDescent="0.35">
      <c r="A301">
        <v>1995</v>
      </c>
      <c r="B301">
        <v>2</v>
      </c>
      <c r="C301" t="s">
        <v>460</v>
      </c>
      <c r="D301">
        <v>59</v>
      </c>
      <c r="E301" t="s">
        <v>23</v>
      </c>
      <c r="F301" t="s">
        <v>24</v>
      </c>
      <c r="G301" s="5">
        <v>45</v>
      </c>
      <c r="H301" s="19">
        <v>1900.7999988198201</v>
      </c>
    </row>
    <row r="302" spans="1:8" x14ac:dyDescent="0.35">
      <c r="A302">
        <v>1995</v>
      </c>
      <c r="B302">
        <v>2</v>
      </c>
      <c r="C302" t="s">
        <v>460</v>
      </c>
      <c r="D302">
        <v>77</v>
      </c>
      <c r="E302" t="s">
        <v>107</v>
      </c>
      <c r="F302" t="s">
        <v>39</v>
      </c>
      <c r="G302" s="5">
        <v>45</v>
      </c>
      <c r="H302" s="19">
        <v>452.39999938011101</v>
      </c>
    </row>
    <row r="303" spans="1:8" x14ac:dyDescent="0.35">
      <c r="A303">
        <v>1995</v>
      </c>
      <c r="B303">
        <v>2</v>
      </c>
      <c r="C303" t="s">
        <v>460</v>
      </c>
      <c r="D303">
        <v>19</v>
      </c>
      <c r="E303" t="s">
        <v>71</v>
      </c>
      <c r="F303" t="s">
        <v>31</v>
      </c>
      <c r="G303" s="5">
        <v>42</v>
      </c>
      <c r="H303" s="19">
        <v>295.64999972805299</v>
      </c>
    </row>
    <row r="304" spans="1:8" x14ac:dyDescent="0.35">
      <c r="A304">
        <v>1995</v>
      </c>
      <c r="B304">
        <v>2</v>
      </c>
      <c r="C304" t="s">
        <v>460</v>
      </c>
      <c r="D304">
        <v>21</v>
      </c>
      <c r="E304" t="s">
        <v>90</v>
      </c>
      <c r="F304" t="s">
        <v>31</v>
      </c>
      <c r="G304" s="5">
        <v>42</v>
      </c>
      <c r="H304" s="19">
        <v>311.99999964237202</v>
      </c>
    </row>
    <row r="305" spans="1:8" x14ac:dyDescent="0.35">
      <c r="A305">
        <v>1995</v>
      </c>
      <c r="B305">
        <v>2</v>
      </c>
      <c r="C305" t="s">
        <v>460</v>
      </c>
      <c r="D305">
        <v>28</v>
      </c>
      <c r="E305" t="s">
        <v>70</v>
      </c>
      <c r="F305" t="s">
        <v>59</v>
      </c>
      <c r="G305" s="5">
        <v>42</v>
      </c>
      <c r="H305" s="19">
        <v>1375.91999772191</v>
      </c>
    </row>
    <row r="306" spans="1:8" x14ac:dyDescent="0.35">
      <c r="A306">
        <v>1995</v>
      </c>
      <c r="B306">
        <v>2</v>
      </c>
      <c r="C306" t="s">
        <v>460</v>
      </c>
      <c r="D306">
        <v>42</v>
      </c>
      <c r="E306" t="s">
        <v>68</v>
      </c>
      <c r="F306" t="s">
        <v>27</v>
      </c>
      <c r="G306" s="5">
        <v>40</v>
      </c>
      <c r="H306" s="19">
        <v>425.59999966621399</v>
      </c>
    </row>
    <row r="307" spans="1:8" x14ac:dyDescent="0.35">
      <c r="A307">
        <v>1995</v>
      </c>
      <c r="B307">
        <v>2</v>
      </c>
      <c r="C307" t="s">
        <v>460</v>
      </c>
      <c r="D307">
        <v>44</v>
      </c>
      <c r="E307" t="s">
        <v>52</v>
      </c>
      <c r="F307" t="s">
        <v>39</v>
      </c>
      <c r="G307" s="5">
        <v>40</v>
      </c>
      <c r="H307" s="19">
        <v>495.99999815225601</v>
      </c>
    </row>
    <row r="308" spans="1:8" x14ac:dyDescent="0.35">
      <c r="A308">
        <v>1995</v>
      </c>
      <c r="B308">
        <v>2</v>
      </c>
      <c r="C308" t="s">
        <v>460</v>
      </c>
      <c r="D308">
        <v>69</v>
      </c>
      <c r="E308" t="s">
        <v>48</v>
      </c>
      <c r="F308" t="s">
        <v>24</v>
      </c>
      <c r="G308" s="5">
        <v>35</v>
      </c>
      <c r="H308" s="19">
        <v>979.19999957084599</v>
      </c>
    </row>
    <row r="309" spans="1:8" x14ac:dyDescent="0.35">
      <c r="A309">
        <v>1995</v>
      </c>
      <c r="B309">
        <v>2</v>
      </c>
      <c r="C309" t="s">
        <v>460</v>
      </c>
      <c r="D309">
        <v>1</v>
      </c>
      <c r="E309" t="s">
        <v>43</v>
      </c>
      <c r="F309" t="s">
        <v>34</v>
      </c>
      <c r="G309" s="5">
        <v>34</v>
      </c>
      <c r="H309" s="19">
        <v>489.6</v>
      </c>
    </row>
    <row r="310" spans="1:8" x14ac:dyDescent="0.35">
      <c r="A310">
        <v>1995</v>
      </c>
      <c r="B310">
        <v>2</v>
      </c>
      <c r="C310" t="s">
        <v>460</v>
      </c>
      <c r="D310">
        <v>76</v>
      </c>
      <c r="E310" t="s">
        <v>55</v>
      </c>
      <c r="F310" t="s">
        <v>34</v>
      </c>
      <c r="G310" s="5">
        <v>34</v>
      </c>
      <c r="H310" s="19">
        <v>417.6</v>
      </c>
    </row>
    <row r="311" spans="1:8" x14ac:dyDescent="0.35">
      <c r="A311">
        <v>1995</v>
      </c>
      <c r="B311">
        <v>2</v>
      </c>
      <c r="C311" t="s">
        <v>460</v>
      </c>
      <c r="D311">
        <v>11</v>
      </c>
      <c r="E311" t="s">
        <v>92</v>
      </c>
      <c r="F311" t="s">
        <v>24</v>
      </c>
      <c r="G311" s="5">
        <v>30</v>
      </c>
      <c r="H311" s="19">
        <v>504</v>
      </c>
    </row>
    <row r="312" spans="1:8" x14ac:dyDescent="0.35">
      <c r="A312">
        <v>1995</v>
      </c>
      <c r="B312">
        <v>2</v>
      </c>
      <c r="C312" t="s">
        <v>460</v>
      </c>
      <c r="D312">
        <v>41</v>
      </c>
      <c r="E312" t="s">
        <v>44</v>
      </c>
      <c r="F312" t="s">
        <v>36</v>
      </c>
      <c r="G312" s="5">
        <v>25</v>
      </c>
      <c r="H312" s="19">
        <v>153.99999942630501</v>
      </c>
    </row>
    <row r="313" spans="1:8" x14ac:dyDescent="0.35">
      <c r="A313">
        <v>1995</v>
      </c>
      <c r="B313">
        <v>2</v>
      </c>
      <c r="C313" t="s">
        <v>460</v>
      </c>
      <c r="D313">
        <v>53</v>
      </c>
      <c r="E313" t="s">
        <v>25</v>
      </c>
      <c r="F313" t="s">
        <v>21</v>
      </c>
      <c r="G313" s="5">
        <v>25</v>
      </c>
      <c r="H313" s="19">
        <v>596.04999765753701</v>
      </c>
    </row>
    <row r="314" spans="1:8" x14ac:dyDescent="0.35">
      <c r="A314">
        <v>1995</v>
      </c>
      <c r="B314">
        <v>2</v>
      </c>
      <c r="C314" t="s">
        <v>460</v>
      </c>
      <c r="D314">
        <v>46</v>
      </c>
      <c r="E314" t="s">
        <v>64</v>
      </c>
      <c r="F314" t="s">
        <v>36</v>
      </c>
      <c r="G314" s="5">
        <v>22</v>
      </c>
      <c r="H314" s="19">
        <v>206.4</v>
      </c>
    </row>
    <row r="315" spans="1:8" x14ac:dyDescent="0.35">
      <c r="A315">
        <v>1995</v>
      </c>
      <c r="B315">
        <v>2</v>
      </c>
      <c r="C315" t="s">
        <v>460</v>
      </c>
      <c r="D315">
        <v>16</v>
      </c>
      <c r="E315" t="s">
        <v>46</v>
      </c>
      <c r="F315" t="s">
        <v>31</v>
      </c>
      <c r="G315" s="5">
        <v>21</v>
      </c>
      <c r="H315" s="19">
        <v>248.11499826014</v>
      </c>
    </row>
    <row r="316" spans="1:8" x14ac:dyDescent="0.35">
      <c r="A316">
        <v>1995</v>
      </c>
      <c r="B316">
        <v>2</v>
      </c>
      <c r="C316" t="s">
        <v>460</v>
      </c>
      <c r="D316">
        <v>29</v>
      </c>
      <c r="E316" t="s">
        <v>20</v>
      </c>
      <c r="F316" t="s">
        <v>21</v>
      </c>
      <c r="G316" s="5">
        <v>21</v>
      </c>
      <c r="H316" s="19">
        <v>2079</v>
      </c>
    </row>
    <row r="317" spans="1:8" x14ac:dyDescent="0.35">
      <c r="A317">
        <v>1995</v>
      </c>
      <c r="B317">
        <v>2</v>
      </c>
      <c r="C317" t="s">
        <v>460</v>
      </c>
      <c r="D317">
        <v>9</v>
      </c>
      <c r="E317" t="s">
        <v>108</v>
      </c>
      <c r="F317" t="s">
        <v>21</v>
      </c>
      <c r="G317" s="5">
        <v>20</v>
      </c>
      <c r="H317" s="19">
        <v>1396.79999768733</v>
      </c>
    </row>
    <row r="318" spans="1:8" x14ac:dyDescent="0.35">
      <c r="A318">
        <v>1995</v>
      </c>
      <c r="B318">
        <v>2</v>
      </c>
      <c r="C318" t="s">
        <v>460</v>
      </c>
      <c r="D318">
        <v>57</v>
      </c>
      <c r="E318" t="s">
        <v>76</v>
      </c>
      <c r="F318" t="s">
        <v>27</v>
      </c>
      <c r="G318" s="5">
        <v>20</v>
      </c>
      <c r="H318" s="19">
        <v>312</v>
      </c>
    </row>
    <row r="319" spans="1:8" x14ac:dyDescent="0.35">
      <c r="A319">
        <v>1995</v>
      </c>
      <c r="B319">
        <v>2</v>
      </c>
      <c r="C319" t="s">
        <v>460</v>
      </c>
      <c r="D319">
        <v>65</v>
      </c>
      <c r="E319" t="s">
        <v>88</v>
      </c>
      <c r="F319" t="s">
        <v>39</v>
      </c>
      <c r="G319" s="5">
        <v>20</v>
      </c>
      <c r="H319" s="19">
        <v>336</v>
      </c>
    </row>
    <row r="320" spans="1:8" x14ac:dyDescent="0.35">
      <c r="A320">
        <v>1995</v>
      </c>
      <c r="B320">
        <v>2</v>
      </c>
      <c r="C320" t="s">
        <v>460</v>
      </c>
      <c r="D320">
        <v>73</v>
      </c>
      <c r="E320" t="s">
        <v>73</v>
      </c>
      <c r="F320" t="s">
        <v>36</v>
      </c>
      <c r="G320" s="5">
        <v>20</v>
      </c>
      <c r="H320" s="19">
        <v>215.99999964237199</v>
      </c>
    </row>
    <row r="321" spans="1:8" x14ac:dyDescent="0.35">
      <c r="A321">
        <v>1995</v>
      </c>
      <c r="B321">
        <v>2</v>
      </c>
      <c r="C321" t="s">
        <v>460</v>
      </c>
      <c r="D321">
        <v>30</v>
      </c>
      <c r="E321" t="s">
        <v>91</v>
      </c>
      <c r="F321" t="s">
        <v>36</v>
      </c>
      <c r="G321" s="5">
        <v>18</v>
      </c>
      <c r="H321" s="19">
        <v>372.6</v>
      </c>
    </row>
    <row r="322" spans="1:8" x14ac:dyDescent="0.35">
      <c r="A322">
        <v>1995</v>
      </c>
      <c r="B322">
        <v>2</v>
      </c>
      <c r="C322" t="s">
        <v>460</v>
      </c>
      <c r="D322">
        <v>61</v>
      </c>
      <c r="E322" t="s">
        <v>47</v>
      </c>
      <c r="F322" t="s">
        <v>39</v>
      </c>
      <c r="G322" s="5">
        <v>16</v>
      </c>
      <c r="H322" s="19">
        <v>364.8</v>
      </c>
    </row>
    <row r="323" spans="1:8" x14ac:dyDescent="0.35">
      <c r="A323">
        <v>1995</v>
      </c>
      <c r="B323">
        <v>2</v>
      </c>
      <c r="C323" t="s">
        <v>460</v>
      </c>
      <c r="D323">
        <v>74</v>
      </c>
      <c r="E323" t="s">
        <v>94</v>
      </c>
      <c r="F323" t="s">
        <v>59</v>
      </c>
      <c r="G323" s="5">
        <v>15</v>
      </c>
      <c r="H323" s="19">
        <v>120</v>
      </c>
    </row>
    <row r="324" spans="1:8" x14ac:dyDescent="0.35">
      <c r="A324">
        <v>1995</v>
      </c>
      <c r="B324">
        <v>2</v>
      </c>
      <c r="C324" t="s">
        <v>460</v>
      </c>
      <c r="D324">
        <v>31</v>
      </c>
      <c r="E324" t="s">
        <v>57</v>
      </c>
      <c r="F324" t="s">
        <v>24</v>
      </c>
      <c r="G324" s="5">
        <v>14</v>
      </c>
      <c r="H324" s="19">
        <v>140</v>
      </c>
    </row>
    <row r="325" spans="1:8" x14ac:dyDescent="0.35">
      <c r="A325">
        <v>1995</v>
      </c>
      <c r="B325">
        <v>2</v>
      </c>
      <c r="C325" t="s">
        <v>460</v>
      </c>
      <c r="D325">
        <v>37</v>
      </c>
      <c r="E325" t="s">
        <v>61</v>
      </c>
      <c r="F325" t="s">
        <v>36</v>
      </c>
      <c r="G325" s="5">
        <v>10</v>
      </c>
      <c r="H325" s="19">
        <v>208</v>
      </c>
    </row>
    <row r="326" spans="1:8" x14ac:dyDescent="0.35">
      <c r="A326">
        <v>1995</v>
      </c>
      <c r="B326">
        <v>2</v>
      </c>
      <c r="C326" t="s">
        <v>460</v>
      </c>
      <c r="D326">
        <v>55</v>
      </c>
      <c r="E326" t="s">
        <v>32</v>
      </c>
      <c r="F326" t="s">
        <v>21</v>
      </c>
      <c r="G326" s="5">
        <v>10</v>
      </c>
      <c r="H326" s="19">
        <v>144</v>
      </c>
    </row>
    <row r="327" spans="1:8" x14ac:dyDescent="0.35">
      <c r="A327">
        <v>1995</v>
      </c>
      <c r="B327">
        <v>2</v>
      </c>
      <c r="C327" t="s">
        <v>460</v>
      </c>
      <c r="D327">
        <v>70</v>
      </c>
      <c r="E327" t="s">
        <v>96</v>
      </c>
      <c r="F327" t="s">
        <v>34</v>
      </c>
      <c r="G327" s="5">
        <v>8</v>
      </c>
      <c r="H327" s="19">
        <v>86.399999856948796</v>
      </c>
    </row>
    <row r="328" spans="1:8" x14ac:dyDescent="0.35">
      <c r="A328">
        <v>1995</v>
      </c>
      <c r="B328">
        <v>2</v>
      </c>
      <c r="C328" t="s">
        <v>460</v>
      </c>
      <c r="D328">
        <v>64</v>
      </c>
      <c r="E328" t="s">
        <v>53</v>
      </c>
      <c r="F328" t="s">
        <v>27</v>
      </c>
      <c r="G328" s="5">
        <v>7</v>
      </c>
      <c r="H328" s="19">
        <v>186.2</v>
      </c>
    </row>
    <row r="329" spans="1:8" x14ac:dyDescent="0.35">
      <c r="A329">
        <v>1995</v>
      </c>
      <c r="B329">
        <v>2</v>
      </c>
      <c r="C329" t="s">
        <v>460</v>
      </c>
      <c r="D329">
        <v>54</v>
      </c>
      <c r="E329" t="s">
        <v>74</v>
      </c>
      <c r="F329" t="s">
        <v>21</v>
      </c>
      <c r="G329" s="5">
        <v>6</v>
      </c>
      <c r="H329" s="19">
        <v>35.4</v>
      </c>
    </row>
    <row r="330" spans="1:8" x14ac:dyDescent="0.35">
      <c r="A330">
        <v>1995</v>
      </c>
      <c r="B330">
        <v>2</v>
      </c>
      <c r="C330" t="s">
        <v>460</v>
      </c>
      <c r="D330">
        <v>36</v>
      </c>
      <c r="E330" t="s">
        <v>45</v>
      </c>
      <c r="F330" t="s">
        <v>36</v>
      </c>
      <c r="G330" s="5">
        <v>5</v>
      </c>
      <c r="H330" s="19">
        <v>68.399999886751104</v>
      </c>
    </row>
    <row r="331" spans="1:8" x14ac:dyDescent="0.35">
      <c r="A331">
        <v>1995</v>
      </c>
      <c r="B331">
        <v>2</v>
      </c>
      <c r="C331" t="s">
        <v>460</v>
      </c>
      <c r="D331">
        <v>13</v>
      </c>
      <c r="E331" t="s">
        <v>56</v>
      </c>
      <c r="F331" t="s">
        <v>36</v>
      </c>
      <c r="G331" s="5">
        <v>2</v>
      </c>
      <c r="H331" s="19">
        <v>8.6399999856948799</v>
      </c>
    </row>
    <row r="332" spans="1:8" x14ac:dyDescent="0.35">
      <c r="A332">
        <v>1995</v>
      </c>
      <c r="B332">
        <v>2</v>
      </c>
      <c r="C332" t="s">
        <v>460</v>
      </c>
      <c r="D332">
        <v>17</v>
      </c>
      <c r="E332" t="s">
        <v>22</v>
      </c>
      <c r="F332" t="s">
        <v>21</v>
      </c>
      <c r="G332" s="5">
        <v>2</v>
      </c>
      <c r="H332" s="19">
        <v>62.4</v>
      </c>
    </row>
    <row r="333" spans="1:8" x14ac:dyDescent="0.35">
      <c r="A333">
        <v>1995</v>
      </c>
      <c r="B333">
        <v>2</v>
      </c>
      <c r="C333" t="s">
        <v>460</v>
      </c>
      <c r="D333">
        <v>40</v>
      </c>
      <c r="E333" t="s">
        <v>50</v>
      </c>
      <c r="F333" t="s">
        <v>36</v>
      </c>
      <c r="G333" s="5">
        <v>2</v>
      </c>
      <c r="H333" s="19">
        <v>26.459999956190501</v>
      </c>
    </row>
    <row r="334" spans="1:8" x14ac:dyDescent="0.35">
      <c r="A334">
        <v>1995</v>
      </c>
      <c r="B334">
        <v>3</v>
      </c>
      <c r="C334" t="s">
        <v>458</v>
      </c>
      <c r="D334">
        <v>55</v>
      </c>
      <c r="E334" t="s">
        <v>32</v>
      </c>
      <c r="F334" t="s">
        <v>21</v>
      </c>
      <c r="G334" s="5">
        <v>180</v>
      </c>
      <c r="H334" s="19">
        <v>2937.5999965667702</v>
      </c>
    </row>
    <row r="335" spans="1:8" x14ac:dyDescent="0.35">
      <c r="A335">
        <v>1995</v>
      </c>
      <c r="B335">
        <v>3</v>
      </c>
      <c r="C335" t="s">
        <v>458</v>
      </c>
      <c r="D335">
        <v>54</v>
      </c>
      <c r="E335" t="s">
        <v>74</v>
      </c>
      <c r="F335" t="s">
        <v>21</v>
      </c>
      <c r="G335" s="5">
        <v>141</v>
      </c>
      <c r="H335" s="19">
        <v>824.81999989449901</v>
      </c>
    </row>
    <row r="336" spans="1:8" x14ac:dyDescent="0.35">
      <c r="A336">
        <v>1995</v>
      </c>
      <c r="B336">
        <v>3</v>
      </c>
      <c r="C336" t="s">
        <v>458</v>
      </c>
      <c r="D336">
        <v>21</v>
      </c>
      <c r="E336" t="s">
        <v>90</v>
      </c>
      <c r="F336" t="s">
        <v>31</v>
      </c>
      <c r="G336" s="5">
        <v>130</v>
      </c>
      <c r="H336" s="19">
        <v>911.99999809265103</v>
      </c>
    </row>
    <row r="337" spans="1:8" x14ac:dyDescent="0.35">
      <c r="A337">
        <v>1995</v>
      </c>
      <c r="B337">
        <v>3</v>
      </c>
      <c r="C337" t="s">
        <v>458</v>
      </c>
      <c r="D337">
        <v>61</v>
      </c>
      <c r="E337" t="s">
        <v>47</v>
      </c>
      <c r="F337" t="s">
        <v>39</v>
      </c>
      <c r="G337" s="5">
        <v>115</v>
      </c>
      <c r="H337" s="19">
        <v>2314.1999877691201</v>
      </c>
    </row>
    <row r="338" spans="1:8" x14ac:dyDescent="0.35">
      <c r="A338">
        <v>1995</v>
      </c>
      <c r="B338">
        <v>3</v>
      </c>
      <c r="C338" t="s">
        <v>458</v>
      </c>
      <c r="D338">
        <v>56</v>
      </c>
      <c r="E338" t="s">
        <v>26</v>
      </c>
      <c r="F338" t="s">
        <v>27</v>
      </c>
      <c r="G338" s="5">
        <v>113</v>
      </c>
      <c r="H338" s="19">
        <v>3313.59999818801</v>
      </c>
    </row>
    <row r="339" spans="1:8" x14ac:dyDescent="0.35">
      <c r="A339">
        <v>1995</v>
      </c>
      <c r="B339">
        <v>3</v>
      </c>
      <c r="C339" t="s">
        <v>458</v>
      </c>
      <c r="D339">
        <v>59</v>
      </c>
      <c r="E339" t="s">
        <v>23</v>
      </c>
      <c r="F339" t="s">
        <v>24</v>
      </c>
      <c r="G339" s="5">
        <v>106</v>
      </c>
      <c r="H339" s="19">
        <v>4047.9999908208802</v>
      </c>
    </row>
    <row r="340" spans="1:8" x14ac:dyDescent="0.35">
      <c r="A340">
        <v>1995</v>
      </c>
      <c r="B340">
        <v>3</v>
      </c>
      <c r="C340" t="s">
        <v>458</v>
      </c>
      <c r="D340">
        <v>17</v>
      </c>
      <c r="E340" t="s">
        <v>22</v>
      </c>
      <c r="F340" t="s">
        <v>21</v>
      </c>
      <c r="G340" s="5">
        <v>105</v>
      </c>
      <c r="H340" s="19">
        <v>2605.1999958157498</v>
      </c>
    </row>
    <row r="341" spans="1:8" x14ac:dyDescent="0.35">
      <c r="A341">
        <v>1995</v>
      </c>
      <c r="B341">
        <v>3</v>
      </c>
      <c r="C341" t="s">
        <v>458</v>
      </c>
      <c r="D341">
        <v>44</v>
      </c>
      <c r="E341" t="s">
        <v>52</v>
      </c>
      <c r="F341" t="s">
        <v>39</v>
      </c>
      <c r="G341" s="5">
        <v>100</v>
      </c>
      <c r="H341" s="19">
        <v>1472.49999884516</v>
      </c>
    </row>
    <row r="342" spans="1:8" x14ac:dyDescent="0.35">
      <c r="A342">
        <v>1995</v>
      </c>
      <c r="B342">
        <v>3</v>
      </c>
      <c r="C342" t="s">
        <v>458</v>
      </c>
      <c r="D342">
        <v>16</v>
      </c>
      <c r="E342" t="s">
        <v>46</v>
      </c>
      <c r="F342" t="s">
        <v>31</v>
      </c>
      <c r="G342" s="5">
        <v>85</v>
      </c>
      <c r="H342" s="19">
        <v>1023.73499511182</v>
      </c>
    </row>
    <row r="343" spans="1:8" x14ac:dyDescent="0.35">
      <c r="A343">
        <v>1995</v>
      </c>
      <c r="B343">
        <v>3</v>
      </c>
      <c r="C343" t="s">
        <v>458</v>
      </c>
      <c r="D343">
        <v>71</v>
      </c>
      <c r="E343" t="s">
        <v>40</v>
      </c>
      <c r="F343" t="s">
        <v>24</v>
      </c>
      <c r="G343" s="5">
        <v>82</v>
      </c>
      <c r="H343" s="19">
        <v>1410.4</v>
      </c>
    </row>
    <row r="344" spans="1:8" x14ac:dyDescent="0.35">
      <c r="A344">
        <v>1995</v>
      </c>
      <c r="B344">
        <v>3</v>
      </c>
      <c r="C344" t="s">
        <v>458</v>
      </c>
      <c r="D344">
        <v>64</v>
      </c>
      <c r="E344" t="s">
        <v>53</v>
      </c>
      <c r="F344" t="s">
        <v>27</v>
      </c>
      <c r="G344" s="5">
        <v>71</v>
      </c>
      <c r="H344" s="19">
        <v>1715.69999742358</v>
      </c>
    </row>
    <row r="345" spans="1:8" x14ac:dyDescent="0.35">
      <c r="A345">
        <v>1995</v>
      </c>
      <c r="B345">
        <v>3</v>
      </c>
      <c r="C345" t="s">
        <v>458</v>
      </c>
      <c r="D345">
        <v>40</v>
      </c>
      <c r="E345" t="s">
        <v>50</v>
      </c>
      <c r="F345" t="s">
        <v>36</v>
      </c>
      <c r="G345" s="5">
        <v>70</v>
      </c>
      <c r="H345" s="19">
        <v>845.25</v>
      </c>
    </row>
    <row r="346" spans="1:8" x14ac:dyDescent="0.35">
      <c r="A346">
        <v>1995</v>
      </c>
      <c r="B346">
        <v>3</v>
      </c>
      <c r="C346" t="s">
        <v>458</v>
      </c>
      <c r="D346">
        <v>19</v>
      </c>
      <c r="E346" t="s">
        <v>71</v>
      </c>
      <c r="F346" t="s">
        <v>31</v>
      </c>
      <c r="G346" s="5">
        <v>67</v>
      </c>
      <c r="H346" s="19">
        <v>458.43999954313</v>
      </c>
    </row>
    <row r="347" spans="1:8" x14ac:dyDescent="0.35">
      <c r="A347">
        <v>1995</v>
      </c>
      <c r="B347">
        <v>3</v>
      </c>
      <c r="C347" t="s">
        <v>458</v>
      </c>
      <c r="D347">
        <v>53</v>
      </c>
      <c r="E347" t="s">
        <v>25</v>
      </c>
      <c r="F347" t="s">
        <v>21</v>
      </c>
      <c r="G347" s="5">
        <v>65</v>
      </c>
      <c r="H347" s="19">
        <v>1703</v>
      </c>
    </row>
    <row r="348" spans="1:8" x14ac:dyDescent="0.35">
      <c r="A348">
        <v>1995</v>
      </c>
      <c r="B348">
        <v>3</v>
      </c>
      <c r="C348" t="s">
        <v>458</v>
      </c>
      <c r="D348">
        <v>65</v>
      </c>
      <c r="E348" t="s">
        <v>88</v>
      </c>
      <c r="F348" t="s">
        <v>39</v>
      </c>
      <c r="G348" s="5">
        <v>63</v>
      </c>
      <c r="H348" s="19">
        <v>1011.3599992990401</v>
      </c>
    </row>
    <row r="349" spans="1:8" x14ac:dyDescent="0.35">
      <c r="A349">
        <v>1995</v>
      </c>
      <c r="B349">
        <v>3</v>
      </c>
      <c r="C349" t="s">
        <v>458</v>
      </c>
      <c r="D349">
        <v>26</v>
      </c>
      <c r="E349" t="s">
        <v>41</v>
      </c>
      <c r="F349" t="s">
        <v>31</v>
      </c>
      <c r="G349" s="5">
        <v>61</v>
      </c>
      <c r="H349" s="19">
        <v>1518.9</v>
      </c>
    </row>
    <row r="350" spans="1:8" x14ac:dyDescent="0.35">
      <c r="A350">
        <v>1995</v>
      </c>
      <c r="B350">
        <v>3</v>
      </c>
      <c r="C350" t="s">
        <v>458</v>
      </c>
      <c r="D350">
        <v>66</v>
      </c>
      <c r="E350" t="s">
        <v>93</v>
      </c>
      <c r="F350" t="s">
        <v>39</v>
      </c>
      <c r="G350" s="5">
        <v>60</v>
      </c>
      <c r="H350" s="19">
        <v>816</v>
      </c>
    </row>
    <row r="351" spans="1:8" x14ac:dyDescent="0.35">
      <c r="A351">
        <v>1995</v>
      </c>
      <c r="B351">
        <v>3</v>
      </c>
      <c r="C351" t="s">
        <v>458</v>
      </c>
      <c r="D351">
        <v>28</v>
      </c>
      <c r="E351" t="s">
        <v>70</v>
      </c>
      <c r="F351" t="s">
        <v>59</v>
      </c>
      <c r="G351" s="5">
        <v>57</v>
      </c>
      <c r="H351" s="19">
        <v>2074.8000000000002</v>
      </c>
    </row>
    <row r="352" spans="1:8" x14ac:dyDescent="0.35">
      <c r="A352">
        <v>1995</v>
      </c>
      <c r="B352">
        <v>3</v>
      </c>
      <c r="C352" t="s">
        <v>458</v>
      </c>
      <c r="D352">
        <v>2</v>
      </c>
      <c r="E352" t="s">
        <v>33</v>
      </c>
      <c r="F352" t="s">
        <v>34</v>
      </c>
      <c r="G352" s="5">
        <v>55</v>
      </c>
      <c r="H352" s="19">
        <v>733.39999592304196</v>
      </c>
    </row>
    <row r="353" spans="1:8" x14ac:dyDescent="0.35">
      <c r="A353">
        <v>1995</v>
      </c>
      <c r="B353">
        <v>3</v>
      </c>
      <c r="C353" t="s">
        <v>458</v>
      </c>
      <c r="D353">
        <v>77</v>
      </c>
      <c r="E353" t="s">
        <v>107</v>
      </c>
      <c r="F353" t="s">
        <v>39</v>
      </c>
      <c r="G353" s="5">
        <v>55</v>
      </c>
      <c r="H353" s="19">
        <v>514.79999914765301</v>
      </c>
    </row>
    <row r="354" spans="1:8" x14ac:dyDescent="0.35">
      <c r="A354">
        <v>1995</v>
      </c>
      <c r="B354">
        <v>3</v>
      </c>
      <c r="C354" t="s">
        <v>458</v>
      </c>
      <c r="D354">
        <v>27</v>
      </c>
      <c r="E354" t="s">
        <v>89</v>
      </c>
      <c r="F354" t="s">
        <v>31</v>
      </c>
      <c r="G354" s="5">
        <v>50</v>
      </c>
      <c r="H354" s="19">
        <v>1755</v>
      </c>
    </row>
    <row r="355" spans="1:8" x14ac:dyDescent="0.35">
      <c r="A355">
        <v>1995</v>
      </c>
      <c r="B355">
        <v>3</v>
      </c>
      <c r="C355" t="s">
        <v>458</v>
      </c>
      <c r="D355">
        <v>72</v>
      </c>
      <c r="E355" t="s">
        <v>42</v>
      </c>
      <c r="F355" t="s">
        <v>24</v>
      </c>
      <c r="G355" s="5">
        <v>50</v>
      </c>
      <c r="H355" s="19">
        <v>1390</v>
      </c>
    </row>
    <row r="356" spans="1:8" x14ac:dyDescent="0.35">
      <c r="A356">
        <v>1995</v>
      </c>
      <c r="B356">
        <v>3</v>
      </c>
      <c r="C356" t="s">
        <v>458</v>
      </c>
      <c r="D356">
        <v>11</v>
      </c>
      <c r="E356" t="s">
        <v>92</v>
      </c>
      <c r="F356" t="s">
        <v>24</v>
      </c>
      <c r="G356" s="5">
        <v>42</v>
      </c>
      <c r="H356" s="19">
        <v>685.43999969959202</v>
      </c>
    </row>
    <row r="357" spans="1:8" x14ac:dyDescent="0.35">
      <c r="A357">
        <v>1995</v>
      </c>
      <c r="B357">
        <v>3</v>
      </c>
      <c r="C357" t="s">
        <v>458</v>
      </c>
      <c r="D357">
        <v>50</v>
      </c>
      <c r="E357" t="s">
        <v>99</v>
      </c>
      <c r="F357" t="s">
        <v>31</v>
      </c>
      <c r="G357" s="5">
        <v>40</v>
      </c>
      <c r="H357" s="19">
        <v>520</v>
      </c>
    </row>
    <row r="358" spans="1:8" x14ac:dyDescent="0.35">
      <c r="A358">
        <v>1995</v>
      </c>
      <c r="B358">
        <v>3</v>
      </c>
      <c r="C358" t="s">
        <v>458</v>
      </c>
      <c r="D358">
        <v>46</v>
      </c>
      <c r="E358" t="s">
        <v>64</v>
      </c>
      <c r="F358" t="s">
        <v>36</v>
      </c>
      <c r="G358" s="5">
        <v>35</v>
      </c>
      <c r="H358" s="19">
        <v>307.19999957084599</v>
      </c>
    </row>
    <row r="359" spans="1:8" x14ac:dyDescent="0.35">
      <c r="A359">
        <v>1995</v>
      </c>
      <c r="B359">
        <v>3</v>
      </c>
      <c r="C359" t="s">
        <v>458</v>
      </c>
      <c r="D359">
        <v>52</v>
      </c>
      <c r="E359" t="s">
        <v>122</v>
      </c>
      <c r="F359" t="s">
        <v>27</v>
      </c>
      <c r="G359" s="5">
        <v>35</v>
      </c>
      <c r="H359" s="19">
        <v>187.59999987482999</v>
      </c>
    </row>
    <row r="360" spans="1:8" x14ac:dyDescent="0.35">
      <c r="A360">
        <v>1995</v>
      </c>
      <c r="B360">
        <v>3</v>
      </c>
      <c r="C360" t="s">
        <v>458</v>
      </c>
      <c r="D360">
        <v>62</v>
      </c>
      <c r="E360" t="s">
        <v>30</v>
      </c>
      <c r="F360" t="s">
        <v>31</v>
      </c>
      <c r="G360" s="5">
        <v>35</v>
      </c>
      <c r="H360" s="19">
        <v>1379</v>
      </c>
    </row>
    <row r="361" spans="1:8" x14ac:dyDescent="0.35">
      <c r="A361">
        <v>1995</v>
      </c>
      <c r="B361">
        <v>3</v>
      </c>
      <c r="C361" t="s">
        <v>458</v>
      </c>
      <c r="D361">
        <v>63</v>
      </c>
      <c r="E361" t="s">
        <v>38</v>
      </c>
      <c r="F361" t="s">
        <v>39</v>
      </c>
      <c r="G361" s="5">
        <v>35</v>
      </c>
      <c r="H361" s="19">
        <v>921.375</v>
      </c>
    </row>
    <row r="362" spans="1:8" x14ac:dyDescent="0.35">
      <c r="A362">
        <v>1995</v>
      </c>
      <c r="B362">
        <v>3</v>
      </c>
      <c r="C362" t="s">
        <v>458</v>
      </c>
      <c r="D362">
        <v>10</v>
      </c>
      <c r="E362" t="s">
        <v>35</v>
      </c>
      <c r="F362" t="s">
        <v>36</v>
      </c>
      <c r="G362" s="5">
        <v>34</v>
      </c>
      <c r="H362" s="19">
        <v>743.99999852180395</v>
      </c>
    </row>
    <row r="363" spans="1:8" x14ac:dyDescent="0.35">
      <c r="A363">
        <v>1995</v>
      </c>
      <c r="B363">
        <v>3</v>
      </c>
      <c r="C363" t="s">
        <v>458</v>
      </c>
      <c r="D363">
        <v>41</v>
      </c>
      <c r="E363" t="s">
        <v>44</v>
      </c>
      <c r="F363" t="s">
        <v>36</v>
      </c>
      <c r="G363" s="5">
        <v>30</v>
      </c>
      <c r="H363" s="19">
        <v>231</v>
      </c>
    </row>
    <row r="364" spans="1:8" x14ac:dyDescent="0.35">
      <c r="A364">
        <v>1995</v>
      </c>
      <c r="B364">
        <v>3</v>
      </c>
      <c r="C364" t="s">
        <v>458</v>
      </c>
      <c r="D364">
        <v>47</v>
      </c>
      <c r="E364" t="s">
        <v>72</v>
      </c>
      <c r="F364" t="s">
        <v>31</v>
      </c>
      <c r="G364" s="5">
        <v>30</v>
      </c>
      <c r="H364" s="19">
        <v>171</v>
      </c>
    </row>
    <row r="365" spans="1:8" x14ac:dyDescent="0.35">
      <c r="A365">
        <v>1995</v>
      </c>
      <c r="B365">
        <v>3</v>
      </c>
      <c r="C365" t="s">
        <v>458</v>
      </c>
      <c r="D365">
        <v>74</v>
      </c>
      <c r="E365" t="s">
        <v>94</v>
      </c>
      <c r="F365" t="s">
        <v>59</v>
      </c>
      <c r="G365" s="5">
        <v>30</v>
      </c>
      <c r="H365" s="19">
        <v>240</v>
      </c>
    </row>
    <row r="366" spans="1:8" x14ac:dyDescent="0.35">
      <c r="A366">
        <v>1995</v>
      </c>
      <c r="B366">
        <v>3</v>
      </c>
      <c r="C366" t="s">
        <v>458</v>
      </c>
      <c r="D366">
        <v>30</v>
      </c>
      <c r="E366" t="s">
        <v>91</v>
      </c>
      <c r="F366" t="s">
        <v>36</v>
      </c>
      <c r="G366" s="5">
        <v>28</v>
      </c>
      <c r="H366" s="19">
        <v>434.7</v>
      </c>
    </row>
    <row r="367" spans="1:8" x14ac:dyDescent="0.35">
      <c r="A367">
        <v>1995</v>
      </c>
      <c r="B367">
        <v>3</v>
      </c>
      <c r="C367" t="s">
        <v>458</v>
      </c>
      <c r="D367">
        <v>75</v>
      </c>
      <c r="E367" t="s">
        <v>54</v>
      </c>
      <c r="F367" t="s">
        <v>34</v>
      </c>
      <c r="G367" s="5">
        <v>28</v>
      </c>
      <c r="H367" s="19">
        <v>152.51999977827001</v>
      </c>
    </row>
    <row r="368" spans="1:8" x14ac:dyDescent="0.35">
      <c r="A368">
        <v>1995</v>
      </c>
      <c r="B368">
        <v>3</v>
      </c>
      <c r="C368" t="s">
        <v>458</v>
      </c>
      <c r="D368">
        <v>39</v>
      </c>
      <c r="E368" t="s">
        <v>87</v>
      </c>
      <c r="F368" t="s">
        <v>34</v>
      </c>
      <c r="G368" s="5">
        <v>26</v>
      </c>
      <c r="H368" s="19">
        <v>374.4</v>
      </c>
    </row>
    <row r="369" spans="1:8" x14ac:dyDescent="0.35">
      <c r="A369">
        <v>1995</v>
      </c>
      <c r="B369">
        <v>3</v>
      </c>
      <c r="C369" t="s">
        <v>458</v>
      </c>
      <c r="D369">
        <v>70</v>
      </c>
      <c r="E369" t="s">
        <v>96</v>
      </c>
      <c r="F369" t="s">
        <v>34</v>
      </c>
      <c r="G369" s="5">
        <v>25</v>
      </c>
      <c r="H369" s="19">
        <v>269.99999955296499</v>
      </c>
    </row>
    <row r="370" spans="1:8" x14ac:dyDescent="0.35">
      <c r="A370">
        <v>1995</v>
      </c>
      <c r="B370">
        <v>3</v>
      </c>
      <c r="C370" t="s">
        <v>458</v>
      </c>
      <c r="D370">
        <v>29</v>
      </c>
      <c r="E370" t="s">
        <v>20</v>
      </c>
      <c r="F370" t="s">
        <v>21</v>
      </c>
      <c r="G370" s="5">
        <v>24</v>
      </c>
      <c r="H370" s="19">
        <v>2019.59998583793</v>
      </c>
    </row>
    <row r="371" spans="1:8" x14ac:dyDescent="0.35">
      <c r="A371">
        <v>1995</v>
      </c>
      <c r="B371">
        <v>3</v>
      </c>
      <c r="C371" t="s">
        <v>458</v>
      </c>
      <c r="D371">
        <v>49</v>
      </c>
      <c r="E371" t="s">
        <v>62</v>
      </c>
      <c r="F371" t="s">
        <v>31</v>
      </c>
      <c r="G371" s="5">
        <v>21</v>
      </c>
      <c r="H371" s="19">
        <v>285.59999799728303</v>
      </c>
    </row>
    <row r="372" spans="1:8" x14ac:dyDescent="0.35">
      <c r="A372">
        <v>1995</v>
      </c>
      <c r="B372">
        <v>3</v>
      </c>
      <c r="C372" t="s">
        <v>458</v>
      </c>
      <c r="D372">
        <v>68</v>
      </c>
      <c r="E372" t="s">
        <v>37</v>
      </c>
      <c r="F372" t="s">
        <v>31</v>
      </c>
      <c r="G372" s="5">
        <v>21</v>
      </c>
      <c r="H372" s="19">
        <v>157.5</v>
      </c>
    </row>
    <row r="373" spans="1:8" x14ac:dyDescent="0.35">
      <c r="A373">
        <v>1995</v>
      </c>
      <c r="B373">
        <v>3</v>
      </c>
      <c r="C373" t="s">
        <v>458</v>
      </c>
      <c r="D373">
        <v>24</v>
      </c>
      <c r="E373" t="s">
        <v>77</v>
      </c>
      <c r="F373" t="s">
        <v>34</v>
      </c>
      <c r="G373" s="5">
        <v>20</v>
      </c>
      <c r="H373" s="19">
        <v>64.799999892711597</v>
      </c>
    </row>
    <row r="374" spans="1:8" x14ac:dyDescent="0.35">
      <c r="A374">
        <v>1995</v>
      </c>
      <c r="B374">
        <v>3</v>
      </c>
      <c r="C374" t="s">
        <v>458</v>
      </c>
      <c r="D374">
        <v>33</v>
      </c>
      <c r="E374" t="s">
        <v>78</v>
      </c>
      <c r="F374" t="s">
        <v>24</v>
      </c>
      <c r="G374" s="5">
        <v>20</v>
      </c>
      <c r="H374" s="19">
        <v>31.9999998807907</v>
      </c>
    </row>
    <row r="375" spans="1:8" x14ac:dyDescent="0.35">
      <c r="A375">
        <v>1995</v>
      </c>
      <c r="B375">
        <v>3</v>
      </c>
      <c r="C375" t="s">
        <v>458</v>
      </c>
      <c r="D375">
        <v>34</v>
      </c>
      <c r="E375" t="s">
        <v>69</v>
      </c>
      <c r="F375" t="s">
        <v>34</v>
      </c>
      <c r="G375" s="5">
        <v>20</v>
      </c>
      <c r="H375" s="19">
        <v>179.19999933242701</v>
      </c>
    </row>
    <row r="376" spans="1:8" x14ac:dyDescent="0.35">
      <c r="A376">
        <v>1995</v>
      </c>
      <c r="B376">
        <v>3</v>
      </c>
      <c r="C376" t="s">
        <v>458</v>
      </c>
      <c r="D376">
        <v>43</v>
      </c>
      <c r="E376" t="s">
        <v>105</v>
      </c>
      <c r="F376" t="s">
        <v>34</v>
      </c>
      <c r="G376" s="5">
        <v>20</v>
      </c>
      <c r="H376" s="19">
        <v>736</v>
      </c>
    </row>
    <row r="377" spans="1:8" x14ac:dyDescent="0.35">
      <c r="A377">
        <v>1995</v>
      </c>
      <c r="B377">
        <v>3</v>
      </c>
      <c r="C377" t="s">
        <v>458</v>
      </c>
      <c r="D377">
        <v>76</v>
      </c>
      <c r="E377" t="s">
        <v>55</v>
      </c>
      <c r="F377" t="s">
        <v>34</v>
      </c>
      <c r="G377" s="5">
        <v>18</v>
      </c>
      <c r="H377" s="19">
        <v>220.319998455047</v>
      </c>
    </row>
    <row r="378" spans="1:8" x14ac:dyDescent="0.35">
      <c r="A378">
        <v>1995</v>
      </c>
      <c r="B378">
        <v>3</v>
      </c>
      <c r="C378" t="s">
        <v>458</v>
      </c>
      <c r="D378">
        <v>7</v>
      </c>
      <c r="E378" t="s">
        <v>58</v>
      </c>
      <c r="F378" t="s">
        <v>59</v>
      </c>
      <c r="G378" s="5">
        <v>16</v>
      </c>
      <c r="H378" s="19">
        <v>364.79999971389702</v>
      </c>
    </row>
    <row r="379" spans="1:8" x14ac:dyDescent="0.35">
      <c r="A379">
        <v>1995</v>
      </c>
      <c r="B379">
        <v>3</v>
      </c>
      <c r="C379" t="s">
        <v>458</v>
      </c>
      <c r="D379">
        <v>12</v>
      </c>
      <c r="E379" t="s">
        <v>28</v>
      </c>
      <c r="F379" t="s">
        <v>24</v>
      </c>
      <c r="G379" s="5">
        <v>15</v>
      </c>
      <c r="H379" s="19">
        <v>456</v>
      </c>
    </row>
    <row r="380" spans="1:8" x14ac:dyDescent="0.35">
      <c r="A380">
        <v>1995</v>
      </c>
      <c r="B380">
        <v>3</v>
      </c>
      <c r="C380" t="s">
        <v>458</v>
      </c>
      <c r="D380">
        <v>48</v>
      </c>
      <c r="E380" t="s">
        <v>95</v>
      </c>
      <c r="F380" t="s">
        <v>31</v>
      </c>
      <c r="G380" s="5">
        <v>15</v>
      </c>
      <c r="H380" s="19">
        <v>137.69999977201201</v>
      </c>
    </row>
    <row r="381" spans="1:8" x14ac:dyDescent="0.35">
      <c r="A381">
        <v>1995</v>
      </c>
      <c r="B381">
        <v>3</v>
      </c>
      <c r="C381" t="s">
        <v>458</v>
      </c>
      <c r="D381">
        <v>57</v>
      </c>
      <c r="E381" t="s">
        <v>76</v>
      </c>
      <c r="F381" t="s">
        <v>27</v>
      </c>
      <c r="G381" s="5">
        <v>15</v>
      </c>
      <c r="H381" s="19">
        <v>187.199999302625</v>
      </c>
    </row>
    <row r="382" spans="1:8" x14ac:dyDescent="0.35">
      <c r="A382">
        <v>1995</v>
      </c>
      <c r="B382">
        <v>3</v>
      </c>
      <c r="C382" t="s">
        <v>458</v>
      </c>
      <c r="D382">
        <v>22</v>
      </c>
      <c r="E382" t="s">
        <v>65</v>
      </c>
      <c r="F382" t="s">
        <v>27</v>
      </c>
      <c r="G382" s="5">
        <v>12</v>
      </c>
      <c r="H382" s="19">
        <v>201.6</v>
      </c>
    </row>
    <row r="383" spans="1:8" x14ac:dyDescent="0.35">
      <c r="A383">
        <v>1995</v>
      </c>
      <c r="B383">
        <v>3</v>
      </c>
      <c r="C383" t="s">
        <v>458</v>
      </c>
      <c r="D383">
        <v>35</v>
      </c>
      <c r="E383" t="s">
        <v>49</v>
      </c>
      <c r="F383" t="s">
        <v>34</v>
      </c>
      <c r="G383" s="5">
        <v>8</v>
      </c>
      <c r="H383" s="19">
        <v>115.2</v>
      </c>
    </row>
    <row r="384" spans="1:8" x14ac:dyDescent="0.35">
      <c r="A384">
        <v>1995</v>
      </c>
      <c r="B384">
        <v>3</v>
      </c>
      <c r="C384" t="s">
        <v>458</v>
      </c>
      <c r="D384">
        <v>31</v>
      </c>
      <c r="E384" t="s">
        <v>57</v>
      </c>
      <c r="F384" t="s">
        <v>24</v>
      </c>
      <c r="G384" s="5">
        <v>3</v>
      </c>
      <c r="H384" s="19">
        <v>26.999999955296499</v>
      </c>
    </row>
    <row r="385" spans="1:8" x14ac:dyDescent="0.35">
      <c r="A385">
        <v>1995</v>
      </c>
      <c r="B385">
        <v>4</v>
      </c>
      <c r="C385" t="s">
        <v>458</v>
      </c>
      <c r="D385">
        <v>24</v>
      </c>
      <c r="E385" t="s">
        <v>77</v>
      </c>
      <c r="F385" t="s">
        <v>34</v>
      </c>
      <c r="G385" s="5">
        <v>133</v>
      </c>
      <c r="H385" s="19">
        <v>464.39999978542301</v>
      </c>
    </row>
    <row r="386" spans="1:8" x14ac:dyDescent="0.35">
      <c r="A386">
        <v>1995</v>
      </c>
      <c r="B386">
        <v>4</v>
      </c>
      <c r="C386" t="s">
        <v>458</v>
      </c>
      <c r="D386">
        <v>59</v>
      </c>
      <c r="E386" t="s">
        <v>23</v>
      </c>
      <c r="F386" t="s">
        <v>24</v>
      </c>
      <c r="G386" s="5">
        <v>102</v>
      </c>
      <c r="H386" s="19">
        <v>4488</v>
      </c>
    </row>
    <row r="387" spans="1:8" x14ac:dyDescent="0.35">
      <c r="A387">
        <v>1995</v>
      </c>
      <c r="B387">
        <v>4</v>
      </c>
      <c r="C387" t="s">
        <v>458</v>
      </c>
      <c r="D387">
        <v>70</v>
      </c>
      <c r="E387" t="s">
        <v>96</v>
      </c>
      <c r="F387" t="s">
        <v>34</v>
      </c>
      <c r="G387" s="5">
        <v>72</v>
      </c>
      <c r="H387" s="19">
        <v>791.99999892711605</v>
      </c>
    </row>
    <row r="388" spans="1:8" x14ac:dyDescent="0.35">
      <c r="A388">
        <v>1995</v>
      </c>
      <c r="B388">
        <v>4</v>
      </c>
      <c r="C388" t="s">
        <v>458</v>
      </c>
      <c r="D388">
        <v>40</v>
      </c>
      <c r="E388" t="s">
        <v>50</v>
      </c>
      <c r="F388" t="s">
        <v>36</v>
      </c>
      <c r="G388" s="5">
        <v>61</v>
      </c>
      <c r="H388" s="19">
        <v>896.7</v>
      </c>
    </row>
    <row r="389" spans="1:8" x14ac:dyDescent="0.35">
      <c r="A389">
        <v>1995</v>
      </c>
      <c r="B389">
        <v>4</v>
      </c>
      <c r="C389" t="s">
        <v>458</v>
      </c>
      <c r="D389">
        <v>2</v>
      </c>
      <c r="E389" t="s">
        <v>33</v>
      </c>
      <c r="F389" t="s">
        <v>34</v>
      </c>
      <c r="G389" s="5">
        <v>60</v>
      </c>
      <c r="H389" s="19">
        <v>790.39999592304196</v>
      </c>
    </row>
    <row r="390" spans="1:8" x14ac:dyDescent="0.35">
      <c r="A390">
        <v>1995</v>
      </c>
      <c r="B390">
        <v>4</v>
      </c>
      <c r="C390" t="s">
        <v>458</v>
      </c>
      <c r="D390">
        <v>60</v>
      </c>
      <c r="E390" t="s">
        <v>29</v>
      </c>
      <c r="F390" t="s">
        <v>24</v>
      </c>
      <c r="G390" s="5">
        <v>60</v>
      </c>
      <c r="H390" s="19">
        <v>1632</v>
      </c>
    </row>
    <row r="391" spans="1:8" x14ac:dyDescent="0.35">
      <c r="A391">
        <v>1995</v>
      </c>
      <c r="B391">
        <v>4</v>
      </c>
      <c r="C391" t="s">
        <v>458</v>
      </c>
      <c r="D391">
        <v>66</v>
      </c>
      <c r="E391" t="s">
        <v>93</v>
      </c>
      <c r="F391" t="s">
        <v>39</v>
      </c>
      <c r="G391" s="5">
        <v>60</v>
      </c>
      <c r="H391" s="19">
        <v>693.59999513626099</v>
      </c>
    </row>
    <row r="392" spans="1:8" x14ac:dyDescent="0.35">
      <c r="A392">
        <v>1995</v>
      </c>
      <c r="B392">
        <v>4</v>
      </c>
      <c r="C392" t="s">
        <v>458</v>
      </c>
      <c r="D392">
        <v>16</v>
      </c>
      <c r="E392" t="s">
        <v>46</v>
      </c>
      <c r="F392" t="s">
        <v>31</v>
      </c>
      <c r="G392" s="5">
        <v>53</v>
      </c>
      <c r="H392" s="19">
        <v>663.72499710023396</v>
      </c>
    </row>
    <row r="393" spans="1:8" x14ac:dyDescent="0.35">
      <c r="A393">
        <v>1995</v>
      </c>
      <c r="B393">
        <v>4</v>
      </c>
      <c r="C393" t="s">
        <v>458</v>
      </c>
      <c r="D393">
        <v>42</v>
      </c>
      <c r="E393" t="s">
        <v>68</v>
      </c>
      <c r="F393" t="s">
        <v>27</v>
      </c>
      <c r="G393" s="5">
        <v>50</v>
      </c>
      <c r="H393" s="19">
        <v>560</v>
      </c>
    </row>
    <row r="394" spans="1:8" x14ac:dyDescent="0.35">
      <c r="A394">
        <v>1995</v>
      </c>
      <c r="B394">
        <v>4</v>
      </c>
      <c r="C394" t="s">
        <v>458</v>
      </c>
      <c r="D394">
        <v>56</v>
      </c>
      <c r="E394" t="s">
        <v>26</v>
      </c>
      <c r="F394" t="s">
        <v>27</v>
      </c>
      <c r="G394" s="5">
        <v>50</v>
      </c>
      <c r="H394" s="19">
        <v>1337.59999728202</v>
      </c>
    </row>
    <row r="395" spans="1:8" x14ac:dyDescent="0.35">
      <c r="A395">
        <v>1995</v>
      </c>
      <c r="B395">
        <v>4</v>
      </c>
      <c r="C395" t="s">
        <v>458</v>
      </c>
      <c r="D395">
        <v>51</v>
      </c>
      <c r="E395" t="s">
        <v>66</v>
      </c>
      <c r="F395" t="s">
        <v>59</v>
      </c>
      <c r="G395" s="5">
        <v>46</v>
      </c>
      <c r="H395" s="19">
        <v>1950.4</v>
      </c>
    </row>
    <row r="396" spans="1:8" x14ac:dyDescent="0.35">
      <c r="A396">
        <v>1995</v>
      </c>
      <c r="B396">
        <v>4</v>
      </c>
      <c r="C396" t="s">
        <v>458</v>
      </c>
      <c r="D396">
        <v>76</v>
      </c>
      <c r="E396" t="s">
        <v>55</v>
      </c>
      <c r="F396" t="s">
        <v>34</v>
      </c>
      <c r="G396" s="5">
        <v>42</v>
      </c>
      <c r="H396" s="19">
        <v>514.07999639511104</v>
      </c>
    </row>
    <row r="397" spans="1:8" x14ac:dyDescent="0.35">
      <c r="A397">
        <v>1995</v>
      </c>
      <c r="B397">
        <v>4</v>
      </c>
      <c r="C397" t="s">
        <v>458</v>
      </c>
      <c r="D397">
        <v>64</v>
      </c>
      <c r="E397" t="s">
        <v>53</v>
      </c>
      <c r="F397" t="s">
        <v>27</v>
      </c>
      <c r="G397" s="5">
        <v>38</v>
      </c>
      <c r="H397" s="19">
        <v>1010.8</v>
      </c>
    </row>
    <row r="398" spans="1:8" x14ac:dyDescent="0.35">
      <c r="A398">
        <v>1995</v>
      </c>
      <c r="B398">
        <v>4</v>
      </c>
      <c r="C398" t="s">
        <v>458</v>
      </c>
      <c r="D398">
        <v>23</v>
      </c>
      <c r="E398" t="s">
        <v>75</v>
      </c>
      <c r="F398" t="s">
        <v>27</v>
      </c>
      <c r="G398" s="5">
        <v>36</v>
      </c>
      <c r="H398" s="19">
        <v>259.2</v>
      </c>
    </row>
    <row r="399" spans="1:8" x14ac:dyDescent="0.35">
      <c r="A399">
        <v>1995</v>
      </c>
      <c r="B399">
        <v>4</v>
      </c>
      <c r="C399" t="s">
        <v>458</v>
      </c>
      <c r="D399">
        <v>21</v>
      </c>
      <c r="E399" t="s">
        <v>90</v>
      </c>
      <c r="F399" t="s">
        <v>31</v>
      </c>
      <c r="G399" s="5">
        <v>35</v>
      </c>
      <c r="H399" s="19">
        <v>238</v>
      </c>
    </row>
    <row r="400" spans="1:8" x14ac:dyDescent="0.35">
      <c r="A400">
        <v>1995</v>
      </c>
      <c r="B400">
        <v>4</v>
      </c>
      <c r="C400" t="s">
        <v>458</v>
      </c>
      <c r="D400">
        <v>31</v>
      </c>
      <c r="E400" t="s">
        <v>57</v>
      </c>
      <c r="F400" t="s">
        <v>24</v>
      </c>
      <c r="G400" s="5">
        <v>35</v>
      </c>
      <c r="H400" s="19">
        <v>297.49999791383698</v>
      </c>
    </row>
    <row r="401" spans="1:8" x14ac:dyDescent="0.35">
      <c r="A401">
        <v>1995</v>
      </c>
      <c r="B401">
        <v>4</v>
      </c>
      <c r="C401" t="s">
        <v>458</v>
      </c>
      <c r="D401">
        <v>34</v>
      </c>
      <c r="E401" t="s">
        <v>69</v>
      </c>
      <c r="F401" t="s">
        <v>34</v>
      </c>
      <c r="G401" s="5">
        <v>35</v>
      </c>
      <c r="H401" s="19">
        <v>372.39999970793701</v>
      </c>
    </row>
    <row r="402" spans="1:8" x14ac:dyDescent="0.35">
      <c r="A402">
        <v>1995</v>
      </c>
      <c r="B402">
        <v>4</v>
      </c>
      <c r="C402" t="s">
        <v>458</v>
      </c>
      <c r="D402">
        <v>55</v>
      </c>
      <c r="E402" t="s">
        <v>32</v>
      </c>
      <c r="F402" t="s">
        <v>21</v>
      </c>
      <c r="G402" s="5">
        <v>32</v>
      </c>
      <c r="H402" s="19">
        <v>554.87999911308202</v>
      </c>
    </row>
    <row r="403" spans="1:8" x14ac:dyDescent="0.35">
      <c r="A403">
        <v>1995</v>
      </c>
      <c r="B403">
        <v>4</v>
      </c>
      <c r="C403" t="s">
        <v>458</v>
      </c>
      <c r="D403">
        <v>7</v>
      </c>
      <c r="E403" t="s">
        <v>58</v>
      </c>
      <c r="F403" t="s">
        <v>59</v>
      </c>
      <c r="G403" s="5">
        <v>30</v>
      </c>
      <c r="H403" s="19">
        <v>720</v>
      </c>
    </row>
    <row r="404" spans="1:8" x14ac:dyDescent="0.35">
      <c r="A404">
        <v>1995</v>
      </c>
      <c r="B404">
        <v>4</v>
      </c>
      <c r="C404" t="s">
        <v>458</v>
      </c>
      <c r="D404">
        <v>11</v>
      </c>
      <c r="E404" t="s">
        <v>92</v>
      </c>
      <c r="F404" t="s">
        <v>24</v>
      </c>
      <c r="G404" s="5">
        <v>30</v>
      </c>
      <c r="H404" s="19">
        <v>441</v>
      </c>
    </row>
    <row r="405" spans="1:8" x14ac:dyDescent="0.35">
      <c r="A405">
        <v>1995</v>
      </c>
      <c r="B405">
        <v>4</v>
      </c>
      <c r="C405" t="s">
        <v>458</v>
      </c>
      <c r="D405">
        <v>18</v>
      </c>
      <c r="E405" t="s">
        <v>97</v>
      </c>
      <c r="F405" t="s">
        <v>36</v>
      </c>
      <c r="G405" s="5">
        <v>30</v>
      </c>
      <c r="H405" s="19">
        <v>1500</v>
      </c>
    </row>
    <row r="406" spans="1:8" x14ac:dyDescent="0.35">
      <c r="A406">
        <v>1995</v>
      </c>
      <c r="B406">
        <v>4</v>
      </c>
      <c r="C406" t="s">
        <v>458</v>
      </c>
      <c r="D406">
        <v>26</v>
      </c>
      <c r="E406" t="s">
        <v>41</v>
      </c>
      <c r="F406" t="s">
        <v>31</v>
      </c>
      <c r="G406" s="5">
        <v>30</v>
      </c>
      <c r="H406" s="19">
        <v>747</v>
      </c>
    </row>
    <row r="407" spans="1:8" x14ac:dyDescent="0.35">
      <c r="A407">
        <v>1995</v>
      </c>
      <c r="B407">
        <v>4</v>
      </c>
      <c r="C407" t="s">
        <v>458</v>
      </c>
      <c r="D407">
        <v>38</v>
      </c>
      <c r="E407" t="s">
        <v>85</v>
      </c>
      <c r="F407" t="s">
        <v>34</v>
      </c>
      <c r="G407" s="5">
        <v>30</v>
      </c>
      <c r="H407" s="19">
        <v>6324</v>
      </c>
    </row>
    <row r="408" spans="1:8" x14ac:dyDescent="0.35">
      <c r="A408">
        <v>1995</v>
      </c>
      <c r="B408">
        <v>4</v>
      </c>
      <c r="C408" t="s">
        <v>458</v>
      </c>
      <c r="D408">
        <v>45</v>
      </c>
      <c r="E408" t="s">
        <v>60</v>
      </c>
      <c r="F408" t="s">
        <v>36</v>
      </c>
      <c r="G408" s="5">
        <v>30</v>
      </c>
      <c r="H408" s="19">
        <v>205.19999966025301</v>
      </c>
    </row>
    <row r="409" spans="1:8" x14ac:dyDescent="0.35">
      <c r="A409">
        <v>1995</v>
      </c>
      <c r="B409">
        <v>4</v>
      </c>
      <c r="C409" t="s">
        <v>458</v>
      </c>
      <c r="D409">
        <v>47</v>
      </c>
      <c r="E409" t="s">
        <v>72</v>
      </c>
      <c r="F409" t="s">
        <v>31</v>
      </c>
      <c r="G409" s="5">
        <v>30</v>
      </c>
      <c r="H409" s="19">
        <v>228</v>
      </c>
    </row>
    <row r="410" spans="1:8" x14ac:dyDescent="0.35">
      <c r="A410">
        <v>1995</v>
      </c>
      <c r="B410">
        <v>4</v>
      </c>
      <c r="C410" t="s">
        <v>458</v>
      </c>
      <c r="D410">
        <v>77</v>
      </c>
      <c r="E410" t="s">
        <v>107</v>
      </c>
      <c r="F410" t="s">
        <v>39</v>
      </c>
      <c r="G410" s="5">
        <v>30</v>
      </c>
      <c r="H410" s="19">
        <v>296.39999976754098</v>
      </c>
    </row>
    <row r="411" spans="1:8" x14ac:dyDescent="0.35">
      <c r="A411">
        <v>1995</v>
      </c>
      <c r="B411">
        <v>4</v>
      </c>
      <c r="C411" t="s">
        <v>458</v>
      </c>
      <c r="D411">
        <v>53</v>
      </c>
      <c r="E411" t="s">
        <v>25</v>
      </c>
      <c r="F411" t="s">
        <v>21</v>
      </c>
      <c r="G411" s="5">
        <v>28</v>
      </c>
      <c r="H411" s="19">
        <v>733.6</v>
      </c>
    </row>
    <row r="412" spans="1:8" x14ac:dyDescent="0.35">
      <c r="A412">
        <v>1995</v>
      </c>
      <c r="B412">
        <v>4</v>
      </c>
      <c r="C412" t="s">
        <v>458</v>
      </c>
      <c r="D412">
        <v>19</v>
      </c>
      <c r="E412" t="s">
        <v>71</v>
      </c>
      <c r="F412" t="s">
        <v>31</v>
      </c>
      <c r="G412" s="5">
        <v>26</v>
      </c>
      <c r="H412" s="19">
        <v>189.8</v>
      </c>
    </row>
    <row r="413" spans="1:8" x14ac:dyDescent="0.35">
      <c r="A413">
        <v>1995</v>
      </c>
      <c r="B413">
        <v>4</v>
      </c>
      <c r="C413" t="s">
        <v>458</v>
      </c>
      <c r="D413">
        <v>50</v>
      </c>
      <c r="E413" t="s">
        <v>99</v>
      </c>
      <c r="F413" t="s">
        <v>31</v>
      </c>
      <c r="G413" s="5">
        <v>25</v>
      </c>
      <c r="H413" s="19">
        <v>325</v>
      </c>
    </row>
    <row r="414" spans="1:8" x14ac:dyDescent="0.35">
      <c r="A414">
        <v>1995</v>
      </c>
      <c r="B414">
        <v>4</v>
      </c>
      <c r="C414" t="s">
        <v>458</v>
      </c>
      <c r="D414">
        <v>49</v>
      </c>
      <c r="E414" t="s">
        <v>62</v>
      </c>
      <c r="F414" t="s">
        <v>31</v>
      </c>
      <c r="G414" s="5">
        <v>24</v>
      </c>
      <c r="H414" s="19">
        <v>384</v>
      </c>
    </row>
    <row r="415" spans="1:8" x14ac:dyDescent="0.35">
      <c r="A415">
        <v>1995</v>
      </c>
      <c r="B415">
        <v>4</v>
      </c>
      <c r="C415" t="s">
        <v>458</v>
      </c>
      <c r="D415">
        <v>54</v>
      </c>
      <c r="E415" t="s">
        <v>74</v>
      </c>
      <c r="F415" t="s">
        <v>21</v>
      </c>
      <c r="G415" s="5">
        <v>24</v>
      </c>
      <c r="H415" s="19">
        <v>106.19999999999899</v>
      </c>
    </row>
    <row r="416" spans="1:8" x14ac:dyDescent="0.35">
      <c r="A416">
        <v>1995</v>
      </c>
      <c r="B416">
        <v>4</v>
      </c>
      <c r="C416" t="s">
        <v>458</v>
      </c>
      <c r="D416">
        <v>3</v>
      </c>
      <c r="E416" t="s">
        <v>98</v>
      </c>
      <c r="F416" t="s">
        <v>39</v>
      </c>
      <c r="G416" s="5">
        <v>20</v>
      </c>
      <c r="H416" s="19">
        <v>143.99999976158099</v>
      </c>
    </row>
    <row r="417" spans="1:8" x14ac:dyDescent="0.35">
      <c r="A417">
        <v>1995</v>
      </c>
      <c r="B417">
        <v>4</v>
      </c>
      <c r="C417" t="s">
        <v>458</v>
      </c>
      <c r="D417">
        <v>10</v>
      </c>
      <c r="E417" t="s">
        <v>35</v>
      </c>
      <c r="F417" t="s">
        <v>36</v>
      </c>
      <c r="G417" s="5">
        <v>20</v>
      </c>
      <c r="H417" s="19">
        <v>471.19999963045098</v>
      </c>
    </row>
    <row r="418" spans="1:8" x14ac:dyDescent="0.35">
      <c r="A418">
        <v>1995</v>
      </c>
      <c r="B418">
        <v>4</v>
      </c>
      <c r="C418" t="s">
        <v>458</v>
      </c>
      <c r="D418">
        <v>39</v>
      </c>
      <c r="E418" t="s">
        <v>87</v>
      </c>
      <c r="F418" t="s">
        <v>34</v>
      </c>
      <c r="G418" s="5">
        <v>20</v>
      </c>
      <c r="H418" s="19">
        <v>216</v>
      </c>
    </row>
    <row r="419" spans="1:8" x14ac:dyDescent="0.35">
      <c r="A419">
        <v>1995</v>
      </c>
      <c r="B419">
        <v>4</v>
      </c>
      <c r="C419" t="s">
        <v>458</v>
      </c>
      <c r="D419">
        <v>73</v>
      </c>
      <c r="E419" t="s">
        <v>73</v>
      </c>
      <c r="F419" t="s">
        <v>36</v>
      </c>
      <c r="G419" s="5">
        <v>20</v>
      </c>
      <c r="H419" s="19">
        <v>191.99999928474401</v>
      </c>
    </row>
    <row r="420" spans="1:8" x14ac:dyDescent="0.35">
      <c r="A420">
        <v>1995</v>
      </c>
      <c r="B420">
        <v>4</v>
      </c>
      <c r="C420" t="s">
        <v>458</v>
      </c>
      <c r="D420">
        <v>28</v>
      </c>
      <c r="E420" t="s">
        <v>70</v>
      </c>
      <c r="F420" t="s">
        <v>59</v>
      </c>
      <c r="G420" s="5">
        <v>18</v>
      </c>
      <c r="H420" s="19">
        <v>655.20000000000005</v>
      </c>
    </row>
    <row r="421" spans="1:8" x14ac:dyDescent="0.35">
      <c r="A421">
        <v>1995</v>
      </c>
      <c r="B421">
        <v>4</v>
      </c>
      <c r="C421" t="s">
        <v>458</v>
      </c>
      <c r="D421">
        <v>29</v>
      </c>
      <c r="E421" t="s">
        <v>20</v>
      </c>
      <c r="F421" t="s">
        <v>21</v>
      </c>
      <c r="G421" s="5">
        <v>18</v>
      </c>
      <c r="H421" s="19">
        <v>1603.7999973446099</v>
      </c>
    </row>
    <row r="422" spans="1:8" x14ac:dyDescent="0.35">
      <c r="A422">
        <v>1995</v>
      </c>
      <c r="B422">
        <v>4</v>
      </c>
      <c r="C422" t="s">
        <v>458</v>
      </c>
      <c r="D422">
        <v>43</v>
      </c>
      <c r="E422" t="s">
        <v>105</v>
      </c>
      <c r="F422" t="s">
        <v>34</v>
      </c>
      <c r="G422" s="5">
        <v>18</v>
      </c>
      <c r="H422" s="19">
        <v>662.4</v>
      </c>
    </row>
    <row r="423" spans="1:8" x14ac:dyDescent="0.35">
      <c r="A423">
        <v>1995</v>
      </c>
      <c r="B423">
        <v>4</v>
      </c>
      <c r="C423" t="s">
        <v>458</v>
      </c>
      <c r="D423">
        <v>4</v>
      </c>
      <c r="E423" t="s">
        <v>109</v>
      </c>
      <c r="F423" t="s">
        <v>39</v>
      </c>
      <c r="G423" s="5">
        <v>16</v>
      </c>
      <c r="H423" s="19">
        <v>225.27999916076601</v>
      </c>
    </row>
    <row r="424" spans="1:8" x14ac:dyDescent="0.35">
      <c r="A424">
        <v>1995</v>
      </c>
      <c r="B424">
        <v>4</v>
      </c>
      <c r="C424" t="s">
        <v>458</v>
      </c>
      <c r="D424">
        <v>74</v>
      </c>
      <c r="E424" t="s">
        <v>94</v>
      </c>
      <c r="F424" t="s">
        <v>59</v>
      </c>
      <c r="G424" s="5">
        <v>16</v>
      </c>
      <c r="H424" s="19">
        <v>128</v>
      </c>
    </row>
    <row r="425" spans="1:8" x14ac:dyDescent="0.35">
      <c r="A425">
        <v>1995</v>
      </c>
      <c r="B425">
        <v>4</v>
      </c>
      <c r="C425" t="s">
        <v>458</v>
      </c>
      <c r="D425">
        <v>1</v>
      </c>
      <c r="E425" t="s">
        <v>43</v>
      </c>
      <c r="F425" t="s">
        <v>34</v>
      </c>
      <c r="G425" s="5">
        <v>15</v>
      </c>
      <c r="H425" s="19">
        <v>216</v>
      </c>
    </row>
    <row r="426" spans="1:8" x14ac:dyDescent="0.35">
      <c r="A426">
        <v>1995</v>
      </c>
      <c r="B426">
        <v>4</v>
      </c>
      <c r="C426" t="s">
        <v>458</v>
      </c>
      <c r="D426">
        <v>14</v>
      </c>
      <c r="E426" t="s">
        <v>63</v>
      </c>
      <c r="F426" t="s">
        <v>59</v>
      </c>
      <c r="G426" s="5">
        <v>12</v>
      </c>
      <c r="H426" s="19">
        <v>223.2</v>
      </c>
    </row>
    <row r="427" spans="1:8" x14ac:dyDescent="0.35">
      <c r="A427">
        <v>1995</v>
      </c>
      <c r="B427">
        <v>4</v>
      </c>
      <c r="C427" t="s">
        <v>458</v>
      </c>
      <c r="D427">
        <v>25</v>
      </c>
      <c r="E427" t="s">
        <v>80</v>
      </c>
      <c r="F427" t="s">
        <v>31</v>
      </c>
      <c r="G427" s="5">
        <v>12</v>
      </c>
      <c r="H427" s="19">
        <v>134.4</v>
      </c>
    </row>
    <row r="428" spans="1:8" x14ac:dyDescent="0.35">
      <c r="A428">
        <v>1995</v>
      </c>
      <c r="B428">
        <v>4</v>
      </c>
      <c r="C428" t="s">
        <v>458</v>
      </c>
      <c r="D428">
        <v>33</v>
      </c>
      <c r="E428" t="s">
        <v>78</v>
      </c>
      <c r="F428" t="s">
        <v>24</v>
      </c>
      <c r="G428" s="5">
        <v>12</v>
      </c>
      <c r="H428" s="19">
        <v>24</v>
      </c>
    </row>
    <row r="429" spans="1:8" x14ac:dyDescent="0.35">
      <c r="A429">
        <v>1995</v>
      </c>
      <c r="B429">
        <v>4</v>
      </c>
      <c r="C429" t="s">
        <v>458</v>
      </c>
      <c r="D429">
        <v>71</v>
      </c>
      <c r="E429" t="s">
        <v>40</v>
      </c>
      <c r="F429" t="s">
        <v>24</v>
      </c>
      <c r="G429" s="5">
        <v>12</v>
      </c>
      <c r="H429" s="19">
        <v>206.4</v>
      </c>
    </row>
    <row r="430" spans="1:8" x14ac:dyDescent="0.35">
      <c r="A430">
        <v>1995</v>
      </c>
      <c r="B430">
        <v>4</v>
      </c>
      <c r="C430" t="s">
        <v>458</v>
      </c>
      <c r="D430">
        <v>75</v>
      </c>
      <c r="E430" t="s">
        <v>54</v>
      </c>
      <c r="F430" t="s">
        <v>34</v>
      </c>
      <c r="G430" s="5">
        <v>10</v>
      </c>
      <c r="H430" s="19">
        <v>62</v>
      </c>
    </row>
    <row r="431" spans="1:8" x14ac:dyDescent="0.35">
      <c r="A431">
        <v>1995</v>
      </c>
      <c r="B431">
        <v>4</v>
      </c>
      <c r="C431" t="s">
        <v>458</v>
      </c>
      <c r="D431">
        <v>30</v>
      </c>
      <c r="E431" t="s">
        <v>91</v>
      </c>
      <c r="F431" t="s">
        <v>36</v>
      </c>
      <c r="G431" s="5">
        <v>8</v>
      </c>
      <c r="H431" s="19">
        <v>165.6</v>
      </c>
    </row>
    <row r="432" spans="1:8" x14ac:dyDescent="0.35">
      <c r="A432">
        <v>1995</v>
      </c>
      <c r="B432">
        <v>4</v>
      </c>
      <c r="C432" t="s">
        <v>458</v>
      </c>
      <c r="D432">
        <v>46</v>
      </c>
      <c r="E432" t="s">
        <v>64</v>
      </c>
      <c r="F432" t="s">
        <v>36</v>
      </c>
      <c r="G432" s="5">
        <v>5</v>
      </c>
      <c r="H432" s="19">
        <v>48</v>
      </c>
    </row>
    <row r="433" spans="1:8" x14ac:dyDescent="0.35">
      <c r="A433">
        <v>1995</v>
      </c>
      <c r="B433">
        <v>4</v>
      </c>
      <c r="C433" t="s">
        <v>458</v>
      </c>
      <c r="D433">
        <v>44</v>
      </c>
      <c r="E433" t="s">
        <v>52</v>
      </c>
      <c r="F433" t="s">
        <v>39</v>
      </c>
      <c r="G433" s="5">
        <v>2</v>
      </c>
      <c r="H433" s="19">
        <v>26.349999815225601</v>
      </c>
    </row>
    <row r="434" spans="1:8" x14ac:dyDescent="0.35">
      <c r="A434">
        <v>1995</v>
      </c>
      <c r="B434">
        <v>4</v>
      </c>
      <c r="C434" t="s">
        <v>458</v>
      </c>
      <c r="D434">
        <v>13</v>
      </c>
      <c r="E434" t="s">
        <v>56</v>
      </c>
      <c r="F434" t="s">
        <v>36</v>
      </c>
      <c r="G434" s="5">
        <v>1</v>
      </c>
      <c r="H434" s="19">
        <v>4.8</v>
      </c>
    </row>
    <row r="435" spans="1:8" x14ac:dyDescent="0.35">
      <c r="A435">
        <v>1995</v>
      </c>
      <c r="B435">
        <v>5</v>
      </c>
      <c r="C435" t="s">
        <v>458</v>
      </c>
      <c r="D435">
        <v>56</v>
      </c>
      <c r="E435" t="s">
        <v>26</v>
      </c>
      <c r="F435" t="s">
        <v>27</v>
      </c>
      <c r="G435" s="5">
        <v>154</v>
      </c>
      <c r="H435" s="19">
        <v>5517.6</v>
      </c>
    </row>
    <row r="436" spans="1:8" x14ac:dyDescent="0.35">
      <c r="A436">
        <v>1995</v>
      </c>
      <c r="B436">
        <v>5</v>
      </c>
      <c r="C436" t="s">
        <v>458</v>
      </c>
      <c r="D436">
        <v>75</v>
      </c>
      <c r="E436" t="s">
        <v>54</v>
      </c>
      <c r="F436" t="s">
        <v>34</v>
      </c>
      <c r="G436" s="5">
        <v>122</v>
      </c>
      <c r="H436" s="19">
        <v>861.79999958425697</v>
      </c>
    </row>
    <row r="437" spans="1:8" x14ac:dyDescent="0.35">
      <c r="A437">
        <v>1995</v>
      </c>
      <c r="B437">
        <v>5</v>
      </c>
      <c r="C437" t="s">
        <v>458</v>
      </c>
      <c r="D437">
        <v>27</v>
      </c>
      <c r="E437" t="s">
        <v>89</v>
      </c>
      <c r="F437" t="s">
        <v>31</v>
      </c>
      <c r="G437" s="5">
        <v>120</v>
      </c>
      <c r="H437" s="19">
        <v>5268</v>
      </c>
    </row>
    <row r="438" spans="1:8" x14ac:dyDescent="0.35">
      <c r="A438">
        <v>1995</v>
      </c>
      <c r="B438">
        <v>5</v>
      </c>
      <c r="C438" t="s">
        <v>458</v>
      </c>
      <c r="D438">
        <v>41</v>
      </c>
      <c r="E438" t="s">
        <v>44</v>
      </c>
      <c r="F438" t="s">
        <v>36</v>
      </c>
      <c r="G438" s="5">
        <v>110</v>
      </c>
      <c r="H438" s="19">
        <v>945.29999884963001</v>
      </c>
    </row>
    <row r="439" spans="1:8" x14ac:dyDescent="0.35">
      <c r="A439">
        <v>1995</v>
      </c>
      <c r="B439">
        <v>5</v>
      </c>
      <c r="C439" t="s">
        <v>458</v>
      </c>
      <c r="D439">
        <v>60</v>
      </c>
      <c r="E439" t="s">
        <v>29</v>
      </c>
      <c r="F439" t="s">
        <v>24</v>
      </c>
      <c r="G439" s="5">
        <v>106</v>
      </c>
      <c r="H439" s="19">
        <v>3097.3999802917201</v>
      </c>
    </row>
    <row r="440" spans="1:8" x14ac:dyDescent="0.35">
      <c r="A440">
        <v>1995</v>
      </c>
      <c r="B440">
        <v>5</v>
      </c>
      <c r="C440" t="s">
        <v>458</v>
      </c>
      <c r="D440">
        <v>25</v>
      </c>
      <c r="E440" t="s">
        <v>80</v>
      </c>
      <c r="F440" t="s">
        <v>31</v>
      </c>
      <c r="G440" s="5">
        <v>78</v>
      </c>
      <c r="H440" s="19">
        <v>865.19999912381104</v>
      </c>
    </row>
    <row r="441" spans="1:8" x14ac:dyDescent="0.35">
      <c r="A441">
        <v>1995</v>
      </c>
      <c r="B441">
        <v>5</v>
      </c>
      <c r="C441" t="s">
        <v>458</v>
      </c>
      <c r="D441">
        <v>65</v>
      </c>
      <c r="E441" t="s">
        <v>88</v>
      </c>
      <c r="F441" t="s">
        <v>39</v>
      </c>
      <c r="G441" s="5">
        <v>74</v>
      </c>
      <c r="H441" s="19">
        <v>1468.7499996244901</v>
      </c>
    </row>
    <row r="442" spans="1:8" x14ac:dyDescent="0.35">
      <c r="A442">
        <v>1995</v>
      </c>
      <c r="B442">
        <v>5</v>
      </c>
      <c r="C442" t="s">
        <v>458</v>
      </c>
      <c r="D442">
        <v>14</v>
      </c>
      <c r="E442" t="s">
        <v>63</v>
      </c>
      <c r="F442" t="s">
        <v>59</v>
      </c>
      <c r="G442" s="5">
        <v>70</v>
      </c>
      <c r="H442" s="19">
        <v>1627.5</v>
      </c>
    </row>
    <row r="443" spans="1:8" x14ac:dyDescent="0.35">
      <c r="A443">
        <v>1995</v>
      </c>
      <c r="B443">
        <v>5</v>
      </c>
      <c r="C443" t="s">
        <v>458</v>
      </c>
      <c r="D443">
        <v>42</v>
      </c>
      <c r="E443" t="s">
        <v>68</v>
      </c>
      <c r="F443" t="s">
        <v>27</v>
      </c>
      <c r="G443" s="5">
        <v>70</v>
      </c>
      <c r="H443" s="19">
        <v>912.79999983310699</v>
      </c>
    </row>
    <row r="444" spans="1:8" x14ac:dyDescent="0.35">
      <c r="A444">
        <v>1995</v>
      </c>
      <c r="B444">
        <v>5</v>
      </c>
      <c r="C444" t="s">
        <v>458</v>
      </c>
      <c r="D444">
        <v>28</v>
      </c>
      <c r="E444" t="s">
        <v>70</v>
      </c>
      <c r="F444" t="s">
        <v>59</v>
      </c>
      <c r="G444" s="5">
        <v>66</v>
      </c>
      <c r="H444" s="19">
        <v>2991.3599997281999</v>
      </c>
    </row>
    <row r="445" spans="1:8" x14ac:dyDescent="0.35">
      <c r="A445">
        <v>1995</v>
      </c>
      <c r="B445">
        <v>5</v>
      </c>
      <c r="C445" t="s">
        <v>458</v>
      </c>
      <c r="D445">
        <v>59</v>
      </c>
      <c r="E445" t="s">
        <v>23</v>
      </c>
      <c r="F445" t="s">
        <v>24</v>
      </c>
      <c r="G445" s="5">
        <v>64</v>
      </c>
      <c r="H445" s="19">
        <v>2860</v>
      </c>
    </row>
    <row r="446" spans="1:8" x14ac:dyDescent="0.35">
      <c r="A446">
        <v>1995</v>
      </c>
      <c r="B446">
        <v>5</v>
      </c>
      <c r="C446" t="s">
        <v>458</v>
      </c>
      <c r="D446">
        <v>21</v>
      </c>
      <c r="E446" t="s">
        <v>90</v>
      </c>
      <c r="F446" t="s">
        <v>31</v>
      </c>
      <c r="G446" s="5">
        <v>52</v>
      </c>
      <c r="H446" s="19">
        <v>439.99999880790699</v>
      </c>
    </row>
    <row r="447" spans="1:8" x14ac:dyDescent="0.35">
      <c r="A447">
        <v>1995</v>
      </c>
      <c r="B447">
        <v>5</v>
      </c>
      <c r="C447" t="s">
        <v>458</v>
      </c>
      <c r="D447">
        <v>4</v>
      </c>
      <c r="E447" t="s">
        <v>109</v>
      </c>
      <c r="F447" t="s">
        <v>39</v>
      </c>
      <c r="G447" s="5">
        <v>50</v>
      </c>
      <c r="H447" s="19">
        <v>934.99999344348896</v>
      </c>
    </row>
    <row r="448" spans="1:8" x14ac:dyDescent="0.35">
      <c r="A448">
        <v>1995</v>
      </c>
      <c r="B448">
        <v>5</v>
      </c>
      <c r="C448" t="s">
        <v>458</v>
      </c>
      <c r="D448">
        <v>7</v>
      </c>
      <c r="E448" t="s">
        <v>58</v>
      </c>
      <c r="F448" t="s">
        <v>59</v>
      </c>
      <c r="G448" s="5">
        <v>50</v>
      </c>
      <c r="H448" s="19">
        <v>1274.9999910593001</v>
      </c>
    </row>
    <row r="449" spans="1:8" x14ac:dyDescent="0.35">
      <c r="A449">
        <v>1995</v>
      </c>
      <c r="B449">
        <v>5</v>
      </c>
      <c r="C449" t="s">
        <v>458</v>
      </c>
      <c r="D449">
        <v>16</v>
      </c>
      <c r="E449" t="s">
        <v>46</v>
      </c>
      <c r="F449" t="s">
        <v>31</v>
      </c>
      <c r="G449" s="5">
        <v>50</v>
      </c>
      <c r="H449" s="19">
        <v>872.5</v>
      </c>
    </row>
    <row r="450" spans="1:8" x14ac:dyDescent="0.35">
      <c r="A450">
        <v>1995</v>
      </c>
      <c r="B450">
        <v>5</v>
      </c>
      <c r="C450" t="s">
        <v>458</v>
      </c>
      <c r="D450">
        <v>32</v>
      </c>
      <c r="E450" t="s">
        <v>100</v>
      </c>
      <c r="F450" t="s">
        <v>24</v>
      </c>
      <c r="G450" s="5">
        <v>50</v>
      </c>
      <c r="H450" s="19">
        <v>1279.99999523162</v>
      </c>
    </row>
    <row r="451" spans="1:8" x14ac:dyDescent="0.35">
      <c r="A451">
        <v>1995</v>
      </c>
      <c r="B451">
        <v>5</v>
      </c>
      <c r="C451" t="s">
        <v>458</v>
      </c>
      <c r="D451">
        <v>1</v>
      </c>
      <c r="E451" t="s">
        <v>43</v>
      </c>
      <c r="F451" t="s">
        <v>34</v>
      </c>
      <c r="G451" s="5">
        <v>40</v>
      </c>
      <c r="H451" s="19">
        <v>575.99999785423199</v>
      </c>
    </row>
    <row r="452" spans="1:8" x14ac:dyDescent="0.35">
      <c r="A452">
        <v>1995</v>
      </c>
      <c r="B452">
        <v>5</v>
      </c>
      <c r="C452" t="s">
        <v>458</v>
      </c>
      <c r="D452">
        <v>61</v>
      </c>
      <c r="E452" t="s">
        <v>47</v>
      </c>
      <c r="F452" t="s">
        <v>39</v>
      </c>
      <c r="G452" s="5">
        <v>40</v>
      </c>
      <c r="H452" s="19">
        <v>1054.49999872595</v>
      </c>
    </row>
    <row r="453" spans="1:8" x14ac:dyDescent="0.35">
      <c r="A453">
        <v>1995</v>
      </c>
      <c r="B453">
        <v>5</v>
      </c>
      <c r="C453" t="s">
        <v>458</v>
      </c>
      <c r="D453">
        <v>20</v>
      </c>
      <c r="E453" t="s">
        <v>86</v>
      </c>
      <c r="F453" t="s">
        <v>31</v>
      </c>
      <c r="G453" s="5">
        <v>39</v>
      </c>
      <c r="H453" s="19">
        <v>3159</v>
      </c>
    </row>
    <row r="454" spans="1:8" x14ac:dyDescent="0.35">
      <c r="A454">
        <v>1995</v>
      </c>
      <c r="B454">
        <v>5</v>
      </c>
      <c r="C454" t="s">
        <v>458</v>
      </c>
      <c r="D454">
        <v>24</v>
      </c>
      <c r="E454" t="s">
        <v>77</v>
      </c>
      <c r="F454" t="s">
        <v>34</v>
      </c>
      <c r="G454" s="5">
        <v>37</v>
      </c>
      <c r="H454" s="19">
        <v>159.74999973177901</v>
      </c>
    </row>
    <row r="455" spans="1:8" x14ac:dyDescent="0.35">
      <c r="A455">
        <v>1995</v>
      </c>
      <c r="B455">
        <v>5</v>
      </c>
      <c r="C455" t="s">
        <v>458</v>
      </c>
      <c r="D455">
        <v>77</v>
      </c>
      <c r="E455" t="s">
        <v>107</v>
      </c>
      <c r="F455" t="s">
        <v>39</v>
      </c>
      <c r="G455" s="5">
        <v>37</v>
      </c>
      <c r="H455" s="19">
        <v>373.87999956607803</v>
      </c>
    </row>
    <row r="456" spans="1:8" x14ac:dyDescent="0.35">
      <c r="A456">
        <v>1995</v>
      </c>
      <c r="B456">
        <v>5</v>
      </c>
      <c r="C456" t="s">
        <v>458</v>
      </c>
      <c r="D456">
        <v>29</v>
      </c>
      <c r="E456" t="s">
        <v>20</v>
      </c>
      <c r="F456" t="s">
        <v>21</v>
      </c>
      <c r="G456" s="5">
        <v>36</v>
      </c>
      <c r="H456" s="19">
        <v>4456.4399999999996</v>
      </c>
    </row>
    <row r="457" spans="1:8" x14ac:dyDescent="0.35">
      <c r="A457">
        <v>1995</v>
      </c>
      <c r="B457">
        <v>5</v>
      </c>
      <c r="C457" t="s">
        <v>458</v>
      </c>
      <c r="D457">
        <v>68</v>
      </c>
      <c r="E457" t="s">
        <v>37</v>
      </c>
      <c r="F457" t="s">
        <v>31</v>
      </c>
      <c r="G457" s="5">
        <v>36</v>
      </c>
      <c r="H457" s="19">
        <v>375</v>
      </c>
    </row>
    <row r="458" spans="1:8" x14ac:dyDescent="0.35">
      <c r="A458">
        <v>1995</v>
      </c>
      <c r="B458">
        <v>5</v>
      </c>
      <c r="C458" t="s">
        <v>458</v>
      </c>
      <c r="D458">
        <v>8</v>
      </c>
      <c r="E458" t="s">
        <v>106</v>
      </c>
      <c r="F458" t="s">
        <v>39</v>
      </c>
      <c r="G458" s="5">
        <v>34</v>
      </c>
      <c r="H458" s="19">
        <v>1299.9999976158099</v>
      </c>
    </row>
    <row r="459" spans="1:8" x14ac:dyDescent="0.35">
      <c r="A459">
        <v>1995</v>
      </c>
      <c r="B459">
        <v>5</v>
      </c>
      <c r="C459" t="s">
        <v>458</v>
      </c>
      <c r="D459">
        <v>40</v>
      </c>
      <c r="E459" t="s">
        <v>50</v>
      </c>
      <c r="F459" t="s">
        <v>36</v>
      </c>
      <c r="G459" s="5">
        <v>30</v>
      </c>
      <c r="H459" s="19">
        <v>459.999998629093</v>
      </c>
    </row>
    <row r="460" spans="1:8" x14ac:dyDescent="0.35">
      <c r="A460">
        <v>1995</v>
      </c>
      <c r="B460">
        <v>5</v>
      </c>
      <c r="C460" t="s">
        <v>458</v>
      </c>
      <c r="D460">
        <v>67</v>
      </c>
      <c r="E460" t="s">
        <v>137</v>
      </c>
      <c r="F460" t="s">
        <v>34</v>
      </c>
      <c r="G460" s="5">
        <v>30</v>
      </c>
      <c r="H460" s="19">
        <v>420</v>
      </c>
    </row>
    <row r="461" spans="1:8" x14ac:dyDescent="0.35">
      <c r="A461">
        <v>1995</v>
      </c>
      <c r="B461">
        <v>5</v>
      </c>
      <c r="C461" t="s">
        <v>458</v>
      </c>
      <c r="D461">
        <v>18</v>
      </c>
      <c r="E461" t="s">
        <v>97</v>
      </c>
      <c r="F461" t="s">
        <v>36</v>
      </c>
      <c r="G461" s="5">
        <v>25</v>
      </c>
      <c r="H461" s="19">
        <v>1406.2499976716899</v>
      </c>
    </row>
    <row r="462" spans="1:8" x14ac:dyDescent="0.35">
      <c r="A462">
        <v>1995</v>
      </c>
      <c r="B462">
        <v>5</v>
      </c>
      <c r="C462" t="s">
        <v>458</v>
      </c>
      <c r="D462">
        <v>49</v>
      </c>
      <c r="E462" t="s">
        <v>62</v>
      </c>
      <c r="F462" t="s">
        <v>31</v>
      </c>
      <c r="G462" s="5">
        <v>25</v>
      </c>
      <c r="H462" s="19">
        <v>500</v>
      </c>
    </row>
    <row r="463" spans="1:8" x14ac:dyDescent="0.35">
      <c r="A463">
        <v>1995</v>
      </c>
      <c r="B463">
        <v>5</v>
      </c>
      <c r="C463" t="s">
        <v>458</v>
      </c>
      <c r="D463">
        <v>72</v>
      </c>
      <c r="E463" t="s">
        <v>42</v>
      </c>
      <c r="F463" t="s">
        <v>24</v>
      </c>
      <c r="G463" s="5">
        <v>25</v>
      </c>
      <c r="H463" s="19">
        <v>695</v>
      </c>
    </row>
    <row r="464" spans="1:8" x14ac:dyDescent="0.35">
      <c r="A464">
        <v>1995</v>
      </c>
      <c r="B464">
        <v>5</v>
      </c>
      <c r="C464" t="s">
        <v>458</v>
      </c>
      <c r="D464">
        <v>44</v>
      </c>
      <c r="E464" t="s">
        <v>52</v>
      </c>
      <c r="F464" t="s">
        <v>39</v>
      </c>
      <c r="G464" s="5">
        <v>24</v>
      </c>
      <c r="H464" s="19">
        <v>372.67499861419202</v>
      </c>
    </row>
    <row r="465" spans="1:8" x14ac:dyDescent="0.35">
      <c r="A465">
        <v>1995</v>
      </c>
      <c r="B465">
        <v>5</v>
      </c>
      <c r="C465" t="s">
        <v>458</v>
      </c>
      <c r="D465">
        <v>45</v>
      </c>
      <c r="E465" t="s">
        <v>60</v>
      </c>
      <c r="F465" t="s">
        <v>36</v>
      </c>
      <c r="G465" s="5">
        <v>21</v>
      </c>
      <c r="H465" s="19">
        <v>199.5</v>
      </c>
    </row>
    <row r="466" spans="1:8" x14ac:dyDescent="0.35">
      <c r="A466">
        <v>1995</v>
      </c>
      <c r="B466">
        <v>5</v>
      </c>
      <c r="C466" t="s">
        <v>458</v>
      </c>
      <c r="D466">
        <v>53</v>
      </c>
      <c r="E466" t="s">
        <v>25</v>
      </c>
      <c r="F466" t="s">
        <v>21</v>
      </c>
      <c r="G466" s="5">
        <v>21</v>
      </c>
      <c r="H466" s="19">
        <v>688.8</v>
      </c>
    </row>
    <row r="467" spans="1:8" x14ac:dyDescent="0.35">
      <c r="A467">
        <v>1995</v>
      </c>
      <c r="B467">
        <v>5</v>
      </c>
      <c r="C467" t="s">
        <v>458</v>
      </c>
      <c r="D467">
        <v>30</v>
      </c>
      <c r="E467" t="s">
        <v>91</v>
      </c>
      <c r="F467" t="s">
        <v>36</v>
      </c>
      <c r="G467" s="5">
        <v>20</v>
      </c>
      <c r="H467" s="19">
        <v>414.239998456835</v>
      </c>
    </row>
    <row r="468" spans="1:8" x14ac:dyDescent="0.35">
      <c r="A468">
        <v>1995</v>
      </c>
      <c r="B468">
        <v>5</v>
      </c>
      <c r="C468" t="s">
        <v>458</v>
      </c>
      <c r="D468">
        <v>31</v>
      </c>
      <c r="E468" t="s">
        <v>57</v>
      </c>
      <c r="F468" t="s">
        <v>24</v>
      </c>
      <c r="G468" s="5">
        <v>20</v>
      </c>
      <c r="H468" s="19">
        <v>189.99999985098799</v>
      </c>
    </row>
    <row r="469" spans="1:8" x14ac:dyDescent="0.35">
      <c r="A469">
        <v>1995</v>
      </c>
      <c r="B469">
        <v>5</v>
      </c>
      <c r="C469" t="s">
        <v>458</v>
      </c>
      <c r="D469">
        <v>54</v>
      </c>
      <c r="E469" t="s">
        <v>74</v>
      </c>
      <c r="F469" t="s">
        <v>21</v>
      </c>
      <c r="G469" s="5">
        <v>20</v>
      </c>
      <c r="H469" s="19">
        <v>149</v>
      </c>
    </row>
    <row r="470" spans="1:8" x14ac:dyDescent="0.35">
      <c r="A470">
        <v>1995</v>
      </c>
      <c r="B470">
        <v>5</v>
      </c>
      <c r="C470" t="s">
        <v>458</v>
      </c>
      <c r="D470">
        <v>70</v>
      </c>
      <c r="E470" t="s">
        <v>96</v>
      </c>
      <c r="F470" t="s">
        <v>34</v>
      </c>
      <c r="G470" s="5">
        <v>20</v>
      </c>
      <c r="H470" s="19">
        <v>278.99999968707499</v>
      </c>
    </row>
    <row r="471" spans="1:8" x14ac:dyDescent="0.35">
      <c r="A471">
        <v>1995</v>
      </c>
      <c r="B471">
        <v>5</v>
      </c>
      <c r="C471" t="s">
        <v>458</v>
      </c>
      <c r="D471">
        <v>9</v>
      </c>
      <c r="E471" t="s">
        <v>108</v>
      </c>
      <c r="F471" t="s">
        <v>21</v>
      </c>
      <c r="G471" s="5">
        <v>16</v>
      </c>
      <c r="H471" s="19">
        <v>1319.19999074935</v>
      </c>
    </row>
    <row r="472" spans="1:8" x14ac:dyDescent="0.35">
      <c r="A472">
        <v>1995</v>
      </c>
      <c r="B472">
        <v>5</v>
      </c>
      <c r="C472" t="s">
        <v>458</v>
      </c>
      <c r="D472">
        <v>10</v>
      </c>
      <c r="E472" t="s">
        <v>35</v>
      </c>
      <c r="F472" t="s">
        <v>36</v>
      </c>
      <c r="G472" s="5">
        <v>16</v>
      </c>
      <c r="H472" s="19">
        <v>471.19999963045098</v>
      </c>
    </row>
    <row r="473" spans="1:8" x14ac:dyDescent="0.35">
      <c r="A473">
        <v>1995</v>
      </c>
      <c r="B473">
        <v>5</v>
      </c>
      <c r="C473" t="s">
        <v>458</v>
      </c>
      <c r="D473">
        <v>33</v>
      </c>
      <c r="E473" t="s">
        <v>78</v>
      </c>
      <c r="F473" t="s">
        <v>24</v>
      </c>
      <c r="G473" s="5">
        <v>16</v>
      </c>
      <c r="H473" s="19">
        <v>33.9999997615814</v>
      </c>
    </row>
    <row r="474" spans="1:8" x14ac:dyDescent="0.35">
      <c r="A474">
        <v>1995</v>
      </c>
      <c r="B474">
        <v>5</v>
      </c>
      <c r="C474" t="s">
        <v>458</v>
      </c>
      <c r="D474">
        <v>38</v>
      </c>
      <c r="E474" t="s">
        <v>85</v>
      </c>
      <c r="F474" t="s">
        <v>34</v>
      </c>
      <c r="G474" s="5">
        <v>15</v>
      </c>
      <c r="H474" s="19">
        <v>3952.5</v>
      </c>
    </row>
    <row r="475" spans="1:8" x14ac:dyDescent="0.35">
      <c r="A475">
        <v>1995</v>
      </c>
      <c r="B475">
        <v>5</v>
      </c>
      <c r="C475" t="s">
        <v>458</v>
      </c>
      <c r="D475">
        <v>43</v>
      </c>
      <c r="E475" t="s">
        <v>105</v>
      </c>
      <c r="F475" t="s">
        <v>34</v>
      </c>
      <c r="G475" s="5">
        <v>15</v>
      </c>
      <c r="H475" s="19">
        <v>586.49999588727906</v>
      </c>
    </row>
    <row r="476" spans="1:8" x14ac:dyDescent="0.35">
      <c r="A476">
        <v>1995</v>
      </c>
      <c r="B476">
        <v>5</v>
      </c>
      <c r="C476" t="s">
        <v>458</v>
      </c>
      <c r="D476">
        <v>48</v>
      </c>
      <c r="E476" t="s">
        <v>95</v>
      </c>
      <c r="F476" t="s">
        <v>31</v>
      </c>
      <c r="G476" s="5">
        <v>15</v>
      </c>
      <c r="H476" s="19">
        <v>162.562498860061</v>
      </c>
    </row>
    <row r="477" spans="1:8" x14ac:dyDescent="0.35">
      <c r="A477">
        <v>1995</v>
      </c>
      <c r="B477">
        <v>5</v>
      </c>
      <c r="C477" t="s">
        <v>458</v>
      </c>
      <c r="D477">
        <v>2</v>
      </c>
      <c r="E477" t="s">
        <v>33</v>
      </c>
      <c r="F477" t="s">
        <v>34</v>
      </c>
      <c r="G477" s="5">
        <v>12</v>
      </c>
      <c r="H477" s="19">
        <v>228</v>
      </c>
    </row>
    <row r="478" spans="1:8" x14ac:dyDescent="0.35">
      <c r="A478">
        <v>1995</v>
      </c>
      <c r="B478">
        <v>5</v>
      </c>
      <c r="C478" t="s">
        <v>458</v>
      </c>
      <c r="D478">
        <v>15</v>
      </c>
      <c r="E478" t="s">
        <v>67</v>
      </c>
      <c r="F478" t="s">
        <v>39</v>
      </c>
      <c r="G478" s="5">
        <v>12</v>
      </c>
      <c r="H478" s="19">
        <v>176.699999861419</v>
      </c>
    </row>
    <row r="479" spans="1:8" x14ac:dyDescent="0.35">
      <c r="A479">
        <v>1995</v>
      </c>
      <c r="B479">
        <v>5</v>
      </c>
      <c r="C479" t="s">
        <v>458</v>
      </c>
      <c r="D479">
        <v>13</v>
      </c>
      <c r="E479" t="s">
        <v>56</v>
      </c>
      <c r="F479" t="s">
        <v>36</v>
      </c>
      <c r="G479" s="5">
        <v>10</v>
      </c>
      <c r="H479" s="19">
        <v>60</v>
      </c>
    </row>
    <row r="480" spans="1:8" x14ac:dyDescent="0.35">
      <c r="A480">
        <v>1995</v>
      </c>
      <c r="B480">
        <v>5</v>
      </c>
      <c r="C480" t="s">
        <v>458</v>
      </c>
      <c r="D480">
        <v>23</v>
      </c>
      <c r="E480" t="s">
        <v>75</v>
      </c>
      <c r="F480" t="s">
        <v>27</v>
      </c>
      <c r="G480" s="5">
        <v>10</v>
      </c>
      <c r="H480" s="19">
        <v>72</v>
      </c>
    </row>
    <row r="481" spans="1:8" x14ac:dyDescent="0.35">
      <c r="A481">
        <v>1995</v>
      </c>
      <c r="B481">
        <v>5</v>
      </c>
      <c r="C481" t="s">
        <v>458</v>
      </c>
      <c r="D481">
        <v>39</v>
      </c>
      <c r="E481" t="s">
        <v>87</v>
      </c>
      <c r="F481" t="s">
        <v>34</v>
      </c>
      <c r="G481" s="5">
        <v>10</v>
      </c>
      <c r="H481" s="19">
        <v>180</v>
      </c>
    </row>
    <row r="482" spans="1:8" x14ac:dyDescent="0.35">
      <c r="A482">
        <v>1995</v>
      </c>
      <c r="B482">
        <v>5</v>
      </c>
      <c r="C482" t="s">
        <v>458</v>
      </c>
      <c r="D482">
        <v>66</v>
      </c>
      <c r="E482" t="s">
        <v>93</v>
      </c>
      <c r="F482" t="s">
        <v>39</v>
      </c>
      <c r="G482" s="5">
        <v>10</v>
      </c>
      <c r="H482" s="19">
        <v>122.39999979734399</v>
      </c>
    </row>
    <row r="483" spans="1:8" x14ac:dyDescent="0.35">
      <c r="A483">
        <v>1995</v>
      </c>
      <c r="B483">
        <v>5</v>
      </c>
      <c r="C483" t="s">
        <v>458</v>
      </c>
      <c r="D483">
        <v>69</v>
      </c>
      <c r="E483" t="s">
        <v>48</v>
      </c>
      <c r="F483" t="s">
        <v>24</v>
      </c>
      <c r="G483" s="5">
        <v>10</v>
      </c>
      <c r="H483" s="19">
        <v>259.19999957084599</v>
      </c>
    </row>
    <row r="484" spans="1:8" x14ac:dyDescent="0.35">
      <c r="A484">
        <v>1995</v>
      </c>
      <c r="B484">
        <v>5</v>
      </c>
      <c r="C484" t="s">
        <v>458</v>
      </c>
      <c r="D484">
        <v>46</v>
      </c>
      <c r="E484" t="s">
        <v>64</v>
      </c>
      <c r="F484" t="s">
        <v>36</v>
      </c>
      <c r="G484" s="5">
        <v>9</v>
      </c>
      <c r="H484" s="19">
        <v>91.799999356269794</v>
      </c>
    </row>
    <row r="485" spans="1:8" x14ac:dyDescent="0.35">
      <c r="A485">
        <v>1995</v>
      </c>
      <c r="B485">
        <v>5</v>
      </c>
      <c r="C485" t="s">
        <v>458</v>
      </c>
      <c r="D485">
        <v>47</v>
      </c>
      <c r="E485" t="s">
        <v>72</v>
      </c>
      <c r="F485" t="s">
        <v>31</v>
      </c>
      <c r="G485" s="5">
        <v>6</v>
      </c>
      <c r="H485" s="19">
        <v>48.449999660253503</v>
      </c>
    </row>
    <row r="486" spans="1:8" x14ac:dyDescent="0.35">
      <c r="A486">
        <v>1995</v>
      </c>
      <c r="B486">
        <v>5</v>
      </c>
      <c r="C486" t="s">
        <v>458</v>
      </c>
      <c r="D486">
        <v>52</v>
      </c>
      <c r="E486" t="s">
        <v>122</v>
      </c>
      <c r="F486" t="s">
        <v>27</v>
      </c>
      <c r="G486" s="5">
        <v>6</v>
      </c>
      <c r="H486" s="19">
        <v>42</v>
      </c>
    </row>
    <row r="487" spans="1:8" x14ac:dyDescent="0.35">
      <c r="A487">
        <v>1995</v>
      </c>
      <c r="B487">
        <v>5</v>
      </c>
      <c r="C487" t="s">
        <v>458</v>
      </c>
      <c r="D487">
        <v>35</v>
      </c>
      <c r="E487" t="s">
        <v>49</v>
      </c>
      <c r="F487" t="s">
        <v>34</v>
      </c>
      <c r="G487" s="5">
        <v>3</v>
      </c>
      <c r="H487" s="19">
        <v>54</v>
      </c>
    </row>
    <row r="488" spans="1:8" x14ac:dyDescent="0.35">
      <c r="A488">
        <v>1995</v>
      </c>
      <c r="B488">
        <v>5</v>
      </c>
      <c r="C488" t="s">
        <v>458</v>
      </c>
      <c r="D488">
        <v>62</v>
      </c>
      <c r="E488" t="s">
        <v>30</v>
      </c>
      <c r="F488" t="s">
        <v>31</v>
      </c>
      <c r="G488" s="5">
        <v>3</v>
      </c>
      <c r="H488" s="19">
        <v>147.9</v>
      </c>
    </row>
    <row r="489" spans="1:8" x14ac:dyDescent="0.35">
      <c r="A489">
        <v>1995</v>
      </c>
      <c r="B489">
        <v>6</v>
      </c>
      <c r="C489" t="s">
        <v>459</v>
      </c>
      <c r="D489">
        <v>31</v>
      </c>
      <c r="E489" t="s">
        <v>57</v>
      </c>
      <c r="F489" t="s">
        <v>24</v>
      </c>
      <c r="G489" s="5">
        <v>135</v>
      </c>
      <c r="H489" s="19">
        <v>1584.37499590218</v>
      </c>
    </row>
    <row r="490" spans="1:8" x14ac:dyDescent="0.35">
      <c r="A490">
        <v>1995</v>
      </c>
      <c r="B490">
        <v>6</v>
      </c>
      <c r="C490" t="s">
        <v>459</v>
      </c>
      <c r="D490">
        <v>36</v>
      </c>
      <c r="E490" t="s">
        <v>45</v>
      </c>
      <c r="F490" t="s">
        <v>36</v>
      </c>
      <c r="G490" s="5">
        <v>120</v>
      </c>
      <c r="H490" s="19">
        <v>2222.9999991506302</v>
      </c>
    </row>
    <row r="491" spans="1:8" x14ac:dyDescent="0.35">
      <c r="A491">
        <v>1995</v>
      </c>
      <c r="B491">
        <v>6</v>
      </c>
      <c r="C491" t="s">
        <v>459</v>
      </c>
      <c r="D491">
        <v>4</v>
      </c>
      <c r="E491" t="s">
        <v>109</v>
      </c>
      <c r="F491" t="s">
        <v>39</v>
      </c>
      <c r="G491" s="5">
        <v>100</v>
      </c>
      <c r="H491" s="19">
        <v>2034.9999975413</v>
      </c>
    </row>
    <row r="492" spans="1:8" x14ac:dyDescent="0.35">
      <c r="A492">
        <v>1995</v>
      </c>
      <c r="B492">
        <v>6</v>
      </c>
      <c r="C492" t="s">
        <v>459</v>
      </c>
      <c r="D492">
        <v>45</v>
      </c>
      <c r="E492" t="s">
        <v>60</v>
      </c>
      <c r="F492" t="s">
        <v>36</v>
      </c>
      <c r="G492" s="5">
        <v>100</v>
      </c>
      <c r="H492" s="19">
        <v>807.49999433755795</v>
      </c>
    </row>
    <row r="493" spans="1:8" x14ac:dyDescent="0.35">
      <c r="A493">
        <v>1995</v>
      </c>
      <c r="B493">
        <v>6</v>
      </c>
      <c r="C493" t="s">
        <v>459</v>
      </c>
      <c r="D493">
        <v>11</v>
      </c>
      <c r="E493" t="s">
        <v>92</v>
      </c>
      <c r="F493" t="s">
        <v>24</v>
      </c>
      <c r="G493" s="5">
        <v>93</v>
      </c>
      <c r="H493" s="19">
        <v>1832.24999820068</v>
      </c>
    </row>
    <row r="494" spans="1:8" x14ac:dyDescent="0.35">
      <c r="A494">
        <v>1995</v>
      </c>
      <c r="B494">
        <v>6</v>
      </c>
      <c r="C494" t="s">
        <v>459</v>
      </c>
      <c r="D494">
        <v>23</v>
      </c>
      <c r="E494" t="s">
        <v>75</v>
      </c>
      <c r="F494" t="s">
        <v>27</v>
      </c>
      <c r="G494" s="5">
        <v>90</v>
      </c>
      <c r="H494" s="19">
        <v>706.49999611079602</v>
      </c>
    </row>
    <row r="495" spans="1:8" x14ac:dyDescent="0.35">
      <c r="A495">
        <v>1995</v>
      </c>
      <c r="B495">
        <v>6</v>
      </c>
      <c r="C495" t="s">
        <v>459</v>
      </c>
      <c r="D495">
        <v>43</v>
      </c>
      <c r="E495" t="s">
        <v>105</v>
      </c>
      <c r="F495" t="s">
        <v>34</v>
      </c>
      <c r="G495" s="5">
        <v>85</v>
      </c>
      <c r="H495" s="19">
        <v>3910</v>
      </c>
    </row>
    <row r="496" spans="1:8" x14ac:dyDescent="0.35">
      <c r="A496">
        <v>1995</v>
      </c>
      <c r="B496">
        <v>6</v>
      </c>
      <c r="C496" t="s">
        <v>459</v>
      </c>
      <c r="D496">
        <v>16</v>
      </c>
      <c r="E496" t="s">
        <v>46</v>
      </c>
      <c r="F496" t="s">
        <v>31</v>
      </c>
      <c r="G496" s="5">
        <v>84</v>
      </c>
      <c r="H496" s="19">
        <v>1334.9249954495499</v>
      </c>
    </row>
    <row r="497" spans="1:8" x14ac:dyDescent="0.35">
      <c r="A497">
        <v>1995</v>
      </c>
      <c r="B497">
        <v>6</v>
      </c>
      <c r="C497" t="s">
        <v>459</v>
      </c>
      <c r="D497">
        <v>17</v>
      </c>
      <c r="E497" t="s">
        <v>22</v>
      </c>
      <c r="F497" t="s">
        <v>21</v>
      </c>
      <c r="G497" s="5">
        <v>73</v>
      </c>
      <c r="H497" s="19">
        <v>2718.2999980822201</v>
      </c>
    </row>
    <row r="498" spans="1:8" x14ac:dyDescent="0.35">
      <c r="A498">
        <v>1995</v>
      </c>
      <c r="B498">
        <v>6</v>
      </c>
      <c r="C498" t="s">
        <v>459</v>
      </c>
      <c r="D498">
        <v>3</v>
      </c>
      <c r="E498" t="s">
        <v>98</v>
      </c>
      <c r="F498" t="s">
        <v>39</v>
      </c>
      <c r="G498" s="5">
        <v>60</v>
      </c>
      <c r="H498" s="19">
        <v>600</v>
      </c>
    </row>
    <row r="499" spans="1:8" x14ac:dyDescent="0.35">
      <c r="A499">
        <v>1995</v>
      </c>
      <c r="B499">
        <v>6</v>
      </c>
      <c r="C499" t="s">
        <v>459</v>
      </c>
      <c r="D499">
        <v>62</v>
      </c>
      <c r="E499" t="s">
        <v>30</v>
      </c>
      <c r="F499" t="s">
        <v>31</v>
      </c>
      <c r="G499" s="5">
        <v>60</v>
      </c>
      <c r="H499" s="19">
        <v>2908.69999926537</v>
      </c>
    </row>
    <row r="500" spans="1:8" x14ac:dyDescent="0.35">
      <c r="A500">
        <v>1995</v>
      </c>
      <c r="B500">
        <v>6</v>
      </c>
      <c r="C500" t="s">
        <v>459</v>
      </c>
      <c r="D500">
        <v>35</v>
      </c>
      <c r="E500" t="s">
        <v>49</v>
      </c>
      <c r="F500" t="s">
        <v>34</v>
      </c>
      <c r="G500" s="5">
        <v>56</v>
      </c>
      <c r="H500" s="19">
        <v>953.99999785423199</v>
      </c>
    </row>
    <row r="501" spans="1:8" x14ac:dyDescent="0.35">
      <c r="A501">
        <v>1995</v>
      </c>
      <c r="B501">
        <v>6</v>
      </c>
      <c r="C501" t="s">
        <v>459</v>
      </c>
      <c r="D501">
        <v>68</v>
      </c>
      <c r="E501" t="s">
        <v>37</v>
      </c>
      <c r="F501" t="s">
        <v>31</v>
      </c>
      <c r="G501" s="5">
        <v>55</v>
      </c>
      <c r="H501" s="19">
        <v>687.5</v>
      </c>
    </row>
    <row r="502" spans="1:8" x14ac:dyDescent="0.35">
      <c r="A502">
        <v>1995</v>
      </c>
      <c r="B502">
        <v>6</v>
      </c>
      <c r="C502" t="s">
        <v>459</v>
      </c>
      <c r="D502">
        <v>72</v>
      </c>
      <c r="E502" t="s">
        <v>42</v>
      </c>
      <c r="F502" t="s">
        <v>24</v>
      </c>
      <c r="G502" s="5">
        <v>55</v>
      </c>
      <c r="H502" s="19">
        <v>1914</v>
      </c>
    </row>
    <row r="503" spans="1:8" x14ac:dyDescent="0.35">
      <c r="A503">
        <v>1995</v>
      </c>
      <c r="B503">
        <v>6</v>
      </c>
      <c r="C503" t="s">
        <v>459</v>
      </c>
      <c r="D503">
        <v>51</v>
      </c>
      <c r="E503" t="s">
        <v>66</v>
      </c>
      <c r="F503" t="s">
        <v>59</v>
      </c>
      <c r="G503" s="5">
        <v>54</v>
      </c>
      <c r="H503" s="19">
        <v>2480.3999848365702</v>
      </c>
    </row>
    <row r="504" spans="1:8" x14ac:dyDescent="0.35">
      <c r="A504">
        <v>1995</v>
      </c>
      <c r="B504">
        <v>6</v>
      </c>
      <c r="C504" t="s">
        <v>459</v>
      </c>
      <c r="D504">
        <v>33</v>
      </c>
      <c r="E504" t="s">
        <v>78</v>
      </c>
      <c r="F504" t="s">
        <v>24</v>
      </c>
      <c r="G504" s="5">
        <v>53</v>
      </c>
      <c r="H504" s="19">
        <v>128.49999994039501</v>
      </c>
    </row>
    <row r="505" spans="1:8" x14ac:dyDescent="0.35">
      <c r="A505">
        <v>1995</v>
      </c>
      <c r="B505">
        <v>6</v>
      </c>
      <c r="C505" t="s">
        <v>459</v>
      </c>
      <c r="D505">
        <v>76</v>
      </c>
      <c r="E505" t="s">
        <v>55</v>
      </c>
      <c r="F505" t="s">
        <v>34</v>
      </c>
      <c r="G505" s="5">
        <v>50</v>
      </c>
      <c r="H505" s="19">
        <v>900</v>
      </c>
    </row>
    <row r="506" spans="1:8" x14ac:dyDescent="0.35">
      <c r="A506">
        <v>1995</v>
      </c>
      <c r="B506">
        <v>6</v>
      </c>
      <c r="C506" t="s">
        <v>459</v>
      </c>
      <c r="D506">
        <v>54</v>
      </c>
      <c r="E506" t="s">
        <v>74</v>
      </c>
      <c r="F506" t="s">
        <v>21</v>
      </c>
      <c r="G506" s="5">
        <v>49</v>
      </c>
      <c r="H506" s="19">
        <v>341.20999964475601</v>
      </c>
    </row>
    <row r="507" spans="1:8" x14ac:dyDescent="0.35">
      <c r="A507">
        <v>1995</v>
      </c>
      <c r="B507">
        <v>6</v>
      </c>
      <c r="C507" t="s">
        <v>459</v>
      </c>
      <c r="D507">
        <v>12</v>
      </c>
      <c r="E507" t="s">
        <v>28</v>
      </c>
      <c r="F507" t="s">
        <v>24</v>
      </c>
      <c r="G507" s="5">
        <v>45</v>
      </c>
      <c r="H507" s="19">
        <v>1396.49999320507</v>
      </c>
    </row>
    <row r="508" spans="1:8" x14ac:dyDescent="0.35">
      <c r="A508">
        <v>1995</v>
      </c>
      <c r="B508">
        <v>6</v>
      </c>
      <c r="C508" t="s">
        <v>459</v>
      </c>
      <c r="D508">
        <v>26</v>
      </c>
      <c r="E508" t="s">
        <v>41</v>
      </c>
      <c r="F508" t="s">
        <v>31</v>
      </c>
      <c r="G508" s="5">
        <v>40</v>
      </c>
      <c r="H508" s="19">
        <v>1249.2</v>
      </c>
    </row>
    <row r="509" spans="1:8" x14ac:dyDescent="0.35">
      <c r="A509">
        <v>1995</v>
      </c>
      <c r="B509">
        <v>6</v>
      </c>
      <c r="C509" t="s">
        <v>459</v>
      </c>
      <c r="D509">
        <v>44</v>
      </c>
      <c r="E509" t="s">
        <v>52</v>
      </c>
      <c r="F509" t="s">
        <v>39</v>
      </c>
      <c r="G509" s="5">
        <v>40</v>
      </c>
      <c r="H509" s="19">
        <v>778</v>
      </c>
    </row>
    <row r="510" spans="1:8" x14ac:dyDescent="0.35">
      <c r="A510">
        <v>1995</v>
      </c>
      <c r="B510">
        <v>6</v>
      </c>
      <c r="C510" t="s">
        <v>459</v>
      </c>
      <c r="D510">
        <v>65</v>
      </c>
      <c r="E510" t="s">
        <v>88</v>
      </c>
      <c r="F510" t="s">
        <v>39</v>
      </c>
      <c r="G510" s="5">
        <v>36</v>
      </c>
      <c r="H510" s="19">
        <v>682.01999887079</v>
      </c>
    </row>
    <row r="511" spans="1:8" x14ac:dyDescent="0.35">
      <c r="A511">
        <v>1995</v>
      </c>
      <c r="B511">
        <v>6</v>
      </c>
      <c r="C511" t="s">
        <v>459</v>
      </c>
      <c r="D511">
        <v>24</v>
      </c>
      <c r="E511" t="s">
        <v>77</v>
      </c>
      <c r="F511" t="s">
        <v>34</v>
      </c>
      <c r="G511" s="5">
        <v>35</v>
      </c>
      <c r="H511" s="19">
        <v>141.749999765306</v>
      </c>
    </row>
    <row r="512" spans="1:8" x14ac:dyDescent="0.35">
      <c r="A512">
        <v>1995</v>
      </c>
      <c r="B512">
        <v>6</v>
      </c>
      <c r="C512" t="s">
        <v>459</v>
      </c>
      <c r="D512">
        <v>30</v>
      </c>
      <c r="E512" t="s">
        <v>91</v>
      </c>
      <c r="F512" t="s">
        <v>36</v>
      </c>
      <c r="G512" s="5">
        <v>35</v>
      </c>
      <c r="H512" s="19">
        <v>906.15</v>
      </c>
    </row>
    <row r="513" spans="1:8" x14ac:dyDescent="0.35">
      <c r="A513">
        <v>1995</v>
      </c>
      <c r="B513">
        <v>6</v>
      </c>
      <c r="C513" t="s">
        <v>459</v>
      </c>
      <c r="D513">
        <v>40</v>
      </c>
      <c r="E513" t="s">
        <v>50</v>
      </c>
      <c r="F513" t="s">
        <v>36</v>
      </c>
      <c r="G513" s="5">
        <v>35</v>
      </c>
      <c r="H513" s="19">
        <v>561.19999876618294</v>
      </c>
    </row>
    <row r="514" spans="1:8" x14ac:dyDescent="0.35">
      <c r="A514">
        <v>1995</v>
      </c>
      <c r="B514">
        <v>6</v>
      </c>
      <c r="C514" t="s">
        <v>459</v>
      </c>
      <c r="D514">
        <v>60</v>
      </c>
      <c r="E514" t="s">
        <v>29</v>
      </c>
      <c r="F514" t="s">
        <v>24</v>
      </c>
      <c r="G514" s="5">
        <v>35</v>
      </c>
      <c r="H514" s="19">
        <v>892.5</v>
      </c>
    </row>
    <row r="515" spans="1:8" x14ac:dyDescent="0.35">
      <c r="A515">
        <v>1995</v>
      </c>
      <c r="B515">
        <v>6</v>
      </c>
      <c r="C515" t="s">
        <v>459</v>
      </c>
      <c r="D515">
        <v>38</v>
      </c>
      <c r="E515" t="s">
        <v>85</v>
      </c>
      <c r="F515" t="s">
        <v>34</v>
      </c>
      <c r="G515" s="5">
        <v>34</v>
      </c>
      <c r="H515" s="19">
        <v>8853.5999984294103</v>
      </c>
    </row>
    <row r="516" spans="1:8" x14ac:dyDescent="0.35">
      <c r="A516">
        <v>1995</v>
      </c>
      <c r="B516">
        <v>6</v>
      </c>
      <c r="C516" t="s">
        <v>459</v>
      </c>
      <c r="D516">
        <v>73</v>
      </c>
      <c r="E516" t="s">
        <v>73</v>
      </c>
      <c r="F516" t="s">
        <v>36</v>
      </c>
      <c r="G516" s="5">
        <v>33</v>
      </c>
      <c r="H516" s="19">
        <v>476.99999973177898</v>
      </c>
    </row>
    <row r="517" spans="1:8" x14ac:dyDescent="0.35">
      <c r="A517">
        <v>1995</v>
      </c>
      <c r="B517">
        <v>6</v>
      </c>
      <c r="C517" t="s">
        <v>459</v>
      </c>
      <c r="D517">
        <v>56</v>
      </c>
      <c r="E517" t="s">
        <v>26</v>
      </c>
      <c r="F517" t="s">
        <v>27</v>
      </c>
      <c r="G517" s="5">
        <v>30</v>
      </c>
      <c r="H517" s="19">
        <v>968.99999320507004</v>
      </c>
    </row>
    <row r="518" spans="1:8" x14ac:dyDescent="0.35">
      <c r="A518">
        <v>1995</v>
      </c>
      <c r="B518">
        <v>6</v>
      </c>
      <c r="C518" t="s">
        <v>459</v>
      </c>
      <c r="D518">
        <v>61</v>
      </c>
      <c r="E518" t="s">
        <v>47</v>
      </c>
      <c r="F518" t="s">
        <v>39</v>
      </c>
      <c r="G518" s="5">
        <v>30</v>
      </c>
      <c r="H518" s="19">
        <v>826.499999575316</v>
      </c>
    </row>
    <row r="519" spans="1:8" x14ac:dyDescent="0.35">
      <c r="A519">
        <v>1995</v>
      </c>
      <c r="B519">
        <v>6</v>
      </c>
      <c r="C519" t="s">
        <v>459</v>
      </c>
      <c r="D519">
        <v>75</v>
      </c>
      <c r="E519" t="s">
        <v>54</v>
      </c>
      <c r="F519" t="s">
        <v>34</v>
      </c>
      <c r="G519" s="5">
        <v>30</v>
      </c>
      <c r="H519" s="19">
        <v>232.5</v>
      </c>
    </row>
    <row r="520" spans="1:8" x14ac:dyDescent="0.35">
      <c r="A520">
        <v>1995</v>
      </c>
      <c r="B520">
        <v>6</v>
      </c>
      <c r="C520" t="s">
        <v>459</v>
      </c>
      <c r="D520">
        <v>69</v>
      </c>
      <c r="E520" t="s">
        <v>48</v>
      </c>
      <c r="F520" t="s">
        <v>24</v>
      </c>
      <c r="G520" s="5">
        <v>28</v>
      </c>
      <c r="H520" s="19">
        <v>1008</v>
      </c>
    </row>
    <row r="521" spans="1:8" x14ac:dyDescent="0.35">
      <c r="A521">
        <v>1995</v>
      </c>
      <c r="B521">
        <v>6</v>
      </c>
      <c r="C521" t="s">
        <v>459</v>
      </c>
      <c r="D521">
        <v>22</v>
      </c>
      <c r="E521" t="s">
        <v>65</v>
      </c>
      <c r="F521" t="s">
        <v>27</v>
      </c>
      <c r="G521" s="5">
        <v>24</v>
      </c>
      <c r="H521" s="19">
        <v>504</v>
      </c>
    </row>
    <row r="522" spans="1:8" x14ac:dyDescent="0.35">
      <c r="A522">
        <v>1995</v>
      </c>
      <c r="B522">
        <v>6</v>
      </c>
      <c r="C522" t="s">
        <v>459</v>
      </c>
      <c r="D522">
        <v>32</v>
      </c>
      <c r="E522" t="s">
        <v>100</v>
      </c>
      <c r="F522" t="s">
        <v>24</v>
      </c>
      <c r="G522" s="5">
        <v>24</v>
      </c>
      <c r="H522" s="19">
        <v>652.79999542236305</v>
      </c>
    </row>
    <row r="523" spans="1:8" x14ac:dyDescent="0.35">
      <c r="A523">
        <v>1995</v>
      </c>
      <c r="B523">
        <v>6</v>
      </c>
      <c r="C523" t="s">
        <v>459</v>
      </c>
      <c r="D523">
        <v>66</v>
      </c>
      <c r="E523" t="s">
        <v>93</v>
      </c>
      <c r="F523" t="s">
        <v>39</v>
      </c>
      <c r="G523" s="5">
        <v>24</v>
      </c>
      <c r="H523" s="19">
        <v>408</v>
      </c>
    </row>
    <row r="524" spans="1:8" x14ac:dyDescent="0.35">
      <c r="A524">
        <v>1995</v>
      </c>
      <c r="B524">
        <v>6</v>
      </c>
      <c r="C524" t="s">
        <v>459</v>
      </c>
      <c r="D524">
        <v>21</v>
      </c>
      <c r="E524" t="s">
        <v>90</v>
      </c>
      <c r="F524" t="s">
        <v>31</v>
      </c>
      <c r="G524" s="5">
        <v>21</v>
      </c>
      <c r="H524" s="19">
        <v>203.999999910593</v>
      </c>
    </row>
    <row r="525" spans="1:8" x14ac:dyDescent="0.35">
      <c r="A525">
        <v>1995</v>
      </c>
      <c r="B525">
        <v>6</v>
      </c>
      <c r="C525" t="s">
        <v>459</v>
      </c>
      <c r="D525">
        <v>41</v>
      </c>
      <c r="E525" t="s">
        <v>44</v>
      </c>
      <c r="F525" t="s">
        <v>36</v>
      </c>
      <c r="G525" s="5">
        <v>20</v>
      </c>
      <c r="H525" s="19">
        <v>187.20999991372199</v>
      </c>
    </row>
    <row r="526" spans="1:8" x14ac:dyDescent="0.35">
      <c r="A526">
        <v>1995</v>
      </c>
      <c r="B526">
        <v>6</v>
      </c>
      <c r="C526" t="s">
        <v>459</v>
      </c>
      <c r="D526">
        <v>58</v>
      </c>
      <c r="E526" t="s">
        <v>79</v>
      </c>
      <c r="F526" t="s">
        <v>36</v>
      </c>
      <c r="G526" s="5">
        <v>20</v>
      </c>
      <c r="H526" s="19">
        <v>265</v>
      </c>
    </row>
    <row r="527" spans="1:8" x14ac:dyDescent="0.35">
      <c r="A527">
        <v>1995</v>
      </c>
      <c r="B527">
        <v>6</v>
      </c>
      <c r="C527" t="s">
        <v>459</v>
      </c>
      <c r="D527">
        <v>13</v>
      </c>
      <c r="E527" t="s">
        <v>56</v>
      </c>
      <c r="F527" t="s">
        <v>36</v>
      </c>
      <c r="G527" s="5">
        <v>18</v>
      </c>
      <c r="H527" s="19">
        <v>108</v>
      </c>
    </row>
    <row r="528" spans="1:8" x14ac:dyDescent="0.35">
      <c r="A528">
        <v>1995</v>
      </c>
      <c r="B528">
        <v>6</v>
      </c>
      <c r="C528" t="s">
        <v>459</v>
      </c>
      <c r="D528">
        <v>37</v>
      </c>
      <c r="E528" t="s">
        <v>61</v>
      </c>
      <c r="F528" t="s">
        <v>36</v>
      </c>
      <c r="G528" s="5">
        <v>18</v>
      </c>
      <c r="H528" s="19">
        <v>421.19999930262497</v>
      </c>
    </row>
    <row r="529" spans="1:8" x14ac:dyDescent="0.35">
      <c r="A529">
        <v>1995</v>
      </c>
      <c r="B529">
        <v>6</v>
      </c>
      <c r="C529" t="s">
        <v>459</v>
      </c>
      <c r="D529">
        <v>59</v>
      </c>
      <c r="E529" t="s">
        <v>23</v>
      </c>
      <c r="F529" t="s">
        <v>24</v>
      </c>
      <c r="G529" s="5">
        <v>17</v>
      </c>
      <c r="H529" s="19">
        <v>852.49999877065397</v>
      </c>
    </row>
    <row r="530" spans="1:8" x14ac:dyDescent="0.35">
      <c r="A530">
        <v>1995</v>
      </c>
      <c r="B530">
        <v>6</v>
      </c>
      <c r="C530" t="s">
        <v>459</v>
      </c>
      <c r="D530">
        <v>20</v>
      </c>
      <c r="E530" t="s">
        <v>86</v>
      </c>
      <c r="F530" t="s">
        <v>31</v>
      </c>
      <c r="G530" s="5">
        <v>15</v>
      </c>
      <c r="H530" s="19">
        <v>1093.4999981895</v>
      </c>
    </row>
    <row r="531" spans="1:8" x14ac:dyDescent="0.35">
      <c r="A531">
        <v>1995</v>
      </c>
      <c r="B531">
        <v>6</v>
      </c>
      <c r="C531" t="s">
        <v>459</v>
      </c>
      <c r="D531">
        <v>55</v>
      </c>
      <c r="E531" t="s">
        <v>32</v>
      </c>
      <c r="F531" t="s">
        <v>21</v>
      </c>
      <c r="G531" s="5">
        <v>14</v>
      </c>
      <c r="H531" s="19">
        <v>336</v>
      </c>
    </row>
    <row r="532" spans="1:8" x14ac:dyDescent="0.35">
      <c r="A532">
        <v>1995</v>
      </c>
      <c r="B532">
        <v>6</v>
      </c>
      <c r="C532" t="s">
        <v>459</v>
      </c>
      <c r="D532">
        <v>7</v>
      </c>
      <c r="E532" t="s">
        <v>58</v>
      </c>
      <c r="F532" t="s">
        <v>59</v>
      </c>
      <c r="G532" s="5">
        <v>10</v>
      </c>
      <c r="H532" s="19">
        <v>300</v>
      </c>
    </row>
    <row r="533" spans="1:8" x14ac:dyDescent="0.35">
      <c r="A533">
        <v>1995</v>
      </c>
      <c r="B533">
        <v>6</v>
      </c>
      <c r="C533" t="s">
        <v>459</v>
      </c>
      <c r="D533">
        <v>19</v>
      </c>
      <c r="E533" t="s">
        <v>71</v>
      </c>
      <c r="F533" t="s">
        <v>31</v>
      </c>
      <c r="G533" s="5">
        <v>10</v>
      </c>
      <c r="H533" s="19">
        <v>92</v>
      </c>
    </row>
    <row r="534" spans="1:8" x14ac:dyDescent="0.35">
      <c r="A534">
        <v>1995</v>
      </c>
      <c r="B534">
        <v>6</v>
      </c>
      <c r="C534" t="s">
        <v>459</v>
      </c>
      <c r="D534">
        <v>34</v>
      </c>
      <c r="E534" t="s">
        <v>69</v>
      </c>
      <c r="F534" t="s">
        <v>34</v>
      </c>
      <c r="G534" s="5">
        <v>10</v>
      </c>
      <c r="H534" s="19">
        <v>105</v>
      </c>
    </row>
    <row r="535" spans="1:8" x14ac:dyDescent="0.35">
      <c r="A535">
        <v>1995</v>
      </c>
      <c r="B535">
        <v>6</v>
      </c>
      <c r="C535" t="s">
        <v>459</v>
      </c>
      <c r="D535">
        <v>77</v>
      </c>
      <c r="E535" t="s">
        <v>107</v>
      </c>
      <c r="F535" t="s">
        <v>39</v>
      </c>
      <c r="G535" s="5">
        <v>10</v>
      </c>
      <c r="H535" s="19">
        <v>123.499999903142</v>
      </c>
    </row>
    <row r="536" spans="1:8" x14ac:dyDescent="0.35">
      <c r="A536">
        <v>1995</v>
      </c>
      <c r="B536">
        <v>6</v>
      </c>
      <c r="C536" t="s">
        <v>459</v>
      </c>
      <c r="D536">
        <v>71</v>
      </c>
      <c r="E536" t="s">
        <v>40</v>
      </c>
      <c r="F536" t="s">
        <v>24</v>
      </c>
      <c r="G536" s="5">
        <v>9</v>
      </c>
      <c r="H536" s="19">
        <v>174.14999971166199</v>
      </c>
    </row>
    <row r="537" spans="1:8" x14ac:dyDescent="0.35">
      <c r="A537">
        <v>1995</v>
      </c>
      <c r="B537">
        <v>6</v>
      </c>
      <c r="C537" t="s">
        <v>459</v>
      </c>
      <c r="D537">
        <v>1</v>
      </c>
      <c r="E537" t="s">
        <v>43</v>
      </c>
      <c r="F537" t="s">
        <v>34</v>
      </c>
      <c r="G537" s="5">
        <v>8</v>
      </c>
      <c r="H537" s="19">
        <v>122.399999141693</v>
      </c>
    </row>
    <row r="538" spans="1:8" x14ac:dyDescent="0.35">
      <c r="A538">
        <v>1995</v>
      </c>
      <c r="B538">
        <v>6</v>
      </c>
      <c r="C538" t="s">
        <v>459</v>
      </c>
      <c r="D538">
        <v>28</v>
      </c>
      <c r="E538" t="s">
        <v>70</v>
      </c>
      <c r="F538" t="s">
        <v>59</v>
      </c>
      <c r="G538" s="5">
        <v>7</v>
      </c>
      <c r="H538" s="19">
        <v>319.2</v>
      </c>
    </row>
    <row r="539" spans="1:8" x14ac:dyDescent="0.35">
      <c r="A539">
        <v>1995</v>
      </c>
      <c r="B539">
        <v>6</v>
      </c>
      <c r="C539" t="s">
        <v>459</v>
      </c>
      <c r="D539">
        <v>67</v>
      </c>
      <c r="E539" t="s">
        <v>137</v>
      </c>
      <c r="F539" t="s">
        <v>34</v>
      </c>
      <c r="G539" s="5">
        <v>7</v>
      </c>
      <c r="H539" s="19">
        <v>98</v>
      </c>
    </row>
    <row r="540" spans="1:8" x14ac:dyDescent="0.35">
      <c r="A540">
        <v>1995</v>
      </c>
      <c r="B540">
        <v>6</v>
      </c>
      <c r="C540" t="s">
        <v>459</v>
      </c>
      <c r="D540">
        <v>70</v>
      </c>
      <c r="E540" t="s">
        <v>96</v>
      </c>
      <c r="F540" t="s">
        <v>34</v>
      </c>
      <c r="G540" s="5">
        <v>7</v>
      </c>
      <c r="H540" s="19">
        <v>105</v>
      </c>
    </row>
    <row r="541" spans="1:8" x14ac:dyDescent="0.35">
      <c r="A541">
        <v>1995</v>
      </c>
      <c r="B541">
        <v>6</v>
      </c>
      <c r="C541" t="s">
        <v>459</v>
      </c>
      <c r="D541">
        <v>49</v>
      </c>
      <c r="E541" t="s">
        <v>62</v>
      </c>
      <c r="F541" t="s">
        <v>31</v>
      </c>
      <c r="G541" s="5">
        <v>6</v>
      </c>
      <c r="H541" s="19">
        <v>120</v>
      </c>
    </row>
    <row r="542" spans="1:8" x14ac:dyDescent="0.35">
      <c r="A542">
        <v>1995</v>
      </c>
      <c r="B542">
        <v>6</v>
      </c>
      <c r="C542" t="s">
        <v>459</v>
      </c>
      <c r="D542">
        <v>57</v>
      </c>
      <c r="E542" t="s">
        <v>76</v>
      </c>
      <c r="F542" t="s">
        <v>27</v>
      </c>
      <c r="G542" s="5">
        <v>5</v>
      </c>
      <c r="H542" s="19">
        <v>87.749999854713593</v>
      </c>
    </row>
    <row r="543" spans="1:8" x14ac:dyDescent="0.35">
      <c r="A543">
        <v>1995</v>
      </c>
      <c r="B543">
        <v>6</v>
      </c>
      <c r="C543" t="s">
        <v>459</v>
      </c>
      <c r="D543">
        <v>10</v>
      </c>
      <c r="E543" t="s">
        <v>35</v>
      </c>
      <c r="F543" t="s">
        <v>36</v>
      </c>
      <c r="G543" s="5">
        <v>2</v>
      </c>
      <c r="H543" s="19">
        <v>62</v>
      </c>
    </row>
    <row r="544" spans="1:8" x14ac:dyDescent="0.35">
      <c r="A544">
        <v>1995</v>
      </c>
      <c r="B544">
        <v>7</v>
      </c>
      <c r="C544" t="s">
        <v>459</v>
      </c>
      <c r="D544">
        <v>31</v>
      </c>
      <c r="E544" t="s">
        <v>57</v>
      </c>
      <c r="F544" t="s">
        <v>24</v>
      </c>
      <c r="G544" s="5">
        <v>171</v>
      </c>
      <c r="H544" s="19">
        <v>1864.9999959394299</v>
      </c>
    </row>
    <row r="545" spans="1:8" x14ac:dyDescent="0.35">
      <c r="A545">
        <v>1995</v>
      </c>
      <c r="B545">
        <v>7</v>
      </c>
      <c r="C545" t="s">
        <v>459</v>
      </c>
      <c r="D545">
        <v>75</v>
      </c>
      <c r="E545" t="s">
        <v>54</v>
      </c>
      <c r="F545" t="s">
        <v>34</v>
      </c>
      <c r="G545" s="5">
        <v>126</v>
      </c>
      <c r="H545" s="19">
        <v>887.37499867193401</v>
      </c>
    </row>
    <row r="546" spans="1:8" x14ac:dyDescent="0.35">
      <c r="A546">
        <v>1995</v>
      </c>
      <c r="B546">
        <v>7</v>
      </c>
      <c r="C546" t="s">
        <v>459</v>
      </c>
      <c r="D546">
        <v>52</v>
      </c>
      <c r="E546" t="s">
        <v>122</v>
      </c>
      <c r="F546" t="s">
        <v>27</v>
      </c>
      <c r="G546" s="5">
        <v>100</v>
      </c>
      <c r="H546" s="19">
        <v>700</v>
      </c>
    </row>
    <row r="547" spans="1:8" x14ac:dyDescent="0.35">
      <c r="A547">
        <v>1995</v>
      </c>
      <c r="B547">
        <v>7</v>
      </c>
      <c r="C547" t="s">
        <v>459</v>
      </c>
      <c r="D547">
        <v>56</v>
      </c>
      <c r="E547" t="s">
        <v>26</v>
      </c>
      <c r="F547" t="s">
        <v>27</v>
      </c>
      <c r="G547" s="5">
        <v>100</v>
      </c>
      <c r="H547" s="19">
        <v>3381.9999937713101</v>
      </c>
    </row>
    <row r="548" spans="1:8" x14ac:dyDescent="0.35">
      <c r="A548">
        <v>1995</v>
      </c>
      <c r="B548">
        <v>7</v>
      </c>
      <c r="C548" t="s">
        <v>459</v>
      </c>
      <c r="D548">
        <v>51</v>
      </c>
      <c r="E548" t="s">
        <v>66</v>
      </c>
      <c r="F548" t="s">
        <v>59</v>
      </c>
      <c r="G548" s="5">
        <v>93</v>
      </c>
      <c r="H548" s="19">
        <v>4716.9999968409502</v>
      </c>
    </row>
    <row r="549" spans="1:8" x14ac:dyDescent="0.35">
      <c r="A549">
        <v>1995</v>
      </c>
      <c r="B549">
        <v>7</v>
      </c>
      <c r="C549" t="s">
        <v>459</v>
      </c>
      <c r="D549">
        <v>76</v>
      </c>
      <c r="E549" t="s">
        <v>55</v>
      </c>
      <c r="F549" t="s">
        <v>34</v>
      </c>
      <c r="G549" s="5">
        <v>64</v>
      </c>
      <c r="H549" s="19">
        <v>1152</v>
      </c>
    </row>
    <row r="550" spans="1:8" x14ac:dyDescent="0.35">
      <c r="A550">
        <v>1995</v>
      </c>
      <c r="B550">
        <v>7</v>
      </c>
      <c r="C550" t="s">
        <v>459</v>
      </c>
      <c r="D550">
        <v>14</v>
      </c>
      <c r="E550" t="s">
        <v>63</v>
      </c>
      <c r="F550" t="s">
        <v>59</v>
      </c>
      <c r="G550" s="5">
        <v>56</v>
      </c>
      <c r="H550" s="19">
        <v>1106.69999613706</v>
      </c>
    </row>
    <row r="551" spans="1:8" x14ac:dyDescent="0.35">
      <c r="A551">
        <v>1995</v>
      </c>
      <c r="B551">
        <v>7</v>
      </c>
      <c r="C551" t="s">
        <v>459</v>
      </c>
      <c r="D551">
        <v>64</v>
      </c>
      <c r="E551" t="s">
        <v>53</v>
      </c>
      <c r="F551" t="s">
        <v>27</v>
      </c>
      <c r="G551" s="5">
        <v>54</v>
      </c>
      <c r="H551" s="19">
        <v>1735.64999910816</v>
      </c>
    </row>
    <row r="552" spans="1:8" x14ac:dyDescent="0.35">
      <c r="A552">
        <v>1995</v>
      </c>
      <c r="B552">
        <v>7</v>
      </c>
      <c r="C552" t="s">
        <v>459</v>
      </c>
      <c r="D552">
        <v>72</v>
      </c>
      <c r="E552" t="s">
        <v>42</v>
      </c>
      <c r="F552" t="s">
        <v>24</v>
      </c>
      <c r="G552" s="5">
        <v>54</v>
      </c>
      <c r="H552" s="19">
        <v>1879.2</v>
      </c>
    </row>
    <row r="553" spans="1:8" x14ac:dyDescent="0.35">
      <c r="A553">
        <v>1995</v>
      </c>
      <c r="B553">
        <v>7</v>
      </c>
      <c r="C553" t="s">
        <v>459</v>
      </c>
      <c r="D553">
        <v>40</v>
      </c>
      <c r="E553" t="s">
        <v>50</v>
      </c>
      <c r="F553" t="s">
        <v>36</v>
      </c>
      <c r="G553" s="5">
        <v>52</v>
      </c>
      <c r="H553" s="19">
        <v>956.8</v>
      </c>
    </row>
    <row r="554" spans="1:8" x14ac:dyDescent="0.35">
      <c r="A554">
        <v>1995</v>
      </c>
      <c r="B554">
        <v>7</v>
      </c>
      <c r="C554" t="s">
        <v>459</v>
      </c>
      <c r="D554">
        <v>59</v>
      </c>
      <c r="E554" t="s">
        <v>23</v>
      </c>
      <c r="F554" t="s">
        <v>24</v>
      </c>
      <c r="G554" s="5">
        <v>52</v>
      </c>
      <c r="H554" s="19">
        <v>2419.99999344348</v>
      </c>
    </row>
    <row r="555" spans="1:8" x14ac:dyDescent="0.35">
      <c r="A555">
        <v>1995</v>
      </c>
      <c r="B555">
        <v>7</v>
      </c>
      <c r="C555" t="s">
        <v>459</v>
      </c>
      <c r="D555">
        <v>11</v>
      </c>
      <c r="E555" t="s">
        <v>92</v>
      </c>
      <c r="F555" t="s">
        <v>24</v>
      </c>
      <c r="G555" s="5">
        <v>50</v>
      </c>
      <c r="H555" s="19">
        <v>923.99999538436498</v>
      </c>
    </row>
    <row r="556" spans="1:8" x14ac:dyDescent="0.35">
      <c r="A556">
        <v>1995</v>
      </c>
      <c r="B556">
        <v>7</v>
      </c>
      <c r="C556" t="s">
        <v>459</v>
      </c>
      <c r="D556">
        <v>24</v>
      </c>
      <c r="E556" t="s">
        <v>77</v>
      </c>
      <c r="F556" t="s">
        <v>34</v>
      </c>
      <c r="G556" s="5">
        <v>43</v>
      </c>
      <c r="H556" s="19">
        <v>166.04999959096301</v>
      </c>
    </row>
    <row r="557" spans="1:8" x14ac:dyDescent="0.35">
      <c r="A557">
        <v>1995</v>
      </c>
      <c r="B557">
        <v>7</v>
      </c>
      <c r="C557" t="s">
        <v>459</v>
      </c>
      <c r="D557">
        <v>53</v>
      </c>
      <c r="E557" t="s">
        <v>25</v>
      </c>
      <c r="F557" t="s">
        <v>21</v>
      </c>
      <c r="G557" s="5">
        <v>43</v>
      </c>
      <c r="H557" s="19">
        <v>1410.4</v>
      </c>
    </row>
    <row r="558" spans="1:8" x14ac:dyDescent="0.35">
      <c r="A558">
        <v>1995</v>
      </c>
      <c r="B558">
        <v>7</v>
      </c>
      <c r="C558" t="s">
        <v>459</v>
      </c>
      <c r="D558">
        <v>55</v>
      </c>
      <c r="E558" t="s">
        <v>32</v>
      </c>
      <c r="F558" t="s">
        <v>21</v>
      </c>
      <c r="G558" s="5">
        <v>43</v>
      </c>
      <c r="H558" s="19">
        <v>980.39999923109997</v>
      </c>
    </row>
    <row r="559" spans="1:8" x14ac:dyDescent="0.35">
      <c r="A559">
        <v>1995</v>
      </c>
      <c r="B559">
        <v>7</v>
      </c>
      <c r="C559" t="s">
        <v>459</v>
      </c>
      <c r="D559">
        <v>34</v>
      </c>
      <c r="E559" t="s">
        <v>69</v>
      </c>
      <c r="F559" t="s">
        <v>34</v>
      </c>
      <c r="G559" s="5">
        <v>40</v>
      </c>
      <c r="H559" s="19">
        <v>560</v>
      </c>
    </row>
    <row r="560" spans="1:8" x14ac:dyDescent="0.35">
      <c r="A560">
        <v>1995</v>
      </c>
      <c r="B560">
        <v>7</v>
      </c>
      <c r="C560" t="s">
        <v>459</v>
      </c>
      <c r="D560">
        <v>19</v>
      </c>
      <c r="E560" t="s">
        <v>71</v>
      </c>
      <c r="F560" t="s">
        <v>31</v>
      </c>
      <c r="G560" s="5">
        <v>35</v>
      </c>
      <c r="H560" s="19">
        <v>257.59999904036499</v>
      </c>
    </row>
    <row r="561" spans="1:8" x14ac:dyDescent="0.35">
      <c r="A561">
        <v>1995</v>
      </c>
      <c r="B561">
        <v>7</v>
      </c>
      <c r="C561" t="s">
        <v>459</v>
      </c>
      <c r="D561">
        <v>62</v>
      </c>
      <c r="E561" t="s">
        <v>30</v>
      </c>
      <c r="F561" t="s">
        <v>31</v>
      </c>
      <c r="G561" s="5">
        <v>35</v>
      </c>
      <c r="H561" s="19">
        <v>1491.32499926537</v>
      </c>
    </row>
    <row r="562" spans="1:8" x14ac:dyDescent="0.35">
      <c r="A562">
        <v>1995</v>
      </c>
      <c r="B562">
        <v>7</v>
      </c>
      <c r="C562" t="s">
        <v>459</v>
      </c>
      <c r="D562">
        <v>17</v>
      </c>
      <c r="E562" t="s">
        <v>22</v>
      </c>
      <c r="F562" t="s">
        <v>21</v>
      </c>
      <c r="G562" s="5">
        <v>34</v>
      </c>
      <c r="H562" s="19">
        <v>1294.7999995350799</v>
      </c>
    </row>
    <row r="563" spans="1:8" x14ac:dyDescent="0.35">
      <c r="A563">
        <v>1995</v>
      </c>
      <c r="B563">
        <v>7</v>
      </c>
      <c r="C563" t="s">
        <v>459</v>
      </c>
      <c r="D563">
        <v>33</v>
      </c>
      <c r="E563" t="s">
        <v>78</v>
      </c>
      <c r="F563" t="s">
        <v>24</v>
      </c>
      <c r="G563" s="5">
        <v>34</v>
      </c>
      <c r="H563" s="19">
        <v>79.999999925494194</v>
      </c>
    </row>
    <row r="564" spans="1:8" x14ac:dyDescent="0.35">
      <c r="A564">
        <v>1995</v>
      </c>
      <c r="B564">
        <v>7</v>
      </c>
      <c r="C564" t="s">
        <v>459</v>
      </c>
      <c r="D564">
        <v>44</v>
      </c>
      <c r="E564" t="s">
        <v>52</v>
      </c>
      <c r="F564" t="s">
        <v>39</v>
      </c>
      <c r="G564" s="5">
        <v>31</v>
      </c>
      <c r="H564" s="19">
        <v>602.95000000000005</v>
      </c>
    </row>
    <row r="565" spans="1:8" x14ac:dyDescent="0.35">
      <c r="A565">
        <v>1995</v>
      </c>
      <c r="B565">
        <v>7</v>
      </c>
      <c r="C565" t="s">
        <v>459</v>
      </c>
      <c r="D565">
        <v>65</v>
      </c>
      <c r="E565" t="s">
        <v>88</v>
      </c>
      <c r="F565" t="s">
        <v>39</v>
      </c>
      <c r="G565" s="5">
        <v>30</v>
      </c>
      <c r="H565" s="19">
        <v>599.92499952949504</v>
      </c>
    </row>
    <row r="566" spans="1:8" x14ac:dyDescent="0.35">
      <c r="A566">
        <v>1995</v>
      </c>
      <c r="B566">
        <v>7</v>
      </c>
      <c r="C566" t="s">
        <v>459</v>
      </c>
      <c r="D566">
        <v>42</v>
      </c>
      <c r="E566" t="s">
        <v>68</v>
      </c>
      <c r="F566" t="s">
        <v>27</v>
      </c>
      <c r="G566" s="5">
        <v>28</v>
      </c>
      <c r="H566" s="19">
        <v>333.19999766349702</v>
      </c>
    </row>
    <row r="567" spans="1:8" x14ac:dyDescent="0.35">
      <c r="A567">
        <v>1995</v>
      </c>
      <c r="B567">
        <v>7</v>
      </c>
      <c r="C567" t="s">
        <v>459</v>
      </c>
      <c r="D567">
        <v>36</v>
      </c>
      <c r="E567" t="s">
        <v>45</v>
      </c>
      <c r="F567" t="s">
        <v>36</v>
      </c>
      <c r="G567" s="5">
        <v>25</v>
      </c>
      <c r="H567" s="19">
        <v>475</v>
      </c>
    </row>
    <row r="568" spans="1:8" x14ac:dyDescent="0.35">
      <c r="A568">
        <v>1995</v>
      </c>
      <c r="B568">
        <v>7</v>
      </c>
      <c r="C568" t="s">
        <v>459</v>
      </c>
      <c r="D568">
        <v>47</v>
      </c>
      <c r="E568" t="s">
        <v>72</v>
      </c>
      <c r="F568" t="s">
        <v>31</v>
      </c>
      <c r="G568" s="5">
        <v>25</v>
      </c>
      <c r="H568" s="19">
        <v>237.5</v>
      </c>
    </row>
    <row r="569" spans="1:8" x14ac:dyDescent="0.35">
      <c r="A569">
        <v>1995</v>
      </c>
      <c r="B569">
        <v>7</v>
      </c>
      <c r="C569" t="s">
        <v>459</v>
      </c>
      <c r="D569">
        <v>60</v>
      </c>
      <c r="E569" t="s">
        <v>29</v>
      </c>
      <c r="F569" t="s">
        <v>24</v>
      </c>
      <c r="G569" s="5">
        <v>24</v>
      </c>
      <c r="H569" s="19">
        <v>693.59999513626099</v>
      </c>
    </row>
    <row r="570" spans="1:8" x14ac:dyDescent="0.35">
      <c r="A570">
        <v>1995</v>
      </c>
      <c r="B570">
        <v>7</v>
      </c>
      <c r="C570" t="s">
        <v>459</v>
      </c>
      <c r="D570">
        <v>41</v>
      </c>
      <c r="E570" t="s">
        <v>44</v>
      </c>
      <c r="F570" t="s">
        <v>36</v>
      </c>
      <c r="G570" s="5">
        <v>21</v>
      </c>
      <c r="H570" s="19">
        <v>192.51749984901301</v>
      </c>
    </row>
    <row r="571" spans="1:8" x14ac:dyDescent="0.35">
      <c r="A571">
        <v>1995</v>
      </c>
      <c r="B571">
        <v>7</v>
      </c>
      <c r="C571" t="s">
        <v>459</v>
      </c>
      <c r="D571">
        <v>30</v>
      </c>
      <c r="E571" t="s">
        <v>91</v>
      </c>
      <c r="F571" t="s">
        <v>36</v>
      </c>
      <c r="G571" s="5">
        <v>20</v>
      </c>
      <c r="H571" s="19">
        <v>517.79999999999995</v>
      </c>
    </row>
    <row r="572" spans="1:8" x14ac:dyDescent="0.35">
      <c r="A572">
        <v>1995</v>
      </c>
      <c r="B572">
        <v>7</v>
      </c>
      <c r="C572" t="s">
        <v>459</v>
      </c>
      <c r="D572">
        <v>35</v>
      </c>
      <c r="E572" t="s">
        <v>49</v>
      </c>
      <c r="F572" t="s">
        <v>34</v>
      </c>
      <c r="G572" s="5">
        <v>20</v>
      </c>
      <c r="H572" s="19">
        <v>360</v>
      </c>
    </row>
    <row r="573" spans="1:8" x14ac:dyDescent="0.35">
      <c r="A573">
        <v>1995</v>
      </c>
      <c r="B573">
        <v>7</v>
      </c>
      <c r="C573" t="s">
        <v>459</v>
      </c>
      <c r="D573">
        <v>18</v>
      </c>
      <c r="E573" t="s">
        <v>97</v>
      </c>
      <c r="F573" t="s">
        <v>36</v>
      </c>
      <c r="G573" s="5">
        <v>18</v>
      </c>
      <c r="H573" s="19">
        <v>956.24999329447701</v>
      </c>
    </row>
    <row r="574" spans="1:8" x14ac:dyDescent="0.35">
      <c r="A574">
        <v>1995</v>
      </c>
      <c r="B574">
        <v>7</v>
      </c>
      <c r="C574" t="s">
        <v>459</v>
      </c>
      <c r="D574">
        <v>77</v>
      </c>
      <c r="E574" t="s">
        <v>107</v>
      </c>
      <c r="F574" t="s">
        <v>39</v>
      </c>
      <c r="G574" s="5">
        <v>18</v>
      </c>
      <c r="H574" s="19">
        <v>234</v>
      </c>
    </row>
    <row r="575" spans="1:8" x14ac:dyDescent="0.35">
      <c r="A575">
        <v>1995</v>
      </c>
      <c r="B575">
        <v>7</v>
      </c>
      <c r="C575" t="s">
        <v>459</v>
      </c>
      <c r="D575">
        <v>16</v>
      </c>
      <c r="E575" t="s">
        <v>46</v>
      </c>
      <c r="F575" t="s">
        <v>31</v>
      </c>
      <c r="G575" s="5">
        <v>12</v>
      </c>
      <c r="H575" s="19">
        <v>188.459999687969</v>
      </c>
    </row>
    <row r="576" spans="1:8" x14ac:dyDescent="0.35">
      <c r="A576">
        <v>1995</v>
      </c>
      <c r="B576">
        <v>7</v>
      </c>
      <c r="C576" t="s">
        <v>459</v>
      </c>
      <c r="D576">
        <v>1</v>
      </c>
      <c r="E576" t="s">
        <v>43</v>
      </c>
      <c r="F576" t="s">
        <v>34</v>
      </c>
      <c r="G576" s="5">
        <v>10</v>
      </c>
      <c r="H576" s="19">
        <v>180</v>
      </c>
    </row>
    <row r="577" spans="1:8" x14ac:dyDescent="0.35">
      <c r="A577">
        <v>1995</v>
      </c>
      <c r="B577">
        <v>7</v>
      </c>
      <c r="C577" t="s">
        <v>459</v>
      </c>
      <c r="D577">
        <v>15</v>
      </c>
      <c r="E577" t="s">
        <v>67</v>
      </c>
      <c r="F577" t="s">
        <v>39</v>
      </c>
      <c r="G577" s="5">
        <v>10</v>
      </c>
      <c r="H577" s="19">
        <v>155</v>
      </c>
    </row>
    <row r="578" spans="1:8" x14ac:dyDescent="0.35">
      <c r="A578">
        <v>1995</v>
      </c>
      <c r="B578">
        <v>7</v>
      </c>
      <c r="C578" t="s">
        <v>459</v>
      </c>
      <c r="D578">
        <v>29</v>
      </c>
      <c r="E578" t="s">
        <v>20</v>
      </c>
      <c r="F578" t="s">
        <v>21</v>
      </c>
      <c r="G578" s="5">
        <v>10</v>
      </c>
      <c r="H578" s="19">
        <v>1237.9000000000001</v>
      </c>
    </row>
    <row r="579" spans="1:8" x14ac:dyDescent="0.35">
      <c r="A579">
        <v>1995</v>
      </c>
      <c r="B579">
        <v>7</v>
      </c>
      <c r="C579" t="s">
        <v>459</v>
      </c>
      <c r="D579">
        <v>32</v>
      </c>
      <c r="E579" t="s">
        <v>100</v>
      </c>
      <c r="F579" t="s">
        <v>24</v>
      </c>
      <c r="G579" s="5">
        <v>10</v>
      </c>
      <c r="H579" s="19">
        <v>287.99999952316199</v>
      </c>
    </row>
    <row r="580" spans="1:8" x14ac:dyDescent="0.35">
      <c r="A580">
        <v>1995</v>
      </c>
      <c r="B580">
        <v>7</v>
      </c>
      <c r="C580" t="s">
        <v>459</v>
      </c>
      <c r="D580">
        <v>39</v>
      </c>
      <c r="E580" t="s">
        <v>87</v>
      </c>
      <c r="F580" t="s">
        <v>34</v>
      </c>
      <c r="G580" s="5">
        <v>10</v>
      </c>
      <c r="H580" s="19">
        <v>180</v>
      </c>
    </row>
    <row r="581" spans="1:8" x14ac:dyDescent="0.35">
      <c r="A581">
        <v>1995</v>
      </c>
      <c r="B581">
        <v>7</v>
      </c>
      <c r="C581" t="s">
        <v>459</v>
      </c>
      <c r="D581">
        <v>57</v>
      </c>
      <c r="E581" t="s">
        <v>76</v>
      </c>
      <c r="F581" t="s">
        <v>27</v>
      </c>
      <c r="G581" s="5">
        <v>10</v>
      </c>
      <c r="H581" s="19">
        <v>195</v>
      </c>
    </row>
    <row r="582" spans="1:8" x14ac:dyDescent="0.35">
      <c r="A582">
        <v>1995</v>
      </c>
      <c r="B582">
        <v>7</v>
      </c>
      <c r="C582" t="s">
        <v>459</v>
      </c>
      <c r="D582">
        <v>69</v>
      </c>
      <c r="E582" t="s">
        <v>48</v>
      </c>
      <c r="F582" t="s">
        <v>24</v>
      </c>
      <c r="G582" s="5">
        <v>10</v>
      </c>
      <c r="H582" s="19">
        <v>305.99999785423199</v>
      </c>
    </row>
    <row r="583" spans="1:8" x14ac:dyDescent="0.35">
      <c r="A583">
        <v>1995</v>
      </c>
      <c r="B583">
        <v>7</v>
      </c>
      <c r="C583" t="s">
        <v>459</v>
      </c>
      <c r="D583">
        <v>63</v>
      </c>
      <c r="E583" t="s">
        <v>38</v>
      </c>
      <c r="F583" t="s">
        <v>39</v>
      </c>
      <c r="G583" s="5">
        <v>6</v>
      </c>
      <c r="H583" s="19">
        <v>263.39999999999998</v>
      </c>
    </row>
    <row r="584" spans="1:8" x14ac:dyDescent="0.35">
      <c r="A584">
        <v>1995</v>
      </c>
      <c r="B584">
        <v>7</v>
      </c>
      <c r="C584" t="s">
        <v>459</v>
      </c>
      <c r="D584">
        <v>10</v>
      </c>
      <c r="E584" t="s">
        <v>35</v>
      </c>
      <c r="F584" t="s">
        <v>36</v>
      </c>
      <c r="G584" s="5">
        <v>5</v>
      </c>
      <c r="H584" s="19">
        <v>155</v>
      </c>
    </row>
    <row r="585" spans="1:8" x14ac:dyDescent="0.35">
      <c r="A585">
        <v>1995</v>
      </c>
      <c r="B585">
        <v>7</v>
      </c>
      <c r="C585" t="s">
        <v>459</v>
      </c>
      <c r="D585">
        <v>73</v>
      </c>
      <c r="E585" t="s">
        <v>73</v>
      </c>
      <c r="F585" t="s">
        <v>36</v>
      </c>
      <c r="G585" s="5">
        <v>3</v>
      </c>
      <c r="H585" s="19">
        <v>45</v>
      </c>
    </row>
    <row r="586" spans="1:8" x14ac:dyDescent="0.35">
      <c r="A586">
        <v>1995</v>
      </c>
      <c r="B586">
        <v>8</v>
      </c>
      <c r="C586" t="s">
        <v>459</v>
      </c>
      <c r="D586">
        <v>60</v>
      </c>
      <c r="E586" t="s">
        <v>29</v>
      </c>
      <c r="F586" t="s">
        <v>24</v>
      </c>
      <c r="G586" s="5">
        <v>125</v>
      </c>
      <c r="H586" s="19">
        <v>4130.99999822676</v>
      </c>
    </row>
    <row r="587" spans="1:8" x14ac:dyDescent="0.35">
      <c r="A587">
        <v>1995</v>
      </c>
      <c r="B587">
        <v>8</v>
      </c>
      <c r="C587" t="s">
        <v>459</v>
      </c>
      <c r="D587">
        <v>61</v>
      </c>
      <c r="E587" t="s">
        <v>47</v>
      </c>
      <c r="F587" t="s">
        <v>39</v>
      </c>
      <c r="G587" s="5">
        <v>120</v>
      </c>
      <c r="H587" s="19">
        <v>2565</v>
      </c>
    </row>
    <row r="588" spans="1:8" x14ac:dyDescent="0.35">
      <c r="A588">
        <v>1995</v>
      </c>
      <c r="B588">
        <v>8</v>
      </c>
      <c r="C588" t="s">
        <v>459</v>
      </c>
      <c r="D588">
        <v>17</v>
      </c>
      <c r="E588" t="s">
        <v>22</v>
      </c>
      <c r="F588" t="s">
        <v>21</v>
      </c>
      <c r="G588" s="5">
        <v>100</v>
      </c>
      <c r="H588" s="19">
        <v>3900</v>
      </c>
    </row>
    <row r="589" spans="1:8" x14ac:dyDescent="0.35">
      <c r="A589">
        <v>1995</v>
      </c>
      <c r="B589">
        <v>8</v>
      </c>
      <c r="C589" t="s">
        <v>459</v>
      </c>
      <c r="D589">
        <v>42</v>
      </c>
      <c r="E589" t="s">
        <v>68</v>
      </c>
      <c r="F589" t="s">
        <v>27</v>
      </c>
      <c r="G589" s="5">
        <v>100</v>
      </c>
      <c r="H589" s="19">
        <v>1119.9999958276701</v>
      </c>
    </row>
    <row r="590" spans="1:8" x14ac:dyDescent="0.35">
      <c r="A590">
        <v>1995</v>
      </c>
      <c r="B590">
        <v>8</v>
      </c>
      <c r="C590" t="s">
        <v>459</v>
      </c>
      <c r="D590">
        <v>76</v>
      </c>
      <c r="E590" t="s">
        <v>55</v>
      </c>
      <c r="F590" t="s">
        <v>34</v>
      </c>
      <c r="G590" s="5">
        <v>94</v>
      </c>
      <c r="H590" s="19">
        <v>1659.5999995172001</v>
      </c>
    </row>
    <row r="591" spans="1:8" x14ac:dyDescent="0.35">
      <c r="A591">
        <v>1995</v>
      </c>
      <c r="B591">
        <v>8</v>
      </c>
      <c r="C591" t="s">
        <v>459</v>
      </c>
      <c r="D591">
        <v>59</v>
      </c>
      <c r="E591" t="s">
        <v>23</v>
      </c>
      <c r="F591" t="s">
        <v>24</v>
      </c>
      <c r="G591" s="5">
        <v>85</v>
      </c>
      <c r="H591" s="19">
        <v>4372.4999893456697</v>
      </c>
    </row>
    <row r="592" spans="1:8" x14ac:dyDescent="0.35">
      <c r="A592">
        <v>1995</v>
      </c>
      <c r="B592">
        <v>8</v>
      </c>
      <c r="C592" t="s">
        <v>459</v>
      </c>
      <c r="D592">
        <v>69</v>
      </c>
      <c r="E592" t="s">
        <v>48</v>
      </c>
      <c r="F592" t="s">
        <v>24</v>
      </c>
      <c r="G592" s="5">
        <v>85</v>
      </c>
      <c r="H592" s="19">
        <v>2330.9999978542301</v>
      </c>
    </row>
    <row r="593" spans="1:8" x14ac:dyDescent="0.35">
      <c r="A593">
        <v>1995</v>
      </c>
      <c r="B593">
        <v>8</v>
      </c>
      <c r="C593" t="s">
        <v>459</v>
      </c>
      <c r="D593">
        <v>77</v>
      </c>
      <c r="E593" t="s">
        <v>107</v>
      </c>
      <c r="F593" t="s">
        <v>39</v>
      </c>
      <c r="G593" s="5">
        <v>85</v>
      </c>
      <c r="H593" s="19">
        <v>1049.7499994188499</v>
      </c>
    </row>
    <row r="594" spans="1:8" x14ac:dyDescent="0.35">
      <c r="A594">
        <v>1995</v>
      </c>
      <c r="B594">
        <v>8</v>
      </c>
      <c r="C594" t="s">
        <v>459</v>
      </c>
      <c r="D594">
        <v>10</v>
      </c>
      <c r="E594" t="s">
        <v>35</v>
      </c>
      <c r="F594" t="s">
        <v>36</v>
      </c>
      <c r="G594" s="5">
        <v>80</v>
      </c>
      <c r="H594" s="19">
        <v>2480</v>
      </c>
    </row>
    <row r="595" spans="1:8" x14ac:dyDescent="0.35">
      <c r="A595">
        <v>1995</v>
      </c>
      <c r="B595">
        <v>8</v>
      </c>
      <c r="C595" t="s">
        <v>459</v>
      </c>
      <c r="D595">
        <v>36</v>
      </c>
      <c r="E595" t="s">
        <v>45</v>
      </c>
      <c r="F595" t="s">
        <v>36</v>
      </c>
      <c r="G595" s="5">
        <v>76</v>
      </c>
      <c r="H595" s="19">
        <v>1344.25</v>
      </c>
    </row>
    <row r="596" spans="1:8" x14ac:dyDescent="0.35">
      <c r="A596">
        <v>1995</v>
      </c>
      <c r="B596">
        <v>8</v>
      </c>
      <c r="C596" t="s">
        <v>459</v>
      </c>
      <c r="D596">
        <v>75</v>
      </c>
      <c r="E596" t="s">
        <v>54</v>
      </c>
      <c r="F596" t="s">
        <v>34</v>
      </c>
      <c r="G596" s="5">
        <v>70</v>
      </c>
      <c r="H596" s="19">
        <v>495.999999307096</v>
      </c>
    </row>
    <row r="597" spans="1:8" x14ac:dyDescent="0.35">
      <c r="A597">
        <v>1995</v>
      </c>
      <c r="B597">
        <v>8</v>
      </c>
      <c r="C597" t="s">
        <v>459</v>
      </c>
      <c r="D597">
        <v>13</v>
      </c>
      <c r="E597" t="s">
        <v>56</v>
      </c>
      <c r="F597" t="s">
        <v>36</v>
      </c>
      <c r="G597" s="5">
        <v>68</v>
      </c>
      <c r="H597" s="19">
        <v>403.19999992847403</v>
      </c>
    </row>
    <row r="598" spans="1:8" x14ac:dyDescent="0.35">
      <c r="A598">
        <v>1995</v>
      </c>
      <c r="B598">
        <v>8</v>
      </c>
      <c r="C598" t="s">
        <v>459</v>
      </c>
      <c r="D598">
        <v>7</v>
      </c>
      <c r="E598" t="s">
        <v>58</v>
      </c>
      <c r="F598" t="s">
        <v>59</v>
      </c>
      <c r="G598" s="5">
        <v>55</v>
      </c>
      <c r="H598" s="19">
        <v>1650</v>
      </c>
    </row>
    <row r="599" spans="1:8" x14ac:dyDescent="0.35">
      <c r="A599">
        <v>1995</v>
      </c>
      <c r="B599">
        <v>8</v>
      </c>
      <c r="C599" t="s">
        <v>459</v>
      </c>
      <c r="D599">
        <v>35</v>
      </c>
      <c r="E599" t="s">
        <v>49</v>
      </c>
      <c r="F599" t="s">
        <v>34</v>
      </c>
      <c r="G599" s="5">
        <v>54</v>
      </c>
      <c r="H599" s="19">
        <v>837</v>
      </c>
    </row>
    <row r="600" spans="1:8" x14ac:dyDescent="0.35">
      <c r="A600">
        <v>1995</v>
      </c>
      <c r="B600">
        <v>8</v>
      </c>
      <c r="C600" t="s">
        <v>459</v>
      </c>
      <c r="D600">
        <v>54</v>
      </c>
      <c r="E600" t="s">
        <v>74</v>
      </c>
      <c r="F600" t="s">
        <v>21</v>
      </c>
      <c r="G600" s="5">
        <v>54</v>
      </c>
      <c r="H600" s="19">
        <v>402.3</v>
      </c>
    </row>
    <row r="601" spans="1:8" x14ac:dyDescent="0.35">
      <c r="A601">
        <v>1995</v>
      </c>
      <c r="B601">
        <v>8</v>
      </c>
      <c r="C601" t="s">
        <v>459</v>
      </c>
      <c r="D601">
        <v>27</v>
      </c>
      <c r="E601" t="s">
        <v>89</v>
      </c>
      <c r="F601" t="s">
        <v>31</v>
      </c>
      <c r="G601" s="5">
        <v>50</v>
      </c>
      <c r="H601" s="19">
        <v>2195</v>
      </c>
    </row>
    <row r="602" spans="1:8" x14ac:dyDescent="0.35">
      <c r="A602">
        <v>1995</v>
      </c>
      <c r="B602">
        <v>8</v>
      </c>
      <c r="C602" t="s">
        <v>459</v>
      </c>
      <c r="D602">
        <v>22</v>
      </c>
      <c r="E602" t="s">
        <v>65</v>
      </c>
      <c r="F602" t="s">
        <v>27</v>
      </c>
      <c r="G602" s="5">
        <v>48</v>
      </c>
      <c r="H602" s="19">
        <v>1008</v>
      </c>
    </row>
    <row r="603" spans="1:8" x14ac:dyDescent="0.35">
      <c r="A603">
        <v>1995</v>
      </c>
      <c r="B603">
        <v>8</v>
      </c>
      <c r="C603" t="s">
        <v>459</v>
      </c>
      <c r="D603">
        <v>56</v>
      </c>
      <c r="E603" t="s">
        <v>26</v>
      </c>
      <c r="F603" t="s">
        <v>27</v>
      </c>
      <c r="G603" s="5">
        <v>47</v>
      </c>
      <c r="H603" s="19">
        <v>1747.99999943375</v>
      </c>
    </row>
    <row r="604" spans="1:8" x14ac:dyDescent="0.35">
      <c r="A604">
        <v>1995</v>
      </c>
      <c r="B604">
        <v>8</v>
      </c>
      <c r="C604" t="s">
        <v>459</v>
      </c>
      <c r="D604">
        <v>49</v>
      </c>
      <c r="E604" t="s">
        <v>62</v>
      </c>
      <c r="F604" t="s">
        <v>31</v>
      </c>
      <c r="G604" s="5">
        <v>43</v>
      </c>
      <c r="H604" s="19">
        <v>834.99999962747097</v>
      </c>
    </row>
    <row r="605" spans="1:8" x14ac:dyDescent="0.35">
      <c r="A605">
        <v>1995</v>
      </c>
      <c r="B605">
        <v>8</v>
      </c>
      <c r="C605" t="s">
        <v>459</v>
      </c>
      <c r="D605">
        <v>40</v>
      </c>
      <c r="E605" t="s">
        <v>50</v>
      </c>
      <c r="F605" t="s">
        <v>36</v>
      </c>
      <c r="G605" s="5">
        <v>42</v>
      </c>
      <c r="H605" s="19">
        <v>772.8</v>
      </c>
    </row>
    <row r="606" spans="1:8" x14ac:dyDescent="0.35">
      <c r="A606">
        <v>1995</v>
      </c>
      <c r="B606">
        <v>8</v>
      </c>
      <c r="C606" t="s">
        <v>459</v>
      </c>
      <c r="D606">
        <v>18</v>
      </c>
      <c r="E606" t="s">
        <v>97</v>
      </c>
      <c r="F606" t="s">
        <v>36</v>
      </c>
      <c r="G606" s="5">
        <v>40</v>
      </c>
      <c r="H606" s="19">
        <v>1999.9999925494101</v>
      </c>
    </row>
    <row r="607" spans="1:8" x14ac:dyDescent="0.35">
      <c r="A607">
        <v>1995</v>
      </c>
      <c r="B607">
        <v>8</v>
      </c>
      <c r="C607" t="s">
        <v>459</v>
      </c>
      <c r="D607">
        <v>71</v>
      </c>
      <c r="E607" t="s">
        <v>40</v>
      </c>
      <c r="F607" t="s">
        <v>24</v>
      </c>
      <c r="G607" s="5">
        <v>39</v>
      </c>
      <c r="H607" s="19">
        <v>806.24999951943698</v>
      </c>
    </row>
    <row r="608" spans="1:8" x14ac:dyDescent="0.35">
      <c r="A608">
        <v>1995</v>
      </c>
      <c r="B608">
        <v>8</v>
      </c>
      <c r="C608" t="s">
        <v>459</v>
      </c>
      <c r="D608">
        <v>24</v>
      </c>
      <c r="E608" t="s">
        <v>77</v>
      </c>
      <c r="F608" t="s">
        <v>34</v>
      </c>
      <c r="G608" s="5">
        <v>35</v>
      </c>
      <c r="H608" s="19">
        <v>125.999999530613</v>
      </c>
    </row>
    <row r="609" spans="1:8" x14ac:dyDescent="0.35">
      <c r="A609">
        <v>1995</v>
      </c>
      <c r="B609">
        <v>8</v>
      </c>
      <c r="C609" t="s">
        <v>459</v>
      </c>
      <c r="D609">
        <v>16</v>
      </c>
      <c r="E609" t="s">
        <v>46</v>
      </c>
      <c r="F609" t="s">
        <v>31</v>
      </c>
      <c r="G609" s="5">
        <v>30</v>
      </c>
      <c r="H609" s="19">
        <v>497.32499960996199</v>
      </c>
    </row>
    <row r="610" spans="1:8" x14ac:dyDescent="0.35">
      <c r="A610">
        <v>1995</v>
      </c>
      <c r="B610">
        <v>8</v>
      </c>
      <c r="C610" t="s">
        <v>459</v>
      </c>
      <c r="D610">
        <v>58</v>
      </c>
      <c r="E610" t="s">
        <v>79</v>
      </c>
      <c r="F610" t="s">
        <v>36</v>
      </c>
      <c r="G610" s="5">
        <v>30</v>
      </c>
      <c r="H610" s="19">
        <v>397.5</v>
      </c>
    </row>
    <row r="611" spans="1:8" x14ac:dyDescent="0.35">
      <c r="A611">
        <v>1995</v>
      </c>
      <c r="B611">
        <v>8</v>
      </c>
      <c r="C611" t="s">
        <v>459</v>
      </c>
      <c r="D611">
        <v>73</v>
      </c>
      <c r="E611" t="s">
        <v>73</v>
      </c>
      <c r="F611" t="s">
        <v>36</v>
      </c>
      <c r="G611" s="5">
        <v>30</v>
      </c>
      <c r="H611" s="19">
        <v>450</v>
      </c>
    </row>
    <row r="612" spans="1:8" x14ac:dyDescent="0.35">
      <c r="A612">
        <v>1995</v>
      </c>
      <c r="B612">
        <v>8</v>
      </c>
      <c r="C612" t="s">
        <v>459</v>
      </c>
      <c r="D612">
        <v>1</v>
      </c>
      <c r="E612" t="s">
        <v>43</v>
      </c>
      <c r="F612" t="s">
        <v>34</v>
      </c>
      <c r="G612" s="5">
        <v>29</v>
      </c>
      <c r="H612" s="19">
        <v>522</v>
      </c>
    </row>
    <row r="613" spans="1:8" x14ac:dyDescent="0.35">
      <c r="A613">
        <v>1995</v>
      </c>
      <c r="B613">
        <v>8</v>
      </c>
      <c r="C613" t="s">
        <v>459</v>
      </c>
      <c r="D613">
        <v>52</v>
      </c>
      <c r="E613" t="s">
        <v>122</v>
      </c>
      <c r="F613" t="s">
        <v>27</v>
      </c>
      <c r="G613" s="5">
        <v>28</v>
      </c>
      <c r="H613" s="19">
        <v>191.79999983310699</v>
      </c>
    </row>
    <row r="614" spans="1:8" x14ac:dyDescent="0.35">
      <c r="A614">
        <v>1995</v>
      </c>
      <c r="B614">
        <v>8</v>
      </c>
      <c r="C614" t="s">
        <v>459</v>
      </c>
      <c r="D614">
        <v>15</v>
      </c>
      <c r="E614" t="s">
        <v>67</v>
      </c>
      <c r="F614" t="s">
        <v>39</v>
      </c>
      <c r="G614" s="5">
        <v>25</v>
      </c>
      <c r="H614" s="19">
        <v>368.12499971129</v>
      </c>
    </row>
    <row r="615" spans="1:8" x14ac:dyDescent="0.35">
      <c r="A615">
        <v>1995</v>
      </c>
      <c r="B615">
        <v>8</v>
      </c>
      <c r="C615" t="s">
        <v>459</v>
      </c>
      <c r="D615">
        <v>55</v>
      </c>
      <c r="E615" t="s">
        <v>32</v>
      </c>
      <c r="F615" t="s">
        <v>21</v>
      </c>
      <c r="G615" s="5">
        <v>25</v>
      </c>
      <c r="H615" s="19">
        <v>503.99999856948801</v>
      </c>
    </row>
    <row r="616" spans="1:8" x14ac:dyDescent="0.35">
      <c r="A616">
        <v>1995</v>
      </c>
      <c r="B616">
        <v>8</v>
      </c>
      <c r="C616" t="s">
        <v>459</v>
      </c>
      <c r="D616">
        <v>63</v>
      </c>
      <c r="E616" t="s">
        <v>38</v>
      </c>
      <c r="F616" t="s">
        <v>39</v>
      </c>
      <c r="G616" s="5">
        <v>24</v>
      </c>
      <c r="H616" s="19">
        <v>842.87999686002695</v>
      </c>
    </row>
    <row r="617" spans="1:8" x14ac:dyDescent="0.35">
      <c r="A617">
        <v>1995</v>
      </c>
      <c r="B617">
        <v>8</v>
      </c>
      <c r="C617" t="s">
        <v>459</v>
      </c>
      <c r="D617">
        <v>20</v>
      </c>
      <c r="E617" t="s">
        <v>86</v>
      </c>
      <c r="F617" t="s">
        <v>31</v>
      </c>
      <c r="G617" s="5">
        <v>21</v>
      </c>
      <c r="H617" s="19">
        <v>1360.79999493062</v>
      </c>
    </row>
    <row r="618" spans="1:8" x14ac:dyDescent="0.35">
      <c r="A618">
        <v>1995</v>
      </c>
      <c r="B618">
        <v>8</v>
      </c>
      <c r="C618" t="s">
        <v>459</v>
      </c>
      <c r="D618">
        <v>4</v>
      </c>
      <c r="E618" t="s">
        <v>109</v>
      </c>
      <c r="F618" t="s">
        <v>39</v>
      </c>
      <c r="G618" s="5">
        <v>20</v>
      </c>
      <c r="H618" s="19">
        <v>351.99999868869702</v>
      </c>
    </row>
    <row r="619" spans="1:8" x14ac:dyDescent="0.35">
      <c r="A619">
        <v>1995</v>
      </c>
      <c r="B619">
        <v>8</v>
      </c>
      <c r="C619" t="s">
        <v>459</v>
      </c>
      <c r="D619">
        <v>57</v>
      </c>
      <c r="E619" t="s">
        <v>76</v>
      </c>
      <c r="F619" t="s">
        <v>27</v>
      </c>
      <c r="G619" s="5">
        <v>20</v>
      </c>
      <c r="H619" s="19">
        <v>390</v>
      </c>
    </row>
    <row r="620" spans="1:8" x14ac:dyDescent="0.35">
      <c r="A620">
        <v>1995</v>
      </c>
      <c r="B620">
        <v>8</v>
      </c>
      <c r="C620" t="s">
        <v>459</v>
      </c>
      <c r="D620">
        <v>62</v>
      </c>
      <c r="E620" t="s">
        <v>30</v>
      </c>
      <c r="F620" t="s">
        <v>31</v>
      </c>
      <c r="G620" s="5">
        <v>20</v>
      </c>
      <c r="H620" s="19">
        <v>887.39999853074505</v>
      </c>
    </row>
    <row r="621" spans="1:8" x14ac:dyDescent="0.35">
      <c r="A621">
        <v>1995</v>
      </c>
      <c r="B621">
        <v>8</v>
      </c>
      <c r="C621" t="s">
        <v>459</v>
      </c>
      <c r="D621">
        <v>38</v>
      </c>
      <c r="E621" t="s">
        <v>85</v>
      </c>
      <c r="F621" t="s">
        <v>34</v>
      </c>
      <c r="G621" s="5">
        <v>15</v>
      </c>
      <c r="H621" s="19">
        <v>3754.8749970551498</v>
      </c>
    </row>
    <row r="622" spans="1:8" x14ac:dyDescent="0.35">
      <c r="A622">
        <v>1995</v>
      </c>
      <c r="B622">
        <v>8</v>
      </c>
      <c r="C622" t="s">
        <v>459</v>
      </c>
      <c r="D622">
        <v>47</v>
      </c>
      <c r="E622" t="s">
        <v>72</v>
      </c>
      <c r="F622" t="s">
        <v>31</v>
      </c>
      <c r="G622" s="5">
        <v>15</v>
      </c>
      <c r="H622" s="19">
        <v>142.5</v>
      </c>
    </row>
    <row r="623" spans="1:8" x14ac:dyDescent="0.35">
      <c r="A623">
        <v>1995</v>
      </c>
      <c r="B623">
        <v>8</v>
      </c>
      <c r="C623" t="s">
        <v>459</v>
      </c>
      <c r="D623">
        <v>70</v>
      </c>
      <c r="E623" t="s">
        <v>96</v>
      </c>
      <c r="F623" t="s">
        <v>34</v>
      </c>
      <c r="G623" s="5">
        <v>15</v>
      </c>
      <c r="H623" s="19">
        <v>213.749999832361</v>
      </c>
    </row>
    <row r="624" spans="1:8" x14ac:dyDescent="0.35">
      <c r="A624">
        <v>1995</v>
      </c>
      <c r="B624">
        <v>8</v>
      </c>
      <c r="C624" t="s">
        <v>459</v>
      </c>
      <c r="D624">
        <v>3</v>
      </c>
      <c r="E624" t="s">
        <v>98</v>
      </c>
      <c r="F624" t="s">
        <v>39</v>
      </c>
      <c r="G624" s="5">
        <v>14</v>
      </c>
      <c r="H624" s="19">
        <v>140</v>
      </c>
    </row>
    <row r="625" spans="1:8" x14ac:dyDescent="0.35">
      <c r="A625">
        <v>1995</v>
      </c>
      <c r="B625">
        <v>8</v>
      </c>
      <c r="C625" t="s">
        <v>459</v>
      </c>
      <c r="D625">
        <v>11</v>
      </c>
      <c r="E625" t="s">
        <v>92</v>
      </c>
      <c r="F625" t="s">
        <v>24</v>
      </c>
      <c r="G625" s="5">
        <v>14</v>
      </c>
      <c r="H625" s="19">
        <v>294</v>
      </c>
    </row>
    <row r="626" spans="1:8" x14ac:dyDescent="0.35">
      <c r="A626">
        <v>1995</v>
      </c>
      <c r="B626">
        <v>8</v>
      </c>
      <c r="C626" t="s">
        <v>459</v>
      </c>
      <c r="D626">
        <v>21</v>
      </c>
      <c r="E626" t="s">
        <v>90</v>
      </c>
      <c r="F626" t="s">
        <v>31</v>
      </c>
      <c r="G626" s="5">
        <v>14</v>
      </c>
      <c r="H626" s="19">
        <v>140</v>
      </c>
    </row>
    <row r="627" spans="1:8" x14ac:dyDescent="0.35">
      <c r="A627">
        <v>1995</v>
      </c>
      <c r="B627">
        <v>8</v>
      </c>
      <c r="C627" t="s">
        <v>459</v>
      </c>
      <c r="D627">
        <v>33</v>
      </c>
      <c r="E627" t="s">
        <v>78</v>
      </c>
      <c r="F627" t="s">
        <v>24</v>
      </c>
      <c r="G627" s="5">
        <v>14</v>
      </c>
      <c r="H627" s="19">
        <v>35</v>
      </c>
    </row>
    <row r="628" spans="1:8" x14ac:dyDescent="0.35">
      <c r="A628">
        <v>1995</v>
      </c>
      <c r="B628">
        <v>8</v>
      </c>
      <c r="C628" t="s">
        <v>459</v>
      </c>
      <c r="D628">
        <v>65</v>
      </c>
      <c r="E628" t="s">
        <v>88</v>
      </c>
      <c r="F628" t="s">
        <v>39</v>
      </c>
      <c r="G628" s="5">
        <v>12</v>
      </c>
      <c r="H628" s="19">
        <v>202.079999247193</v>
      </c>
    </row>
    <row r="629" spans="1:8" x14ac:dyDescent="0.35">
      <c r="A629">
        <v>1995</v>
      </c>
      <c r="B629">
        <v>8</v>
      </c>
      <c r="C629" t="s">
        <v>459</v>
      </c>
      <c r="D629">
        <v>72</v>
      </c>
      <c r="E629" t="s">
        <v>42</v>
      </c>
      <c r="F629" t="s">
        <v>24</v>
      </c>
      <c r="G629" s="5">
        <v>12</v>
      </c>
      <c r="H629" s="19">
        <v>417.6</v>
      </c>
    </row>
    <row r="630" spans="1:8" x14ac:dyDescent="0.35">
      <c r="A630">
        <v>1995</v>
      </c>
      <c r="B630">
        <v>8</v>
      </c>
      <c r="C630" t="s">
        <v>459</v>
      </c>
      <c r="D630">
        <v>26</v>
      </c>
      <c r="E630" t="s">
        <v>41</v>
      </c>
      <c r="F630" t="s">
        <v>31</v>
      </c>
      <c r="G630" s="5">
        <v>11</v>
      </c>
      <c r="H630" s="19">
        <v>335.722499883659</v>
      </c>
    </row>
    <row r="631" spans="1:8" x14ac:dyDescent="0.35">
      <c r="A631">
        <v>1995</v>
      </c>
      <c r="B631">
        <v>8</v>
      </c>
      <c r="C631" t="s">
        <v>459</v>
      </c>
      <c r="D631">
        <v>2</v>
      </c>
      <c r="E631" t="s">
        <v>33</v>
      </c>
      <c r="F631" t="s">
        <v>34</v>
      </c>
      <c r="G631" s="5">
        <v>10</v>
      </c>
      <c r="H631" s="19">
        <v>190</v>
      </c>
    </row>
    <row r="632" spans="1:8" x14ac:dyDescent="0.35">
      <c r="A632">
        <v>1995</v>
      </c>
      <c r="B632">
        <v>8</v>
      </c>
      <c r="C632" t="s">
        <v>459</v>
      </c>
      <c r="D632">
        <v>48</v>
      </c>
      <c r="E632" t="s">
        <v>95</v>
      </c>
      <c r="F632" t="s">
        <v>31</v>
      </c>
      <c r="G632" s="5">
        <v>6</v>
      </c>
      <c r="H632" s="19">
        <v>68.849999886006103</v>
      </c>
    </row>
    <row r="633" spans="1:8" x14ac:dyDescent="0.35">
      <c r="A633">
        <v>1995</v>
      </c>
      <c r="B633">
        <v>8</v>
      </c>
      <c r="C633" t="s">
        <v>459</v>
      </c>
      <c r="D633">
        <v>39</v>
      </c>
      <c r="E633" t="s">
        <v>87</v>
      </c>
      <c r="F633" t="s">
        <v>34</v>
      </c>
      <c r="G633" s="5">
        <v>5</v>
      </c>
      <c r="H633" s="19">
        <v>90</v>
      </c>
    </row>
    <row r="634" spans="1:8" x14ac:dyDescent="0.35">
      <c r="A634">
        <v>1995</v>
      </c>
      <c r="B634">
        <v>9</v>
      </c>
      <c r="C634" t="s">
        <v>457</v>
      </c>
      <c r="D634">
        <v>2</v>
      </c>
      <c r="E634" t="s">
        <v>33</v>
      </c>
      <c r="F634" t="s">
        <v>34</v>
      </c>
      <c r="G634" s="5">
        <v>100</v>
      </c>
      <c r="H634" s="19">
        <v>1871.4999995753101</v>
      </c>
    </row>
    <row r="635" spans="1:8" x14ac:dyDescent="0.35">
      <c r="A635">
        <v>1995</v>
      </c>
      <c r="B635">
        <v>9</v>
      </c>
      <c r="C635" t="s">
        <v>457</v>
      </c>
      <c r="D635">
        <v>21</v>
      </c>
      <c r="E635" t="s">
        <v>90</v>
      </c>
      <c r="F635" t="s">
        <v>31</v>
      </c>
      <c r="G635" s="5">
        <v>97</v>
      </c>
      <c r="H635" s="19">
        <v>884.99999873340096</v>
      </c>
    </row>
    <row r="636" spans="1:8" x14ac:dyDescent="0.35">
      <c r="A636">
        <v>1995</v>
      </c>
      <c r="B636">
        <v>9</v>
      </c>
      <c r="C636" t="s">
        <v>457</v>
      </c>
      <c r="D636">
        <v>22</v>
      </c>
      <c r="E636" t="s">
        <v>65</v>
      </c>
      <c r="F636" t="s">
        <v>27</v>
      </c>
      <c r="G636" s="5">
        <v>95</v>
      </c>
      <c r="H636" s="19">
        <v>1995</v>
      </c>
    </row>
    <row r="637" spans="1:8" x14ac:dyDescent="0.35">
      <c r="A637">
        <v>1995</v>
      </c>
      <c r="B637">
        <v>9</v>
      </c>
      <c r="C637" t="s">
        <v>457</v>
      </c>
      <c r="D637">
        <v>62</v>
      </c>
      <c r="E637" t="s">
        <v>30</v>
      </c>
      <c r="F637" t="s">
        <v>31</v>
      </c>
      <c r="G637" s="5">
        <v>95</v>
      </c>
      <c r="H637" s="19">
        <v>4091.8999764919199</v>
      </c>
    </row>
    <row r="638" spans="1:8" x14ac:dyDescent="0.35">
      <c r="A638">
        <v>1995</v>
      </c>
      <c r="B638">
        <v>9</v>
      </c>
      <c r="C638" t="s">
        <v>457</v>
      </c>
      <c r="D638">
        <v>18</v>
      </c>
      <c r="E638" t="s">
        <v>97</v>
      </c>
      <c r="F638" t="s">
        <v>36</v>
      </c>
      <c r="G638" s="5">
        <v>82</v>
      </c>
      <c r="H638" s="19">
        <v>5099.9999996274701</v>
      </c>
    </row>
    <row r="639" spans="1:8" x14ac:dyDescent="0.35">
      <c r="A639">
        <v>1995</v>
      </c>
      <c r="B639">
        <v>9</v>
      </c>
      <c r="C639" t="s">
        <v>457</v>
      </c>
      <c r="D639">
        <v>56</v>
      </c>
      <c r="E639" t="s">
        <v>26</v>
      </c>
      <c r="F639" t="s">
        <v>27</v>
      </c>
      <c r="G639" s="5">
        <v>80</v>
      </c>
      <c r="H639" s="19">
        <v>2925.9999983012599</v>
      </c>
    </row>
    <row r="640" spans="1:8" x14ac:dyDescent="0.35">
      <c r="A640">
        <v>1995</v>
      </c>
      <c r="B640">
        <v>9</v>
      </c>
      <c r="C640" t="s">
        <v>457</v>
      </c>
      <c r="D640">
        <v>72</v>
      </c>
      <c r="E640" t="s">
        <v>42</v>
      </c>
      <c r="F640" t="s">
        <v>24</v>
      </c>
      <c r="G640" s="5">
        <v>75</v>
      </c>
      <c r="H640" s="19">
        <v>2610</v>
      </c>
    </row>
    <row r="641" spans="1:8" x14ac:dyDescent="0.35">
      <c r="A641">
        <v>1995</v>
      </c>
      <c r="B641">
        <v>9</v>
      </c>
      <c r="C641" t="s">
        <v>457</v>
      </c>
      <c r="D641">
        <v>6</v>
      </c>
      <c r="E641" t="s">
        <v>114</v>
      </c>
      <c r="F641" t="s">
        <v>39</v>
      </c>
      <c r="G641" s="5">
        <v>70</v>
      </c>
      <c r="H641" s="19">
        <v>1750</v>
      </c>
    </row>
    <row r="642" spans="1:8" x14ac:dyDescent="0.35">
      <c r="A642">
        <v>1995</v>
      </c>
      <c r="B642">
        <v>9</v>
      </c>
      <c r="C642" t="s">
        <v>457</v>
      </c>
      <c r="D642">
        <v>71</v>
      </c>
      <c r="E642" t="s">
        <v>40</v>
      </c>
      <c r="F642" t="s">
        <v>24</v>
      </c>
      <c r="G642" s="5">
        <v>65</v>
      </c>
      <c r="H642" s="19">
        <v>1236.25</v>
      </c>
    </row>
    <row r="643" spans="1:8" x14ac:dyDescent="0.35">
      <c r="A643">
        <v>1995</v>
      </c>
      <c r="B643">
        <v>9</v>
      </c>
      <c r="C643" t="s">
        <v>457</v>
      </c>
      <c r="D643">
        <v>40</v>
      </c>
      <c r="E643" t="s">
        <v>50</v>
      </c>
      <c r="F643" t="s">
        <v>36</v>
      </c>
      <c r="G643" s="5">
        <v>60</v>
      </c>
      <c r="H643" s="19">
        <v>1104</v>
      </c>
    </row>
    <row r="644" spans="1:8" x14ac:dyDescent="0.35">
      <c r="A644">
        <v>1995</v>
      </c>
      <c r="B644">
        <v>9</v>
      </c>
      <c r="C644" t="s">
        <v>457</v>
      </c>
      <c r="D644">
        <v>19</v>
      </c>
      <c r="E644" t="s">
        <v>71</v>
      </c>
      <c r="F644" t="s">
        <v>31</v>
      </c>
      <c r="G644" s="5">
        <v>50</v>
      </c>
      <c r="H644" s="19">
        <v>446.19999979436398</v>
      </c>
    </row>
    <row r="645" spans="1:8" x14ac:dyDescent="0.35">
      <c r="A645">
        <v>1995</v>
      </c>
      <c r="B645">
        <v>9</v>
      </c>
      <c r="C645" t="s">
        <v>457</v>
      </c>
      <c r="D645">
        <v>28</v>
      </c>
      <c r="E645" t="s">
        <v>70</v>
      </c>
      <c r="F645" t="s">
        <v>59</v>
      </c>
      <c r="G645" s="5">
        <v>45</v>
      </c>
      <c r="H645" s="19">
        <v>1881</v>
      </c>
    </row>
    <row r="646" spans="1:8" x14ac:dyDescent="0.35">
      <c r="A646">
        <v>1995</v>
      </c>
      <c r="B646">
        <v>9</v>
      </c>
      <c r="C646" t="s">
        <v>457</v>
      </c>
      <c r="D646">
        <v>39</v>
      </c>
      <c r="E646" t="s">
        <v>87</v>
      </c>
      <c r="F646" t="s">
        <v>34</v>
      </c>
      <c r="G646" s="5">
        <v>41</v>
      </c>
      <c r="H646" s="19">
        <v>643.5</v>
      </c>
    </row>
    <row r="647" spans="1:8" x14ac:dyDescent="0.35">
      <c r="A647">
        <v>1995</v>
      </c>
      <c r="B647">
        <v>9</v>
      </c>
      <c r="C647" t="s">
        <v>457</v>
      </c>
      <c r="D647">
        <v>1</v>
      </c>
      <c r="E647" t="s">
        <v>43</v>
      </c>
      <c r="F647" t="s">
        <v>34</v>
      </c>
      <c r="G647" s="5">
        <v>40</v>
      </c>
      <c r="H647" s="19">
        <v>652.5</v>
      </c>
    </row>
    <row r="648" spans="1:8" x14ac:dyDescent="0.35">
      <c r="A648">
        <v>1995</v>
      </c>
      <c r="B648">
        <v>9</v>
      </c>
      <c r="C648" t="s">
        <v>457</v>
      </c>
      <c r="D648">
        <v>53</v>
      </c>
      <c r="E648" t="s">
        <v>25</v>
      </c>
      <c r="F648" t="s">
        <v>21</v>
      </c>
      <c r="G648" s="5">
        <v>37</v>
      </c>
      <c r="H648" s="19">
        <v>1172.59999938905</v>
      </c>
    </row>
    <row r="649" spans="1:8" x14ac:dyDescent="0.35">
      <c r="A649">
        <v>1995</v>
      </c>
      <c r="B649">
        <v>9</v>
      </c>
      <c r="C649" t="s">
        <v>457</v>
      </c>
      <c r="D649">
        <v>12</v>
      </c>
      <c r="E649" t="s">
        <v>28</v>
      </c>
      <c r="F649" t="s">
        <v>24</v>
      </c>
      <c r="G649" s="5">
        <v>36</v>
      </c>
      <c r="H649" s="19">
        <v>1162.79999184608</v>
      </c>
    </row>
    <row r="650" spans="1:8" x14ac:dyDescent="0.35">
      <c r="A650">
        <v>1995</v>
      </c>
      <c r="B650">
        <v>9</v>
      </c>
      <c r="C650" t="s">
        <v>457</v>
      </c>
      <c r="D650">
        <v>4</v>
      </c>
      <c r="E650" t="s">
        <v>109</v>
      </c>
      <c r="F650" t="s">
        <v>39</v>
      </c>
      <c r="G650" s="5">
        <v>35</v>
      </c>
      <c r="H650" s="19">
        <v>747.999999672174</v>
      </c>
    </row>
    <row r="651" spans="1:8" x14ac:dyDescent="0.35">
      <c r="A651">
        <v>1995</v>
      </c>
      <c r="B651">
        <v>9</v>
      </c>
      <c r="C651" t="s">
        <v>457</v>
      </c>
      <c r="D651">
        <v>7</v>
      </c>
      <c r="E651" t="s">
        <v>58</v>
      </c>
      <c r="F651" t="s">
        <v>59</v>
      </c>
      <c r="G651" s="5">
        <v>35</v>
      </c>
      <c r="H651" s="19">
        <v>1050</v>
      </c>
    </row>
    <row r="652" spans="1:8" x14ac:dyDescent="0.35">
      <c r="A652">
        <v>1995</v>
      </c>
      <c r="B652">
        <v>9</v>
      </c>
      <c r="C652" t="s">
        <v>457</v>
      </c>
      <c r="D652">
        <v>26</v>
      </c>
      <c r="E652" t="s">
        <v>41</v>
      </c>
      <c r="F652" t="s">
        <v>31</v>
      </c>
      <c r="G652" s="5">
        <v>35</v>
      </c>
      <c r="H652" s="19">
        <v>929.09249348491403</v>
      </c>
    </row>
    <row r="653" spans="1:8" x14ac:dyDescent="0.35">
      <c r="A653">
        <v>1995</v>
      </c>
      <c r="B653">
        <v>9</v>
      </c>
      <c r="C653" t="s">
        <v>457</v>
      </c>
      <c r="D653">
        <v>70</v>
      </c>
      <c r="E653" t="s">
        <v>96</v>
      </c>
      <c r="F653" t="s">
        <v>34</v>
      </c>
      <c r="G653" s="5">
        <v>35</v>
      </c>
      <c r="H653" s="19">
        <v>468.75</v>
      </c>
    </row>
    <row r="654" spans="1:8" x14ac:dyDescent="0.35">
      <c r="A654">
        <v>1995</v>
      </c>
      <c r="B654">
        <v>9</v>
      </c>
      <c r="C654" t="s">
        <v>457</v>
      </c>
      <c r="D654">
        <v>73</v>
      </c>
      <c r="E654" t="s">
        <v>73</v>
      </c>
      <c r="F654" t="s">
        <v>36</v>
      </c>
      <c r="G654" s="5">
        <v>35</v>
      </c>
      <c r="H654" s="19">
        <v>446.24999687075598</v>
      </c>
    </row>
    <row r="655" spans="1:8" x14ac:dyDescent="0.35">
      <c r="A655">
        <v>1995</v>
      </c>
      <c r="B655">
        <v>9</v>
      </c>
      <c r="C655" t="s">
        <v>457</v>
      </c>
      <c r="D655">
        <v>76</v>
      </c>
      <c r="E655" t="s">
        <v>55</v>
      </c>
      <c r="F655" t="s">
        <v>34</v>
      </c>
      <c r="G655" s="5">
        <v>35</v>
      </c>
      <c r="H655" s="19">
        <v>630</v>
      </c>
    </row>
    <row r="656" spans="1:8" x14ac:dyDescent="0.35">
      <c r="A656">
        <v>1995</v>
      </c>
      <c r="B656">
        <v>9</v>
      </c>
      <c r="C656" t="s">
        <v>457</v>
      </c>
      <c r="D656">
        <v>77</v>
      </c>
      <c r="E656" t="s">
        <v>107</v>
      </c>
      <c r="F656" t="s">
        <v>39</v>
      </c>
      <c r="G656" s="5">
        <v>35</v>
      </c>
      <c r="H656" s="19">
        <v>341.25</v>
      </c>
    </row>
    <row r="657" spans="1:8" x14ac:dyDescent="0.35">
      <c r="A657">
        <v>1995</v>
      </c>
      <c r="B657">
        <v>9</v>
      </c>
      <c r="C657" t="s">
        <v>457</v>
      </c>
      <c r="D657">
        <v>68</v>
      </c>
      <c r="E657" t="s">
        <v>37</v>
      </c>
      <c r="F657" t="s">
        <v>31</v>
      </c>
      <c r="G657" s="5">
        <v>33</v>
      </c>
      <c r="H657" s="19">
        <v>367.49999932944701</v>
      </c>
    </row>
    <row r="658" spans="1:8" x14ac:dyDescent="0.35">
      <c r="A658">
        <v>1995</v>
      </c>
      <c r="B658">
        <v>9</v>
      </c>
      <c r="C658" t="s">
        <v>457</v>
      </c>
      <c r="D658">
        <v>30</v>
      </c>
      <c r="E658" t="s">
        <v>91</v>
      </c>
      <c r="F658" t="s">
        <v>36</v>
      </c>
      <c r="G658" s="5">
        <v>30</v>
      </c>
      <c r="H658" s="19">
        <v>776.7</v>
      </c>
    </row>
    <row r="659" spans="1:8" x14ac:dyDescent="0.35">
      <c r="A659">
        <v>1995</v>
      </c>
      <c r="B659">
        <v>9</v>
      </c>
      <c r="C659" t="s">
        <v>457</v>
      </c>
      <c r="D659">
        <v>35</v>
      </c>
      <c r="E659" t="s">
        <v>49</v>
      </c>
      <c r="F659" t="s">
        <v>34</v>
      </c>
      <c r="G659" s="5">
        <v>30</v>
      </c>
      <c r="H659" s="19">
        <v>485.99999919533701</v>
      </c>
    </row>
    <row r="660" spans="1:8" x14ac:dyDescent="0.35">
      <c r="A660">
        <v>1995</v>
      </c>
      <c r="B660">
        <v>9</v>
      </c>
      <c r="C660" t="s">
        <v>457</v>
      </c>
      <c r="D660">
        <v>54</v>
      </c>
      <c r="E660" t="s">
        <v>74</v>
      </c>
      <c r="F660" t="s">
        <v>21</v>
      </c>
      <c r="G660" s="5">
        <v>30</v>
      </c>
      <c r="H660" s="19">
        <v>223.5</v>
      </c>
    </row>
    <row r="661" spans="1:8" x14ac:dyDescent="0.35">
      <c r="A661">
        <v>1995</v>
      </c>
      <c r="B661">
        <v>9</v>
      </c>
      <c r="C661" t="s">
        <v>457</v>
      </c>
      <c r="D661">
        <v>60</v>
      </c>
      <c r="E661" t="s">
        <v>29</v>
      </c>
      <c r="F661" t="s">
        <v>24</v>
      </c>
      <c r="G661" s="5">
        <v>30</v>
      </c>
      <c r="H661" s="19">
        <v>1020</v>
      </c>
    </row>
    <row r="662" spans="1:8" x14ac:dyDescent="0.35">
      <c r="A662">
        <v>1995</v>
      </c>
      <c r="B662">
        <v>9</v>
      </c>
      <c r="C662" t="s">
        <v>457</v>
      </c>
      <c r="D662">
        <v>29</v>
      </c>
      <c r="E662" t="s">
        <v>20</v>
      </c>
      <c r="F662" t="s">
        <v>21</v>
      </c>
      <c r="G662" s="5">
        <v>26</v>
      </c>
      <c r="H662" s="19">
        <v>3218.54</v>
      </c>
    </row>
    <row r="663" spans="1:8" x14ac:dyDescent="0.35">
      <c r="A663">
        <v>1995</v>
      </c>
      <c r="B663">
        <v>9</v>
      </c>
      <c r="C663" t="s">
        <v>457</v>
      </c>
      <c r="D663">
        <v>50</v>
      </c>
      <c r="E663" t="s">
        <v>99</v>
      </c>
      <c r="F663" t="s">
        <v>31</v>
      </c>
      <c r="G663" s="5">
        <v>25</v>
      </c>
      <c r="H663" s="19">
        <v>385.93749969731999</v>
      </c>
    </row>
    <row r="664" spans="1:8" x14ac:dyDescent="0.35">
      <c r="A664">
        <v>1995</v>
      </c>
      <c r="B664">
        <v>9</v>
      </c>
      <c r="C664" t="s">
        <v>457</v>
      </c>
      <c r="D664">
        <v>14</v>
      </c>
      <c r="E664" t="s">
        <v>63</v>
      </c>
      <c r="F664" t="s">
        <v>59</v>
      </c>
      <c r="G664" s="5">
        <v>24</v>
      </c>
      <c r="H664" s="19">
        <v>558</v>
      </c>
    </row>
    <row r="665" spans="1:8" x14ac:dyDescent="0.35">
      <c r="A665">
        <v>1995</v>
      </c>
      <c r="B665">
        <v>9</v>
      </c>
      <c r="C665" t="s">
        <v>457</v>
      </c>
      <c r="D665">
        <v>24</v>
      </c>
      <c r="E665" t="s">
        <v>77</v>
      </c>
      <c r="F665" t="s">
        <v>34</v>
      </c>
      <c r="G665" s="5">
        <v>23</v>
      </c>
      <c r="H665" s="19">
        <v>93.374999597668605</v>
      </c>
    </row>
    <row r="666" spans="1:8" x14ac:dyDescent="0.35">
      <c r="A666">
        <v>1995</v>
      </c>
      <c r="B666">
        <v>9</v>
      </c>
      <c r="C666" t="s">
        <v>457</v>
      </c>
      <c r="D666">
        <v>46</v>
      </c>
      <c r="E666" t="s">
        <v>64</v>
      </c>
      <c r="F666" t="s">
        <v>36</v>
      </c>
      <c r="G666" s="5">
        <v>23</v>
      </c>
      <c r="H666" s="19">
        <v>244.79999962449</v>
      </c>
    </row>
    <row r="667" spans="1:8" x14ac:dyDescent="0.35">
      <c r="A667">
        <v>1995</v>
      </c>
      <c r="B667">
        <v>9</v>
      </c>
      <c r="C667" t="s">
        <v>457</v>
      </c>
      <c r="D667">
        <v>65</v>
      </c>
      <c r="E667" t="s">
        <v>88</v>
      </c>
      <c r="F667" t="s">
        <v>39</v>
      </c>
      <c r="G667" s="5">
        <v>21</v>
      </c>
      <c r="H667" s="19">
        <v>442.05</v>
      </c>
    </row>
    <row r="668" spans="1:8" x14ac:dyDescent="0.35">
      <c r="A668">
        <v>1995</v>
      </c>
      <c r="B668">
        <v>9</v>
      </c>
      <c r="C668" t="s">
        <v>457</v>
      </c>
      <c r="D668">
        <v>33</v>
      </c>
      <c r="E668" t="s">
        <v>78</v>
      </c>
      <c r="F668" t="s">
        <v>24</v>
      </c>
      <c r="G668" s="5">
        <v>20</v>
      </c>
      <c r="H668" s="19">
        <v>47.499999962747097</v>
      </c>
    </row>
    <row r="669" spans="1:8" x14ac:dyDescent="0.35">
      <c r="A669">
        <v>1995</v>
      </c>
      <c r="B669">
        <v>9</v>
      </c>
      <c r="C669" t="s">
        <v>457</v>
      </c>
      <c r="D669">
        <v>43</v>
      </c>
      <c r="E669" t="s">
        <v>105</v>
      </c>
      <c r="F669" t="s">
        <v>34</v>
      </c>
      <c r="G669" s="5">
        <v>20</v>
      </c>
      <c r="H669" s="19">
        <v>920</v>
      </c>
    </row>
    <row r="670" spans="1:8" x14ac:dyDescent="0.35">
      <c r="A670">
        <v>1995</v>
      </c>
      <c r="B670">
        <v>9</v>
      </c>
      <c r="C670" t="s">
        <v>457</v>
      </c>
      <c r="D670">
        <v>45</v>
      </c>
      <c r="E670" t="s">
        <v>60</v>
      </c>
      <c r="F670" t="s">
        <v>36</v>
      </c>
      <c r="G670" s="5">
        <v>20</v>
      </c>
      <c r="H670" s="19">
        <v>190</v>
      </c>
    </row>
    <row r="671" spans="1:8" x14ac:dyDescent="0.35">
      <c r="A671">
        <v>1995</v>
      </c>
      <c r="B671">
        <v>9</v>
      </c>
      <c r="C671" t="s">
        <v>457</v>
      </c>
      <c r="D671">
        <v>61</v>
      </c>
      <c r="E671" t="s">
        <v>47</v>
      </c>
      <c r="F671" t="s">
        <v>39</v>
      </c>
      <c r="G671" s="5">
        <v>20</v>
      </c>
      <c r="H671" s="19">
        <v>455.999998301267</v>
      </c>
    </row>
    <row r="672" spans="1:8" x14ac:dyDescent="0.35">
      <c r="A672">
        <v>1995</v>
      </c>
      <c r="B672">
        <v>9</v>
      </c>
      <c r="C672" t="s">
        <v>457</v>
      </c>
      <c r="D672">
        <v>69</v>
      </c>
      <c r="E672" t="s">
        <v>48</v>
      </c>
      <c r="F672" t="s">
        <v>24</v>
      </c>
      <c r="G672" s="5">
        <v>20</v>
      </c>
      <c r="H672" s="19">
        <v>540</v>
      </c>
    </row>
    <row r="673" spans="1:8" x14ac:dyDescent="0.35">
      <c r="A673">
        <v>1995</v>
      </c>
      <c r="B673">
        <v>9</v>
      </c>
      <c r="C673" t="s">
        <v>457</v>
      </c>
      <c r="D673">
        <v>10</v>
      </c>
      <c r="E673" t="s">
        <v>35</v>
      </c>
      <c r="F673" t="s">
        <v>36</v>
      </c>
      <c r="G673" s="5">
        <v>18</v>
      </c>
      <c r="H673" s="19">
        <v>418.5</v>
      </c>
    </row>
    <row r="674" spans="1:8" x14ac:dyDescent="0.35">
      <c r="A674">
        <v>1995</v>
      </c>
      <c r="B674">
        <v>9</v>
      </c>
      <c r="C674" t="s">
        <v>457</v>
      </c>
      <c r="D674">
        <v>5</v>
      </c>
      <c r="E674" t="s">
        <v>51</v>
      </c>
      <c r="F674" t="s">
        <v>39</v>
      </c>
      <c r="G674" s="5">
        <v>15</v>
      </c>
      <c r="H674" s="19">
        <v>288.22499952278997</v>
      </c>
    </row>
    <row r="675" spans="1:8" x14ac:dyDescent="0.35">
      <c r="A675">
        <v>1995</v>
      </c>
      <c r="B675">
        <v>9</v>
      </c>
      <c r="C675" t="s">
        <v>457</v>
      </c>
      <c r="D675">
        <v>36</v>
      </c>
      <c r="E675" t="s">
        <v>45</v>
      </c>
      <c r="F675" t="s">
        <v>36</v>
      </c>
      <c r="G675" s="5">
        <v>15</v>
      </c>
      <c r="H675" s="19">
        <v>285</v>
      </c>
    </row>
    <row r="676" spans="1:8" x14ac:dyDescent="0.35">
      <c r="A676">
        <v>1995</v>
      </c>
      <c r="B676">
        <v>9</v>
      </c>
      <c r="C676" t="s">
        <v>457</v>
      </c>
      <c r="D676">
        <v>51</v>
      </c>
      <c r="E676" t="s">
        <v>66</v>
      </c>
      <c r="F676" t="s">
        <v>59</v>
      </c>
      <c r="G676" s="5">
        <v>15</v>
      </c>
      <c r="H676" s="19">
        <v>795</v>
      </c>
    </row>
    <row r="677" spans="1:8" x14ac:dyDescent="0.35">
      <c r="A677">
        <v>1995</v>
      </c>
      <c r="B677">
        <v>9</v>
      </c>
      <c r="C677" t="s">
        <v>457</v>
      </c>
      <c r="D677">
        <v>13</v>
      </c>
      <c r="E677" t="s">
        <v>56</v>
      </c>
      <c r="F677" t="s">
        <v>36</v>
      </c>
      <c r="G677" s="5">
        <v>13</v>
      </c>
      <c r="H677" s="19">
        <v>66.2999995350837</v>
      </c>
    </row>
    <row r="678" spans="1:8" x14ac:dyDescent="0.35">
      <c r="A678">
        <v>1995</v>
      </c>
      <c r="B678">
        <v>9</v>
      </c>
      <c r="C678" t="s">
        <v>457</v>
      </c>
      <c r="D678">
        <v>55</v>
      </c>
      <c r="E678" t="s">
        <v>32</v>
      </c>
      <c r="F678" t="s">
        <v>21</v>
      </c>
      <c r="G678" s="5">
        <v>12</v>
      </c>
      <c r="H678" s="19">
        <v>273.59999978542299</v>
      </c>
    </row>
    <row r="679" spans="1:8" x14ac:dyDescent="0.35">
      <c r="A679">
        <v>1995</v>
      </c>
      <c r="B679">
        <v>9</v>
      </c>
      <c r="C679" t="s">
        <v>457</v>
      </c>
      <c r="D679">
        <v>11</v>
      </c>
      <c r="E679" t="s">
        <v>92</v>
      </c>
      <c r="F679" t="s">
        <v>24</v>
      </c>
      <c r="G679" s="5">
        <v>10</v>
      </c>
      <c r="H679" s="19">
        <v>210</v>
      </c>
    </row>
    <row r="680" spans="1:8" x14ac:dyDescent="0.35">
      <c r="A680">
        <v>1995</v>
      </c>
      <c r="B680">
        <v>9</v>
      </c>
      <c r="C680" t="s">
        <v>457</v>
      </c>
      <c r="D680">
        <v>23</v>
      </c>
      <c r="E680" t="s">
        <v>75</v>
      </c>
      <c r="F680" t="s">
        <v>27</v>
      </c>
      <c r="G680" s="5">
        <v>10</v>
      </c>
      <c r="H680" s="19">
        <v>90</v>
      </c>
    </row>
    <row r="681" spans="1:8" x14ac:dyDescent="0.35">
      <c r="A681">
        <v>1995</v>
      </c>
      <c r="B681">
        <v>9</v>
      </c>
      <c r="C681" t="s">
        <v>457</v>
      </c>
      <c r="D681">
        <v>44</v>
      </c>
      <c r="E681" t="s">
        <v>52</v>
      </c>
      <c r="F681" t="s">
        <v>39</v>
      </c>
      <c r="G681" s="5">
        <v>10</v>
      </c>
      <c r="H681" s="19">
        <v>194.5</v>
      </c>
    </row>
    <row r="682" spans="1:8" x14ac:dyDescent="0.35">
      <c r="A682">
        <v>1995</v>
      </c>
      <c r="B682">
        <v>9</v>
      </c>
      <c r="C682" t="s">
        <v>457</v>
      </c>
      <c r="D682">
        <v>75</v>
      </c>
      <c r="E682" t="s">
        <v>54</v>
      </c>
      <c r="F682" t="s">
        <v>34</v>
      </c>
      <c r="G682" s="5">
        <v>10</v>
      </c>
      <c r="H682" s="19">
        <v>71.299999907612801</v>
      </c>
    </row>
    <row r="683" spans="1:8" x14ac:dyDescent="0.35">
      <c r="A683">
        <v>1995</v>
      </c>
      <c r="B683">
        <v>9</v>
      </c>
      <c r="C683" t="s">
        <v>457</v>
      </c>
      <c r="D683">
        <v>64</v>
      </c>
      <c r="E683" t="s">
        <v>53</v>
      </c>
      <c r="F683" t="s">
        <v>27</v>
      </c>
      <c r="G683" s="5">
        <v>9</v>
      </c>
      <c r="H683" s="19">
        <v>299.25</v>
      </c>
    </row>
    <row r="684" spans="1:8" x14ac:dyDescent="0.35">
      <c r="A684">
        <v>1995</v>
      </c>
      <c r="B684">
        <v>9</v>
      </c>
      <c r="C684" t="s">
        <v>457</v>
      </c>
      <c r="D684">
        <v>58</v>
      </c>
      <c r="E684" t="s">
        <v>79</v>
      </c>
      <c r="F684" t="s">
        <v>36</v>
      </c>
      <c r="G684" s="5">
        <v>6</v>
      </c>
      <c r="H684" s="19">
        <v>79.5</v>
      </c>
    </row>
    <row r="685" spans="1:8" x14ac:dyDescent="0.35">
      <c r="A685">
        <v>1995</v>
      </c>
      <c r="B685">
        <v>9</v>
      </c>
      <c r="C685" t="s">
        <v>457</v>
      </c>
      <c r="D685">
        <v>42</v>
      </c>
      <c r="E685" t="s">
        <v>68</v>
      </c>
      <c r="F685" t="s">
        <v>27</v>
      </c>
      <c r="G685" s="5">
        <v>5</v>
      </c>
      <c r="H685" s="19">
        <v>70</v>
      </c>
    </row>
    <row r="686" spans="1:8" x14ac:dyDescent="0.35">
      <c r="A686">
        <v>1995</v>
      </c>
      <c r="B686">
        <v>9</v>
      </c>
      <c r="C686" t="s">
        <v>457</v>
      </c>
      <c r="D686">
        <v>52</v>
      </c>
      <c r="E686" t="s">
        <v>122</v>
      </c>
      <c r="F686" t="s">
        <v>27</v>
      </c>
      <c r="G686" s="5">
        <v>5</v>
      </c>
      <c r="H686" s="19">
        <v>35</v>
      </c>
    </row>
    <row r="687" spans="1:8" x14ac:dyDescent="0.35">
      <c r="A687">
        <v>1995</v>
      </c>
      <c r="B687">
        <v>10</v>
      </c>
      <c r="C687" t="s">
        <v>457</v>
      </c>
      <c r="D687">
        <v>41</v>
      </c>
      <c r="E687" t="s">
        <v>44</v>
      </c>
      <c r="F687" t="s">
        <v>36</v>
      </c>
      <c r="G687" s="5">
        <v>168</v>
      </c>
      <c r="H687" s="19">
        <v>1582.59999942481</v>
      </c>
    </row>
    <row r="688" spans="1:8" x14ac:dyDescent="0.35">
      <c r="A688">
        <v>1995</v>
      </c>
      <c r="B688">
        <v>10</v>
      </c>
      <c r="C688" t="s">
        <v>457</v>
      </c>
      <c r="D688">
        <v>40</v>
      </c>
      <c r="E688" t="s">
        <v>50</v>
      </c>
      <c r="F688" t="s">
        <v>36</v>
      </c>
      <c r="G688" s="5">
        <v>144</v>
      </c>
      <c r="H688" s="19">
        <v>2535.5199983000698</v>
      </c>
    </row>
    <row r="689" spans="1:8" x14ac:dyDescent="0.35">
      <c r="A689">
        <v>1995</v>
      </c>
      <c r="B689">
        <v>10</v>
      </c>
      <c r="C689" t="s">
        <v>457</v>
      </c>
      <c r="D689">
        <v>60</v>
      </c>
      <c r="E689" t="s">
        <v>29</v>
      </c>
      <c r="F689" t="s">
        <v>24</v>
      </c>
      <c r="G689" s="5">
        <v>135</v>
      </c>
      <c r="H689" s="19">
        <v>4428.4999975934597</v>
      </c>
    </row>
    <row r="690" spans="1:8" x14ac:dyDescent="0.35">
      <c r="A690">
        <v>1995</v>
      </c>
      <c r="B690">
        <v>10</v>
      </c>
      <c r="C690" t="s">
        <v>457</v>
      </c>
      <c r="D690">
        <v>46</v>
      </c>
      <c r="E690" t="s">
        <v>64</v>
      </c>
      <c r="F690" t="s">
        <v>36</v>
      </c>
      <c r="G690" s="5">
        <v>105</v>
      </c>
      <c r="H690" s="19">
        <v>1260</v>
      </c>
    </row>
    <row r="691" spans="1:8" x14ac:dyDescent="0.35">
      <c r="A691">
        <v>1995</v>
      </c>
      <c r="B691">
        <v>10</v>
      </c>
      <c r="C691" t="s">
        <v>457</v>
      </c>
      <c r="D691">
        <v>12</v>
      </c>
      <c r="E691" t="s">
        <v>28</v>
      </c>
      <c r="F691" t="s">
        <v>24</v>
      </c>
      <c r="G691" s="5">
        <v>100</v>
      </c>
      <c r="H691" s="19">
        <v>3800</v>
      </c>
    </row>
    <row r="692" spans="1:8" x14ac:dyDescent="0.35">
      <c r="A692">
        <v>1995</v>
      </c>
      <c r="B692">
        <v>10</v>
      </c>
      <c r="C692" t="s">
        <v>457</v>
      </c>
      <c r="D692">
        <v>42</v>
      </c>
      <c r="E692" t="s">
        <v>68</v>
      </c>
      <c r="F692" t="s">
        <v>27</v>
      </c>
      <c r="G692" s="5">
        <v>96</v>
      </c>
      <c r="H692" s="19">
        <v>1182.9999996870699</v>
      </c>
    </row>
    <row r="693" spans="1:8" x14ac:dyDescent="0.35">
      <c r="A693">
        <v>1995</v>
      </c>
      <c r="B693">
        <v>10</v>
      </c>
      <c r="C693" t="s">
        <v>457</v>
      </c>
      <c r="D693">
        <v>16</v>
      </c>
      <c r="E693" t="s">
        <v>46</v>
      </c>
      <c r="F693" t="s">
        <v>31</v>
      </c>
      <c r="G693" s="5">
        <v>93</v>
      </c>
      <c r="H693" s="19">
        <v>1352.37499921992</v>
      </c>
    </row>
    <row r="694" spans="1:8" x14ac:dyDescent="0.35">
      <c r="A694">
        <v>1995</v>
      </c>
      <c r="B694">
        <v>10</v>
      </c>
      <c r="C694" t="s">
        <v>457</v>
      </c>
      <c r="D694">
        <v>58</v>
      </c>
      <c r="E694" t="s">
        <v>79</v>
      </c>
      <c r="F694" t="s">
        <v>36</v>
      </c>
      <c r="G694" s="5">
        <v>79</v>
      </c>
      <c r="H694" s="19">
        <v>916.89999806508399</v>
      </c>
    </row>
    <row r="695" spans="1:8" x14ac:dyDescent="0.35">
      <c r="A695">
        <v>1995</v>
      </c>
      <c r="B695">
        <v>10</v>
      </c>
      <c r="C695" t="s">
        <v>457</v>
      </c>
      <c r="D695">
        <v>21</v>
      </c>
      <c r="E695" t="s">
        <v>90</v>
      </c>
      <c r="F695" t="s">
        <v>31</v>
      </c>
      <c r="G695" s="5">
        <v>72</v>
      </c>
      <c r="H695" s="19">
        <v>707.99999982118595</v>
      </c>
    </row>
    <row r="696" spans="1:8" x14ac:dyDescent="0.35">
      <c r="A696">
        <v>1995</v>
      </c>
      <c r="B696">
        <v>10</v>
      </c>
      <c r="C696" t="s">
        <v>457</v>
      </c>
      <c r="D696">
        <v>47</v>
      </c>
      <c r="E696" t="s">
        <v>72</v>
      </c>
      <c r="F696" t="s">
        <v>31</v>
      </c>
      <c r="G696" s="5">
        <v>71</v>
      </c>
      <c r="H696" s="19">
        <v>668.79999991506304</v>
      </c>
    </row>
    <row r="697" spans="1:8" x14ac:dyDescent="0.35">
      <c r="A697">
        <v>1995</v>
      </c>
      <c r="B697">
        <v>10</v>
      </c>
      <c r="C697" t="s">
        <v>457</v>
      </c>
      <c r="D697">
        <v>77</v>
      </c>
      <c r="E697" t="s">
        <v>107</v>
      </c>
      <c r="F697" t="s">
        <v>39</v>
      </c>
      <c r="G697" s="5">
        <v>70</v>
      </c>
      <c r="H697" s="19">
        <v>864.49999932199705</v>
      </c>
    </row>
    <row r="698" spans="1:8" x14ac:dyDescent="0.35">
      <c r="A698">
        <v>1995</v>
      </c>
      <c r="B698">
        <v>10</v>
      </c>
      <c r="C698" t="s">
        <v>457</v>
      </c>
      <c r="D698">
        <v>33</v>
      </c>
      <c r="E698" t="s">
        <v>78</v>
      </c>
      <c r="F698" t="s">
        <v>24</v>
      </c>
      <c r="G698" s="5">
        <v>68</v>
      </c>
      <c r="H698" s="19">
        <v>166.99999988079</v>
      </c>
    </row>
    <row r="699" spans="1:8" x14ac:dyDescent="0.35">
      <c r="A699">
        <v>1995</v>
      </c>
      <c r="B699">
        <v>10</v>
      </c>
      <c r="C699" t="s">
        <v>457</v>
      </c>
      <c r="D699">
        <v>56</v>
      </c>
      <c r="E699" t="s">
        <v>26</v>
      </c>
      <c r="F699" t="s">
        <v>27</v>
      </c>
      <c r="G699" s="5">
        <v>57</v>
      </c>
      <c r="H699" s="19">
        <v>2097.59999728202</v>
      </c>
    </row>
    <row r="700" spans="1:8" x14ac:dyDescent="0.35">
      <c r="A700">
        <v>1995</v>
      </c>
      <c r="B700">
        <v>10</v>
      </c>
      <c r="C700" t="s">
        <v>457</v>
      </c>
      <c r="D700">
        <v>75</v>
      </c>
      <c r="E700" t="s">
        <v>54</v>
      </c>
      <c r="F700" t="s">
        <v>34</v>
      </c>
      <c r="G700" s="5">
        <v>55</v>
      </c>
      <c r="H700" s="19">
        <v>426.25</v>
      </c>
    </row>
    <row r="701" spans="1:8" x14ac:dyDescent="0.35">
      <c r="A701">
        <v>1995</v>
      </c>
      <c r="B701">
        <v>10</v>
      </c>
      <c r="C701" t="s">
        <v>457</v>
      </c>
      <c r="D701">
        <v>9</v>
      </c>
      <c r="E701" t="s">
        <v>108</v>
      </c>
      <c r="F701" t="s">
        <v>21</v>
      </c>
      <c r="G701" s="5">
        <v>50</v>
      </c>
      <c r="H701" s="19">
        <v>3637.5</v>
      </c>
    </row>
    <row r="702" spans="1:8" x14ac:dyDescent="0.35">
      <c r="A702">
        <v>1995</v>
      </c>
      <c r="B702">
        <v>10</v>
      </c>
      <c r="C702" t="s">
        <v>457</v>
      </c>
      <c r="D702">
        <v>15</v>
      </c>
      <c r="E702" t="s">
        <v>67</v>
      </c>
      <c r="F702" t="s">
        <v>39</v>
      </c>
      <c r="G702" s="5">
        <v>50</v>
      </c>
      <c r="H702" s="19">
        <v>775</v>
      </c>
    </row>
    <row r="703" spans="1:8" x14ac:dyDescent="0.35">
      <c r="A703">
        <v>1995</v>
      </c>
      <c r="B703">
        <v>10</v>
      </c>
      <c r="C703" t="s">
        <v>457</v>
      </c>
      <c r="D703">
        <v>73</v>
      </c>
      <c r="E703" t="s">
        <v>73</v>
      </c>
      <c r="F703" t="s">
        <v>36</v>
      </c>
      <c r="G703" s="5">
        <v>50</v>
      </c>
      <c r="H703" s="19">
        <v>750</v>
      </c>
    </row>
    <row r="704" spans="1:8" x14ac:dyDescent="0.35">
      <c r="A704">
        <v>1995</v>
      </c>
      <c r="B704">
        <v>10</v>
      </c>
      <c r="C704" t="s">
        <v>457</v>
      </c>
      <c r="D704">
        <v>19</v>
      </c>
      <c r="E704" t="s">
        <v>71</v>
      </c>
      <c r="F704" t="s">
        <v>31</v>
      </c>
      <c r="G704" s="5">
        <v>49</v>
      </c>
      <c r="H704" s="19">
        <v>395.599999588728</v>
      </c>
    </row>
    <row r="705" spans="1:8" x14ac:dyDescent="0.35">
      <c r="A705">
        <v>1995</v>
      </c>
      <c r="B705">
        <v>10</v>
      </c>
      <c r="C705" t="s">
        <v>457</v>
      </c>
      <c r="D705">
        <v>44</v>
      </c>
      <c r="E705" t="s">
        <v>52</v>
      </c>
      <c r="F705" t="s">
        <v>39</v>
      </c>
      <c r="G705" s="5">
        <v>49</v>
      </c>
      <c r="H705" s="19">
        <v>898.58999918848201</v>
      </c>
    </row>
    <row r="706" spans="1:8" x14ac:dyDescent="0.35">
      <c r="A706">
        <v>1995</v>
      </c>
      <c r="B706">
        <v>10</v>
      </c>
      <c r="C706" t="s">
        <v>457</v>
      </c>
      <c r="D706">
        <v>31</v>
      </c>
      <c r="E706" t="s">
        <v>57</v>
      </c>
      <c r="F706" t="s">
        <v>24</v>
      </c>
      <c r="G706" s="5">
        <v>48</v>
      </c>
      <c r="H706" s="19">
        <v>514.99999966472296</v>
      </c>
    </row>
    <row r="707" spans="1:8" x14ac:dyDescent="0.35">
      <c r="A707">
        <v>1995</v>
      </c>
      <c r="B707">
        <v>10</v>
      </c>
      <c r="C707" t="s">
        <v>457</v>
      </c>
      <c r="D707">
        <v>10</v>
      </c>
      <c r="E707" t="s">
        <v>35</v>
      </c>
      <c r="F707" t="s">
        <v>36</v>
      </c>
      <c r="G707" s="5">
        <v>46</v>
      </c>
      <c r="H707" s="19">
        <v>1314.3999955654101</v>
      </c>
    </row>
    <row r="708" spans="1:8" x14ac:dyDescent="0.35">
      <c r="A708">
        <v>1995</v>
      </c>
      <c r="B708">
        <v>10</v>
      </c>
      <c r="C708" t="s">
        <v>457</v>
      </c>
      <c r="D708">
        <v>29</v>
      </c>
      <c r="E708" t="s">
        <v>20</v>
      </c>
      <c r="F708" t="s">
        <v>21</v>
      </c>
      <c r="G708" s="5">
        <v>46</v>
      </c>
      <c r="H708" s="19">
        <v>5694.34</v>
      </c>
    </row>
    <row r="709" spans="1:8" x14ac:dyDescent="0.35">
      <c r="A709">
        <v>1995</v>
      </c>
      <c r="B709">
        <v>10</v>
      </c>
      <c r="C709" t="s">
        <v>457</v>
      </c>
      <c r="D709">
        <v>26</v>
      </c>
      <c r="E709" t="s">
        <v>41</v>
      </c>
      <c r="F709" t="s">
        <v>31</v>
      </c>
      <c r="G709" s="5">
        <v>45</v>
      </c>
      <c r="H709" s="19">
        <v>1264.8149944156401</v>
      </c>
    </row>
    <row r="710" spans="1:8" x14ac:dyDescent="0.35">
      <c r="A710">
        <v>1995</v>
      </c>
      <c r="B710">
        <v>10</v>
      </c>
      <c r="C710" t="s">
        <v>457</v>
      </c>
      <c r="D710">
        <v>69</v>
      </c>
      <c r="E710" t="s">
        <v>48</v>
      </c>
      <c r="F710" t="s">
        <v>24</v>
      </c>
      <c r="G710" s="5">
        <v>45</v>
      </c>
      <c r="H710" s="19">
        <v>1295.9999951720199</v>
      </c>
    </row>
    <row r="711" spans="1:8" x14ac:dyDescent="0.35">
      <c r="A711">
        <v>1995</v>
      </c>
      <c r="B711">
        <v>10</v>
      </c>
      <c r="C711" t="s">
        <v>457</v>
      </c>
      <c r="D711">
        <v>64</v>
      </c>
      <c r="E711" t="s">
        <v>53</v>
      </c>
      <c r="F711" t="s">
        <v>27</v>
      </c>
      <c r="G711" s="5">
        <v>43</v>
      </c>
      <c r="H711" s="19">
        <v>1379.8749992568</v>
      </c>
    </row>
    <row r="712" spans="1:8" x14ac:dyDescent="0.35">
      <c r="A712">
        <v>1995</v>
      </c>
      <c r="B712">
        <v>10</v>
      </c>
      <c r="C712" t="s">
        <v>457</v>
      </c>
      <c r="D712">
        <v>51</v>
      </c>
      <c r="E712" t="s">
        <v>66</v>
      </c>
      <c r="F712" t="s">
        <v>59</v>
      </c>
      <c r="G712" s="5">
        <v>40</v>
      </c>
      <c r="H712" s="19">
        <v>2066.9999992102298</v>
      </c>
    </row>
    <row r="713" spans="1:8" x14ac:dyDescent="0.35">
      <c r="A713">
        <v>1995</v>
      </c>
      <c r="B713">
        <v>10</v>
      </c>
      <c r="C713" t="s">
        <v>457</v>
      </c>
      <c r="D713">
        <v>70</v>
      </c>
      <c r="E713" t="s">
        <v>96</v>
      </c>
      <c r="F713" t="s">
        <v>34</v>
      </c>
      <c r="G713" s="5">
        <v>40</v>
      </c>
      <c r="H713" s="19">
        <v>569.99999955296505</v>
      </c>
    </row>
    <row r="714" spans="1:8" x14ac:dyDescent="0.35">
      <c r="A714">
        <v>1995</v>
      </c>
      <c r="B714">
        <v>10</v>
      </c>
      <c r="C714" t="s">
        <v>457</v>
      </c>
      <c r="D714">
        <v>23</v>
      </c>
      <c r="E714" t="s">
        <v>75</v>
      </c>
      <c r="F714" t="s">
        <v>27</v>
      </c>
      <c r="G714" s="5">
        <v>37</v>
      </c>
      <c r="H714" s="19">
        <v>333</v>
      </c>
    </row>
    <row r="715" spans="1:8" x14ac:dyDescent="0.35">
      <c r="A715">
        <v>1995</v>
      </c>
      <c r="B715">
        <v>10</v>
      </c>
      <c r="C715" t="s">
        <v>457</v>
      </c>
      <c r="D715">
        <v>65</v>
      </c>
      <c r="E715" t="s">
        <v>88</v>
      </c>
      <c r="F715" t="s">
        <v>39</v>
      </c>
      <c r="G715" s="5">
        <v>37</v>
      </c>
      <c r="H715" s="19">
        <v>731.48749811798302</v>
      </c>
    </row>
    <row r="716" spans="1:8" x14ac:dyDescent="0.35">
      <c r="A716">
        <v>1995</v>
      </c>
      <c r="B716">
        <v>10</v>
      </c>
      <c r="C716" t="s">
        <v>457</v>
      </c>
      <c r="D716">
        <v>36</v>
      </c>
      <c r="E716" t="s">
        <v>45</v>
      </c>
      <c r="F716" t="s">
        <v>36</v>
      </c>
      <c r="G716" s="5">
        <v>36</v>
      </c>
      <c r="H716" s="19">
        <v>655.5</v>
      </c>
    </row>
    <row r="717" spans="1:8" x14ac:dyDescent="0.35">
      <c r="A717">
        <v>1995</v>
      </c>
      <c r="B717">
        <v>10</v>
      </c>
      <c r="C717" t="s">
        <v>457</v>
      </c>
      <c r="D717">
        <v>54</v>
      </c>
      <c r="E717" t="s">
        <v>74</v>
      </c>
      <c r="F717" t="s">
        <v>21</v>
      </c>
      <c r="G717" s="5">
        <v>36</v>
      </c>
      <c r="H717" s="19">
        <v>263.72999993339101</v>
      </c>
    </row>
    <row r="718" spans="1:8" x14ac:dyDescent="0.35">
      <c r="A718">
        <v>1995</v>
      </c>
      <c r="B718">
        <v>10</v>
      </c>
      <c r="C718" t="s">
        <v>457</v>
      </c>
      <c r="D718">
        <v>14</v>
      </c>
      <c r="E718" t="s">
        <v>63</v>
      </c>
      <c r="F718" t="s">
        <v>59</v>
      </c>
      <c r="G718" s="5">
        <v>33</v>
      </c>
      <c r="H718" s="19">
        <v>760.27499989606395</v>
      </c>
    </row>
    <row r="719" spans="1:8" x14ac:dyDescent="0.35">
      <c r="A719">
        <v>1995</v>
      </c>
      <c r="B719">
        <v>10</v>
      </c>
      <c r="C719" t="s">
        <v>457</v>
      </c>
      <c r="D719">
        <v>17</v>
      </c>
      <c r="E719" t="s">
        <v>22</v>
      </c>
      <c r="F719" t="s">
        <v>21</v>
      </c>
      <c r="G719" s="5">
        <v>30</v>
      </c>
      <c r="H719" s="19">
        <v>935.99999651312805</v>
      </c>
    </row>
    <row r="720" spans="1:8" x14ac:dyDescent="0.35">
      <c r="A720">
        <v>1995</v>
      </c>
      <c r="B720">
        <v>10</v>
      </c>
      <c r="C720" t="s">
        <v>457</v>
      </c>
      <c r="D720">
        <v>71</v>
      </c>
      <c r="E720" t="s">
        <v>40</v>
      </c>
      <c r="F720" t="s">
        <v>24</v>
      </c>
      <c r="G720" s="5">
        <v>26</v>
      </c>
      <c r="H720" s="19">
        <v>498.79999910294998</v>
      </c>
    </row>
    <row r="721" spans="1:8" x14ac:dyDescent="0.35">
      <c r="A721">
        <v>1995</v>
      </c>
      <c r="B721">
        <v>10</v>
      </c>
      <c r="C721" t="s">
        <v>457</v>
      </c>
      <c r="D721">
        <v>67</v>
      </c>
      <c r="E721" t="s">
        <v>137</v>
      </c>
      <c r="F721" t="s">
        <v>34</v>
      </c>
      <c r="G721" s="5">
        <v>25</v>
      </c>
      <c r="H721" s="19">
        <v>350</v>
      </c>
    </row>
    <row r="722" spans="1:8" x14ac:dyDescent="0.35">
      <c r="A722">
        <v>1995</v>
      </c>
      <c r="B722">
        <v>10</v>
      </c>
      <c r="C722" t="s">
        <v>457</v>
      </c>
      <c r="D722">
        <v>39</v>
      </c>
      <c r="E722" t="s">
        <v>87</v>
      </c>
      <c r="F722" t="s">
        <v>34</v>
      </c>
      <c r="G722" s="5">
        <v>23</v>
      </c>
      <c r="H722" s="19">
        <v>367.19999930262497</v>
      </c>
    </row>
    <row r="723" spans="1:8" x14ac:dyDescent="0.35">
      <c r="A723">
        <v>1995</v>
      </c>
      <c r="B723">
        <v>10</v>
      </c>
      <c r="C723" t="s">
        <v>457</v>
      </c>
      <c r="D723">
        <v>20</v>
      </c>
      <c r="E723" t="s">
        <v>86</v>
      </c>
      <c r="F723" t="s">
        <v>31</v>
      </c>
      <c r="G723" s="5">
        <v>21</v>
      </c>
      <c r="H723" s="19">
        <v>1701</v>
      </c>
    </row>
    <row r="724" spans="1:8" x14ac:dyDescent="0.35">
      <c r="A724">
        <v>1995</v>
      </c>
      <c r="B724">
        <v>10</v>
      </c>
      <c r="C724" t="s">
        <v>457</v>
      </c>
      <c r="D724">
        <v>22</v>
      </c>
      <c r="E724" t="s">
        <v>65</v>
      </c>
      <c r="F724" t="s">
        <v>27</v>
      </c>
      <c r="G724" s="5">
        <v>20</v>
      </c>
      <c r="H724" s="19">
        <v>315</v>
      </c>
    </row>
    <row r="725" spans="1:8" x14ac:dyDescent="0.35">
      <c r="A725">
        <v>1995</v>
      </c>
      <c r="B725">
        <v>10</v>
      </c>
      <c r="C725" t="s">
        <v>457</v>
      </c>
      <c r="D725">
        <v>38</v>
      </c>
      <c r="E725" t="s">
        <v>85</v>
      </c>
      <c r="F725" t="s">
        <v>34</v>
      </c>
      <c r="G725" s="5">
        <v>15</v>
      </c>
      <c r="H725" s="19">
        <v>3557.2499941103101</v>
      </c>
    </row>
    <row r="726" spans="1:8" x14ac:dyDescent="0.35">
      <c r="A726">
        <v>1995</v>
      </c>
      <c r="B726">
        <v>10</v>
      </c>
      <c r="C726" t="s">
        <v>457</v>
      </c>
      <c r="D726">
        <v>59</v>
      </c>
      <c r="E726" t="s">
        <v>23</v>
      </c>
      <c r="F726" t="s">
        <v>24</v>
      </c>
      <c r="G726" s="5">
        <v>13</v>
      </c>
      <c r="H726" s="19">
        <v>715</v>
      </c>
    </row>
    <row r="727" spans="1:8" x14ac:dyDescent="0.35">
      <c r="A727">
        <v>1995</v>
      </c>
      <c r="B727">
        <v>10</v>
      </c>
      <c r="C727" t="s">
        <v>457</v>
      </c>
      <c r="D727">
        <v>4</v>
      </c>
      <c r="E727" t="s">
        <v>109</v>
      </c>
      <c r="F727" t="s">
        <v>39</v>
      </c>
      <c r="G727" s="5">
        <v>12</v>
      </c>
      <c r="H727" s="19">
        <v>237.599999606609</v>
      </c>
    </row>
    <row r="728" spans="1:8" x14ac:dyDescent="0.35">
      <c r="A728">
        <v>1995</v>
      </c>
      <c r="B728">
        <v>10</v>
      </c>
      <c r="C728" t="s">
        <v>457</v>
      </c>
      <c r="D728">
        <v>53</v>
      </c>
      <c r="E728" t="s">
        <v>25</v>
      </c>
      <c r="F728" t="s">
        <v>21</v>
      </c>
      <c r="G728" s="5">
        <v>10</v>
      </c>
      <c r="H728" s="19">
        <v>328</v>
      </c>
    </row>
    <row r="729" spans="1:8" x14ac:dyDescent="0.35">
      <c r="A729">
        <v>1995</v>
      </c>
      <c r="B729">
        <v>10</v>
      </c>
      <c r="C729" t="s">
        <v>457</v>
      </c>
      <c r="D729">
        <v>62</v>
      </c>
      <c r="E729" t="s">
        <v>30</v>
      </c>
      <c r="F729" t="s">
        <v>31</v>
      </c>
      <c r="G729" s="5">
        <v>10</v>
      </c>
      <c r="H729" s="19">
        <v>493</v>
      </c>
    </row>
    <row r="730" spans="1:8" x14ac:dyDescent="0.35">
      <c r="A730">
        <v>1995</v>
      </c>
      <c r="B730">
        <v>10</v>
      </c>
      <c r="C730" t="s">
        <v>457</v>
      </c>
      <c r="D730">
        <v>68</v>
      </c>
      <c r="E730" t="s">
        <v>37</v>
      </c>
      <c r="F730" t="s">
        <v>31</v>
      </c>
      <c r="G730" s="5">
        <v>10</v>
      </c>
      <c r="H730" s="19">
        <v>125</v>
      </c>
    </row>
    <row r="731" spans="1:8" x14ac:dyDescent="0.35">
      <c r="A731">
        <v>1995</v>
      </c>
      <c r="B731">
        <v>10</v>
      </c>
      <c r="C731" t="s">
        <v>457</v>
      </c>
      <c r="D731">
        <v>76</v>
      </c>
      <c r="E731" t="s">
        <v>55</v>
      </c>
      <c r="F731" t="s">
        <v>34</v>
      </c>
      <c r="G731" s="5">
        <v>10</v>
      </c>
      <c r="H731" s="19">
        <v>180</v>
      </c>
    </row>
    <row r="732" spans="1:8" x14ac:dyDescent="0.35">
      <c r="A732">
        <v>1995</v>
      </c>
      <c r="B732">
        <v>10</v>
      </c>
      <c r="C732" t="s">
        <v>457</v>
      </c>
      <c r="D732">
        <v>52</v>
      </c>
      <c r="E732" t="s">
        <v>122</v>
      </c>
      <c r="F732" t="s">
        <v>27</v>
      </c>
      <c r="G732" s="5">
        <v>9</v>
      </c>
      <c r="H732" s="19">
        <v>63</v>
      </c>
    </row>
    <row r="733" spans="1:8" x14ac:dyDescent="0.35">
      <c r="A733">
        <v>1995</v>
      </c>
      <c r="B733">
        <v>10</v>
      </c>
      <c r="C733" t="s">
        <v>457</v>
      </c>
      <c r="D733">
        <v>43</v>
      </c>
      <c r="E733" t="s">
        <v>105</v>
      </c>
      <c r="F733" t="s">
        <v>34</v>
      </c>
      <c r="G733" s="5">
        <v>6</v>
      </c>
      <c r="H733" s="19">
        <v>276</v>
      </c>
    </row>
    <row r="734" spans="1:8" x14ac:dyDescent="0.35">
      <c r="A734">
        <v>1995</v>
      </c>
      <c r="B734">
        <v>10</v>
      </c>
      <c r="C734" t="s">
        <v>457</v>
      </c>
      <c r="D734">
        <v>55</v>
      </c>
      <c r="E734" t="s">
        <v>32</v>
      </c>
      <c r="F734" t="s">
        <v>21</v>
      </c>
      <c r="G734" s="5">
        <v>4</v>
      </c>
      <c r="H734" s="19">
        <v>86.399999856948796</v>
      </c>
    </row>
    <row r="735" spans="1:8" x14ac:dyDescent="0.35">
      <c r="A735">
        <v>1995</v>
      </c>
      <c r="B735">
        <v>10</v>
      </c>
      <c r="C735" t="s">
        <v>457</v>
      </c>
      <c r="D735">
        <v>66</v>
      </c>
      <c r="E735" t="s">
        <v>93</v>
      </c>
      <c r="F735" t="s">
        <v>39</v>
      </c>
      <c r="G735" s="5">
        <v>4</v>
      </c>
      <c r="H735" s="19">
        <v>68</v>
      </c>
    </row>
    <row r="736" spans="1:8" x14ac:dyDescent="0.35">
      <c r="A736">
        <v>1995</v>
      </c>
      <c r="B736">
        <v>10</v>
      </c>
      <c r="C736" t="s">
        <v>457</v>
      </c>
      <c r="D736">
        <v>30</v>
      </c>
      <c r="E736" t="s">
        <v>91</v>
      </c>
      <c r="F736" t="s">
        <v>36</v>
      </c>
      <c r="G736" s="5">
        <v>2</v>
      </c>
      <c r="H736" s="19">
        <v>38.835000000000001</v>
      </c>
    </row>
    <row r="737" spans="1:8" x14ac:dyDescent="0.35">
      <c r="A737">
        <v>1995</v>
      </c>
      <c r="B737">
        <v>11</v>
      </c>
      <c r="C737" t="s">
        <v>457</v>
      </c>
      <c r="D737">
        <v>53</v>
      </c>
      <c r="E737" t="s">
        <v>25</v>
      </c>
      <c r="F737" t="s">
        <v>21</v>
      </c>
      <c r="G737" s="5">
        <v>123</v>
      </c>
      <c r="H737" s="19">
        <v>4029.4799999266802</v>
      </c>
    </row>
    <row r="738" spans="1:8" x14ac:dyDescent="0.35">
      <c r="A738">
        <v>1995</v>
      </c>
      <c r="B738">
        <v>11</v>
      </c>
      <c r="C738" t="s">
        <v>457</v>
      </c>
      <c r="D738">
        <v>71</v>
      </c>
      <c r="E738" t="s">
        <v>40</v>
      </c>
      <c r="F738" t="s">
        <v>24</v>
      </c>
      <c r="G738" s="5">
        <v>118</v>
      </c>
      <c r="H738" s="19">
        <v>2214.4999935924998</v>
      </c>
    </row>
    <row r="739" spans="1:8" x14ac:dyDescent="0.35">
      <c r="A739">
        <v>1995</v>
      </c>
      <c r="B739">
        <v>11</v>
      </c>
      <c r="C739" t="s">
        <v>457</v>
      </c>
      <c r="D739">
        <v>70</v>
      </c>
      <c r="E739" t="s">
        <v>96</v>
      </c>
      <c r="F739" t="s">
        <v>34</v>
      </c>
      <c r="G739" s="5">
        <v>116</v>
      </c>
      <c r="H739" s="19">
        <v>1558.49999740719</v>
      </c>
    </row>
    <row r="740" spans="1:8" x14ac:dyDescent="0.35">
      <c r="A740">
        <v>1995</v>
      </c>
      <c r="B740">
        <v>11</v>
      </c>
      <c r="C740" t="s">
        <v>457</v>
      </c>
      <c r="D740">
        <v>54</v>
      </c>
      <c r="E740" t="s">
        <v>74</v>
      </c>
      <c r="F740" t="s">
        <v>21</v>
      </c>
      <c r="G740" s="5">
        <v>115</v>
      </c>
      <c r="H740" s="19">
        <v>715.19999733567204</v>
      </c>
    </row>
    <row r="741" spans="1:8" x14ac:dyDescent="0.35">
      <c r="A741">
        <v>1995</v>
      </c>
      <c r="B741">
        <v>11</v>
      </c>
      <c r="C741" t="s">
        <v>457</v>
      </c>
      <c r="D741">
        <v>45</v>
      </c>
      <c r="E741" t="s">
        <v>60</v>
      </c>
      <c r="F741" t="s">
        <v>36</v>
      </c>
      <c r="G741" s="5">
        <v>110</v>
      </c>
      <c r="H741" s="19">
        <v>1045</v>
      </c>
    </row>
    <row r="742" spans="1:8" x14ac:dyDescent="0.35">
      <c r="A742">
        <v>1995</v>
      </c>
      <c r="B742">
        <v>11</v>
      </c>
      <c r="C742" t="s">
        <v>457</v>
      </c>
      <c r="D742">
        <v>59</v>
      </c>
      <c r="E742" t="s">
        <v>23</v>
      </c>
      <c r="F742" t="s">
        <v>24</v>
      </c>
      <c r="G742" s="5">
        <v>110</v>
      </c>
      <c r="H742" s="19">
        <v>5703.4999862313198</v>
      </c>
    </row>
    <row r="743" spans="1:8" x14ac:dyDescent="0.35">
      <c r="A743">
        <v>1995</v>
      </c>
      <c r="B743">
        <v>11</v>
      </c>
      <c r="C743" t="s">
        <v>457</v>
      </c>
      <c r="D743">
        <v>7</v>
      </c>
      <c r="E743" t="s">
        <v>58</v>
      </c>
      <c r="F743" t="s">
        <v>59</v>
      </c>
      <c r="G743" s="5">
        <v>90</v>
      </c>
      <c r="H743" s="19">
        <v>2700</v>
      </c>
    </row>
    <row r="744" spans="1:8" x14ac:dyDescent="0.35">
      <c r="A744">
        <v>1995</v>
      </c>
      <c r="B744">
        <v>11</v>
      </c>
      <c r="C744" t="s">
        <v>457</v>
      </c>
      <c r="D744">
        <v>68</v>
      </c>
      <c r="E744" t="s">
        <v>37</v>
      </c>
      <c r="F744" t="s">
        <v>31</v>
      </c>
      <c r="G744" s="5">
        <v>85</v>
      </c>
      <c r="H744" s="19">
        <v>962.49999850988297</v>
      </c>
    </row>
    <row r="745" spans="1:8" x14ac:dyDescent="0.35">
      <c r="A745">
        <v>1995</v>
      </c>
      <c r="B745">
        <v>11</v>
      </c>
      <c r="C745" t="s">
        <v>457</v>
      </c>
      <c r="D745">
        <v>44</v>
      </c>
      <c r="E745" t="s">
        <v>52</v>
      </c>
      <c r="F745" t="s">
        <v>39</v>
      </c>
      <c r="G745" s="5">
        <v>74</v>
      </c>
      <c r="H745" s="19">
        <v>1390.6749992754301</v>
      </c>
    </row>
    <row r="746" spans="1:8" x14ac:dyDescent="0.35">
      <c r="A746">
        <v>1995</v>
      </c>
      <c r="B746">
        <v>11</v>
      </c>
      <c r="C746" t="s">
        <v>457</v>
      </c>
      <c r="D746">
        <v>10</v>
      </c>
      <c r="E746" t="s">
        <v>35</v>
      </c>
      <c r="F746" t="s">
        <v>36</v>
      </c>
      <c r="G746" s="5">
        <v>73</v>
      </c>
      <c r="H746" s="19">
        <v>2207.1999991685102</v>
      </c>
    </row>
    <row r="747" spans="1:8" x14ac:dyDescent="0.35">
      <c r="A747">
        <v>1995</v>
      </c>
      <c r="B747">
        <v>11</v>
      </c>
      <c r="C747" t="s">
        <v>457</v>
      </c>
      <c r="D747">
        <v>1</v>
      </c>
      <c r="E747" t="s">
        <v>43</v>
      </c>
      <c r="F747" t="s">
        <v>34</v>
      </c>
      <c r="G747" s="5">
        <v>70</v>
      </c>
      <c r="H747" s="19">
        <v>1084.49999973177</v>
      </c>
    </row>
    <row r="748" spans="1:8" x14ac:dyDescent="0.35">
      <c r="A748">
        <v>1995</v>
      </c>
      <c r="B748">
        <v>11</v>
      </c>
      <c r="C748" t="s">
        <v>457</v>
      </c>
      <c r="D748">
        <v>31</v>
      </c>
      <c r="E748" t="s">
        <v>57</v>
      </c>
      <c r="F748" t="s">
        <v>24</v>
      </c>
      <c r="G748" s="5">
        <v>70</v>
      </c>
      <c r="H748" s="19">
        <v>875</v>
      </c>
    </row>
    <row r="749" spans="1:8" x14ac:dyDescent="0.35">
      <c r="A749">
        <v>1995</v>
      </c>
      <c r="B749">
        <v>11</v>
      </c>
      <c r="C749" t="s">
        <v>457</v>
      </c>
      <c r="D749">
        <v>56</v>
      </c>
      <c r="E749" t="s">
        <v>26</v>
      </c>
      <c r="F749" t="s">
        <v>27</v>
      </c>
      <c r="G749" s="5">
        <v>68</v>
      </c>
      <c r="H749" s="19">
        <v>2223</v>
      </c>
    </row>
    <row r="750" spans="1:8" x14ac:dyDescent="0.35">
      <c r="A750">
        <v>1995</v>
      </c>
      <c r="B750">
        <v>11</v>
      </c>
      <c r="C750" t="s">
        <v>457</v>
      </c>
      <c r="D750">
        <v>62</v>
      </c>
      <c r="E750" t="s">
        <v>30</v>
      </c>
      <c r="F750" t="s">
        <v>31</v>
      </c>
      <c r="G750" s="5">
        <v>68</v>
      </c>
      <c r="H750" s="19">
        <v>3352.4</v>
      </c>
    </row>
    <row r="751" spans="1:8" x14ac:dyDescent="0.35">
      <c r="A751">
        <v>1995</v>
      </c>
      <c r="B751">
        <v>11</v>
      </c>
      <c r="C751" t="s">
        <v>457</v>
      </c>
      <c r="D751">
        <v>47</v>
      </c>
      <c r="E751" t="s">
        <v>72</v>
      </c>
      <c r="F751" t="s">
        <v>31</v>
      </c>
      <c r="G751" s="5">
        <v>67</v>
      </c>
      <c r="H751" s="19">
        <v>517.75</v>
      </c>
    </row>
    <row r="752" spans="1:8" x14ac:dyDescent="0.35">
      <c r="A752">
        <v>1995</v>
      </c>
      <c r="B752">
        <v>11</v>
      </c>
      <c r="C752" t="s">
        <v>457</v>
      </c>
      <c r="D752">
        <v>65</v>
      </c>
      <c r="E752" t="s">
        <v>88</v>
      </c>
      <c r="F752" t="s">
        <v>39</v>
      </c>
      <c r="G752" s="5">
        <v>65</v>
      </c>
      <c r="H752" s="19">
        <v>1299.83749898057</v>
      </c>
    </row>
    <row r="753" spans="1:8" x14ac:dyDescent="0.35">
      <c r="A753">
        <v>1995</v>
      </c>
      <c r="B753">
        <v>11</v>
      </c>
      <c r="C753" t="s">
        <v>457</v>
      </c>
      <c r="D753">
        <v>43</v>
      </c>
      <c r="E753" t="s">
        <v>105</v>
      </c>
      <c r="F753" t="s">
        <v>34</v>
      </c>
      <c r="G753" s="5">
        <v>64</v>
      </c>
      <c r="H753" s="19">
        <v>2944</v>
      </c>
    </row>
    <row r="754" spans="1:8" x14ac:dyDescent="0.35">
      <c r="A754">
        <v>1995</v>
      </c>
      <c r="B754">
        <v>11</v>
      </c>
      <c r="C754" t="s">
        <v>457</v>
      </c>
      <c r="D754">
        <v>28</v>
      </c>
      <c r="E754" t="s">
        <v>70</v>
      </c>
      <c r="F754" t="s">
        <v>59</v>
      </c>
      <c r="G754" s="5">
        <v>60</v>
      </c>
      <c r="H754" s="19">
        <v>2462.39999592304</v>
      </c>
    </row>
    <row r="755" spans="1:8" x14ac:dyDescent="0.35">
      <c r="A755">
        <v>1995</v>
      </c>
      <c r="B755">
        <v>11</v>
      </c>
      <c r="C755" t="s">
        <v>457</v>
      </c>
      <c r="D755">
        <v>17</v>
      </c>
      <c r="E755" t="s">
        <v>22</v>
      </c>
      <c r="F755" t="s">
        <v>21</v>
      </c>
      <c r="G755" s="5">
        <v>55</v>
      </c>
      <c r="H755" s="19">
        <v>1866.1499997675401</v>
      </c>
    </row>
    <row r="756" spans="1:8" x14ac:dyDescent="0.35">
      <c r="A756">
        <v>1995</v>
      </c>
      <c r="B756">
        <v>11</v>
      </c>
      <c r="C756" t="s">
        <v>457</v>
      </c>
      <c r="D756">
        <v>24</v>
      </c>
      <c r="E756" t="s">
        <v>77</v>
      </c>
      <c r="F756" t="s">
        <v>34</v>
      </c>
      <c r="G756" s="5">
        <v>55</v>
      </c>
      <c r="H756" s="19">
        <v>247.5</v>
      </c>
    </row>
    <row r="757" spans="1:8" x14ac:dyDescent="0.35">
      <c r="A757">
        <v>1995</v>
      </c>
      <c r="B757">
        <v>11</v>
      </c>
      <c r="C757" t="s">
        <v>457</v>
      </c>
      <c r="D757">
        <v>69</v>
      </c>
      <c r="E757" t="s">
        <v>48</v>
      </c>
      <c r="F757" t="s">
        <v>24</v>
      </c>
      <c r="G757" s="5">
        <v>55</v>
      </c>
      <c r="H757" s="19">
        <v>1772.99999289214</v>
      </c>
    </row>
    <row r="758" spans="1:8" x14ac:dyDescent="0.35">
      <c r="A758">
        <v>1995</v>
      </c>
      <c r="B758">
        <v>11</v>
      </c>
      <c r="C758" t="s">
        <v>457</v>
      </c>
      <c r="D758">
        <v>29</v>
      </c>
      <c r="E758" t="s">
        <v>20</v>
      </c>
      <c r="F758" t="s">
        <v>21</v>
      </c>
      <c r="G758" s="5">
        <v>52</v>
      </c>
      <c r="H758" s="19">
        <v>6362.80599889323</v>
      </c>
    </row>
    <row r="759" spans="1:8" x14ac:dyDescent="0.35">
      <c r="A759">
        <v>1995</v>
      </c>
      <c r="B759">
        <v>11</v>
      </c>
      <c r="C759" t="s">
        <v>457</v>
      </c>
      <c r="D759">
        <v>8</v>
      </c>
      <c r="E759" t="s">
        <v>106</v>
      </c>
      <c r="F759" t="s">
        <v>39</v>
      </c>
      <c r="G759" s="5">
        <v>50</v>
      </c>
      <c r="H759" s="19">
        <v>2000</v>
      </c>
    </row>
    <row r="760" spans="1:8" x14ac:dyDescent="0.35">
      <c r="A760">
        <v>1995</v>
      </c>
      <c r="B760">
        <v>11</v>
      </c>
      <c r="C760" t="s">
        <v>457</v>
      </c>
      <c r="D760">
        <v>73</v>
      </c>
      <c r="E760" t="s">
        <v>73</v>
      </c>
      <c r="F760" t="s">
        <v>36</v>
      </c>
      <c r="G760" s="5">
        <v>50</v>
      </c>
      <c r="H760" s="19">
        <v>716.24999865889504</v>
      </c>
    </row>
    <row r="761" spans="1:8" x14ac:dyDescent="0.35">
      <c r="A761">
        <v>1995</v>
      </c>
      <c r="B761">
        <v>11</v>
      </c>
      <c r="C761" t="s">
        <v>457</v>
      </c>
      <c r="D761">
        <v>76</v>
      </c>
      <c r="E761" t="s">
        <v>55</v>
      </c>
      <c r="F761" t="s">
        <v>34</v>
      </c>
      <c r="G761" s="5">
        <v>50</v>
      </c>
      <c r="H761" s="19">
        <v>805.49999624490704</v>
      </c>
    </row>
    <row r="762" spans="1:8" x14ac:dyDescent="0.35">
      <c r="A762">
        <v>1995</v>
      </c>
      <c r="B762">
        <v>11</v>
      </c>
      <c r="C762" t="s">
        <v>457</v>
      </c>
      <c r="D762">
        <v>26</v>
      </c>
      <c r="E762" t="s">
        <v>41</v>
      </c>
      <c r="F762" t="s">
        <v>31</v>
      </c>
      <c r="G762" s="5">
        <v>45</v>
      </c>
      <c r="H762" s="19">
        <v>1405.35</v>
      </c>
    </row>
    <row r="763" spans="1:8" x14ac:dyDescent="0.35">
      <c r="A763">
        <v>1995</v>
      </c>
      <c r="B763">
        <v>11</v>
      </c>
      <c r="C763" t="s">
        <v>457</v>
      </c>
      <c r="D763">
        <v>36</v>
      </c>
      <c r="E763" t="s">
        <v>45</v>
      </c>
      <c r="F763" t="s">
        <v>36</v>
      </c>
      <c r="G763" s="5">
        <v>45</v>
      </c>
      <c r="H763" s="19">
        <v>855</v>
      </c>
    </row>
    <row r="764" spans="1:8" x14ac:dyDescent="0.35">
      <c r="A764">
        <v>1995</v>
      </c>
      <c r="B764">
        <v>11</v>
      </c>
      <c r="C764" t="s">
        <v>457</v>
      </c>
      <c r="D764">
        <v>41</v>
      </c>
      <c r="E764" t="s">
        <v>44</v>
      </c>
      <c r="F764" t="s">
        <v>36</v>
      </c>
      <c r="G764" s="5">
        <v>42</v>
      </c>
      <c r="H764" s="19">
        <v>405.3</v>
      </c>
    </row>
    <row r="765" spans="1:8" x14ac:dyDescent="0.35">
      <c r="A765">
        <v>1995</v>
      </c>
      <c r="B765">
        <v>11</v>
      </c>
      <c r="C765" t="s">
        <v>457</v>
      </c>
      <c r="D765">
        <v>46</v>
      </c>
      <c r="E765" t="s">
        <v>64</v>
      </c>
      <c r="F765" t="s">
        <v>36</v>
      </c>
      <c r="G765" s="5">
        <v>42</v>
      </c>
      <c r="H765" s="19">
        <v>504</v>
      </c>
    </row>
    <row r="766" spans="1:8" x14ac:dyDescent="0.35">
      <c r="A766">
        <v>1995</v>
      </c>
      <c r="B766">
        <v>11</v>
      </c>
      <c r="C766" t="s">
        <v>457</v>
      </c>
      <c r="D766">
        <v>58</v>
      </c>
      <c r="E766" t="s">
        <v>79</v>
      </c>
      <c r="F766" t="s">
        <v>36</v>
      </c>
      <c r="G766" s="5">
        <v>42</v>
      </c>
      <c r="H766" s="19">
        <v>417.375</v>
      </c>
    </row>
    <row r="767" spans="1:8" x14ac:dyDescent="0.35">
      <c r="A767">
        <v>1995</v>
      </c>
      <c r="B767">
        <v>11</v>
      </c>
      <c r="C767" t="s">
        <v>457</v>
      </c>
      <c r="D767">
        <v>75</v>
      </c>
      <c r="E767" t="s">
        <v>54</v>
      </c>
      <c r="F767" t="s">
        <v>34</v>
      </c>
      <c r="G767" s="5">
        <v>42</v>
      </c>
      <c r="H767" s="19">
        <v>325.5</v>
      </c>
    </row>
    <row r="768" spans="1:8" x14ac:dyDescent="0.35">
      <c r="A768">
        <v>1995</v>
      </c>
      <c r="B768">
        <v>11</v>
      </c>
      <c r="C768" t="s">
        <v>457</v>
      </c>
      <c r="D768">
        <v>12</v>
      </c>
      <c r="E768" t="s">
        <v>28</v>
      </c>
      <c r="F768" t="s">
        <v>24</v>
      </c>
      <c r="G768" s="5">
        <v>40</v>
      </c>
      <c r="H768" s="19">
        <v>1520</v>
      </c>
    </row>
    <row r="769" spans="1:8" x14ac:dyDescent="0.35">
      <c r="A769">
        <v>1995</v>
      </c>
      <c r="B769">
        <v>11</v>
      </c>
      <c r="C769" t="s">
        <v>457</v>
      </c>
      <c r="D769">
        <v>16</v>
      </c>
      <c r="E769" t="s">
        <v>46</v>
      </c>
      <c r="F769" t="s">
        <v>31</v>
      </c>
      <c r="G769" s="5">
        <v>40</v>
      </c>
      <c r="H769" s="19">
        <v>698</v>
      </c>
    </row>
    <row r="770" spans="1:8" x14ac:dyDescent="0.35">
      <c r="A770">
        <v>1995</v>
      </c>
      <c r="B770">
        <v>11</v>
      </c>
      <c r="C770" t="s">
        <v>457</v>
      </c>
      <c r="D770">
        <v>57</v>
      </c>
      <c r="E770" t="s">
        <v>76</v>
      </c>
      <c r="F770" t="s">
        <v>27</v>
      </c>
      <c r="G770" s="5">
        <v>40</v>
      </c>
      <c r="H770" s="19">
        <v>780</v>
      </c>
    </row>
    <row r="771" spans="1:8" x14ac:dyDescent="0.35">
      <c r="A771">
        <v>1995</v>
      </c>
      <c r="B771">
        <v>11</v>
      </c>
      <c r="C771" t="s">
        <v>457</v>
      </c>
      <c r="D771">
        <v>2</v>
      </c>
      <c r="E771" t="s">
        <v>33</v>
      </c>
      <c r="F771" t="s">
        <v>34</v>
      </c>
      <c r="G771" s="5">
        <v>38</v>
      </c>
      <c r="H771" s="19">
        <v>579.5</v>
      </c>
    </row>
    <row r="772" spans="1:8" x14ac:dyDescent="0.35">
      <c r="A772">
        <v>1995</v>
      </c>
      <c r="B772">
        <v>11</v>
      </c>
      <c r="C772" t="s">
        <v>457</v>
      </c>
      <c r="D772">
        <v>21</v>
      </c>
      <c r="E772" t="s">
        <v>90</v>
      </c>
      <c r="F772" t="s">
        <v>31</v>
      </c>
      <c r="G772" s="5">
        <v>37</v>
      </c>
      <c r="H772" s="19">
        <v>353.99999976158102</v>
      </c>
    </row>
    <row r="773" spans="1:8" x14ac:dyDescent="0.35">
      <c r="A773">
        <v>1995</v>
      </c>
      <c r="B773">
        <v>11</v>
      </c>
      <c r="C773" t="s">
        <v>457</v>
      </c>
      <c r="D773">
        <v>51</v>
      </c>
      <c r="E773" t="s">
        <v>66</v>
      </c>
      <c r="F773" t="s">
        <v>59</v>
      </c>
      <c r="G773" s="5">
        <v>35</v>
      </c>
      <c r="H773" s="19">
        <v>1855</v>
      </c>
    </row>
    <row r="774" spans="1:8" x14ac:dyDescent="0.35">
      <c r="A774">
        <v>1995</v>
      </c>
      <c r="B774">
        <v>11</v>
      </c>
      <c r="C774" t="s">
        <v>457</v>
      </c>
      <c r="D774">
        <v>35</v>
      </c>
      <c r="E774" t="s">
        <v>49</v>
      </c>
      <c r="F774" t="s">
        <v>34</v>
      </c>
      <c r="G774" s="5">
        <v>30</v>
      </c>
      <c r="H774" s="19">
        <v>499.5</v>
      </c>
    </row>
    <row r="775" spans="1:8" x14ac:dyDescent="0.35">
      <c r="A775">
        <v>1995</v>
      </c>
      <c r="B775">
        <v>11</v>
      </c>
      <c r="C775" t="s">
        <v>457</v>
      </c>
      <c r="D775">
        <v>77</v>
      </c>
      <c r="E775" t="s">
        <v>107</v>
      </c>
      <c r="F775" t="s">
        <v>39</v>
      </c>
      <c r="G775" s="5">
        <v>30</v>
      </c>
      <c r="H775" s="19">
        <v>292.5</v>
      </c>
    </row>
    <row r="776" spans="1:8" x14ac:dyDescent="0.35">
      <c r="A776">
        <v>1995</v>
      </c>
      <c r="B776">
        <v>11</v>
      </c>
      <c r="C776" t="s">
        <v>457</v>
      </c>
      <c r="D776">
        <v>34</v>
      </c>
      <c r="E776" t="s">
        <v>69</v>
      </c>
      <c r="F776" t="s">
        <v>34</v>
      </c>
      <c r="G776" s="5">
        <v>26</v>
      </c>
      <c r="H776" s="19">
        <v>330.39999949932098</v>
      </c>
    </row>
    <row r="777" spans="1:8" x14ac:dyDescent="0.35">
      <c r="A777">
        <v>1995</v>
      </c>
      <c r="B777">
        <v>11</v>
      </c>
      <c r="C777" t="s">
        <v>457</v>
      </c>
      <c r="D777">
        <v>19</v>
      </c>
      <c r="E777" t="s">
        <v>71</v>
      </c>
      <c r="F777" t="s">
        <v>31</v>
      </c>
      <c r="G777" s="5">
        <v>24</v>
      </c>
      <c r="H777" s="19">
        <v>204.7</v>
      </c>
    </row>
    <row r="778" spans="1:8" x14ac:dyDescent="0.35">
      <c r="A778">
        <v>1995</v>
      </c>
      <c r="B778">
        <v>11</v>
      </c>
      <c r="C778" t="s">
        <v>457</v>
      </c>
      <c r="D778">
        <v>48</v>
      </c>
      <c r="E778" t="s">
        <v>95</v>
      </c>
      <c r="F778" t="s">
        <v>31</v>
      </c>
      <c r="G778" s="5">
        <v>24</v>
      </c>
      <c r="H778" s="19">
        <v>306</v>
      </c>
    </row>
    <row r="779" spans="1:8" x14ac:dyDescent="0.35">
      <c r="A779">
        <v>1995</v>
      </c>
      <c r="B779">
        <v>11</v>
      </c>
      <c r="C779" t="s">
        <v>457</v>
      </c>
      <c r="D779">
        <v>55</v>
      </c>
      <c r="E779" t="s">
        <v>32</v>
      </c>
      <c r="F779" t="s">
        <v>21</v>
      </c>
      <c r="G779" s="5">
        <v>21</v>
      </c>
      <c r="H779" s="19">
        <v>504</v>
      </c>
    </row>
    <row r="780" spans="1:8" x14ac:dyDescent="0.35">
      <c r="A780">
        <v>1995</v>
      </c>
      <c r="B780">
        <v>11</v>
      </c>
      <c r="C780" t="s">
        <v>457</v>
      </c>
      <c r="D780">
        <v>63</v>
      </c>
      <c r="E780" t="s">
        <v>38</v>
      </c>
      <c r="F780" t="s">
        <v>39</v>
      </c>
      <c r="G780" s="5">
        <v>20</v>
      </c>
      <c r="H780" s="19">
        <v>878</v>
      </c>
    </row>
    <row r="781" spans="1:8" x14ac:dyDescent="0.35">
      <c r="A781">
        <v>1995</v>
      </c>
      <c r="B781">
        <v>11</v>
      </c>
      <c r="C781" t="s">
        <v>457</v>
      </c>
      <c r="D781">
        <v>11</v>
      </c>
      <c r="E781" t="s">
        <v>92</v>
      </c>
      <c r="F781" t="s">
        <v>24</v>
      </c>
      <c r="G781" s="5">
        <v>15</v>
      </c>
      <c r="H781" s="19">
        <v>315</v>
      </c>
    </row>
    <row r="782" spans="1:8" x14ac:dyDescent="0.35">
      <c r="A782">
        <v>1995</v>
      </c>
      <c r="B782">
        <v>11</v>
      </c>
      <c r="C782" t="s">
        <v>457</v>
      </c>
      <c r="D782">
        <v>61</v>
      </c>
      <c r="E782" t="s">
        <v>47</v>
      </c>
      <c r="F782" t="s">
        <v>39</v>
      </c>
      <c r="G782" s="5">
        <v>15</v>
      </c>
      <c r="H782" s="19">
        <v>427.5</v>
      </c>
    </row>
    <row r="783" spans="1:8" x14ac:dyDescent="0.35">
      <c r="A783">
        <v>1995</v>
      </c>
      <c r="B783">
        <v>11</v>
      </c>
      <c r="C783" t="s">
        <v>457</v>
      </c>
      <c r="D783">
        <v>18</v>
      </c>
      <c r="E783" t="s">
        <v>97</v>
      </c>
      <c r="F783" t="s">
        <v>36</v>
      </c>
      <c r="G783" s="5">
        <v>12</v>
      </c>
      <c r="H783" s="19">
        <v>562.5</v>
      </c>
    </row>
    <row r="784" spans="1:8" x14ac:dyDescent="0.35">
      <c r="A784">
        <v>1995</v>
      </c>
      <c r="B784">
        <v>11</v>
      </c>
      <c r="C784" t="s">
        <v>457</v>
      </c>
      <c r="D784">
        <v>60</v>
      </c>
      <c r="E784" t="s">
        <v>29</v>
      </c>
      <c r="F784" t="s">
        <v>24</v>
      </c>
      <c r="G784" s="5">
        <v>10</v>
      </c>
      <c r="H784" s="19">
        <v>340</v>
      </c>
    </row>
    <row r="785" spans="1:8" x14ac:dyDescent="0.35">
      <c r="A785">
        <v>1995</v>
      </c>
      <c r="B785">
        <v>11</v>
      </c>
      <c r="C785" t="s">
        <v>457</v>
      </c>
      <c r="D785">
        <v>3</v>
      </c>
      <c r="E785" t="s">
        <v>98</v>
      </c>
      <c r="F785" t="s">
        <v>39</v>
      </c>
      <c r="G785" s="5">
        <v>6</v>
      </c>
      <c r="H785" s="19">
        <v>60</v>
      </c>
    </row>
    <row r="786" spans="1:8" x14ac:dyDescent="0.35">
      <c r="A786">
        <v>1995</v>
      </c>
      <c r="B786">
        <v>11</v>
      </c>
      <c r="C786" t="s">
        <v>457</v>
      </c>
      <c r="D786">
        <v>4</v>
      </c>
      <c r="E786" t="s">
        <v>109</v>
      </c>
      <c r="F786" t="s">
        <v>39</v>
      </c>
      <c r="G786" s="5">
        <v>6</v>
      </c>
      <c r="H786" s="19">
        <v>132</v>
      </c>
    </row>
    <row r="787" spans="1:8" x14ac:dyDescent="0.35">
      <c r="A787">
        <v>1995</v>
      </c>
      <c r="B787">
        <v>11</v>
      </c>
      <c r="C787" t="s">
        <v>457</v>
      </c>
      <c r="D787">
        <v>9</v>
      </c>
      <c r="E787" t="s">
        <v>108</v>
      </c>
      <c r="F787" t="s">
        <v>21</v>
      </c>
      <c r="G787" s="5">
        <v>6</v>
      </c>
      <c r="H787" s="19">
        <v>582</v>
      </c>
    </row>
    <row r="788" spans="1:8" x14ac:dyDescent="0.35">
      <c r="A788">
        <v>1995</v>
      </c>
      <c r="B788">
        <v>11</v>
      </c>
      <c r="C788" t="s">
        <v>457</v>
      </c>
      <c r="D788">
        <v>5</v>
      </c>
      <c r="E788" t="s">
        <v>51</v>
      </c>
      <c r="F788" t="s">
        <v>39</v>
      </c>
      <c r="G788" s="5">
        <v>4</v>
      </c>
      <c r="H788" s="19">
        <v>85.4</v>
      </c>
    </row>
    <row r="789" spans="1:8" x14ac:dyDescent="0.35">
      <c r="A789">
        <v>1995</v>
      </c>
      <c r="B789">
        <v>11</v>
      </c>
      <c r="C789" t="s">
        <v>457</v>
      </c>
      <c r="D789">
        <v>32</v>
      </c>
      <c r="E789" t="s">
        <v>100</v>
      </c>
      <c r="F789" t="s">
        <v>24</v>
      </c>
      <c r="G789" s="5">
        <v>4</v>
      </c>
      <c r="H789" s="19">
        <v>128</v>
      </c>
    </row>
    <row r="790" spans="1:8" x14ac:dyDescent="0.35">
      <c r="A790">
        <v>1995</v>
      </c>
      <c r="B790">
        <v>11</v>
      </c>
      <c r="C790" t="s">
        <v>457</v>
      </c>
      <c r="D790">
        <v>30</v>
      </c>
      <c r="E790" t="s">
        <v>91</v>
      </c>
      <c r="F790" t="s">
        <v>36</v>
      </c>
      <c r="G790" s="5">
        <v>3</v>
      </c>
      <c r="H790" s="19">
        <v>58.252499999999998</v>
      </c>
    </row>
    <row r="791" spans="1:8" x14ac:dyDescent="0.35">
      <c r="A791">
        <v>1995</v>
      </c>
      <c r="B791">
        <v>12</v>
      </c>
      <c r="C791" t="s">
        <v>460</v>
      </c>
      <c r="D791">
        <v>69</v>
      </c>
      <c r="E791" t="s">
        <v>48</v>
      </c>
      <c r="F791" t="s">
        <v>24</v>
      </c>
      <c r="G791" s="5">
        <v>118</v>
      </c>
      <c r="H791" s="19">
        <v>3878.9999978542301</v>
      </c>
    </row>
    <row r="792" spans="1:8" x14ac:dyDescent="0.35">
      <c r="A792">
        <v>1995</v>
      </c>
      <c r="B792">
        <v>12</v>
      </c>
      <c r="C792" t="s">
        <v>460</v>
      </c>
      <c r="D792">
        <v>52</v>
      </c>
      <c r="E792" t="s">
        <v>122</v>
      </c>
      <c r="F792" t="s">
        <v>27</v>
      </c>
      <c r="G792" s="5">
        <v>107</v>
      </c>
      <c r="H792" s="19">
        <v>749</v>
      </c>
    </row>
    <row r="793" spans="1:8" x14ac:dyDescent="0.35">
      <c r="A793">
        <v>1995</v>
      </c>
      <c r="B793">
        <v>12</v>
      </c>
      <c r="C793" t="s">
        <v>460</v>
      </c>
      <c r="D793">
        <v>40</v>
      </c>
      <c r="E793" t="s">
        <v>50</v>
      </c>
      <c r="F793" t="s">
        <v>36</v>
      </c>
      <c r="G793" s="5">
        <v>99</v>
      </c>
      <c r="H793" s="19">
        <v>1637.5999972581801</v>
      </c>
    </row>
    <row r="794" spans="1:8" x14ac:dyDescent="0.35">
      <c r="A794">
        <v>1995</v>
      </c>
      <c r="B794">
        <v>12</v>
      </c>
      <c r="C794" t="s">
        <v>460</v>
      </c>
      <c r="D794">
        <v>56</v>
      </c>
      <c r="E794" t="s">
        <v>26</v>
      </c>
      <c r="F794" t="s">
        <v>27</v>
      </c>
      <c r="G794" s="5">
        <v>97</v>
      </c>
      <c r="H794" s="19">
        <v>3275.5999981313898</v>
      </c>
    </row>
    <row r="795" spans="1:8" x14ac:dyDescent="0.35">
      <c r="A795">
        <v>1995</v>
      </c>
      <c r="B795">
        <v>12</v>
      </c>
      <c r="C795" t="s">
        <v>460</v>
      </c>
      <c r="D795">
        <v>59</v>
      </c>
      <c r="E795" t="s">
        <v>23</v>
      </c>
      <c r="F795" t="s">
        <v>24</v>
      </c>
      <c r="G795" s="5">
        <v>93</v>
      </c>
      <c r="H795" s="19">
        <v>4881.2499913945703</v>
      </c>
    </row>
    <row r="796" spans="1:8" x14ac:dyDescent="0.35">
      <c r="A796">
        <v>1995</v>
      </c>
      <c r="B796">
        <v>12</v>
      </c>
      <c r="C796" t="s">
        <v>460</v>
      </c>
      <c r="D796">
        <v>45</v>
      </c>
      <c r="E796" t="s">
        <v>60</v>
      </c>
      <c r="F796" t="s">
        <v>36</v>
      </c>
      <c r="G796" s="5">
        <v>84</v>
      </c>
      <c r="H796" s="19">
        <v>664.99999660253502</v>
      </c>
    </row>
    <row r="797" spans="1:8" x14ac:dyDescent="0.35">
      <c r="A797">
        <v>1995</v>
      </c>
      <c r="B797">
        <v>12</v>
      </c>
      <c r="C797" t="s">
        <v>460</v>
      </c>
      <c r="D797">
        <v>21</v>
      </c>
      <c r="E797" t="s">
        <v>90</v>
      </c>
      <c r="F797" t="s">
        <v>31</v>
      </c>
      <c r="G797" s="5">
        <v>70</v>
      </c>
      <c r="H797" s="19">
        <v>679.99999970197598</v>
      </c>
    </row>
    <row r="798" spans="1:8" x14ac:dyDescent="0.35">
      <c r="A798">
        <v>1995</v>
      </c>
      <c r="B798">
        <v>12</v>
      </c>
      <c r="C798" t="s">
        <v>460</v>
      </c>
      <c r="D798">
        <v>60</v>
      </c>
      <c r="E798" t="s">
        <v>29</v>
      </c>
      <c r="F798" t="s">
        <v>24</v>
      </c>
      <c r="G798" s="5">
        <v>65</v>
      </c>
      <c r="H798" s="19">
        <v>2210</v>
      </c>
    </row>
    <row r="799" spans="1:8" x14ac:dyDescent="0.35">
      <c r="A799">
        <v>1995</v>
      </c>
      <c r="B799">
        <v>12</v>
      </c>
      <c r="C799" t="s">
        <v>460</v>
      </c>
      <c r="D799">
        <v>30</v>
      </c>
      <c r="E799" t="s">
        <v>91</v>
      </c>
      <c r="F799" t="s">
        <v>36</v>
      </c>
      <c r="G799" s="5">
        <v>60</v>
      </c>
      <c r="H799" s="19">
        <v>1553.4</v>
      </c>
    </row>
    <row r="800" spans="1:8" x14ac:dyDescent="0.35">
      <c r="A800">
        <v>1995</v>
      </c>
      <c r="B800">
        <v>12</v>
      </c>
      <c r="C800" t="s">
        <v>460</v>
      </c>
      <c r="D800">
        <v>50</v>
      </c>
      <c r="E800" t="s">
        <v>99</v>
      </c>
      <c r="F800" t="s">
        <v>31</v>
      </c>
      <c r="G800" s="5">
        <v>60</v>
      </c>
      <c r="H800" s="19">
        <v>942.49999951571203</v>
      </c>
    </row>
    <row r="801" spans="1:8" x14ac:dyDescent="0.35">
      <c r="A801">
        <v>1995</v>
      </c>
      <c r="B801">
        <v>12</v>
      </c>
      <c r="C801" t="s">
        <v>460</v>
      </c>
      <c r="D801">
        <v>41</v>
      </c>
      <c r="E801" t="s">
        <v>44</v>
      </c>
      <c r="F801" t="s">
        <v>36</v>
      </c>
      <c r="G801" s="5">
        <v>59</v>
      </c>
      <c r="H801" s="19">
        <v>569.35</v>
      </c>
    </row>
    <row r="802" spans="1:8" x14ac:dyDescent="0.35">
      <c r="A802">
        <v>1995</v>
      </c>
      <c r="B802">
        <v>12</v>
      </c>
      <c r="C802" t="s">
        <v>460</v>
      </c>
      <c r="D802">
        <v>1</v>
      </c>
      <c r="E802" t="s">
        <v>43</v>
      </c>
      <c r="F802" t="s">
        <v>34</v>
      </c>
      <c r="G802" s="5">
        <v>58</v>
      </c>
      <c r="H802" s="19">
        <v>1044</v>
      </c>
    </row>
    <row r="803" spans="1:8" x14ac:dyDescent="0.35">
      <c r="A803">
        <v>1995</v>
      </c>
      <c r="B803">
        <v>12</v>
      </c>
      <c r="C803" t="s">
        <v>460</v>
      </c>
      <c r="D803">
        <v>65</v>
      </c>
      <c r="E803" t="s">
        <v>88</v>
      </c>
      <c r="F803" t="s">
        <v>39</v>
      </c>
      <c r="G803" s="5">
        <v>50</v>
      </c>
      <c r="H803" s="19">
        <v>1041.97499984316</v>
      </c>
    </row>
    <row r="804" spans="1:8" x14ac:dyDescent="0.35">
      <c r="A804">
        <v>1995</v>
      </c>
      <c r="B804">
        <v>12</v>
      </c>
      <c r="C804" t="s">
        <v>460</v>
      </c>
      <c r="D804">
        <v>76</v>
      </c>
      <c r="E804" t="s">
        <v>55</v>
      </c>
      <c r="F804" t="s">
        <v>34</v>
      </c>
      <c r="G804" s="5">
        <v>50</v>
      </c>
      <c r="H804" s="19">
        <v>900</v>
      </c>
    </row>
    <row r="805" spans="1:8" x14ac:dyDescent="0.35">
      <c r="A805">
        <v>1995</v>
      </c>
      <c r="B805">
        <v>12</v>
      </c>
      <c r="C805" t="s">
        <v>460</v>
      </c>
      <c r="D805">
        <v>18</v>
      </c>
      <c r="E805" t="s">
        <v>97</v>
      </c>
      <c r="F805" t="s">
        <v>36</v>
      </c>
      <c r="G805" s="5">
        <v>45</v>
      </c>
      <c r="H805" s="19">
        <v>2549.9999960884402</v>
      </c>
    </row>
    <row r="806" spans="1:8" x14ac:dyDescent="0.35">
      <c r="A806">
        <v>1995</v>
      </c>
      <c r="B806">
        <v>12</v>
      </c>
      <c r="C806" t="s">
        <v>460</v>
      </c>
      <c r="D806">
        <v>23</v>
      </c>
      <c r="E806" t="s">
        <v>75</v>
      </c>
      <c r="F806" t="s">
        <v>27</v>
      </c>
      <c r="G806" s="5">
        <v>44</v>
      </c>
      <c r="H806" s="19">
        <v>396</v>
      </c>
    </row>
    <row r="807" spans="1:8" x14ac:dyDescent="0.35">
      <c r="A807">
        <v>1995</v>
      </c>
      <c r="B807">
        <v>12</v>
      </c>
      <c r="C807" t="s">
        <v>460</v>
      </c>
      <c r="D807">
        <v>72</v>
      </c>
      <c r="E807" t="s">
        <v>42</v>
      </c>
      <c r="F807" t="s">
        <v>24</v>
      </c>
      <c r="G807" s="5">
        <v>42</v>
      </c>
      <c r="H807" s="19">
        <v>1461.6</v>
      </c>
    </row>
    <row r="808" spans="1:8" x14ac:dyDescent="0.35">
      <c r="A808">
        <v>1995</v>
      </c>
      <c r="B808">
        <v>12</v>
      </c>
      <c r="C808" t="s">
        <v>460</v>
      </c>
      <c r="D808">
        <v>70</v>
      </c>
      <c r="E808" t="s">
        <v>96</v>
      </c>
      <c r="F808" t="s">
        <v>34</v>
      </c>
      <c r="G808" s="5">
        <v>40</v>
      </c>
      <c r="H808" s="19">
        <v>600</v>
      </c>
    </row>
    <row r="809" spans="1:8" x14ac:dyDescent="0.35">
      <c r="A809">
        <v>1995</v>
      </c>
      <c r="B809">
        <v>12</v>
      </c>
      <c r="C809" t="s">
        <v>460</v>
      </c>
      <c r="D809">
        <v>62</v>
      </c>
      <c r="E809" t="s">
        <v>30</v>
      </c>
      <c r="F809" t="s">
        <v>31</v>
      </c>
      <c r="G809" s="5">
        <v>39</v>
      </c>
      <c r="H809" s="19">
        <v>1922.7</v>
      </c>
    </row>
    <row r="810" spans="1:8" x14ac:dyDescent="0.35">
      <c r="A810">
        <v>1995</v>
      </c>
      <c r="B810">
        <v>12</v>
      </c>
      <c r="C810" t="s">
        <v>460</v>
      </c>
      <c r="D810">
        <v>35</v>
      </c>
      <c r="E810" t="s">
        <v>49</v>
      </c>
      <c r="F810" t="s">
        <v>34</v>
      </c>
      <c r="G810" s="5">
        <v>35</v>
      </c>
      <c r="H810" s="19">
        <v>503.99999812245301</v>
      </c>
    </row>
    <row r="811" spans="1:8" x14ac:dyDescent="0.35">
      <c r="A811">
        <v>1995</v>
      </c>
      <c r="B811">
        <v>12</v>
      </c>
      <c r="C811" t="s">
        <v>460</v>
      </c>
      <c r="D811">
        <v>26</v>
      </c>
      <c r="E811" t="s">
        <v>41</v>
      </c>
      <c r="F811" t="s">
        <v>31</v>
      </c>
      <c r="G811" s="5">
        <v>32</v>
      </c>
      <c r="H811" s="19">
        <v>961.88399944156401</v>
      </c>
    </row>
    <row r="812" spans="1:8" x14ac:dyDescent="0.35">
      <c r="A812">
        <v>1995</v>
      </c>
      <c r="B812">
        <v>12</v>
      </c>
      <c r="C812" t="s">
        <v>460</v>
      </c>
      <c r="D812">
        <v>6</v>
      </c>
      <c r="E812" t="s">
        <v>114</v>
      </c>
      <c r="F812" t="s">
        <v>39</v>
      </c>
      <c r="G812" s="5">
        <v>30</v>
      </c>
      <c r="H812" s="19">
        <v>750</v>
      </c>
    </row>
    <row r="813" spans="1:8" x14ac:dyDescent="0.35">
      <c r="A813">
        <v>1995</v>
      </c>
      <c r="B813">
        <v>12</v>
      </c>
      <c r="C813" t="s">
        <v>460</v>
      </c>
      <c r="D813">
        <v>34</v>
      </c>
      <c r="E813" t="s">
        <v>69</v>
      </c>
      <c r="F813" t="s">
        <v>34</v>
      </c>
      <c r="G813" s="5">
        <v>30</v>
      </c>
      <c r="H813" s="19">
        <v>420</v>
      </c>
    </row>
    <row r="814" spans="1:8" x14ac:dyDescent="0.35">
      <c r="A814">
        <v>1995</v>
      </c>
      <c r="B814">
        <v>12</v>
      </c>
      <c r="C814" t="s">
        <v>460</v>
      </c>
      <c r="D814">
        <v>47</v>
      </c>
      <c r="E814" t="s">
        <v>72</v>
      </c>
      <c r="F814" t="s">
        <v>31</v>
      </c>
      <c r="G814" s="5">
        <v>30</v>
      </c>
      <c r="H814" s="19">
        <v>213.75</v>
      </c>
    </row>
    <row r="815" spans="1:8" x14ac:dyDescent="0.35">
      <c r="A815">
        <v>1995</v>
      </c>
      <c r="B815">
        <v>12</v>
      </c>
      <c r="C815" t="s">
        <v>460</v>
      </c>
      <c r="D815">
        <v>51</v>
      </c>
      <c r="E815" t="s">
        <v>66</v>
      </c>
      <c r="F815" t="s">
        <v>59</v>
      </c>
      <c r="G815" s="5">
        <v>30</v>
      </c>
      <c r="H815" s="19">
        <v>1510.49999881535</v>
      </c>
    </row>
    <row r="816" spans="1:8" x14ac:dyDescent="0.35">
      <c r="A816">
        <v>1995</v>
      </c>
      <c r="B816">
        <v>12</v>
      </c>
      <c r="C816" t="s">
        <v>460</v>
      </c>
      <c r="D816">
        <v>42</v>
      </c>
      <c r="E816" t="s">
        <v>68</v>
      </c>
      <c r="F816" t="s">
        <v>27</v>
      </c>
      <c r="G816" s="5">
        <v>28</v>
      </c>
      <c r="H816" s="19">
        <v>392</v>
      </c>
    </row>
    <row r="817" spans="1:8" x14ac:dyDescent="0.35">
      <c r="A817">
        <v>1995</v>
      </c>
      <c r="B817">
        <v>12</v>
      </c>
      <c r="C817" t="s">
        <v>460</v>
      </c>
      <c r="D817">
        <v>46</v>
      </c>
      <c r="E817" t="s">
        <v>64</v>
      </c>
      <c r="F817" t="s">
        <v>36</v>
      </c>
      <c r="G817" s="5">
        <v>28</v>
      </c>
      <c r="H817" s="19">
        <v>319.19999974965998</v>
      </c>
    </row>
    <row r="818" spans="1:8" x14ac:dyDescent="0.35">
      <c r="A818">
        <v>1995</v>
      </c>
      <c r="B818">
        <v>12</v>
      </c>
      <c r="C818" t="s">
        <v>460</v>
      </c>
      <c r="D818">
        <v>36</v>
      </c>
      <c r="E818" t="s">
        <v>45</v>
      </c>
      <c r="F818" t="s">
        <v>36</v>
      </c>
      <c r="G818" s="5">
        <v>26</v>
      </c>
      <c r="H818" s="19">
        <v>417.99999886751101</v>
      </c>
    </row>
    <row r="819" spans="1:8" x14ac:dyDescent="0.35">
      <c r="A819">
        <v>1995</v>
      </c>
      <c r="B819">
        <v>12</v>
      </c>
      <c r="C819" t="s">
        <v>460</v>
      </c>
      <c r="D819">
        <v>4</v>
      </c>
      <c r="E819" t="s">
        <v>109</v>
      </c>
      <c r="F819" t="s">
        <v>39</v>
      </c>
      <c r="G819" s="5">
        <v>25</v>
      </c>
      <c r="H819" s="19">
        <v>550</v>
      </c>
    </row>
    <row r="820" spans="1:8" x14ac:dyDescent="0.35">
      <c r="A820">
        <v>1995</v>
      </c>
      <c r="B820">
        <v>12</v>
      </c>
      <c r="C820" t="s">
        <v>460</v>
      </c>
      <c r="D820">
        <v>28</v>
      </c>
      <c r="E820" t="s">
        <v>70</v>
      </c>
      <c r="F820" t="s">
        <v>59</v>
      </c>
      <c r="G820" s="5">
        <v>25</v>
      </c>
      <c r="H820" s="19">
        <v>1094.3999993205</v>
      </c>
    </row>
    <row r="821" spans="1:8" x14ac:dyDescent="0.35">
      <c r="A821">
        <v>1995</v>
      </c>
      <c r="B821">
        <v>12</v>
      </c>
      <c r="C821" t="s">
        <v>460</v>
      </c>
      <c r="D821">
        <v>64</v>
      </c>
      <c r="E821" t="s">
        <v>53</v>
      </c>
      <c r="F821" t="s">
        <v>27</v>
      </c>
      <c r="G821" s="5">
        <v>24</v>
      </c>
      <c r="H821" s="19">
        <v>798</v>
      </c>
    </row>
    <row r="822" spans="1:8" x14ac:dyDescent="0.35">
      <c r="A822">
        <v>1995</v>
      </c>
      <c r="B822">
        <v>12</v>
      </c>
      <c r="C822" t="s">
        <v>460</v>
      </c>
      <c r="D822">
        <v>14</v>
      </c>
      <c r="E822" t="s">
        <v>63</v>
      </c>
      <c r="F822" t="s">
        <v>59</v>
      </c>
      <c r="G822" s="5">
        <v>21</v>
      </c>
      <c r="H822" s="19">
        <v>470.812499307096</v>
      </c>
    </row>
    <row r="823" spans="1:8" x14ac:dyDescent="0.35">
      <c r="A823">
        <v>1995</v>
      </c>
      <c r="B823">
        <v>12</v>
      </c>
      <c r="C823" t="s">
        <v>460</v>
      </c>
      <c r="D823">
        <v>3</v>
      </c>
      <c r="E823" t="s">
        <v>98</v>
      </c>
      <c r="F823" t="s">
        <v>39</v>
      </c>
      <c r="G823" s="5">
        <v>20</v>
      </c>
      <c r="H823" s="19">
        <v>200</v>
      </c>
    </row>
    <row r="824" spans="1:8" x14ac:dyDescent="0.35">
      <c r="A824">
        <v>1995</v>
      </c>
      <c r="B824">
        <v>12</v>
      </c>
      <c r="C824" t="s">
        <v>460</v>
      </c>
      <c r="D824">
        <v>17</v>
      </c>
      <c r="E824" t="s">
        <v>22</v>
      </c>
      <c r="F824" t="s">
        <v>21</v>
      </c>
      <c r="G824" s="5">
        <v>20</v>
      </c>
      <c r="H824" s="19">
        <v>740.99999941885403</v>
      </c>
    </row>
    <row r="825" spans="1:8" x14ac:dyDescent="0.35">
      <c r="A825">
        <v>1995</v>
      </c>
      <c r="B825">
        <v>12</v>
      </c>
      <c r="C825" t="s">
        <v>460</v>
      </c>
      <c r="D825">
        <v>61</v>
      </c>
      <c r="E825" t="s">
        <v>47</v>
      </c>
      <c r="F825" t="s">
        <v>39</v>
      </c>
      <c r="G825" s="5">
        <v>20</v>
      </c>
      <c r="H825" s="19">
        <v>512.99999915063302</v>
      </c>
    </row>
    <row r="826" spans="1:8" x14ac:dyDescent="0.35">
      <c r="A826">
        <v>1995</v>
      </c>
      <c r="B826">
        <v>12</v>
      </c>
      <c r="C826" t="s">
        <v>460</v>
      </c>
      <c r="D826">
        <v>75</v>
      </c>
      <c r="E826" t="s">
        <v>54</v>
      </c>
      <c r="F826" t="s">
        <v>34</v>
      </c>
      <c r="G826" s="5">
        <v>20</v>
      </c>
      <c r="H826" s="19">
        <v>155</v>
      </c>
    </row>
    <row r="827" spans="1:8" x14ac:dyDescent="0.35">
      <c r="A827">
        <v>1995</v>
      </c>
      <c r="B827">
        <v>12</v>
      </c>
      <c r="C827" t="s">
        <v>460</v>
      </c>
      <c r="D827">
        <v>16</v>
      </c>
      <c r="E827" t="s">
        <v>46</v>
      </c>
      <c r="F827" t="s">
        <v>31</v>
      </c>
      <c r="G827" s="5">
        <v>18</v>
      </c>
      <c r="H827" s="19">
        <v>301.01249980498102</v>
      </c>
    </row>
    <row r="828" spans="1:8" x14ac:dyDescent="0.35">
      <c r="A828">
        <v>1995</v>
      </c>
      <c r="B828">
        <v>12</v>
      </c>
      <c r="C828" t="s">
        <v>460</v>
      </c>
      <c r="D828">
        <v>55</v>
      </c>
      <c r="E828" t="s">
        <v>32</v>
      </c>
      <c r="F828" t="s">
        <v>21</v>
      </c>
      <c r="G828" s="5">
        <v>18</v>
      </c>
      <c r="H828" s="19">
        <v>432</v>
      </c>
    </row>
    <row r="829" spans="1:8" x14ac:dyDescent="0.35">
      <c r="A829">
        <v>1995</v>
      </c>
      <c r="B829">
        <v>12</v>
      </c>
      <c r="C829" t="s">
        <v>460</v>
      </c>
      <c r="D829">
        <v>44</v>
      </c>
      <c r="E829" t="s">
        <v>52</v>
      </c>
      <c r="F829" t="s">
        <v>39</v>
      </c>
      <c r="G829" s="5">
        <v>16</v>
      </c>
      <c r="H829" s="19">
        <v>311.2</v>
      </c>
    </row>
    <row r="830" spans="1:8" x14ac:dyDescent="0.35">
      <c r="A830">
        <v>1995</v>
      </c>
      <c r="B830">
        <v>12</v>
      </c>
      <c r="C830" t="s">
        <v>460</v>
      </c>
      <c r="D830">
        <v>2</v>
      </c>
      <c r="E830" t="s">
        <v>33</v>
      </c>
      <c r="F830" t="s">
        <v>34</v>
      </c>
      <c r="G830" s="5">
        <v>15</v>
      </c>
      <c r="H830" s="19">
        <v>227.99999915063299</v>
      </c>
    </row>
    <row r="831" spans="1:8" x14ac:dyDescent="0.35">
      <c r="A831">
        <v>1995</v>
      </c>
      <c r="B831">
        <v>12</v>
      </c>
      <c r="C831" t="s">
        <v>460</v>
      </c>
      <c r="D831">
        <v>73</v>
      </c>
      <c r="E831" t="s">
        <v>73</v>
      </c>
      <c r="F831" t="s">
        <v>36</v>
      </c>
      <c r="G831" s="5">
        <v>15</v>
      </c>
      <c r="H831" s="19">
        <v>225</v>
      </c>
    </row>
    <row r="832" spans="1:8" x14ac:dyDescent="0.35">
      <c r="A832">
        <v>1995</v>
      </c>
      <c r="B832">
        <v>12</v>
      </c>
      <c r="C832" t="s">
        <v>460</v>
      </c>
      <c r="D832">
        <v>57</v>
      </c>
      <c r="E832" t="s">
        <v>76</v>
      </c>
      <c r="F832" t="s">
        <v>27</v>
      </c>
      <c r="G832" s="5">
        <v>14</v>
      </c>
      <c r="H832" s="19">
        <v>204.75</v>
      </c>
    </row>
    <row r="833" spans="1:8" x14ac:dyDescent="0.35">
      <c r="A833">
        <v>1995</v>
      </c>
      <c r="B833">
        <v>12</v>
      </c>
      <c r="C833" t="s">
        <v>460</v>
      </c>
      <c r="D833">
        <v>31</v>
      </c>
      <c r="E833" t="s">
        <v>57</v>
      </c>
      <c r="F833" t="s">
        <v>24</v>
      </c>
      <c r="G833" s="5">
        <v>11</v>
      </c>
      <c r="H833" s="19">
        <v>135.62499997206001</v>
      </c>
    </row>
    <row r="834" spans="1:8" x14ac:dyDescent="0.35">
      <c r="A834">
        <v>1995</v>
      </c>
      <c r="B834">
        <v>12</v>
      </c>
      <c r="C834" t="s">
        <v>460</v>
      </c>
      <c r="D834">
        <v>13</v>
      </c>
      <c r="E834" t="s">
        <v>56</v>
      </c>
      <c r="F834" t="s">
        <v>36</v>
      </c>
      <c r="G834" s="5">
        <v>10</v>
      </c>
      <c r="H834" s="19">
        <v>60</v>
      </c>
    </row>
    <row r="835" spans="1:8" x14ac:dyDescent="0.35">
      <c r="A835">
        <v>1995</v>
      </c>
      <c r="B835">
        <v>12</v>
      </c>
      <c r="C835" t="s">
        <v>460</v>
      </c>
      <c r="D835">
        <v>32</v>
      </c>
      <c r="E835" t="s">
        <v>100</v>
      </c>
      <c r="F835" t="s">
        <v>24</v>
      </c>
      <c r="G835" s="5">
        <v>10</v>
      </c>
      <c r="H835" s="19">
        <v>320</v>
      </c>
    </row>
    <row r="836" spans="1:8" x14ac:dyDescent="0.35">
      <c r="A836">
        <v>1995</v>
      </c>
      <c r="B836">
        <v>12</v>
      </c>
      <c r="C836" t="s">
        <v>460</v>
      </c>
      <c r="D836">
        <v>63</v>
      </c>
      <c r="E836" t="s">
        <v>38</v>
      </c>
      <c r="F836" t="s">
        <v>39</v>
      </c>
      <c r="G836" s="5">
        <v>9</v>
      </c>
      <c r="H836" s="19">
        <v>395.1</v>
      </c>
    </row>
    <row r="837" spans="1:8" x14ac:dyDescent="0.35">
      <c r="A837">
        <v>1995</v>
      </c>
      <c r="B837">
        <v>12</v>
      </c>
      <c r="C837" t="s">
        <v>460</v>
      </c>
      <c r="D837">
        <v>68</v>
      </c>
      <c r="E837" t="s">
        <v>37</v>
      </c>
      <c r="F837" t="s">
        <v>31</v>
      </c>
      <c r="G837" s="5">
        <v>6</v>
      </c>
      <c r="H837" s="19">
        <v>59.999999776482497</v>
      </c>
    </row>
    <row r="838" spans="1:8" x14ac:dyDescent="0.35">
      <c r="A838">
        <v>1995</v>
      </c>
      <c r="B838">
        <v>12</v>
      </c>
      <c r="C838" t="s">
        <v>460</v>
      </c>
      <c r="D838">
        <v>11</v>
      </c>
      <c r="E838" t="s">
        <v>92</v>
      </c>
      <c r="F838" t="s">
        <v>24</v>
      </c>
      <c r="G838" s="5">
        <v>5</v>
      </c>
      <c r="H838" s="19">
        <v>105</v>
      </c>
    </row>
    <row r="839" spans="1:8" x14ac:dyDescent="0.35">
      <c r="A839">
        <v>1995</v>
      </c>
      <c r="B839">
        <v>12</v>
      </c>
      <c r="C839" t="s">
        <v>460</v>
      </c>
      <c r="D839">
        <v>74</v>
      </c>
      <c r="E839" t="s">
        <v>94</v>
      </c>
      <c r="F839" t="s">
        <v>59</v>
      </c>
      <c r="G839" s="5">
        <v>5</v>
      </c>
      <c r="H839" s="19">
        <v>50</v>
      </c>
    </row>
    <row r="840" spans="1:8" x14ac:dyDescent="0.35">
      <c r="A840">
        <v>1995</v>
      </c>
      <c r="B840">
        <v>12</v>
      </c>
      <c r="C840" t="s">
        <v>460</v>
      </c>
      <c r="D840">
        <v>77</v>
      </c>
      <c r="E840" t="s">
        <v>107</v>
      </c>
      <c r="F840" t="s">
        <v>39</v>
      </c>
      <c r="G840" s="5">
        <v>2</v>
      </c>
      <c r="H840" s="19">
        <v>23.399999961256899</v>
      </c>
    </row>
    <row r="841" spans="1:8" x14ac:dyDescent="0.35">
      <c r="A841">
        <v>1996</v>
      </c>
      <c r="B841">
        <v>1</v>
      </c>
      <c r="C841" t="s">
        <v>460</v>
      </c>
      <c r="D841">
        <v>51</v>
      </c>
      <c r="E841" t="s">
        <v>66</v>
      </c>
      <c r="F841" t="s">
        <v>59</v>
      </c>
      <c r="G841" s="5">
        <v>188</v>
      </c>
      <c r="H841" s="19">
        <v>9195.4999944716692</v>
      </c>
    </row>
    <row r="842" spans="1:8" x14ac:dyDescent="0.35">
      <c r="A842">
        <v>1996</v>
      </c>
      <c r="B842">
        <v>1</v>
      </c>
      <c r="C842" t="s">
        <v>460</v>
      </c>
      <c r="D842">
        <v>31</v>
      </c>
      <c r="E842" t="s">
        <v>57</v>
      </c>
      <c r="F842" t="s">
        <v>24</v>
      </c>
      <c r="G842" s="5">
        <v>149</v>
      </c>
      <c r="H842" s="19">
        <v>1671.2499972432799</v>
      </c>
    </row>
    <row r="843" spans="1:8" x14ac:dyDescent="0.35">
      <c r="A843">
        <v>1996</v>
      </c>
      <c r="B843">
        <v>1</v>
      </c>
      <c r="C843" t="s">
        <v>460</v>
      </c>
      <c r="D843">
        <v>39</v>
      </c>
      <c r="E843" t="s">
        <v>87</v>
      </c>
      <c r="F843" t="s">
        <v>34</v>
      </c>
      <c r="G843" s="5">
        <v>148</v>
      </c>
      <c r="H843" s="19">
        <v>2424.5999962985502</v>
      </c>
    </row>
    <row r="844" spans="1:8" x14ac:dyDescent="0.35">
      <c r="A844">
        <v>1996</v>
      </c>
      <c r="B844">
        <v>1</v>
      </c>
      <c r="C844" t="s">
        <v>460</v>
      </c>
      <c r="D844">
        <v>75</v>
      </c>
      <c r="E844" t="s">
        <v>54</v>
      </c>
      <c r="F844" t="s">
        <v>34</v>
      </c>
      <c r="G844" s="5">
        <v>117</v>
      </c>
      <c r="H844" s="19">
        <v>815.29999863728801</v>
      </c>
    </row>
    <row r="845" spans="1:8" x14ac:dyDescent="0.35">
      <c r="A845">
        <v>1996</v>
      </c>
      <c r="B845">
        <v>1</v>
      </c>
      <c r="C845" t="s">
        <v>460</v>
      </c>
      <c r="D845">
        <v>17</v>
      </c>
      <c r="E845" t="s">
        <v>22</v>
      </c>
      <c r="F845" t="s">
        <v>21</v>
      </c>
      <c r="G845" s="5">
        <v>108</v>
      </c>
      <c r="H845" s="19">
        <v>3480.75</v>
      </c>
    </row>
    <row r="846" spans="1:8" x14ac:dyDescent="0.35">
      <c r="A846">
        <v>1996</v>
      </c>
      <c r="B846">
        <v>1</v>
      </c>
      <c r="C846" t="s">
        <v>460</v>
      </c>
      <c r="D846">
        <v>56</v>
      </c>
      <c r="E846" t="s">
        <v>26</v>
      </c>
      <c r="F846" t="s">
        <v>27</v>
      </c>
      <c r="G846" s="5">
        <v>100</v>
      </c>
      <c r="H846" s="19">
        <v>3533.99999320507</v>
      </c>
    </row>
    <row r="847" spans="1:8" x14ac:dyDescent="0.35">
      <c r="A847">
        <v>1996</v>
      </c>
      <c r="B847">
        <v>1</v>
      </c>
      <c r="C847" t="s">
        <v>460</v>
      </c>
      <c r="D847">
        <v>2</v>
      </c>
      <c r="E847" t="s">
        <v>33</v>
      </c>
      <c r="F847" t="s">
        <v>34</v>
      </c>
      <c r="G847" s="5">
        <v>85</v>
      </c>
      <c r="H847" s="19">
        <v>1505.74999978765</v>
      </c>
    </row>
    <row r="848" spans="1:8" x14ac:dyDescent="0.35">
      <c r="A848">
        <v>1996</v>
      </c>
      <c r="B848">
        <v>1</v>
      </c>
      <c r="C848" t="s">
        <v>460</v>
      </c>
      <c r="D848">
        <v>11</v>
      </c>
      <c r="E848" t="s">
        <v>92</v>
      </c>
      <c r="F848" t="s">
        <v>24</v>
      </c>
      <c r="G848" s="5">
        <v>85</v>
      </c>
      <c r="H848" s="19">
        <v>1601.2499984353699</v>
      </c>
    </row>
    <row r="849" spans="1:8" x14ac:dyDescent="0.35">
      <c r="A849">
        <v>1996</v>
      </c>
      <c r="B849">
        <v>1</v>
      </c>
      <c r="C849" t="s">
        <v>460</v>
      </c>
      <c r="D849">
        <v>16</v>
      </c>
      <c r="E849" t="s">
        <v>46</v>
      </c>
      <c r="F849" t="s">
        <v>31</v>
      </c>
      <c r="G849" s="5">
        <v>85</v>
      </c>
      <c r="H849" s="19">
        <v>1483.25</v>
      </c>
    </row>
    <row r="850" spans="1:8" x14ac:dyDescent="0.35">
      <c r="A850">
        <v>1996</v>
      </c>
      <c r="B850">
        <v>1</v>
      </c>
      <c r="C850" t="s">
        <v>460</v>
      </c>
      <c r="D850">
        <v>65</v>
      </c>
      <c r="E850" t="s">
        <v>88</v>
      </c>
      <c r="F850" t="s">
        <v>39</v>
      </c>
      <c r="G850" s="5">
        <v>82</v>
      </c>
      <c r="H850" s="19">
        <v>1557.69999749064</v>
      </c>
    </row>
    <row r="851" spans="1:8" x14ac:dyDescent="0.35">
      <c r="A851">
        <v>1996</v>
      </c>
      <c r="B851">
        <v>1</v>
      </c>
      <c r="C851" t="s">
        <v>460</v>
      </c>
      <c r="D851">
        <v>19</v>
      </c>
      <c r="E851" t="s">
        <v>71</v>
      </c>
      <c r="F851" t="s">
        <v>31</v>
      </c>
      <c r="G851" s="5">
        <v>74</v>
      </c>
      <c r="H851" s="19">
        <v>646.759999492764</v>
      </c>
    </row>
    <row r="852" spans="1:8" x14ac:dyDescent="0.35">
      <c r="A852">
        <v>1996</v>
      </c>
      <c r="B852">
        <v>1</v>
      </c>
      <c r="C852" t="s">
        <v>460</v>
      </c>
      <c r="D852">
        <v>41</v>
      </c>
      <c r="E852" t="s">
        <v>44</v>
      </c>
      <c r="F852" t="s">
        <v>36</v>
      </c>
      <c r="G852" s="5">
        <v>74</v>
      </c>
      <c r="H852" s="19">
        <v>689.97499964050905</v>
      </c>
    </row>
    <row r="853" spans="1:8" x14ac:dyDescent="0.35">
      <c r="A853">
        <v>1996</v>
      </c>
      <c r="B853">
        <v>1</v>
      </c>
      <c r="C853" t="s">
        <v>460</v>
      </c>
      <c r="D853">
        <v>68</v>
      </c>
      <c r="E853" t="s">
        <v>37</v>
      </c>
      <c r="F853" t="s">
        <v>31</v>
      </c>
      <c r="G853" s="5">
        <v>73</v>
      </c>
      <c r="H853" s="19">
        <v>912.5</v>
      </c>
    </row>
    <row r="854" spans="1:8" x14ac:dyDescent="0.35">
      <c r="A854">
        <v>1996</v>
      </c>
      <c r="B854">
        <v>1</v>
      </c>
      <c r="C854" t="s">
        <v>460</v>
      </c>
      <c r="D854">
        <v>29</v>
      </c>
      <c r="E854" t="s">
        <v>20</v>
      </c>
      <c r="F854" t="s">
        <v>21</v>
      </c>
      <c r="G854" s="5">
        <v>72</v>
      </c>
      <c r="H854" s="19">
        <v>8083.4869968641497</v>
      </c>
    </row>
    <row r="855" spans="1:8" x14ac:dyDescent="0.35">
      <c r="A855">
        <v>1996</v>
      </c>
      <c r="B855">
        <v>1</v>
      </c>
      <c r="C855" t="s">
        <v>460</v>
      </c>
      <c r="D855">
        <v>59</v>
      </c>
      <c r="E855" t="s">
        <v>23</v>
      </c>
      <c r="F855" t="s">
        <v>24</v>
      </c>
      <c r="G855" s="5">
        <v>65</v>
      </c>
      <c r="H855" s="19">
        <v>3533.7499993853198</v>
      </c>
    </row>
    <row r="856" spans="1:8" x14ac:dyDescent="0.35">
      <c r="A856">
        <v>1996</v>
      </c>
      <c r="B856">
        <v>1</v>
      </c>
      <c r="C856" t="s">
        <v>460</v>
      </c>
      <c r="D856">
        <v>25</v>
      </c>
      <c r="E856" t="s">
        <v>80</v>
      </c>
      <c r="F856" t="s">
        <v>31</v>
      </c>
      <c r="G856" s="5">
        <v>62</v>
      </c>
      <c r="H856" s="19">
        <v>692.99999984353701</v>
      </c>
    </row>
    <row r="857" spans="1:8" x14ac:dyDescent="0.35">
      <c r="A857">
        <v>1996</v>
      </c>
      <c r="B857">
        <v>1</v>
      </c>
      <c r="C857" t="s">
        <v>460</v>
      </c>
      <c r="D857">
        <v>55</v>
      </c>
      <c r="E857" t="s">
        <v>32</v>
      </c>
      <c r="F857" t="s">
        <v>21</v>
      </c>
      <c r="G857" s="5">
        <v>60</v>
      </c>
      <c r="H857" s="19">
        <v>1080</v>
      </c>
    </row>
    <row r="858" spans="1:8" x14ac:dyDescent="0.35">
      <c r="A858">
        <v>1996</v>
      </c>
      <c r="B858">
        <v>1</v>
      </c>
      <c r="C858" t="s">
        <v>460</v>
      </c>
      <c r="D858">
        <v>10</v>
      </c>
      <c r="E858" t="s">
        <v>35</v>
      </c>
      <c r="F858" t="s">
        <v>36</v>
      </c>
      <c r="G858" s="5">
        <v>52</v>
      </c>
      <c r="H858" s="19">
        <v>1612</v>
      </c>
    </row>
    <row r="859" spans="1:8" x14ac:dyDescent="0.35">
      <c r="A859">
        <v>1996</v>
      </c>
      <c r="B859">
        <v>1</v>
      </c>
      <c r="C859" t="s">
        <v>460</v>
      </c>
      <c r="D859">
        <v>66</v>
      </c>
      <c r="E859" t="s">
        <v>93</v>
      </c>
      <c r="F859" t="s">
        <v>39</v>
      </c>
      <c r="G859" s="5">
        <v>50</v>
      </c>
      <c r="H859" s="19">
        <v>850</v>
      </c>
    </row>
    <row r="860" spans="1:8" x14ac:dyDescent="0.35">
      <c r="A860">
        <v>1996</v>
      </c>
      <c r="B860">
        <v>1</v>
      </c>
      <c r="C860" t="s">
        <v>460</v>
      </c>
      <c r="D860">
        <v>74</v>
      </c>
      <c r="E860" t="s">
        <v>94</v>
      </c>
      <c r="F860" t="s">
        <v>59</v>
      </c>
      <c r="G860" s="5">
        <v>50</v>
      </c>
      <c r="H860" s="19">
        <v>462.5</v>
      </c>
    </row>
    <row r="861" spans="1:8" x14ac:dyDescent="0.35">
      <c r="A861">
        <v>1996</v>
      </c>
      <c r="B861">
        <v>1</v>
      </c>
      <c r="C861" t="s">
        <v>460</v>
      </c>
      <c r="D861">
        <v>62</v>
      </c>
      <c r="E861" t="s">
        <v>30</v>
      </c>
      <c r="F861" t="s">
        <v>31</v>
      </c>
      <c r="G861" s="5">
        <v>42</v>
      </c>
      <c r="H861" s="19">
        <v>2008.9749999999999</v>
      </c>
    </row>
    <row r="862" spans="1:8" x14ac:dyDescent="0.35">
      <c r="A862">
        <v>1996</v>
      </c>
      <c r="B862">
        <v>1</v>
      </c>
      <c r="C862" t="s">
        <v>460</v>
      </c>
      <c r="D862">
        <v>21</v>
      </c>
      <c r="E862" t="s">
        <v>90</v>
      </c>
      <c r="F862" t="s">
        <v>31</v>
      </c>
      <c r="G862" s="5">
        <v>40</v>
      </c>
      <c r="H862" s="19">
        <v>400</v>
      </c>
    </row>
    <row r="863" spans="1:8" x14ac:dyDescent="0.35">
      <c r="A863">
        <v>1996</v>
      </c>
      <c r="B863">
        <v>1</v>
      </c>
      <c r="C863" t="s">
        <v>460</v>
      </c>
      <c r="D863">
        <v>24</v>
      </c>
      <c r="E863" t="s">
        <v>77</v>
      </c>
      <c r="F863" t="s">
        <v>34</v>
      </c>
      <c r="G863" s="5">
        <v>40</v>
      </c>
      <c r="H863" s="19">
        <v>166.499999463558</v>
      </c>
    </row>
    <row r="864" spans="1:8" x14ac:dyDescent="0.35">
      <c r="A864">
        <v>1996</v>
      </c>
      <c r="B864">
        <v>1</v>
      </c>
      <c r="C864" t="s">
        <v>460</v>
      </c>
      <c r="D864">
        <v>27</v>
      </c>
      <c r="E864" t="s">
        <v>89</v>
      </c>
      <c r="F864" t="s">
        <v>31</v>
      </c>
      <c r="G864" s="5">
        <v>40</v>
      </c>
      <c r="H864" s="19">
        <v>1756</v>
      </c>
    </row>
    <row r="865" spans="1:8" x14ac:dyDescent="0.35">
      <c r="A865">
        <v>1996</v>
      </c>
      <c r="B865">
        <v>1</v>
      </c>
      <c r="C865" t="s">
        <v>460</v>
      </c>
      <c r="D865">
        <v>30</v>
      </c>
      <c r="E865" t="s">
        <v>91</v>
      </c>
      <c r="F865" t="s">
        <v>36</v>
      </c>
      <c r="G865" s="5">
        <v>40</v>
      </c>
      <c r="H865" s="19">
        <v>796.11749884262599</v>
      </c>
    </row>
    <row r="866" spans="1:8" x14ac:dyDescent="0.35">
      <c r="A866">
        <v>1996</v>
      </c>
      <c r="B866">
        <v>1</v>
      </c>
      <c r="C866" t="s">
        <v>460</v>
      </c>
      <c r="D866">
        <v>72</v>
      </c>
      <c r="E866" t="s">
        <v>42</v>
      </c>
      <c r="F866" t="s">
        <v>24</v>
      </c>
      <c r="G866" s="5">
        <v>40</v>
      </c>
      <c r="H866" s="19">
        <v>1235.3999937772701</v>
      </c>
    </row>
    <row r="867" spans="1:8" x14ac:dyDescent="0.35">
      <c r="A867">
        <v>1996</v>
      </c>
      <c r="B867">
        <v>1</v>
      </c>
      <c r="C867" t="s">
        <v>460</v>
      </c>
      <c r="D867">
        <v>7</v>
      </c>
      <c r="E867" t="s">
        <v>58</v>
      </c>
      <c r="F867" t="s">
        <v>59</v>
      </c>
      <c r="G867" s="5">
        <v>38</v>
      </c>
      <c r="H867" s="19">
        <v>1126.49999946355</v>
      </c>
    </row>
    <row r="868" spans="1:8" x14ac:dyDescent="0.35">
      <c r="A868">
        <v>1996</v>
      </c>
      <c r="B868">
        <v>1</v>
      </c>
      <c r="C868" t="s">
        <v>460</v>
      </c>
      <c r="D868">
        <v>64</v>
      </c>
      <c r="E868" t="s">
        <v>53</v>
      </c>
      <c r="F868" t="s">
        <v>27</v>
      </c>
      <c r="G868" s="5">
        <v>35</v>
      </c>
      <c r="H868" s="19">
        <v>930.99999653175405</v>
      </c>
    </row>
    <row r="869" spans="1:8" x14ac:dyDescent="0.35">
      <c r="A869">
        <v>1996</v>
      </c>
      <c r="B869">
        <v>1</v>
      </c>
      <c r="C869" t="s">
        <v>460</v>
      </c>
      <c r="D869">
        <v>70</v>
      </c>
      <c r="E869" t="s">
        <v>96</v>
      </c>
      <c r="F869" t="s">
        <v>34</v>
      </c>
      <c r="G869" s="5">
        <v>35</v>
      </c>
      <c r="H869" s="19">
        <v>525</v>
      </c>
    </row>
    <row r="870" spans="1:8" x14ac:dyDescent="0.35">
      <c r="A870">
        <v>1996</v>
      </c>
      <c r="B870">
        <v>1</v>
      </c>
      <c r="C870" t="s">
        <v>460</v>
      </c>
      <c r="D870">
        <v>42</v>
      </c>
      <c r="E870" t="s">
        <v>68</v>
      </c>
      <c r="F870" t="s">
        <v>27</v>
      </c>
      <c r="G870" s="5">
        <v>34</v>
      </c>
      <c r="H870" s="19">
        <v>411.59999904036499</v>
      </c>
    </row>
    <row r="871" spans="1:8" x14ac:dyDescent="0.35">
      <c r="A871">
        <v>1996</v>
      </c>
      <c r="B871">
        <v>1</v>
      </c>
      <c r="C871" t="s">
        <v>460</v>
      </c>
      <c r="D871">
        <v>8</v>
      </c>
      <c r="E871" t="s">
        <v>106</v>
      </c>
      <c r="F871" t="s">
        <v>39</v>
      </c>
      <c r="G871" s="5">
        <v>30</v>
      </c>
      <c r="H871" s="19">
        <v>959.99999642372097</v>
      </c>
    </row>
    <row r="872" spans="1:8" x14ac:dyDescent="0.35">
      <c r="A872">
        <v>1996</v>
      </c>
      <c r="B872">
        <v>1</v>
      </c>
      <c r="C872" t="s">
        <v>460</v>
      </c>
      <c r="D872">
        <v>18</v>
      </c>
      <c r="E872" t="s">
        <v>97</v>
      </c>
      <c r="F872" t="s">
        <v>36</v>
      </c>
      <c r="G872" s="5">
        <v>30</v>
      </c>
      <c r="H872" s="19">
        <v>1875</v>
      </c>
    </row>
    <row r="873" spans="1:8" x14ac:dyDescent="0.35">
      <c r="A873">
        <v>1996</v>
      </c>
      <c r="B873">
        <v>1</v>
      </c>
      <c r="C873" t="s">
        <v>460</v>
      </c>
      <c r="D873">
        <v>36</v>
      </c>
      <c r="E873" t="s">
        <v>45</v>
      </c>
      <c r="F873" t="s">
        <v>36</v>
      </c>
      <c r="G873" s="5">
        <v>30</v>
      </c>
      <c r="H873" s="19">
        <v>570</v>
      </c>
    </row>
    <row r="874" spans="1:8" x14ac:dyDescent="0.35">
      <c r="A874">
        <v>1996</v>
      </c>
      <c r="B874">
        <v>1</v>
      </c>
      <c r="C874" t="s">
        <v>460</v>
      </c>
      <c r="D874">
        <v>43</v>
      </c>
      <c r="E874" t="s">
        <v>105</v>
      </c>
      <c r="F874" t="s">
        <v>34</v>
      </c>
      <c r="G874" s="5">
        <v>30</v>
      </c>
      <c r="H874" s="19">
        <v>1035</v>
      </c>
    </row>
    <row r="875" spans="1:8" x14ac:dyDescent="0.35">
      <c r="A875">
        <v>1996</v>
      </c>
      <c r="B875">
        <v>1</v>
      </c>
      <c r="C875" t="s">
        <v>460</v>
      </c>
      <c r="D875">
        <v>47</v>
      </c>
      <c r="E875" t="s">
        <v>72</v>
      </c>
      <c r="F875" t="s">
        <v>31</v>
      </c>
      <c r="G875" s="5">
        <v>30</v>
      </c>
      <c r="H875" s="19">
        <v>285</v>
      </c>
    </row>
    <row r="876" spans="1:8" x14ac:dyDescent="0.35">
      <c r="A876">
        <v>1996</v>
      </c>
      <c r="B876">
        <v>1</v>
      </c>
      <c r="C876" t="s">
        <v>460</v>
      </c>
      <c r="D876">
        <v>63</v>
      </c>
      <c r="E876" t="s">
        <v>38</v>
      </c>
      <c r="F876" t="s">
        <v>39</v>
      </c>
      <c r="G876" s="5">
        <v>30</v>
      </c>
      <c r="H876" s="19">
        <v>1317</v>
      </c>
    </row>
    <row r="877" spans="1:8" x14ac:dyDescent="0.35">
      <c r="A877">
        <v>1996</v>
      </c>
      <c r="B877">
        <v>1</v>
      </c>
      <c r="C877" t="s">
        <v>460</v>
      </c>
      <c r="D877">
        <v>71</v>
      </c>
      <c r="E877" t="s">
        <v>40</v>
      </c>
      <c r="F877" t="s">
        <v>24</v>
      </c>
      <c r="G877" s="5">
        <v>28</v>
      </c>
      <c r="H877" s="19">
        <v>602</v>
      </c>
    </row>
    <row r="878" spans="1:8" x14ac:dyDescent="0.35">
      <c r="A878">
        <v>1996</v>
      </c>
      <c r="B878">
        <v>1</v>
      </c>
      <c r="C878" t="s">
        <v>460</v>
      </c>
      <c r="D878">
        <v>45</v>
      </c>
      <c r="E878" t="s">
        <v>60</v>
      </c>
      <c r="F878" t="s">
        <v>36</v>
      </c>
      <c r="G878" s="5">
        <v>27</v>
      </c>
      <c r="H878" s="19">
        <v>243.67499980889201</v>
      </c>
    </row>
    <row r="879" spans="1:8" x14ac:dyDescent="0.35">
      <c r="A879">
        <v>1996</v>
      </c>
      <c r="B879">
        <v>1</v>
      </c>
      <c r="C879" t="s">
        <v>460</v>
      </c>
      <c r="D879">
        <v>28</v>
      </c>
      <c r="E879" t="s">
        <v>70</v>
      </c>
      <c r="F879" t="s">
        <v>59</v>
      </c>
      <c r="G879" s="5">
        <v>24</v>
      </c>
      <c r="H879" s="19">
        <v>1094.4000000000001</v>
      </c>
    </row>
    <row r="880" spans="1:8" x14ac:dyDescent="0.35">
      <c r="A880">
        <v>1996</v>
      </c>
      <c r="B880">
        <v>1</v>
      </c>
      <c r="C880" t="s">
        <v>460</v>
      </c>
      <c r="D880">
        <v>69</v>
      </c>
      <c r="E880" t="s">
        <v>48</v>
      </c>
      <c r="F880" t="s">
        <v>24</v>
      </c>
      <c r="G880" s="5">
        <v>24</v>
      </c>
      <c r="H880" s="19">
        <v>691.199997425079</v>
      </c>
    </row>
    <row r="881" spans="1:8" x14ac:dyDescent="0.35">
      <c r="A881">
        <v>1996</v>
      </c>
      <c r="B881">
        <v>1</v>
      </c>
      <c r="C881" t="s">
        <v>460</v>
      </c>
      <c r="D881">
        <v>52</v>
      </c>
      <c r="E881" t="s">
        <v>122</v>
      </c>
      <c r="F881" t="s">
        <v>27</v>
      </c>
      <c r="G881" s="5">
        <v>23</v>
      </c>
      <c r="H881" s="19">
        <v>155.74999992176799</v>
      </c>
    </row>
    <row r="882" spans="1:8" x14ac:dyDescent="0.35">
      <c r="A882">
        <v>1996</v>
      </c>
      <c r="B882">
        <v>1</v>
      </c>
      <c r="C882" t="s">
        <v>460</v>
      </c>
      <c r="D882">
        <v>26</v>
      </c>
      <c r="E882" t="s">
        <v>41</v>
      </c>
      <c r="F882" t="s">
        <v>31</v>
      </c>
      <c r="G882" s="5">
        <v>21</v>
      </c>
      <c r="H882" s="19">
        <v>524.66399804547405</v>
      </c>
    </row>
    <row r="883" spans="1:8" x14ac:dyDescent="0.35">
      <c r="A883">
        <v>1996</v>
      </c>
      <c r="B883">
        <v>1</v>
      </c>
      <c r="C883" t="s">
        <v>460</v>
      </c>
      <c r="D883">
        <v>3</v>
      </c>
      <c r="E883" t="s">
        <v>98</v>
      </c>
      <c r="F883" t="s">
        <v>39</v>
      </c>
      <c r="G883" s="5">
        <v>20</v>
      </c>
      <c r="H883" s="19">
        <v>179.99999970197601</v>
      </c>
    </row>
    <row r="884" spans="1:8" x14ac:dyDescent="0.35">
      <c r="A884">
        <v>1996</v>
      </c>
      <c r="B884">
        <v>1</v>
      </c>
      <c r="C884" t="s">
        <v>460</v>
      </c>
      <c r="D884">
        <v>13</v>
      </c>
      <c r="E884" t="s">
        <v>56</v>
      </c>
      <c r="F884" t="s">
        <v>36</v>
      </c>
      <c r="G884" s="5">
        <v>20</v>
      </c>
      <c r="H884" s="19">
        <v>101.99999928474401</v>
      </c>
    </row>
    <row r="885" spans="1:8" x14ac:dyDescent="0.35">
      <c r="A885">
        <v>1996</v>
      </c>
      <c r="B885">
        <v>1</v>
      </c>
      <c r="C885" t="s">
        <v>460</v>
      </c>
      <c r="D885">
        <v>61</v>
      </c>
      <c r="E885" t="s">
        <v>47</v>
      </c>
      <c r="F885" t="s">
        <v>39</v>
      </c>
      <c r="G885" s="5">
        <v>20</v>
      </c>
      <c r="H885" s="19">
        <v>570</v>
      </c>
    </row>
    <row r="886" spans="1:8" x14ac:dyDescent="0.35">
      <c r="A886">
        <v>1996</v>
      </c>
      <c r="B886">
        <v>1</v>
      </c>
      <c r="C886" t="s">
        <v>460</v>
      </c>
      <c r="D886">
        <v>54</v>
      </c>
      <c r="E886" t="s">
        <v>74</v>
      </c>
      <c r="F886" t="s">
        <v>21</v>
      </c>
      <c r="G886" s="5">
        <v>19</v>
      </c>
      <c r="H886" s="19">
        <v>122.924999722465</v>
      </c>
    </row>
    <row r="887" spans="1:8" x14ac:dyDescent="0.35">
      <c r="A887">
        <v>1996</v>
      </c>
      <c r="B887">
        <v>1</v>
      </c>
      <c r="C887" t="s">
        <v>460</v>
      </c>
      <c r="D887">
        <v>14</v>
      </c>
      <c r="E887" t="s">
        <v>63</v>
      </c>
      <c r="F887" t="s">
        <v>59</v>
      </c>
      <c r="G887" s="5">
        <v>15</v>
      </c>
      <c r="H887" s="19">
        <v>278.99999896064401</v>
      </c>
    </row>
    <row r="888" spans="1:8" x14ac:dyDescent="0.35">
      <c r="A888">
        <v>1996</v>
      </c>
      <c r="B888">
        <v>1</v>
      </c>
      <c r="C888" t="s">
        <v>460</v>
      </c>
      <c r="D888">
        <v>35</v>
      </c>
      <c r="E888" t="s">
        <v>49</v>
      </c>
      <c r="F888" t="s">
        <v>34</v>
      </c>
      <c r="G888" s="5">
        <v>15</v>
      </c>
      <c r="H888" s="19">
        <v>270</v>
      </c>
    </row>
    <row r="889" spans="1:8" x14ac:dyDescent="0.35">
      <c r="A889">
        <v>1996</v>
      </c>
      <c r="B889">
        <v>1</v>
      </c>
      <c r="C889" t="s">
        <v>460</v>
      </c>
      <c r="D889">
        <v>38</v>
      </c>
      <c r="E889" t="s">
        <v>85</v>
      </c>
      <c r="F889" t="s">
        <v>34</v>
      </c>
      <c r="G889" s="5">
        <v>15</v>
      </c>
      <c r="H889" s="19">
        <v>3952.5</v>
      </c>
    </row>
    <row r="890" spans="1:8" x14ac:dyDescent="0.35">
      <c r="A890">
        <v>1996</v>
      </c>
      <c r="B890">
        <v>1</v>
      </c>
      <c r="C890" t="s">
        <v>460</v>
      </c>
      <c r="D890">
        <v>60</v>
      </c>
      <c r="E890" t="s">
        <v>29</v>
      </c>
      <c r="F890" t="s">
        <v>24</v>
      </c>
      <c r="G890" s="5">
        <v>15</v>
      </c>
      <c r="H890" s="19">
        <v>510</v>
      </c>
    </row>
    <row r="891" spans="1:8" x14ac:dyDescent="0.35">
      <c r="A891">
        <v>1996</v>
      </c>
      <c r="B891">
        <v>1</v>
      </c>
      <c r="C891" t="s">
        <v>460</v>
      </c>
      <c r="D891">
        <v>77</v>
      </c>
      <c r="E891" t="s">
        <v>107</v>
      </c>
      <c r="F891" t="s">
        <v>39</v>
      </c>
      <c r="G891" s="5">
        <v>15</v>
      </c>
      <c r="H891" s="19">
        <v>195</v>
      </c>
    </row>
    <row r="892" spans="1:8" x14ac:dyDescent="0.35">
      <c r="A892">
        <v>1996</v>
      </c>
      <c r="B892">
        <v>1</v>
      </c>
      <c r="C892" t="s">
        <v>460</v>
      </c>
      <c r="D892">
        <v>22</v>
      </c>
      <c r="E892" t="s">
        <v>65</v>
      </c>
      <c r="F892" t="s">
        <v>27</v>
      </c>
      <c r="G892" s="5">
        <v>10</v>
      </c>
      <c r="H892" s="19">
        <v>210</v>
      </c>
    </row>
    <row r="893" spans="1:8" x14ac:dyDescent="0.35">
      <c r="A893">
        <v>1996</v>
      </c>
      <c r="B893">
        <v>1</v>
      </c>
      <c r="C893" t="s">
        <v>460</v>
      </c>
      <c r="D893">
        <v>34</v>
      </c>
      <c r="E893" t="s">
        <v>69</v>
      </c>
      <c r="F893" t="s">
        <v>34</v>
      </c>
      <c r="G893" s="5">
        <v>10</v>
      </c>
      <c r="H893" s="19">
        <v>140</v>
      </c>
    </row>
    <row r="894" spans="1:8" x14ac:dyDescent="0.35">
      <c r="A894">
        <v>1996</v>
      </c>
      <c r="B894">
        <v>1</v>
      </c>
      <c r="C894" t="s">
        <v>460</v>
      </c>
      <c r="D894">
        <v>44</v>
      </c>
      <c r="E894" t="s">
        <v>52</v>
      </c>
      <c r="F894" t="s">
        <v>39</v>
      </c>
      <c r="G894" s="5">
        <v>10</v>
      </c>
      <c r="H894" s="19">
        <v>194.5</v>
      </c>
    </row>
    <row r="895" spans="1:8" x14ac:dyDescent="0.35">
      <c r="A895">
        <v>1996</v>
      </c>
      <c r="B895">
        <v>1</v>
      </c>
      <c r="C895" t="s">
        <v>460</v>
      </c>
      <c r="D895">
        <v>49</v>
      </c>
      <c r="E895" t="s">
        <v>62</v>
      </c>
      <c r="F895" t="s">
        <v>31</v>
      </c>
      <c r="G895" s="5">
        <v>4</v>
      </c>
      <c r="H895" s="19">
        <v>67.999999523162799</v>
      </c>
    </row>
    <row r="896" spans="1:8" x14ac:dyDescent="0.35">
      <c r="A896">
        <v>1996</v>
      </c>
      <c r="B896">
        <v>1</v>
      </c>
      <c r="C896" t="s">
        <v>460</v>
      </c>
      <c r="D896">
        <v>67</v>
      </c>
      <c r="E896" t="s">
        <v>137</v>
      </c>
      <c r="F896" t="s">
        <v>34</v>
      </c>
      <c r="G896" s="5">
        <v>3</v>
      </c>
      <c r="H896" s="19">
        <v>42</v>
      </c>
    </row>
    <row r="897" spans="1:8" x14ac:dyDescent="0.35">
      <c r="A897">
        <v>1996</v>
      </c>
      <c r="B897">
        <v>1</v>
      </c>
      <c r="C897" t="s">
        <v>460</v>
      </c>
      <c r="D897">
        <v>40</v>
      </c>
      <c r="E897" t="s">
        <v>50</v>
      </c>
      <c r="F897" t="s">
        <v>36</v>
      </c>
      <c r="G897" s="5">
        <v>1</v>
      </c>
      <c r="H897" s="19">
        <v>18.399999999999999</v>
      </c>
    </row>
    <row r="898" spans="1:8" x14ac:dyDescent="0.35">
      <c r="A898">
        <v>1996</v>
      </c>
      <c r="B898">
        <v>2</v>
      </c>
      <c r="C898" t="s">
        <v>460</v>
      </c>
      <c r="D898">
        <v>60</v>
      </c>
      <c r="E898" t="s">
        <v>29</v>
      </c>
      <c r="F898" t="s">
        <v>24</v>
      </c>
      <c r="G898" s="5">
        <v>156</v>
      </c>
      <c r="H898" s="19">
        <v>4997.9999954402401</v>
      </c>
    </row>
    <row r="899" spans="1:8" x14ac:dyDescent="0.35">
      <c r="A899">
        <v>1996</v>
      </c>
      <c r="B899">
        <v>2</v>
      </c>
      <c r="C899" t="s">
        <v>460</v>
      </c>
      <c r="D899">
        <v>59</v>
      </c>
      <c r="E899" t="s">
        <v>23</v>
      </c>
      <c r="F899" t="s">
        <v>24</v>
      </c>
      <c r="G899" s="5">
        <v>147</v>
      </c>
      <c r="H899" s="19">
        <v>7749.4999950006604</v>
      </c>
    </row>
    <row r="900" spans="1:8" x14ac:dyDescent="0.35">
      <c r="A900">
        <v>1996</v>
      </c>
      <c r="B900">
        <v>2</v>
      </c>
      <c r="C900" t="s">
        <v>460</v>
      </c>
      <c r="D900">
        <v>10</v>
      </c>
      <c r="E900" t="s">
        <v>35</v>
      </c>
      <c r="F900" t="s">
        <v>36</v>
      </c>
      <c r="G900" s="5">
        <v>131</v>
      </c>
      <c r="H900" s="19">
        <v>3595.9999815225601</v>
      </c>
    </row>
    <row r="901" spans="1:8" x14ac:dyDescent="0.35">
      <c r="A901">
        <v>1996</v>
      </c>
      <c r="B901">
        <v>2</v>
      </c>
      <c r="C901" t="s">
        <v>460</v>
      </c>
      <c r="D901">
        <v>40</v>
      </c>
      <c r="E901" t="s">
        <v>50</v>
      </c>
      <c r="F901" t="s">
        <v>36</v>
      </c>
      <c r="G901" s="5">
        <v>115</v>
      </c>
      <c r="H901" s="19">
        <v>1950.3999934196399</v>
      </c>
    </row>
    <row r="902" spans="1:8" x14ac:dyDescent="0.35">
      <c r="A902">
        <v>1996</v>
      </c>
      <c r="B902">
        <v>2</v>
      </c>
      <c r="C902" t="s">
        <v>460</v>
      </c>
      <c r="D902">
        <v>64</v>
      </c>
      <c r="E902" t="s">
        <v>53</v>
      </c>
      <c r="F902" t="s">
        <v>27</v>
      </c>
      <c r="G902" s="5">
        <v>111</v>
      </c>
      <c r="H902" s="19">
        <v>3441.375</v>
      </c>
    </row>
    <row r="903" spans="1:8" x14ac:dyDescent="0.35">
      <c r="A903">
        <v>1996</v>
      </c>
      <c r="B903">
        <v>2</v>
      </c>
      <c r="C903" t="s">
        <v>460</v>
      </c>
      <c r="D903">
        <v>26</v>
      </c>
      <c r="E903" t="s">
        <v>41</v>
      </c>
      <c r="F903" t="s">
        <v>31</v>
      </c>
      <c r="G903" s="5">
        <v>105</v>
      </c>
      <c r="H903" s="19">
        <v>2734.1864892035701</v>
      </c>
    </row>
    <row r="904" spans="1:8" x14ac:dyDescent="0.35">
      <c r="A904">
        <v>1996</v>
      </c>
      <c r="B904">
        <v>2</v>
      </c>
      <c r="C904" t="s">
        <v>460</v>
      </c>
      <c r="D904">
        <v>56</v>
      </c>
      <c r="E904" t="s">
        <v>26</v>
      </c>
      <c r="F904" t="s">
        <v>27</v>
      </c>
      <c r="G904" s="5">
        <v>104</v>
      </c>
      <c r="H904" s="19">
        <v>3837.9999954700402</v>
      </c>
    </row>
    <row r="905" spans="1:8" x14ac:dyDescent="0.35">
      <c r="A905">
        <v>1996</v>
      </c>
      <c r="B905">
        <v>2</v>
      </c>
      <c r="C905" t="s">
        <v>460</v>
      </c>
      <c r="D905">
        <v>62</v>
      </c>
      <c r="E905" t="s">
        <v>30</v>
      </c>
      <c r="F905" t="s">
        <v>31</v>
      </c>
      <c r="G905" s="5">
        <v>98</v>
      </c>
      <c r="H905" s="19">
        <v>4597.2249919190999</v>
      </c>
    </row>
    <row r="906" spans="1:8" x14ac:dyDescent="0.35">
      <c r="A906">
        <v>1996</v>
      </c>
      <c r="B906">
        <v>2</v>
      </c>
      <c r="C906" t="s">
        <v>460</v>
      </c>
      <c r="D906">
        <v>70</v>
      </c>
      <c r="E906" t="s">
        <v>96</v>
      </c>
      <c r="F906" t="s">
        <v>34</v>
      </c>
      <c r="G906" s="5">
        <v>96</v>
      </c>
      <c r="H906" s="19">
        <v>1372.4999973177901</v>
      </c>
    </row>
    <row r="907" spans="1:8" x14ac:dyDescent="0.35">
      <c r="A907">
        <v>1996</v>
      </c>
      <c r="B907">
        <v>2</v>
      </c>
      <c r="C907" t="s">
        <v>460</v>
      </c>
      <c r="D907">
        <v>13</v>
      </c>
      <c r="E907" t="s">
        <v>56</v>
      </c>
      <c r="F907" t="s">
        <v>36</v>
      </c>
      <c r="G907" s="5">
        <v>91</v>
      </c>
      <c r="H907" s="19">
        <v>483.89999762177399</v>
      </c>
    </row>
    <row r="908" spans="1:8" x14ac:dyDescent="0.35">
      <c r="A908">
        <v>1996</v>
      </c>
      <c r="B908">
        <v>2</v>
      </c>
      <c r="C908" t="s">
        <v>460</v>
      </c>
      <c r="D908">
        <v>76</v>
      </c>
      <c r="E908" t="s">
        <v>55</v>
      </c>
      <c r="F908" t="s">
        <v>34</v>
      </c>
      <c r="G908" s="5">
        <v>91</v>
      </c>
      <c r="H908" s="19">
        <v>1408.4999946355799</v>
      </c>
    </row>
    <row r="909" spans="1:8" x14ac:dyDescent="0.35">
      <c r="A909">
        <v>1996</v>
      </c>
      <c r="B909">
        <v>2</v>
      </c>
      <c r="C909" t="s">
        <v>460</v>
      </c>
      <c r="D909">
        <v>58</v>
      </c>
      <c r="E909" t="s">
        <v>79</v>
      </c>
      <c r="F909" t="s">
        <v>36</v>
      </c>
      <c r="G909" s="5">
        <v>90</v>
      </c>
      <c r="H909" s="19">
        <v>1073.2499982230299</v>
      </c>
    </row>
    <row r="910" spans="1:8" x14ac:dyDescent="0.35">
      <c r="A910">
        <v>1996</v>
      </c>
      <c r="B910">
        <v>2</v>
      </c>
      <c r="C910" t="s">
        <v>460</v>
      </c>
      <c r="D910">
        <v>23</v>
      </c>
      <c r="E910" t="s">
        <v>75</v>
      </c>
      <c r="F910" t="s">
        <v>27</v>
      </c>
      <c r="G910" s="5">
        <v>88</v>
      </c>
      <c r="H910" s="19">
        <v>728.99999906122605</v>
      </c>
    </row>
    <row r="911" spans="1:8" x14ac:dyDescent="0.35">
      <c r="A911">
        <v>1996</v>
      </c>
      <c r="B911">
        <v>2</v>
      </c>
      <c r="C911" t="s">
        <v>460</v>
      </c>
      <c r="D911">
        <v>22</v>
      </c>
      <c r="E911" t="s">
        <v>65</v>
      </c>
      <c r="F911" t="s">
        <v>27</v>
      </c>
      <c r="G911" s="5">
        <v>87</v>
      </c>
      <c r="H911" s="19">
        <v>1827</v>
      </c>
    </row>
    <row r="912" spans="1:8" x14ac:dyDescent="0.35">
      <c r="A912">
        <v>1996</v>
      </c>
      <c r="B912">
        <v>2</v>
      </c>
      <c r="C912" t="s">
        <v>460</v>
      </c>
      <c r="D912">
        <v>1</v>
      </c>
      <c r="E912" t="s">
        <v>43</v>
      </c>
      <c r="F912" t="s">
        <v>34</v>
      </c>
      <c r="G912" s="5">
        <v>84</v>
      </c>
      <c r="H912" s="19">
        <v>1205.9999957084599</v>
      </c>
    </row>
    <row r="913" spans="1:8" x14ac:dyDescent="0.35">
      <c r="A913">
        <v>1996</v>
      </c>
      <c r="B913">
        <v>2</v>
      </c>
      <c r="C913" t="s">
        <v>460</v>
      </c>
      <c r="D913">
        <v>3</v>
      </c>
      <c r="E913" t="s">
        <v>98</v>
      </c>
      <c r="F913" t="s">
        <v>39</v>
      </c>
      <c r="G913" s="5">
        <v>79</v>
      </c>
      <c r="H913" s="19">
        <v>790</v>
      </c>
    </row>
    <row r="914" spans="1:8" x14ac:dyDescent="0.35">
      <c r="A914">
        <v>1996</v>
      </c>
      <c r="B914">
        <v>2</v>
      </c>
      <c r="C914" t="s">
        <v>460</v>
      </c>
      <c r="D914">
        <v>31</v>
      </c>
      <c r="E914" t="s">
        <v>57</v>
      </c>
      <c r="F914" t="s">
        <v>24</v>
      </c>
      <c r="G914" s="5">
        <v>74</v>
      </c>
      <c r="H914" s="19">
        <v>893.74999953433803</v>
      </c>
    </row>
    <row r="915" spans="1:8" x14ac:dyDescent="0.35">
      <c r="A915">
        <v>1996</v>
      </c>
      <c r="B915">
        <v>2</v>
      </c>
      <c r="C915" t="s">
        <v>460</v>
      </c>
      <c r="D915">
        <v>38</v>
      </c>
      <c r="E915" t="s">
        <v>85</v>
      </c>
      <c r="F915" t="s">
        <v>34</v>
      </c>
      <c r="G915" s="5">
        <v>70</v>
      </c>
      <c r="H915" s="19">
        <v>18049.749994110301</v>
      </c>
    </row>
    <row r="916" spans="1:8" x14ac:dyDescent="0.35">
      <c r="A916">
        <v>1996</v>
      </c>
      <c r="B916">
        <v>2</v>
      </c>
      <c r="C916" t="s">
        <v>460</v>
      </c>
      <c r="D916">
        <v>57</v>
      </c>
      <c r="E916" t="s">
        <v>76</v>
      </c>
      <c r="F916" t="s">
        <v>27</v>
      </c>
      <c r="G916" s="5">
        <v>64</v>
      </c>
      <c r="H916" s="19">
        <v>1238.24999985471</v>
      </c>
    </row>
    <row r="917" spans="1:8" x14ac:dyDescent="0.35">
      <c r="A917">
        <v>1996</v>
      </c>
      <c r="B917">
        <v>2</v>
      </c>
      <c r="C917" t="s">
        <v>460</v>
      </c>
      <c r="D917">
        <v>2</v>
      </c>
      <c r="E917" t="s">
        <v>33</v>
      </c>
      <c r="F917" t="s">
        <v>34</v>
      </c>
      <c r="G917" s="5">
        <v>62</v>
      </c>
      <c r="H917" s="19">
        <v>1127.6499992497199</v>
      </c>
    </row>
    <row r="918" spans="1:8" x14ac:dyDescent="0.35">
      <c r="A918">
        <v>1996</v>
      </c>
      <c r="B918">
        <v>2</v>
      </c>
      <c r="C918" t="s">
        <v>460</v>
      </c>
      <c r="D918">
        <v>42</v>
      </c>
      <c r="E918" t="s">
        <v>68</v>
      </c>
      <c r="F918" t="s">
        <v>27</v>
      </c>
      <c r="G918" s="5">
        <v>62</v>
      </c>
      <c r="H918" s="19">
        <v>809.19999912381104</v>
      </c>
    </row>
    <row r="919" spans="1:8" x14ac:dyDescent="0.35">
      <c r="A919">
        <v>1996</v>
      </c>
      <c r="B919">
        <v>2</v>
      </c>
      <c r="C919" t="s">
        <v>460</v>
      </c>
      <c r="D919">
        <v>37</v>
      </c>
      <c r="E919" t="s">
        <v>61</v>
      </c>
      <c r="F919" t="s">
        <v>36</v>
      </c>
      <c r="G919" s="5">
        <v>60</v>
      </c>
      <c r="H919" s="19">
        <v>1247.99999535083</v>
      </c>
    </row>
    <row r="920" spans="1:8" x14ac:dyDescent="0.35">
      <c r="A920">
        <v>1996</v>
      </c>
      <c r="B920">
        <v>2</v>
      </c>
      <c r="C920" t="s">
        <v>460</v>
      </c>
      <c r="D920">
        <v>35</v>
      </c>
      <c r="E920" t="s">
        <v>49</v>
      </c>
      <c r="F920" t="s">
        <v>34</v>
      </c>
      <c r="G920" s="5">
        <v>59</v>
      </c>
      <c r="H920" s="19">
        <v>1016.99999932944</v>
      </c>
    </row>
    <row r="921" spans="1:8" x14ac:dyDescent="0.35">
      <c r="A921">
        <v>1996</v>
      </c>
      <c r="B921">
        <v>2</v>
      </c>
      <c r="C921" t="s">
        <v>460</v>
      </c>
      <c r="D921">
        <v>39</v>
      </c>
      <c r="E921" t="s">
        <v>87</v>
      </c>
      <c r="F921" t="s">
        <v>34</v>
      </c>
      <c r="G921" s="5">
        <v>59</v>
      </c>
      <c r="H921" s="19">
        <v>1025.99999946355</v>
      </c>
    </row>
    <row r="922" spans="1:8" x14ac:dyDescent="0.35">
      <c r="A922">
        <v>1996</v>
      </c>
      <c r="B922">
        <v>2</v>
      </c>
      <c r="C922" t="s">
        <v>460</v>
      </c>
      <c r="D922">
        <v>71</v>
      </c>
      <c r="E922" t="s">
        <v>40</v>
      </c>
      <c r="F922" t="s">
        <v>24</v>
      </c>
      <c r="G922" s="5">
        <v>55</v>
      </c>
      <c r="H922" s="19">
        <v>945.99999647587504</v>
      </c>
    </row>
    <row r="923" spans="1:8" x14ac:dyDescent="0.35">
      <c r="A923">
        <v>1996</v>
      </c>
      <c r="B923">
        <v>2</v>
      </c>
      <c r="C923" t="s">
        <v>460</v>
      </c>
      <c r="D923">
        <v>72</v>
      </c>
      <c r="E923" t="s">
        <v>42</v>
      </c>
      <c r="F923" t="s">
        <v>24</v>
      </c>
      <c r="G923" s="5">
        <v>55</v>
      </c>
      <c r="H923" s="19">
        <v>1722.59999714791</v>
      </c>
    </row>
    <row r="924" spans="1:8" x14ac:dyDescent="0.35">
      <c r="A924">
        <v>1996</v>
      </c>
      <c r="B924">
        <v>2</v>
      </c>
      <c r="C924" t="s">
        <v>460</v>
      </c>
      <c r="D924">
        <v>41</v>
      </c>
      <c r="E924" t="s">
        <v>44</v>
      </c>
      <c r="F924" t="s">
        <v>36</v>
      </c>
      <c r="G924" s="5">
        <v>52</v>
      </c>
      <c r="H924" s="19">
        <v>501.8</v>
      </c>
    </row>
    <row r="925" spans="1:8" x14ac:dyDescent="0.35">
      <c r="A925">
        <v>1996</v>
      </c>
      <c r="B925">
        <v>2</v>
      </c>
      <c r="C925" t="s">
        <v>460</v>
      </c>
      <c r="D925">
        <v>77</v>
      </c>
      <c r="E925" t="s">
        <v>107</v>
      </c>
      <c r="F925" t="s">
        <v>39</v>
      </c>
      <c r="G925" s="5">
        <v>52</v>
      </c>
      <c r="H925" s="19">
        <v>651.29999963194098</v>
      </c>
    </row>
    <row r="926" spans="1:8" x14ac:dyDescent="0.35">
      <c r="A926">
        <v>1996</v>
      </c>
      <c r="B926">
        <v>2</v>
      </c>
      <c r="C926" t="s">
        <v>460</v>
      </c>
      <c r="D926">
        <v>25</v>
      </c>
      <c r="E926" t="s">
        <v>80</v>
      </c>
      <c r="F926" t="s">
        <v>31</v>
      </c>
      <c r="G926" s="5">
        <v>51</v>
      </c>
      <c r="H926" s="19">
        <v>620.199997559189</v>
      </c>
    </row>
    <row r="927" spans="1:8" x14ac:dyDescent="0.35">
      <c r="A927">
        <v>1996</v>
      </c>
      <c r="B927">
        <v>2</v>
      </c>
      <c r="C927" t="s">
        <v>460</v>
      </c>
      <c r="D927">
        <v>16</v>
      </c>
      <c r="E927" t="s">
        <v>46</v>
      </c>
      <c r="F927" t="s">
        <v>31</v>
      </c>
      <c r="G927" s="5">
        <v>50</v>
      </c>
      <c r="H927" s="19">
        <v>872.5</v>
      </c>
    </row>
    <row r="928" spans="1:8" x14ac:dyDescent="0.35">
      <c r="A928">
        <v>1996</v>
      </c>
      <c r="B928">
        <v>2</v>
      </c>
      <c r="C928" t="s">
        <v>460</v>
      </c>
      <c r="D928">
        <v>36</v>
      </c>
      <c r="E928" t="s">
        <v>45</v>
      </c>
      <c r="F928" t="s">
        <v>36</v>
      </c>
      <c r="G928" s="5">
        <v>50</v>
      </c>
      <c r="H928" s="19">
        <v>712.5</v>
      </c>
    </row>
    <row r="929" spans="1:8" x14ac:dyDescent="0.35">
      <c r="A929">
        <v>1996</v>
      </c>
      <c r="B929">
        <v>2</v>
      </c>
      <c r="C929" t="s">
        <v>460</v>
      </c>
      <c r="D929">
        <v>68</v>
      </c>
      <c r="E929" t="s">
        <v>37</v>
      </c>
      <c r="F929" t="s">
        <v>31</v>
      </c>
      <c r="G929" s="5">
        <v>44</v>
      </c>
      <c r="H929" s="19">
        <v>550</v>
      </c>
    </row>
    <row r="930" spans="1:8" x14ac:dyDescent="0.35">
      <c r="A930">
        <v>1996</v>
      </c>
      <c r="B930">
        <v>2</v>
      </c>
      <c r="C930" t="s">
        <v>460</v>
      </c>
      <c r="D930">
        <v>43</v>
      </c>
      <c r="E930" t="s">
        <v>105</v>
      </c>
      <c r="F930" t="s">
        <v>34</v>
      </c>
      <c r="G930" s="5">
        <v>41</v>
      </c>
      <c r="H930" s="19">
        <v>1747.99999451637</v>
      </c>
    </row>
    <row r="931" spans="1:8" x14ac:dyDescent="0.35">
      <c r="A931">
        <v>1996</v>
      </c>
      <c r="B931">
        <v>2</v>
      </c>
      <c r="C931" t="s">
        <v>460</v>
      </c>
      <c r="D931">
        <v>24</v>
      </c>
      <c r="E931" t="s">
        <v>77</v>
      </c>
      <c r="F931" t="s">
        <v>34</v>
      </c>
      <c r="G931" s="5">
        <v>40</v>
      </c>
      <c r="H931" s="19">
        <v>135</v>
      </c>
    </row>
    <row r="932" spans="1:8" x14ac:dyDescent="0.35">
      <c r="A932">
        <v>1996</v>
      </c>
      <c r="B932">
        <v>2</v>
      </c>
      <c r="C932" t="s">
        <v>460</v>
      </c>
      <c r="D932">
        <v>47</v>
      </c>
      <c r="E932" t="s">
        <v>72</v>
      </c>
      <c r="F932" t="s">
        <v>31</v>
      </c>
      <c r="G932" s="5">
        <v>40</v>
      </c>
      <c r="H932" s="19">
        <v>285</v>
      </c>
    </row>
    <row r="933" spans="1:8" x14ac:dyDescent="0.35">
      <c r="A933">
        <v>1996</v>
      </c>
      <c r="B933">
        <v>2</v>
      </c>
      <c r="C933" t="s">
        <v>460</v>
      </c>
      <c r="D933">
        <v>45</v>
      </c>
      <c r="E933" t="s">
        <v>60</v>
      </c>
      <c r="F933" t="s">
        <v>36</v>
      </c>
      <c r="G933" s="5">
        <v>36</v>
      </c>
      <c r="H933" s="19">
        <v>273.59999898076001</v>
      </c>
    </row>
    <row r="934" spans="1:8" x14ac:dyDescent="0.35">
      <c r="A934">
        <v>1996</v>
      </c>
      <c r="B934">
        <v>2</v>
      </c>
      <c r="C934" t="s">
        <v>460</v>
      </c>
      <c r="D934">
        <v>11</v>
      </c>
      <c r="E934" t="s">
        <v>92</v>
      </c>
      <c r="F934" t="s">
        <v>24</v>
      </c>
      <c r="G934" s="5">
        <v>35</v>
      </c>
      <c r="H934" s="19">
        <v>692.999999374151</v>
      </c>
    </row>
    <row r="935" spans="1:8" x14ac:dyDescent="0.35">
      <c r="A935">
        <v>1996</v>
      </c>
      <c r="B935">
        <v>2</v>
      </c>
      <c r="C935" t="s">
        <v>460</v>
      </c>
      <c r="D935">
        <v>18</v>
      </c>
      <c r="E935" t="s">
        <v>97</v>
      </c>
      <c r="F935" t="s">
        <v>36</v>
      </c>
      <c r="G935" s="5">
        <v>35</v>
      </c>
      <c r="H935" s="19">
        <v>1796.875</v>
      </c>
    </row>
    <row r="936" spans="1:8" x14ac:dyDescent="0.35">
      <c r="A936">
        <v>1996</v>
      </c>
      <c r="B936">
        <v>2</v>
      </c>
      <c r="C936" t="s">
        <v>460</v>
      </c>
      <c r="D936">
        <v>46</v>
      </c>
      <c r="E936" t="s">
        <v>64</v>
      </c>
      <c r="F936" t="s">
        <v>36</v>
      </c>
      <c r="G936" s="5">
        <v>35</v>
      </c>
      <c r="H936" s="19">
        <v>420</v>
      </c>
    </row>
    <row r="937" spans="1:8" x14ac:dyDescent="0.35">
      <c r="A937">
        <v>1996</v>
      </c>
      <c r="B937">
        <v>2</v>
      </c>
      <c r="C937" t="s">
        <v>460</v>
      </c>
      <c r="D937">
        <v>54</v>
      </c>
      <c r="E937" t="s">
        <v>74</v>
      </c>
      <c r="F937" t="s">
        <v>21</v>
      </c>
      <c r="G937" s="5">
        <v>35</v>
      </c>
      <c r="H937" s="19">
        <v>195.5625</v>
      </c>
    </row>
    <row r="938" spans="1:8" x14ac:dyDescent="0.35">
      <c r="A938">
        <v>1996</v>
      </c>
      <c r="B938">
        <v>2</v>
      </c>
      <c r="C938" t="s">
        <v>460</v>
      </c>
      <c r="D938">
        <v>5</v>
      </c>
      <c r="E938" t="s">
        <v>51</v>
      </c>
      <c r="F938" t="s">
        <v>39</v>
      </c>
      <c r="G938" s="5">
        <v>30</v>
      </c>
      <c r="H938" s="19">
        <v>640.5</v>
      </c>
    </row>
    <row r="939" spans="1:8" x14ac:dyDescent="0.35">
      <c r="A939">
        <v>1996</v>
      </c>
      <c r="B939">
        <v>2</v>
      </c>
      <c r="C939" t="s">
        <v>460</v>
      </c>
      <c r="D939">
        <v>61</v>
      </c>
      <c r="E939" t="s">
        <v>47</v>
      </c>
      <c r="F939" t="s">
        <v>39</v>
      </c>
      <c r="G939" s="5">
        <v>30</v>
      </c>
      <c r="H939" s="19">
        <v>726.74999490380196</v>
      </c>
    </row>
    <row r="940" spans="1:8" x14ac:dyDescent="0.35">
      <c r="A940">
        <v>1996</v>
      </c>
      <c r="B940">
        <v>2</v>
      </c>
      <c r="C940" t="s">
        <v>460</v>
      </c>
      <c r="D940">
        <v>19</v>
      </c>
      <c r="E940" t="s">
        <v>71</v>
      </c>
      <c r="F940" t="s">
        <v>31</v>
      </c>
      <c r="G940" s="5">
        <v>29</v>
      </c>
      <c r="H940" s="19">
        <v>244.71999967098199</v>
      </c>
    </row>
    <row r="941" spans="1:8" x14ac:dyDescent="0.35">
      <c r="A941">
        <v>1996</v>
      </c>
      <c r="B941">
        <v>2</v>
      </c>
      <c r="C941" t="s">
        <v>460</v>
      </c>
      <c r="D941">
        <v>53</v>
      </c>
      <c r="E941" t="s">
        <v>25</v>
      </c>
      <c r="F941" t="s">
        <v>21</v>
      </c>
      <c r="G941" s="5">
        <v>29</v>
      </c>
      <c r="H941" s="19">
        <v>921.67999956011704</v>
      </c>
    </row>
    <row r="942" spans="1:8" x14ac:dyDescent="0.35">
      <c r="A942">
        <v>1996</v>
      </c>
      <c r="B942">
        <v>2</v>
      </c>
      <c r="C942" t="s">
        <v>460</v>
      </c>
      <c r="D942">
        <v>7</v>
      </c>
      <c r="E942" t="s">
        <v>58</v>
      </c>
      <c r="F942" t="s">
        <v>59</v>
      </c>
      <c r="G942" s="5">
        <v>25</v>
      </c>
      <c r="H942" s="19">
        <v>689.99999910592999</v>
      </c>
    </row>
    <row r="943" spans="1:8" x14ac:dyDescent="0.35">
      <c r="A943">
        <v>1996</v>
      </c>
      <c r="B943">
        <v>2</v>
      </c>
      <c r="C943" t="s">
        <v>460</v>
      </c>
      <c r="D943">
        <v>4</v>
      </c>
      <c r="E943" t="s">
        <v>109</v>
      </c>
      <c r="F943" t="s">
        <v>39</v>
      </c>
      <c r="G943" s="5">
        <v>21</v>
      </c>
      <c r="H943" s="19">
        <v>462</v>
      </c>
    </row>
    <row r="944" spans="1:8" x14ac:dyDescent="0.35">
      <c r="A944">
        <v>1996</v>
      </c>
      <c r="B944">
        <v>2</v>
      </c>
      <c r="C944" t="s">
        <v>460</v>
      </c>
      <c r="D944">
        <v>8</v>
      </c>
      <c r="E944" t="s">
        <v>106</v>
      </c>
      <c r="F944" t="s">
        <v>39</v>
      </c>
      <c r="G944" s="5">
        <v>20</v>
      </c>
      <c r="H944" s="19">
        <v>800</v>
      </c>
    </row>
    <row r="945" spans="1:8" x14ac:dyDescent="0.35">
      <c r="A945">
        <v>1996</v>
      </c>
      <c r="B945">
        <v>2</v>
      </c>
      <c r="C945" t="s">
        <v>460</v>
      </c>
      <c r="D945">
        <v>30</v>
      </c>
      <c r="E945" t="s">
        <v>91</v>
      </c>
      <c r="F945" t="s">
        <v>36</v>
      </c>
      <c r="G945" s="5">
        <v>20</v>
      </c>
      <c r="H945" s="19">
        <v>491.909999614208</v>
      </c>
    </row>
    <row r="946" spans="1:8" x14ac:dyDescent="0.35">
      <c r="A946">
        <v>1996</v>
      </c>
      <c r="B946">
        <v>2</v>
      </c>
      <c r="C946" t="s">
        <v>460</v>
      </c>
      <c r="D946">
        <v>32</v>
      </c>
      <c r="E946" t="s">
        <v>100</v>
      </c>
      <c r="F946" t="s">
        <v>24</v>
      </c>
      <c r="G946" s="5">
        <v>20</v>
      </c>
      <c r="H946" s="19">
        <v>640</v>
      </c>
    </row>
    <row r="947" spans="1:8" x14ac:dyDescent="0.35">
      <c r="A947">
        <v>1996</v>
      </c>
      <c r="B947">
        <v>2</v>
      </c>
      <c r="C947" t="s">
        <v>460</v>
      </c>
      <c r="D947">
        <v>33</v>
      </c>
      <c r="E947" t="s">
        <v>78</v>
      </c>
      <c r="F947" t="s">
        <v>24</v>
      </c>
      <c r="G947" s="5">
        <v>20</v>
      </c>
      <c r="H947" s="19">
        <v>48.499999940395298</v>
      </c>
    </row>
    <row r="948" spans="1:8" x14ac:dyDescent="0.35">
      <c r="A948">
        <v>1996</v>
      </c>
      <c r="B948">
        <v>2</v>
      </c>
      <c r="C948" t="s">
        <v>460</v>
      </c>
      <c r="D948">
        <v>52</v>
      </c>
      <c r="E948" t="s">
        <v>122</v>
      </c>
      <c r="F948" t="s">
        <v>27</v>
      </c>
      <c r="G948" s="5">
        <v>20</v>
      </c>
      <c r="H948" s="19">
        <v>140</v>
      </c>
    </row>
    <row r="949" spans="1:8" x14ac:dyDescent="0.35">
      <c r="A949">
        <v>1996</v>
      </c>
      <c r="B949">
        <v>2</v>
      </c>
      <c r="C949" t="s">
        <v>460</v>
      </c>
      <c r="D949">
        <v>74</v>
      </c>
      <c r="E949" t="s">
        <v>94</v>
      </c>
      <c r="F949" t="s">
        <v>59</v>
      </c>
      <c r="G949" s="5">
        <v>20</v>
      </c>
      <c r="H949" s="19">
        <v>200</v>
      </c>
    </row>
    <row r="950" spans="1:8" x14ac:dyDescent="0.35">
      <c r="A950">
        <v>1996</v>
      </c>
      <c r="B950">
        <v>2</v>
      </c>
      <c r="C950" t="s">
        <v>460</v>
      </c>
      <c r="D950">
        <v>75</v>
      </c>
      <c r="E950" t="s">
        <v>54</v>
      </c>
      <c r="F950" t="s">
        <v>34</v>
      </c>
      <c r="G950" s="5">
        <v>20</v>
      </c>
      <c r="H950" s="19">
        <v>155</v>
      </c>
    </row>
    <row r="951" spans="1:8" x14ac:dyDescent="0.35">
      <c r="A951">
        <v>1996</v>
      </c>
      <c r="B951">
        <v>2</v>
      </c>
      <c r="C951" t="s">
        <v>460</v>
      </c>
      <c r="D951">
        <v>29</v>
      </c>
      <c r="E951" t="s">
        <v>20</v>
      </c>
      <c r="F951" t="s">
        <v>21</v>
      </c>
      <c r="G951" s="5">
        <v>18</v>
      </c>
      <c r="H951" s="19">
        <v>1869.22899926215</v>
      </c>
    </row>
    <row r="952" spans="1:8" x14ac:dyDescent="0.35">
      <c r="A952">
        <v>1996</v>
      </c>
      <c r="B952">
        <v>2</v>
      </c>
      <c r="C952" t="s">
        <v>460</v>
      </c>
      <c r="D952">
        <v>44</v>
      </c>
      <c r="E952" t="s">
        <v>52</v>
      </c>
      <c r="F952" t="s">
        <v>39</v>
      </c>
      <c r="G952" s="5">
        <v>16</v>
      </c>
      <c r="H952" s="19">
        <v>248.959999072551</v>
      </c>
    </row>
    <row r="953" spans="1:8" x14ac:dyDescent="0.35">
      <c r="A953">
        <v>1996</v>
      </c>
      <c r="B953">
        <v>2</v>
      </c>
      <c r="C953" t="s">
        <v>460</v>
      </c>
      <c r="D953">
        <v>65</v>
      </c>
      <c r="E953" t="s">
        <v>88</v>
      </c>
      <c r="F953" t="s">
        <v>39</v>
      </c>
      <c r="G953" s="5">
        <v>15</v>
      </c>
      <c r="H953" s="19">
        <v>268.387498117983</v>
      </c>
    </row>
    <row r="954" spans="1:8" x14ac:dyDescent="0.35">
      <c r="A954">
        <v>1996</v>
      </c>
      <c r="B954">
        <v>2</v>
      </c>
      <c r="C954" t="s">
        <v>460</v>
      </c>
      <c r="D954">
        <v>51</v>
      </c>
      <c r="E954" t="s">
        <v>66</v>
      </c>
      <c r="F954" t="s">
        <v>59</v>
      </c>
      <c r="G954" s="5">
        <v>13</v>
      </c>
      <c r="H954" s="19">
        <v>636</v>
      </c>
    </row>
    <row r="955" spans="1:8" x14ac:dyDescent="0.35">
      <c r="A955">
        <v>1996</v>
      </c>
      <c r="B955">
        <v>2</v>
      </c>
      <c r="C955" t="s">
        <v>460</v>
      </c>
      <c r="D955">
        <v>27</v>
      </c>
      <c r="E955" t="s">
        <v>89</v>
      </c>
      <c r="F955" t="s">
        <v>31</v>
      </c>
      <c r="G955" s="5">
        <v>10</v>
      </c>
      <c r="H955" s="19">
        <v>439</v>
      </c>
    </row>
    <row r="956" spans="1:8" x14ac:dyDescent="0.35">
      <c r="A956">
        <v>1996</v>
      </c>
      <c r="B956">
        <v>2</v>
      </c>
      <c r="C956" t="s">
        <v>460</v>
      </c>
      <c r="D956">
        <v>48</v>
      </c>
      <c r="E956" t="s">
        <v>95</v>
      </c>
      <c r="F956" t="s">
        <v>31</v>
      </c>
      <c r="G956" s="5">
        <v>8</v>
      </c>
      <c r="H956" s="19">
        <v>86.699999392032595</v>
      </c>
    </row>
    <row r="957" spans="1:8" x14ac:dyDescent="0.35">
      <c r="A957">
        <v>1996</v>
      </c>
      <c r="B957">
        <v>2</v>
      </c>
      <c r="C957" t="s">
        <v>460</v>
      </c>
      <c r="D957">
        <v>6</v>
      </c>
      <c r="E957" t="s">
        <v>114</v>
      </c>
      <c r="F957" t="s">
        <v>39</v>
      </c>
      <c r="G957" s="5">
        <v>6</v>
      </c>
      <c r="H957" s="19">
        <v>150</v>
      </c>
    </row>
    <row r="958" spans="1:8" x14ac:dyDescent="0.35">
      <c r="A958">
        <v>1996</v>
      </c>
      <c r="B958">
        <v>2</v>
      </c>
      <c r="C958" t="s">
        <v>460</v>
      </c>
      <c r="D958">
        <v>17</v>
      </c>
      <c r="E958" t="s">
        <v>22</v>
      </c>
      <c r="F958" t="s">
        <v>21</v>
      </c>
      <c r="G958" s="5">
        <v>6</v>
      </c>
      <c r="H958" s="19">
        <v>234</v>
      </c>
    </row>
    <row r="959" spans="1:8" x14ac:dyDescent="0.35">
      <c r="A959">
        <v>1996</v>
      </c>
      <c r="B959">
        <v>2</v>
      </c>
      <c r="C959" t="s">
        <v>460</v>
      </c>
      <c r="D959">
        <v>20</v>
      </c>
      <c r="E959" t="s">
        <v>86</v>
      </c>
      <c r="F959" t="s">
        <v>31</v>
      </c>
      <c r="G959" s="5">
        <v>5</v>
      </c>
      <c r="H959" s="19">
        <v>405</v>
      </c>
    </row>
    <row r="960" spans="1:8" x14ac:dyDescent="0.35">
      <c r="A960">
        <v>1996</v>
      </c>
      <c r="B960">
        <v>2</v>
      </c>
      <c r="C960" t="s">
        <v>460</v>
      </c>
      <c r="D960">
        <v>9</v>
      </c>
      <c r="E960" t="s">
        <v>108</v>
      </c>
      <c r="F960" t="s">
        <v>21</v>
      </c>
      <c r="G960" s="5">
        <v>3</v>
      </c>
      <c r="H960" s="19">
        <v>291</v>
      </c>
    </row>
    <row r="961" spans="1:8" x14ac:dyDescent="0.35">
      <c r="A961">
        <v>1996</v>
      </c>
      <c r="B961">
        <v>3</v>
      </c>
      <c r="C961" t="s">
        <v>458</v>
      </c>
      <c r="D961">
        <v>29</v>
      </c>
      <c r="E961" t="s">
        <v>20</v>
      </c>
      <c r="F961" t="s">
        <v>21</v>
      </c>
      <c r="G961" s="5">
        <v>164</v>
      </c>
      <c r="H961" s="19">
        <v>18444.71</v>
      </c>
    </row>
    <row r="962" spans="1:8" x14ac:dyDescent="0.35">
      <c r="A962">
        <v>1996</v>
      </c>
      <c r="B962">
        <v>3</v>
      </c>
      <c r="C962" t="s">
        <v>458</v>
      </c>
      <c r="D962">
        <v>24</v>
      </c>
      <c r="E962" t="s">
        <v>77</v>
      </c>
      <c r="F962" t="s">
        <v>34</v>
      </c>
      <c r="G962" s="5">
        <v>146</v>
      </c>
      <c r="H962" s="19">
        <v>650.25</v>
      </c>
    </row>
    <row r="963" spans="1:8" x14ac:dyDescent="0.35">
      <c r="A963">
        <v>1996</v>
      </c>
      <c r="B963">
        <v>3</v>
      </c>
      <c r="C963" t="s">
        <v>458</v>
      </c>
      <c r="D963">
        <v>75</v>
      </c>
      <c r="E963" t="s">
        <v>54</v>
      </c>
      <c r="F963" t="s">
        <v>34</v>
      </c>
      <c r="G963" s="5">
        <v>134</v>
      </c>
      <c r="H963" s="19">
        <v>991.999999307096</v>
      </c>
    </row>
    <row r="964" spans="1:8" x14ac:dyDescent="0.35">
      <c r="A964">
        <v>1996</v>
      </c>
      <c r="B964">
        <v>3</v>
      </c>
      <c r="C964" t="s">
        <v>458</v>
      </c>
      <c r="D964">
        <v>39</v>
      </c>
      <c r="E964" t="s">
        <v>87</v>
      </c>
      <c r="F964" t="s">
        <v>34</v>
      </c>
      <c r="G964" s="5">
        <v>133</v>
      </c>
      <c r="H964" s="19">
        <v>2300.3999980688</v>
      </c>
    </row>
    <row r="965" spans="1:8" x14ac:dyDescent="0.35">
      <c r="A965">
        <v>1996</v>
      </c>
      <c r="B965">
        <v>3</v>
      </c>
      <c r="C965" t="s">
        <v>458</v>
      </c>
      <c r="D965">
        <v>30</v>
      </c>
      <c r="E965" t="s">
        <v>91</v>
      </c>
      <c r="F965" t="s">
        <v>36</v>
      </c>
      <c r="G965" s="5">
        <v>126</v>
      </c>
      <c r="H965" s="19">
        <v>2983.8224997106499</v>
      </c>
    </row>
    <row r="966" spans="1:8" x14ac:dyDescent="0.35">
      <c r="A966">
        <v>1996</v>
      </c>
      <c r="B966">
        <v>3</v>
      </c>
      <c r="C966" t="s">
        <v>458</v>
      </c>
      <c r="D966">
        <v>11</v>
      </c>
      <c r="E966" t="s">
        <v>92</v>
      </c>
      <c r="F966" t="s">
        <v>24</v>
      </c>
      <c r="G966" s="5">
        <v>115</v>
      </c>
      <c r="H966" s="19">
        <v>2205</v>
      </c>
    </row>
    <row r="967" spans="1:8" x14ac:dyDescent="0.35">
      <c r="A967">
        <v>1996</v>
      </c>
      <c r="B967">
        <v>3</v>
      </c>
      <c r="C967" t="s">
        <v>458</v>
      </c>
      <c r="D967">
        <v>33</v>
      </c>
      <c r="E967" t="s">
        <v>78</v>
      </c>
      <c r="F967" t="s">
        <v>24</v>
      </c>
      <c r="G967" s="5">
        <v>105</v>
      </c>
      <c r="H967" s="19">
        <v>237.5</v>
      </c>
    </row>
    <row r="968" spans="1:8" x14ac:dyDescent="0.35">
      <c r="A968">
        <v>1996</v>
      </c>
      <c r="B968">
        <v>3</v>
      </c>
      <c r="C968" t="s">
        <v>458</v>
      </c>
      <c r="D968">
        <v>40</v>
      </c>
      <c r="E968" t="s">
        <v>50</v>
      </c>
      <c r="F968" t="s">
        <v>36</v>
      </c>
      <c r="G968" s="5">
        <v>103</v>
      </c>
      <c r="H968" s="19">
        <v>1895.2</v>
      </c>
    </row>
    <row r="969" spans="1:8" x14ac:dyDescent="0.35">
      <c r="A969">
        <v>1996</v>
      </c>
      <c r="B969">
        <v>3</v>
      </c>
      <c r="C969" t="s">
        <v>458</v>
      </c>
      <c r="D969">
        <v>21</v>
      </c>
      <c r="E969" t="s">
        <v>90</v>
      </c>
      <c r="F969" t="s">
        <v>31</v>
      </c>
      <c r="G969" s="5">
        <v>100</v>
      </c>
      <c r="H969" s="19">
        <v>979.99999970197598</v>
      </c>
    </row>
    <row r="970" spans="1:8" x14ac:dyDescent="0.35">
      <c r="A970">
        <v>1996</v>
      </c>
      <c r="B970">
        <v>3</v>
      </c>
      <c r="C970" t="s">
        <v>458</v>
      </c>
      <c r="D970">
        <v>38</v>
      </c>
      <c r="E970" t="s">
        <v>85</v>
      </c>
      <c r="F970" t="s">
        <v>34</v>
      </c>
      <c r="G970" s="5">
        <v>100</v>
      </c>
      <c r="H970" s="19">
        <v>25559.499988220599</v>
      </c>
    </row>
    <row r="971" spans="1:8" x14ac:dyDescent="0.35">
      <c r="A971">
        <v>1996</v>
      </c>
      <c r="B971">
        <v>3</v>
      </c>
      <c r="C971" t="s">
        <v>458</v>
      </c>
      <c r="D971">
        <v>60</v>
      </c>
      <c r="E971" t="s">
        <v>29</v>
      </c>
      <c r="F971" t="s">
        <v>24</v>
      </c>
      <c r="G971" s="5">
        <v>100</v>
      </c>
      <c r="H971" s="19">
        <v>3400</v>
      </c>
    </row>
    <row r="972" spans="1:8" x14ac:dyDescent="0.35">
      <c r="A972">
        <v>1996</v>
      </c>
      <c r="B972">
        <v>3</v>
      </c>
      <c r="C972" t="s">
        <v>458</v>
      </c>
      <c r="D972">
        <v>17</v>
      </c>
      <c r="E972" t="s">
        <v>22</v>
      </c>
      <c r="F972" t="s">
        <v>21</v>
      </c>
      <c r="G972" s="5">
        <v>95</v>
      </c>
      <c r="H972" s="19">
        <v>3673.7999995350801</v>
      </c>
    </row>
    <row r="973" spans="1:8" x14ac:dyDescent="0.35">
      <c r="A973">
        <v>1996</v>
      </c>
      <c r="B973">
        <v>3</v>
      </c>
      <c r="C973" t="s">
        <v>458</v>
      </c>
      <c r="D973">
        <v>1</v>
      </c>
      <c r="E973" t="s">
        <v>43</v>
      </c>
      <c r="F973" t="s">
        <v>34</v>
      </c>
      <c r="G973" s="5">
        <v>90</v>
      </c>
      <c r="H973" s="19">
        <v>1547.9999975860101</v>
      </c>
    </row>
    <row r="974" spans="1:8" x14ac:dyDescent="0.35">
      <c r="A974">
        <v>1996</v>
      </c>
      <c r="B974">
        <v>3</v>
      </c>
      <c r="C974" t="s">
        <v>458</v>
      </c>
      <c r="D974">
        <v>49</v>
      </c>
      <c r="E974" t="s">
        <v>62</v>
      </c>
      <c r="F974" t="s">
        <v>31</v>
      </c>
      <c r="G974" s="5">
        <v>87</v>
      </c>
      <c r="H974" s="19">
        <v>1595.9999963641101</v>
      </c>
    </row>
    <row r="975" spans="1:8" x14ac:dyDescent="0.35">
      <c r="A975">
        <v>1996</v>
      </c>
      <c r="B975">
        <v>3</v>
      </c>
      <c r="C975" t="s">
        <v>458</v>
      </c>
      <c r="D975">
        <v>70</v>
      </c>
      <c r="E975" t="s">
        <v>96</v>
      </c>
      <c r="F975" t="s">
        <v>34</v>
      </c>
      <c r="G975" s="5">
        <v>83</v>
      </c>
      <c r="H975" s="19">
        <v>1083.7499977648199</v>
      </c>
    </row>
    <row r="976" spans="1:8" x14ac:dyDescent="0.35">
      <c r="A976">
        <v>1996</v>
      </c>
      <c r="B976">
        <v>3</v>
      </c>
      <c r="C976" t="s">
        <v>458</v>
      </c>
      <c r="D976">
        <v>10</v>
      </c>
      <c r="E976" t="s">
        <v>35</v>
      </c>
      <c r="F976" t="s">
        <v>36</v>
      </c>
      <c r="G976" s="5">
        <v>80</v>
      </c>
      <c r="H976" s="19">
        <v>2480</v>
      </c>
    </row>
    <row r="977" spans="1:8" x14ac:dyDescent="0.35">
      <c r="A977">
        <v>1996</v>
      </c>
      <c r="B977">
        <v>3</v>
      </c>
      <c r="C977" t="s">
        <v>458</v>
      </c>
      <c r="D977">
        <v>23</v>
      </c>
      <c r="E977" t="s">
        <v>75</v>
      </c>
      <c r="F977" t="s">
        <v>27</v>
      </c>
      <c r="G977" s="5">
        <v>80</v>
      </c>
      <c r="H977" s="19">
        <v>665.99999919533695</v>
      </c>
    </row>
    <row r="978" spans="1:8" x14ac:dyDescent="0.35">
      <c r="A978">
        <v>1996</v>
      </c>
      <c r="B978">
        <v>3</v>
      </c>
      <c r="C978" t="s">
        <v>458</v>
      </c>
      <c r="D978">
        <v>13</v>
      </c>
      <c r="E978" t="s">
        <v>56</v>
      </c>
      <c r="F978" t="s">
        <v>36</v>
      </c>
      <c r="G978" s="5">
        <v>73</v>
      </c>
      <c r="H978" s="19">
        <v>429.59999987483002</v>
      </c>
    </row>
    <row r="979" spans="1:8" x14ac:dyDescent="0.35">
      <c r="A979">
        <v>1996</v>
      </c>
      <c r="B979">
        <v>3</v>
      </c>
      <c r="C979" t="s">
        <v>458</v>
      </c>
      <c r="D979">
        <v>77</v>
      </c>
      <c r="E979" t="s">
        <v>107</v>
      </c>
      <c r="F979" t="s">
        <v>39</v>
      </c>
      <c r="G979" s="5">
        <v>65</v>
      </c>
      <c r="H979" s="19">
        <v>845</v>
      </c>
    </row>
    <row r="980" spans="1:8" x14ac:dyDescent="0.35">
      <c r="A980">
        <v>1996</v>
      </c>
      <c r="B980">
        <v>3</v>
      </c>
      <c r="C980" t="s">
        <v>458</v>
      </c>
      <c r="D980">
        <v>62</v>
      </c>
      <c r="E980" t="s">
        <v>30</v>
      </c>
      <c r="F980" t="s">
        <v>31</v>
      </c>
      <c r="G980" s="5">
        <v>64</v>
      </c>
      <c r="H980" s="19">
        <v>3061.5299975022599</v>
      </c>
    </row>
    <row r="981" spans="1:8" x14ac:dyDescent="0.35">
      <c r="A981">
        <v>1996</v>
      </c>
      <c r="B981">
        <v>3</v>
      </c>
      <c r="C981" t="s">
        <v>458</v>
      </c>
      <c r="D981">
        <v>65</v>
      </c>
      <c r="E981" t="s">
        <v>88</v>
      </c>
      <c r="F981" t="s">
        <v>39</v>
      </c>
      <c r="G981" s="5">
        <v>64</v>
      </c>
      <c r="H981" s="19">
        <v>1312.46749948244</v>
      </c>
    </row>
    <row r="982" spans="1:8" x14ac:dyDescent="0.35">
      <c r="A982">
        <v>1996</v>
      </c>
      <c r="B982">
        <v>3</v>
      </c>
      <c r="C982" t="s">
        <v>458</v>
      </c>
      <c r="D982">
        <v>16</v>
      </c>
      <c r="E982" t="s">
        <v>46</v>
      </c>
      <c r="F982" t="s">
        <v>31</v>
      </c>
      <c r="G982" s="5">
        <v>63</v>
      </c>
      <c r="H982" s="19">
        <v>958.00499984398402</v>
      </c>
    </row>
    <row r="983" spans="1:8" x14ac:dyDescent="0.35">
      <c r="A983">
        <v>1996</v>
      </c>
      <c r="B983">
        <v>3</v>
      </c>
      <c r="C983" t="s">
        <v>458</v>
      </c>
      <c r="D983">
        <v>2</v>
      </c>
      <c r="E983" t="s">
        <v>33</v>
      </c>
      <c r="F983" t="s">
        <v>34</v>
      </c>
      <c r="G983" s="5">
        <v>61</v>
      </c>
      <c r="H983" s="19">
        <v>1059.25</v>
      </c>
    </row>
    <row r="984" spans="1:8" x14ac:dyDescent="0.35">
      <c r="A984">
        <v>1996</v>
      </c>
      <c r="B984">
        <v>3</v>
      </c>
      <c r="C984" t="s">
        <v>458</v>
      </c>
      <c r="D984">
        <v>68</v>
      </c>
      <c r="E984" t="s">
        <v>37</v>
      </c>
      <c r="F984" t="s">
        <v>31</v>
      </c>
      <c r="G984" s="5">
        <v>58</v>
      </c>
      <c r="H984" s="19">
        <v>725</v>
      </c>
    </row>
    <row r="985" spans="1:8" x14ac:dyDescent="0.35">
      <c r="A985">
        <v>1996</v>
      </c>
      <c r="B985">
        <v>3</v>
      </c>
      <c r="C985" t="s">
        <v>458</v>
      </c>
      <c r="D985">
        <v>71</v>
      </c>
      <c r="E985" t="s">
        <v>40</v>
      </c>
      <c r="F985" t="s">
        <v>24</v>
      </c>
      <c r="G985" s="5">
        <v>55</v>
      </c>
      <c r="H985" s="19">
        <v>1182.5</v>
      </c>
    </row>
    <row r="986" spans="1:8" x14ac:dyDescent="0.35">
      <c r="A986">
        <v>1996</v>
      </c>
      <c r="B986">
        <v>3</v>
      </c>
      <c r="C986" t="s">
        <v>458</v>
      </c>
      <c r="D986">
        <v>6</v>
      </c>
      <c r="E986" t="s">
        <v>114</v>
      </c>
      <c r="F986" t="s">
        <v>39</v>
      </c>
      <c r="G986" s="5">
        <v>50</v>
      </c>
      <c r="H986" s="19">
        <v>1187.4999990686699</v>
      </c>
    </row>
    <row r="987" spans="1:8" x14ac:dyDescent="0.35">
      <c r="A987">
        <v>1996</v>
      </c>
      <c r="B987">
        <v>3</v>
      </c>
      <c r="C987" t="s">
        <v>458</v>
      </c>
      <c r="D987">
        <v>61</v>
      </c>
      <c r="E987" t="s">
        <v>47</v>
      </c>
      <c r="F987" t="s">
        <v>39</v>
      </c>
      <c r="G987" s="5">
        <v>50</v>
      </c>
      <c r="H987" s="19">
        <v>1253.9999974519001</v>
      </c>
    </row>
    <row r="988" spans="1:8" x14ac:dyDescent="0.35">
      <c r="A988">
        <v>1996</v>
      </c>
      <c r="B988">
        <v>3</v>
      </c>
      <c r="C988" t="s">
        <v>458</v>
      </c>
      <c r="D988">
        <v>69</v>
      </c>
      <c r="E988" t="s">
        <v>48</v>
      </c>
      <c r="F988" t="s">
        <v>24</v>
      </c>
      <c r="G988" s="5">
        <v>50</v>
      </c>
      <c r="H988" s="19">
        <v>1709.99999865889</v>
      </c>
    </row>
    <row r="989" spans="1:8" x14ac:dyDescent="0.35">
      <c r="A989">
        <v>1996</v>
      </c>
      <c r="B989">
        <v>3</v>
      </c>
      <c r="C989" t="s">
        <v>458</v>
      </c>
      <c r="D989">
        <v>41</v>
      </c>
      <c r="E989" t="s">
        <v>44</v>
      </c>
      <c r="F989" t="s">
        <v>36</v>
      </c>
      <c r="G989" s="5">
        <v>49</v>
      </c>
      <c r="H989" s="19">
        <v>472.85</v>
      </c>
    </row>
    <row r="990" spans="1:8" x14ac:dyDescent="0.35">
      <c r="A990">
        <v>1996</v>
      </c>
      <c r="B990">
        <v>3</v>
      </c>
      <c r="C990" t="s">
        <v>458</v>
      </c>
      <c r="D990">
        <v>18</v>
      </c>
      <c r="E990" t="s">
        <v>97</v>
      </c>
      <c r="F990" t="s">
        <v>36</v>
      </c>
      <c r="G990" s="5">
        <v>45</v>
      </c>
      <c r="H990" s="19">
        <v>2812.5</v>
      </c>
    </row>
    <row r="991" spans="1:8" x14ac:dyDescent="0.35">
      <c r="A991">
        <v>1996</v>
      </c>
      <c r="B991">
        <v>3</v>
      </c>
      <c r="C991" t="s">
        <v>458</v>
      </c>
      <c r="D991">
        <v>54</v>
      </c>
      <c r="E991" t="s">
        <v>74</v>
      </c>
      <c r="F991" t="s">
        <v>21</v>
      </c>
      <c r="G991" s="5">
        <v>42</v>
      </c>
      <c r="H991" s="19">
        <v>277.13999857902502</v>
      </c>
    </row>
    <row r="992" spans="1:8" x14ac:dyDescent="0.35">
      <c r="A992">
        <v>1996</v>
      </c>
      <c r="B992">
        <v>3</v>
      </c>
      <c r="C992" t="s">
        <v>458</v>
      </c>
      <c r="D992">
        <v>58</v>
      </c>
      <c r="E992" t="s">
        <v>79</v>
      </c>
      <c r="F992" t="s">
        <v>36</v>
      </c>
      <c r="G992" s="5">
        <v>42</v>
      </c>
      <c r="H992" s="19">
        <v>532.64999905228603</v>
      </c>
    </row>
    <row r="993" spans="1:8" x14ac:dyDescent="0.35">
      <c r="A993">
        <v>1996</v>
      </c>
      <c r="B993">
        <v>3</v>
      </c>
      <c r="C993" t="s">
        <v>458</v>
      </c>
      <c r="D993">
        <v>55</v>
      </c>
      <c r="E993" t="s">
        <v>32</v>
      </c>
      <c r="F993" t="s">
        <v>21</v>
      </c>
      <c r="G993" s="5">
        <v>40</v>
      </c>
      <c r="H993" s="19">
        <v>839.99999552965096</v>
      </c>
    </row>
    <row r="994" spans="1:8" x14ac:dyDescent="0.35">
      <c r="A994">
        <v>1996</v>
      </c>
      <c r="B994">
        <v>3</v>
      </c>
      <c r="C994" t="s">
        <v>458</v>
      </c>
      <c r="D994">
        <v>59</v>
      </c>
      <c r="E994" t="s">
        <v>23</v>
      </c>
      <c r="F994" t="s">
        <v>24</v>
      </c>
      <c r="G994" s="5">
        <v>40</v>
      </c>
      <c r="H994" s="19">
        <v>2089.99999836087</v>
      </c>
    </row>
    <row r="995" spans="1:8" x14ac:dyDescent="0.35">
      <c r="A995">
        <v>1996</v>
      </c>
      <c r="B995">
        <v>3</v>
      </c>
      <c r="C995" t="s">
        <v>458</v>
      </c>
      <c r="D995">
        <v>19</v>
      </c>
      <c r="E995" t="s">
        <v>71</v>
      </c>
      <c r="F995" t="s">
        <v>31</v>
      </c>
      <c r="G995" s="5">
        <v>37</v>
      </c>
      <c r="H995" s="19">
        <v>340.4</v>
      </c>
    </row>
    <row r="996" spans="1:8" x14ac:dyDescent="0.35">
      <c r="A996">
        <v>1996</v>
      </c>
      <c r="B996">
        <v>3</v>
      </c>
      <c r="C996" t="s">
        <v>458</v>
      </c>
      <c r="D996">
        <v>35</v>
      </c>
      <c r="E996" t="s">
        <v>49</v>
      </c>
      <c r="F996" t="s">
        <v>34</v>
      </c>
      <c r="G996" s="5">
        <v>37</v>
      </c>
      <c r="H996" s="19">
        <v>666</v>
      </c>
    </row>
    <row r="997" spans="1:8" x14ac:dyDescent="0.35">
      <c r="A997">
        <v>1996</v>
      </c>
      <c r="B997">
        <v>3</v>
      </c>
      <c r="C997" t="s">
        <v>458</v>
      </c>
      <c r="D997">
        <v>56</v>
      </c>
      <c r="E997" t="s">
        <v>26</v>
      </c>
      <c r="F997" t="s">
        <v>27</v>
      </c>
      <c r="G997" s="5">
        <v>37</v>
      </c>
      <c r="H997" s="19">
        <v>1366.09999940544</v>
      </c>
    </row>
    <row r="998" spans="1:8" x14ac:dyDescent="0.35">
      <c r="A998">
        <v>1996</v>
      </c>
      <c r="B998">
        <v>3</v>
      </c>
      <c r="C998" t="s">
        <v>458</v>
      </c>
      <c r="D998">
        <v>31</v>
      </c>
      <c r="E998" t="s">
        <v>57</v>
      </c>
      <c r="F998" t="s">
        <v>24</v>
      </c>
      <c r="G998" s="5">
        <v>35</v>
      </c>
      <c r="H998" s="19">
        <v>437.5</v>
      </c>
    </row>
    <row r="999" spans="1:8" x14ac:dyDescent="0.35">
      <c r="A999">
        <v>1996</v>
      </c>
      <c r="B999">
        <v>3</v>
      </c>
      <c r="C999" t="s">
        <v>458</v>
      </c>
      <c r="D999">
        <v>64</v>
      </c>
      <c r="E999" t="s">
        <v>53</v>
      </c>
      <c r="F999" t="s">
        <v>27</v>
      </c>
      <c r="G999" s="5">
        <v>35</v>
      </c>
      <c r="H999" s="19">
        <v>1138.8124996284</v>
      </c>
    </row>
    <row r="1000" spans="1:8" x14ac:dyDescent="0.35">
      <c r="A1000">
        <v>1996</v>
      </c>
      <c r="B1000">
        <v>3</v>
      </c>
      <c r="C1000" t="s">
        <v>458</v>
      </c>
      <c r="D1000">
        <v>7</v>
      </c>
      <c r="E1000" t="s">
        <v>58</v>
      </c>
      <c r="F1000" t="s">
        <v>59</v>
      </c>
      <c r="G1000" s="5">
        <v>32</v>
      </c>
      <c r="H1000" s="19">
        <v>929.99999955296505</v>
      </c>
    </row>
    <row r="1001" spans="1:8" x14ac:dyDescent="0.35">
      <c r="A1001">
        <v>1996</v>
      </c>
      <c r="B1001">
        <v>3</v>
      </c>
      <c r="C1001" t="s">
        <v>458</v>
      </c>
      <c r="D1001">
        <v>4</v>
      </c>
      <c r="E1001" t="s">
        <v>109</v>
      </c>
      <c r="F1001" t="s">
        <v>39</v>
      </c>
      <c r="G1001" s="5">
        <v>30</v>
      </c>
      <c r="H1001" s="19">
        <v>495</v>
      </c>
    </row>
    <row r="1002" spans="1:8" x14ac:dyDescent="0.35">
      <c r="A1002">
        <v>1996</v>
      </c>
      <c r="B1002">
        <v>3</v>
      </c>
      <c r="C1002" t="s">
        <v>458</v>
      </c>
      <c r="D1002">
        <v>8</v>
      </c>
      <c r="E1002" t="s">
        <v>106</v>
      </c>
      <c r="F1002" t="s">
        <v>39</v>
      </c>
      <c r="G1002" s="5">
        <v>30</v>
      </c>
      <c r="H1002" s="19">
        <v>1200</v>
      </c>
    </row>
    <row r="1003" spans="1:8" x14ac:dyDescent="0.35">
      <c r="A1003">
        <v>1996</v>
      </c>
      <c r="B1003">
        <v>3</v>
      </c>
      <c r="C1003" t="s">
        <v>458</v>
      </c>
      <c r="D1003">
        <v>67</v>
      </c>
      <c r="E1003" t="s">
        <v>137</v>
      </c>
      <c r="F1003" t="s">
        <v>34</v>
      </c>
      <c r="G1003" s="5">
        <v>30</v>
      </c>
      <c r="H1003" s="19">
        <v>420</v>
      </c>
    </row>
    <row r="1004" spans="1:8" x14ac:dyDescent="0.35">
      <c r="A1004">
        <v>1996</v>
      </c>
      <c r="B1004">
        <v>3</v>
      </c>
      <c r="C1004" t="s">
        <v>458</v>
      </c>
      <c r="D1004">
        <v>42</v>
      </c>
      <c r="E1004" t="s">
        <v>68</v>
      </c>
      <c r="F1004" t="s">
        <v>27</v>
      </c>
      <c r="G1004" s="5">
        <v>25</v>
      </c>
      <c r="H1004" s="19">
        <v>350</v>
      </c>
    </row>
    <row r="1005" spans="1:8" x14ac:dyDescent="0.35">
      <c r="A1005">
        <v>1996</v>
      </c>
      <c r="B1005">
        <v>3</v>
      </c>
      <c r="C1005" t="s">
        <v>458</v>
      </c>
      <c r="D1005">
        <v>52</v>
      </c>
      <c r="E1005" t="s">
        <v>122</v>
      </c>
      <c r="F1005" t="s">
        <v>27</v>
      </c>
      <c r="G1005" s="5">
        <v>22</v>
      </c>
      <c r="H1005" s="19">
        <v>149.099999926984</v>
      </c>
    </row>
    <row r="1006" spans="1:8" x14ac:dyDescent="0.35">
      <c r="A1006">
        <v>1996</v>
      </c>
      <c r="B1006">
        <v>3</v>
      </c>
      <c r="C1006" t="s">
        <v>458</v>
      </c>
      <c r="D1006">
        <v>46</v>
      </c>
      <c r="E1006" t="s">
        <v>64</v>
      </c>
      <c r="F1006" t="s">
        <v>36</v>
      </c>
      <c r="G1006" s="5">
        <v>21</v>
      </c>
      <c r="H1006" s="19">
        <v>252</v>
      </c>
    </row>
    <row r="1007" spans="1:8" x14ac:dyDescent="0.35">
      <c r="A1007">
        <v>1996</v>
      </c>
      <c r="B1007">
        <v>3</v>
      </c>
      <c r="C1007" t="s">
        <v>458</v>
      </c>
      <c r="D1007">
        <v>47</v>
      </c>
      <c r="E1007" t="s">
        <v>72</v>
      </c>
      <c r="F1007" t="s">
        <v>31</v>
      </c>
      <c r="G1007" s="5">
        <v>21</v>
      </c>
      <c r="H1007" s="19">
        <v>179.54999970272101</v>
      </c>
    </row>
    <row r="1008" spans="1:8" x14ac:dyDescent="0.35">
      <c r="A1008">
        <v>1996</v>
      </c>
      <c r="B1008">
        <v>3</v>
      </c>
      <c r="C1008" t="s">
        <v>458</v>
      </c>
      <c r="D1008">
        <v>20</v>
      </c>
      <c r="E1008" t="s">
        <v>86</v>
      </c>
      <c r="F1008" t="s">
        <v>31</v>
      </c>
      <c r="G1008" s="5">
        <v>20</v>
      </c>
      <c r="H1008" s="19">
        <v>1538.999998793</v>
      </c>
    </row>
    <row r="1009" spans="1:8" x14ac:dyDescent="0.35">
      <c r="A1009">
        <v>1996</v>
      </c>
      <c r="B1009">
        <v>3</v>
      </c>
      <c r="C1009" t="s">
        <v>458</v>
      </c>
      <c r="D1009">
        <v>26</v>
      </c>
      <c r="E1009" t="s">
        <v>41</v>
      </c>
      <c r="F1009" t="s">
        <v>31</v>
      </c>
      <c r="G1009" s="5">
        <v>20</v>
      </c>
      <c r="H1009" s="19">
        <v>624.6</v>
      </c>
    </row>
    <row r="1010" spans="1:8" x14ac:dyDescent="0.35">
      <c r="A1010">
        <v>1996</v>
      </c>
      <c r="B1010">
        <v>3</v>
      </c>
      <c r="C1010" t="s">
        <v>458</v>
      </c>
      <c r="D1010">
        <v>36</v>
      </c>
      <c r="E1010" t="s">
        <v>45</v>
      </c>
      <c r="F1010" t="s">
        <v>36</v>
      </c>
      <c r="G1010" s="5">
        <v>20</v>
      </c>
      <c r="H1010" s="19">
        <v>380</v>
      </c>
    </row>
    <row r="1011" spans="1:8" x14ac:dyDescent="0.35">
      <c r="A1011">
        <v>1996</v>
      </c>
      <c r="B1011">
        <v>3</v>
      </c>
      <c r="C1011" t="s">
        <v>458</v>
      </c>
      <c r="D1011">
        <v>57</v>
      </c>
      <c r="E1011" t="s">
        <v>76</v>
      </c>
      <c r="F1011" t="s">
        <v>27</v>
      </c>
      <c r="G1011" s="5">
        <v>20</v>
      </c>
      <c r="H1011" s="19">
        <v>390</v>
      </c>
    </row>
    <row r="1012" spans="1:8" x14ac:dyDescent="0.35">
      <c r="A1012">
        <v>1996</v>
      </c>
      <c r="B1012">
        <v>3</v>
      </c>
      <c r="C1012" t="s">
        <v>458</v>
      </c>
      <c r="D1012">
        <v>45</v>
      </c>
      <c r="E1012" t="s">
        <v>60</v>
      </c>
      <c r="F1012" t="s">
        <v>36</v>
      </c>
      <c r="G1012" s="5">
        <v>15</v>
      </c>
      <c r="H1012" s="19">
        <v>142.5</v>
      </c>
    </row>
    <row r="1013" spans="1:8" x14ac:dyDescent="0.35">
      <c r="A1013">
        <v>1996</v>
      </c>
      <c r="B1013">
        <v>3</v>
      </c>
      <c r="C1013" t="s">
        <v>458</v>
      </c>
      <c r="D1013">
        <v>34</v>
      </c>
      <c r="E1013" t="s">
        <v>69</v>
      </c>
      <c r="F1013" t="s">
        <v>34</v>
      </c>
      <c r="G1013" s="5">
        <v>10</v>
      </c>
      <c r="H1013" s="19">
        <v>140</v>
      </c>
    </row>
    <row r="1014" spans="1:8" x14ac:dyDescent="0.35">
      <c r="A1014">
        <v>1996</v>
      </c>
      <c r="B1014">
        <v>3</v>
      </c>
      <c r="C1014" t="s">
        <v>458</v>
      </c>
      <c r="D1014">
        <v>73</v>
      </c>
      <c r="E1014" t="s">
        <v>73</v>
      </c>
      <c r="F1014" t="s">
        <v>36</v>
      </c>
      <c r="G1014" s="5">
        <v>10</v>
      </c>
      <c r="H1014" s="19">
        <v>150</v>
      </c>
    </row>
    <row r="1015" spans="1:8" x14ac:dyDescent="0.35">
      <c r="A1015">
        <v>1996</v>
      </c>
      <c r="B1015">
        <v>3</v>
      </c>
      <c r="C1015" t="s">
        <v>458</v>
      </c>
      <c r="D1015">
        <v>76</v>
      </c>
      <c r="E1015" t="s">
        <v>55</v>
      </c>
      <c r="F1015" t="s">
        <v>34</v>
      </c>
      <c r="G1015" s="5">
        <v>10</v>
      </c>
      <c r="H1015" s="19">
        <v>180</v>
      </c>
    </row>
    <row r="1016" spans="1:8" x14ac:dyDescent="0.35">
      <c r="A1016">
        <v>1996</v>
      </c>
      <c r="B1016">
        <v>3</v>
      </c>
      <c r="C1016" t="s">
        <v>458</v>
      </c>
      <c r="D1016">
        <v>32</v>
      </c>
      <c r="E1016" t="s">
        <v>100</v>
      </c>
      <c r="F1016" t="s">
        <v>24</v>
      </c>
      <c r="G1016" s="5">
        <v>6</v>
      </c>
      <c r="H1016" s="19">
        <v>192</v>
      </c>
    </row>
    <row r="1017" spans="1:8" x14ac:dyDescent="0.35">
      <c r="A1017">
        <v>1996</v>
      </c>
      <c r="B1017">
        <v>3</v>
      </c>
      <c r="C1017" t="s">
        <v>458</v>
      </c>
      <c r="D1017">
        <v>25</v>
      </c>
      <c r="E1017" t="s">
        <v>80</v>
      </c>
      <c r="F1017" t="s">
        <v>31</v>
      </c>
      <c r="G1017" s="5">
        <v>5</v>
      </c>
      <c r="H1017" s="19">
        <v>70</v>
      </c>
    </row>
    <row r="1018" spans="1:8" x14ac:dyDescent="0.35">
      <c r="A1018">
        <v>1996</v>
      </c>
      <c r="B1018">
        <v>3</v>
      </c>
      <c r="C1018" t="s">
        <v>458</v>
      </c>
      <c r="D1018">
        <v>28</v>
      </c>
      <c r="E1018" t="s">
        <v>70</v>
      </c>
      <c r="F1018" t="s">
        <v>59</v>
      </c>
      <c r="G1018" s="5">
        <v>3</v>
      </c>
      <c r="H1018" s="19">
        <v>136.80000000000001</v>
      </c>
    </row>
    <row r="1019" spans="1:8" x14ac:dyDescent="0.35">
      <c r="A1019">
        <v>1996</v>
      </c>
      <c r="B1019">
        <v>3</v>
      </c>
      <c r="C1019" t="s">
        <v>458</v>
      </c>
      <c r="D1019">
        <v>53</v>
      </c>
      <c r="E1019" t="s">
        <v>25</v>
      </c>
      <c r="F1019" t="s">
        <v>21</v>
      </c>
      <c r="G1019" s="5">
        <v>3</v>
      </c>
      <c r="H1019" s="19">
        <v>98.4</v>
      </c>
    </row>
    <row r="1020" spans="1:8" x14ac:dyDescent="0.35">
      <c r="A1020">
        <v>1996</v>
      </c>
      <c r="B1020">
        <v>3</v>
      </c>
      <c r="C1020" t="s">
        <v>458</v>
      </c>
      <c r="D1020">
        <v>51</v>
      </c>
      <c r="E1020" t="s">
        <v>66</v>
      </c>
      <c r="F1020" t="s">
        <v>59</v>
      </c>
      <c r="G1020" s="5">
        <v>2</v>
      </c>
      <c r="H1020" s="19">
        <v>106</v>
      </c>
    </row>
    <row r="1021" spans="1:8" x14ac:dyDescent="0.35">
      <c r="A1021">
        <v>1996</v>
      </c>
      <c r="B1021">
        <v>4</v>
      </c>
      <c r="C1021" t="s">
        <v>458</v>
      </c>
      <c r="D1021">
        <v>13</v>
      </c>
      <c r="E1021" t="s">
        <v>56</v>
      </c>
      <c r="F1021" t="s">
        <v>36</v>
      </c>
      <c r="G1021" s="5">
        <v>288</v>
      </c>
      <c r="H1021" s="19">
        <v>1584.59999549388</v>
      </c>
    </row>
    <row r="1022" spans="1:8" x14ac:dyDescent="0.35">
      <c r="A1022">
        <v>1996</v>
      </c>
      <c r="B1022">
        <v>4</v>
      </c>
      <c r="C1022" t="s">
        <v>458</v>
      </c>
      <c r="D1022">
        <v>7</v>
      </c>
      <c r="E1022" t="s">
        <v>58</v>
      </c>
      <c r="F1022" t="s">
        <v>59</v>
      </c>
      <c r="G1022" s="5">
        <v>217</v>
      </c>
      <c r="H1022" s="19">
        <v>6510</v>
      </c>
    </row>
    <row r="1023" spans="1:8" x14ac:dyDescent="0.35">
      <c r="A1023">
        <v>1996</v>
      </c>
      <c r="B1023">
        <v>4</v>
      </c>
      <c r="C1023" t="s">
        <v>458</v>
      </c>
      <c r="D1023">
        <v>75</v>
      </c>
      <c r="E1023" t="s">
        <v>54</v>
      </c>
      <c r="F1023" t="s">
        <v>34</v>
      </c>
      <c r="G1023" s="5">
        <v>217</v>
      </c>
      <c r="H1023" s="19">
        <v>1543.0249973554101</v>
      </c>
    </row>
    <row r="1024" spans="1:8" x14ac:dyDescent="0.35">
      <c r="A1024">
        <v>1996</v>
      </c>
      <c r="B1024">
        <v>4</v>
      </c>
      <c r="C1024" t="s">
        <v>458</v>
      </c>
      <c r="D1024">
        <v>24</v>
      </c>
      <c r="E1024" t="s">
        <v>77</v>
      </c>
      <c r="F1024" t="s">
        <v>34</v>
      </c>
      <c r="G1024" s="5">
        <v>200</v>
      </c>
      <c r="H1024" s="19">
        <v>888.75</v>
      </c>
    </row>
    <row r="1025" spans="1:8" x14ac:dyDescent="0.35">
      <c r="A1025">
        <v>1996</v>
      </c>
      <c r="B1025">
        <v>4</v>
      </c>
      <c r="C1025" t="s">
        <v>458</v>
      </c>
      <c r="D1025">
        <v>16</v>
      </c>
      <c r="E1025" t="s">
        <v>46</v>
      </c>
      <c r="F1025" t="s">
        <v>31</v>
      </c>
      <c r="G1025" s="5">
        <v>173</v>
      </c>
      <c r="H1025" s="19">
        <v>2830.38999537155</v>
      </c>
    </row>
    <row r="1026" spans="1:8" x14ac:dyDescent="0.35">
      <c r="A1026">
        <v>1996</v>
      </c>
      <c r="B1026">
        <v>4</v>
      </c>
      <c r="C1026" t="s">
        <v>458</v>
      </c>
      <c r="D1026">
        <v>62</v>
      </c>
      <c r="E1026" t="s">
        <v>30</v>
      </c>
      <c r="F1026" t="s">
        <v>31</v>
      </c>
      <c r="G1026" s="5">
        <v>156</v>
      </c>
      <c r="H1026" s="19">
        <v>6966.0899925067997</v>
      </c>
    </row>
    <row r="1027" spans="1:8" x14ac:dyDescent="0.35">
      <c r="A1027">
        <v>1996</v>
      </c>
      <c r="B1027">
        <v>4</v>
      </c>
      <c r="C1027" t="s">
        <v>458</v>
      </c>
      <c r="D1027">
        <v>31</v>
      </c>
      <c r="E1027" t="s">
        <v>57</v>
      </c>
      <c r="F1027" t="s">
        <v>24</v>
      </c>
      <c r="G1027" s="5">
        <v>153</v>
      </c>
      <c r="H1027" s="19">
        <v>1696.8749976716899</v>
      </c>
    </row>
    <row r="1028" spans="1:8" x14ac:dyDescent="0.35">
      <c r="A1028">
        <v>1996</v>
      </c>
      <c r="B1028">
        <v>4</v>
      </c>
      <c r="C1028" t="s">
        <v>458</v>
      </c>
      <c r="D1028">
        <v>21</v>
      </c>
      <c r="E1028" t="s">
        <v>90</v>
      </c>
      <c r="F1028" t="s">
        <v>31</v>
      </c>
      <c r="G1028" s="5">
        <v>148</v>
      </c>
      <c r="H1028" s="19">
        <v>1419.9999976158099</v>
      </c>
    </row>
    <row r="1029" spans="1:8" x14ac:dyDescent="0.35">
      <c r="A1029">
        <v>1996</v>
      </c>
      <c r="B1029">
        <v>4</v>
      </c>
      <c r="C1029" t="s">
        <v>458</v>
      </c>
      <c r="D1029">
        <v>76</v>
      </c>
      <c r="E1029" t="s">
        <v>55</v>
      </c>
      <c r="F1029" t="s">
        <v>34</v>
      </c>
      <c r="G1029" s="5">
        <v>139</v>
      </c>
      <c r="H1029" s="19">
        <v>2502</v>
      </c>
    </row>
  </sheetData>
  <pageMargins left="0.7" right="0.7" top="0.75" bottom="0.75" header="0.3" footer="0.3"/>
  <drawing r:id="rId1"/>
  <tableParts count="1">
    <tablePart r:id="rId2"/>
  </tableParts>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A2DE34-C17C-4E47-B41C-1B84BDA0C521}">
  <sheetPr codeName="Sheet14"/>
  <dimension ref="A8:G1008"/>
  <sheetViews>
    <sheetView topLeftCell="A847" workbookViewId="0">
      <selection activeCell="D3" sqref="D3:E7"/>
    </sheetView>
  </sheetViews>
  <sheetFormatPr defaultRowHeight="14.5" x14ac:dyDescent="0.35"/>
  <cols>
    <col min="1" max="1" width="6.54296875" customWidth="1"/>
    <col min="2" max="2" width="8.08984375" customWidth="1"/>
    <col min="3" max="3" width="11.1796875" customWidth="1"/>
    <col min="4" max="4" width="28.81640625" bestFit="1" customWidth="1"/>
    <col min="5" max="5" width="15.08984375" customWidth="1"/>
    <col min="6" max="6" width="15.08984375" style="5" customWidth="1"/>
    <col min="7" max="7" width="14.90625" style="19" customWidth="1"/>
    <col min="8" max="8" width="12.7265625" bestFit="1" customWidth="1"/>
  </cols>
  <sheetData>
    <row r="8" spans="1:7" x14ac:dyDescent="0.35">
      <c r="A8" t="s">
        <v>462</v>
      </c>
      <c r="B8" t="s">
        <v>463</v>
      </c>
      <c r="C8" t="s">
        <v>377</v>
      </c>
      <c r="D8" t="s">
        <v>4</v>
      </c>
      <c r="E8" t="s">
        <v>5</v>
      </c>
      <c r="F8" s="5" t="s">
        <v>381</v>
      </c>
      <c r="G8" s="19" t="s">
        <v>375</v>
      </c>
    </row>
    <row r="9" spans="1:7" x14ac:dyDescent="0.35">
      <c r="A9">
        <v>1994</v>
      </c>
      <c r="B9">
        <v>8</v>
      </c>
      <c r="C9">
        <v>2</v>
      </c>
      <c r="D9" t="s">
        <v>33</v>
      </c>
      <c r="E9" t="s">
        <v>34</v>
      </c>
      <c r="F9" s="5">
        <v>105</v>
      </c>
      <c r="G9" s="19">
        <v>1443.9999977350201</v>
      </c>
    </row>
    <row r="10" spans="1:7" x14ac:dyDescent="0.35">
      <c r="A10">
        <v>1994</v>
      </c>
      <c r="B10">
        <v>8</v>
      </c>
      <c r="C10">
        <v>59</v>
      </c>
      <c r="D10" t="s">
        <v>23</v>
      </c>
      <c r="E10" t="s">
        <v>24</v>
      </c>
      <c r="F10" s="5">
        <v>100</v>
      </c>
      <c r="G10" s="19">
        <v>3937.9999816417599</v>
      </c>
    </row>
    <row r="11" spans="1:7" x14ac:dyDescent="0.35">
      <c r="A11">
        <v>1994</v>
      </c>
      <c r="B11">
        <v>8</v>
      </c>
      <c r="C11">
        <v>16</v>
      </c>
      <c r="D11" t="s">
        <v>46</v>
      </c>
      <c r="E11" t="s">
        <v>31</v>
      </c>
      <c r="F11" s="5">
        <v>95</v>
      </c>
      <c r="G11" s="19">
        <v>1112</v>
      </c>
    </row>
    <row r="12" spans="1:7" x14ac:dyDescent="0.35">
      <c r="A12">
        <v>1994</v>
      </c>
      <c r="B12">
        <v>8</v>
      </c>
      <c r="C12">
        <v>33</v>
      </c>
      <c r="D12" t="s">
        <v>78</v>
      </c>
      <c r="E12" t="s">
        <v>24</v>
      </c>
      <c r="F12" s="5">
        <v>85</v>
      </c>
      <c r="G12" s="19">
        <v>161.49999987333999</v>
      </c>
    </row>
    <row r="13" spans="1:7" x14ac:dyDescent="0.35">
      <c r="A13">
        <v>1994</v>
      </c>
      <c r="B13">
        <v>8</v>
      </c>
      <c r="C13">
        <v>5</v>
      </c>
      <c r="D13" t="s">
        <v>51</v>
      </c>
      <c r="E13" t="s">
        <v>39</v>
      </c>
      <c r="F13" s="5">
        <v>77</v>
      </c>
      <c r="G13" s="19">
        <v>1047.1999960988701</v>
      </c>
    </row>
    <row r="14" spans="1:7" x14ac:dyDescent="0.35">
      <c r="A14">
        <v>1994</v>
      </c>
      <c r="B14">
        <v>8</v>
      </c>
      <c r="C14">
        <v>51</v>
      </c>
      <c r="D14" t="s">
        <v>66</v>
      </c>
      <c r="E14" t="s">
        <v>59</v>
      </c>
      <c r="F14" s="5">
        <v>75</v>
      </c>
      <c r="G14" s="19">
        <v>2957.3999911546698</v>
      </c>
    </row>
    <row r="15" spans="1:7" x14ac:dyDescent="0.35">
      <c r="A15">
        <v>1994</v>
      </c>
      <c r="B15">
        <v>8</v>
      </c>
      <c r="C15">
        <v>57</v>
      </c>
      <c r="D15" t="s">
        <v>76</v>
      </c>
      <c r="E15" t="s">
        <v>27</v>
      </c>
      <c r="F15" s="5">
        <v>65</v>
      </c>
      <c r="G15" s="19">
        <v>1002.29999982565</v>
      </c>
    </row>
    <row r="16" spans="1:7" x14ac:dyDescent="0.35">
      <c r="A16">
        <v>1994</v>
      </c>
      <c r="B16">
        <v>8</v>
      </c>
      <c r="C16">
        <v>30</v>
      </c>
      <c r="D16" t="s">
        <v>91</v>
      </c>
      <c r="E16" t="s">
        <v>36</v>
      </c>
      <c r="F16" s="5">
        <v>60</v>
      </c>
      <c r="G16" s="19">
        <v>931.5</v>
      </c>
    </row>
    <row r="17" spans="1:7" x14ac:dyDescent="0.35">
      <c r="A17">
        <v>1994</v>
      </c>
      <c r="B17">
        <v>8</v>
      </c>
      <c r="C17">
        <v>74</v>
      </c>
      <c r="D17" t="s">
        <v>94</v>
      </c>
      <c r="E17" t="s">
        <v>59</v>
      </c>
      <c r="F17" s="5">
        <v>57</v>
      </c>
      <c r="G17" s="19">
        <v>384</v>
      </c>
    </row>
    <row r="18" spans="1:7" x14ac:dyDescent="0.35">
      <c r="A18">
        <v>1994</v>
      </c>
      <c r="B18">
        <v>8</v>
      </c>
      <c r="C18">
        <v>41</v>
      </c>
      <c r="D18" t="s">
        <v>44</v>
      </c>
      <c r="E18" t="s">
        <v>36</v>
      </c>
      <c r="F18" s="5">
        <v>51</v>
      </c>
      <c r="G18" s="19">
        <v>333.02499885261</v>
      </c>
    </row>
    <row r="19" spans="1:7" x14ac:dyDescent="0.35">
      <c r="A19">
        <v>1994</v>
      </c>
      <c r="B19">
        <v>8</v>
      </c>
      <c r="C19">
        <v>40</v>
      </c>
      <c r="D19" t="s">
        <v>50</v>
      </c>
      <c r="E19" t="s">
        <v>36</v>
      </c>
      <c r="F19" s="5">
        <v>50</v>
      </c>
      <c r="G19" s="19">
        <v>735</v>
      </c>
    </row>
    <row r="20" spans="1:7" x14ac:dyDescent="0.35">
      <c r="A20">
        <v>1994</v>
      </c>
      <c r="B20">
        <v>8</v>
      </c>
      <c r="C20">
        <v>39</v>
      </c>
      <c r="D20" t="s">
        <v>87</v>
      </c>
      <c r="E20" t="s">
        <v>34</v>
      </c>
      <c r="F20" s="5">
        <v>48</v>
      </c>
      <c r="G20" s="19">
        <v>691.19999999999902</v>
      </c>
    </row>
    <row r="21" spans="1:7" x14ac:dyDescent="0.35">
      <c r="A21">
        <v>1994</v>
      </c>
      <c r="B21">
        <v>8</v>
      </c>
      <c r="C21">
        <v>24</v>
      </c>
      <c r="D21" t="s">
        <v>77</v>
      </c>
      <c r="E21" t="s">
        <v>34</v>
      </c>
      <c r="F21" s="5">
        <v>43</v>
      </c>
      <c r="G21" s="19">
        <v>146.69999967813399</v>
      </c>
    </row>
    <row r="22" spans="1:7" x14ac:dyDescent="0.35">
      <c r="A22">
        <v>1994</v>
      </c>
      <c r="B22">
        <v>8</v>
      </c>
      <c r="C22">
        <v>70</v>
      </c>
      <c r="D22" t="s">
        <v>96</v>
      </c>
      <c r="E22" t="s">
        <v>34</v>
      </c>
      <c r="F22" s="5">
        <v>41</v>
      </c>
      <c r="G22" s="19">
        <v>429</v>
      </c>
    </row>
    <row r="23" spans="1:7" x14ac:dyDescent="0.35">
      <c r="A23">
        <v>1994</v>
      </c>
      <c r="B23">
        <v>8</v>
      </c>
      <c r="C23">
        <v>20</v>
      </c>
      <c r="D23" t="s">
        <v>86</v>
      </c>
      <c r="E23" t="s">
        <v>31</v>
      </c>
      <c r="F23" s="5">
        <v>40</v>
      </c>
      <c r="G23" s="19">
        <v>2462.3999980688</v>
      </c>
    </row>
    <row r="24" spans="1:7" x14ac:dyDescent="0.35">
      <c r="A24">
        <v>1994</v>
      </c>
      <c r="B24">
        <v>8</v>
      </c>
      <c r="C24">
        <v>49</v>
      </c>
      <c r="D24" t="s">
        <v>62</v>
      </c>
      <c r="E24" t="s">
        <v>31</v>
      </c>
      <c r="F24" s="5">
        <v>40</v>
      </c>
      <c r="G24" s="19">
        <v>640</v>
      </c>
    </row>
    <row r="25" spans="1:7" x14ac:dyDescent="0.35">
      <c r="A25">
        <v>1994</v>
      </c>
      <c r="B25">
        <v>8</v>
      </c>
      <c r="C25">
        <v>60</v>
      </c>
      <c r="D25" t="s">
        <v>29</v>
      </c>
      <c r="E25" t="s">
        <v>24</v>
      </c>
      <c r="F25" s="5">
        <v>40</v>
      </c>
      <c r="G25" s="19">
        <v>1088</v>
      </c>
    </row>
    <row r="26" spans="1:7" x14ac:dyDescent="0.35">
      <c r="A26">
        <v>1994</v>
      </c>
      <c r="B26">
        <v>8</v>
      </c>
      <c r="C26">
        <v>65</v>
      </c>
      <c r="D26" t="s">
        <v>88</v>
      </c>
      <c r="E26" t="s">
        <v>39</v>
      </c>
      <c r="F26" s="5">
        <v>35</v>
      </c>
      <c r="G26" s="19">
        <v>550.19999849796295</v>
      </c>
    </row>
    <row r="27" spans="1:7" x14ac:dyDescent="0.35">
      <c r="A27">
        <v>1994</v>
      </c>
      <c r="B27">
        <v>8</v>
      </c>
      <c r="C27">
        <v>17</v>
      </c>
      <c r="D27" t="s">
        <v>22</v>
      </c>
      <c r="E27" t="s">
        <v>21</v>
      </c>
      <c r="F27" s="5">
        <v>30</v>
      </c>
      <c r="G27" s="19">
        <v>936</v>
      </c>
    </row>
    <row r="28" spans="1:7" x14ac:dyDescent="0.35">
      <c r="A28">
        <v>1994</v>
      </c>
      <c r="B28">
        <v>8</v>
      </c>
      <c r="C28">
        <v>21</v>
      </c>
      <c r="D28" t="s">
        <v>90</v>
      </c>
      <c r="E28" t="s">
        <v>31</v>
      </c>
      <c r="F28" s="5">
        <v>30</v>
      </c>
      <c r="G28" s="19">
        <v>240</v>
      </c>
    </row>
    <row r="29" spans="1:7" x14ac:dyDescent="0.35">
      <c r="A29">
        <v>1994</v>
      </c>
      <c r="B29">
        <v>8</v>
      </c>
      <c r="C29">
        <v>72</v>
      </c>
      <c r="D29" t="s">
        <v>42</v>
      </c>
      <c r="E29" t="s">
        <v>24</v>
      </c>
      <c r="F29" s="5">
        <v>29</v>
      </c>
      <c r="G29" s="19">
        <v>813.39999958574697</v>
      </c>
    </row>
    <row r="30" spans="1:7" x14ac:dyDescent="0.35">
      <c r="A30">
        <v>1994</v>
      </c>
      <c r="B30">
        <v>8</v>
      </c>
      <c r="C30">
        <v>77</v>
      </c>
      <c r="D30" t="s">
        <v>107</v>
      </c>
      <c r="E30" t="s">
        <v>39</v>
      </c>
      <c r="F30" s="5">
        <v>27</v>
      </c>
      <c r="G30" s="19">
        <v>280.8</v>
      </c>
    </row>
    <row r="31" spans="1:7" x14ac:dyDescent="0.35">
      <c r="A31">
        <v>1994</v>
      </c>
      <c r="B31">
        <v>8</v>
      </c>
      <c r="C31">
        <v>27</v>
      </c>
      <c r="D31" t="s">
        <v>89</v>
      </c>
      <c r="E31" t="s">
        <v>31</v>
      </c>
      <c r="F31" s="5">
        <v>25</v>
      </c>
      <c r="G31" s="19">
        <v>877.5</v>
      </c>
    </row>
    <row r="32" spans="1:7" x14ac:dyDescent="0.35">
      <c r="A32">
        <v>1994</v>
      </c>
      <c r="B32">
        <v>8</v>
      </c>
      <c r="C32">
        <v>36</v>
      </c>
      <c r="D32" t="s">
        <v>45</v>
      </c>
      <c r="E32" t="s">
        <v>36</v>
      </c>
      <c r="F32" s="5">
        <v>25</v>
      </c>
      <c r="G32" s="19">
        <v>380</v>
      </c>
    </row>
    <row r="33" spans="1:7" x14ac:dyDescent="0.35">
      <c r="A33">
        <v>1994</v>
      </c>
      <c r="B33">
        <v>8</v>
      </c>
      <c r="C33">
        <v>55</v>
      </c>
      <c r="D33" t="s">
        <v>32</v>
      </c>
      <c r="E33" t="s">
        <v>21</v>
      </c>
      <c r="F33" s="5">
        <v>21</v>
      </c>
      <c r="G33" s="19">
        <v>342.71999759673997</v>
      </c>
    </row>
    <row r="34" spans="1:7" x14ac:dyDescent="0.35">
      <c r="A34">
        <v>1994</v>
      </c>
      <c r="B34">
        <v>8</v>
      </c>
      <c r="C34">
        <v>31</v>
      </c>
      <c r="D34" t="s">
        <v>57</v>
      </c>
      <c r="E34" t="s">
        <v>24</v>
      </c>
      <c r="F34" s="5">
        <v>20</v>
      </c>
      <c r="G34" s="19">
        <v>200</v>
      </c>
    </row>
    <row r="35" spans="1:7" x14ac:dyDescent="0.35">
      <c r="A35">
        <v>1994</v>
      </c>
      <c r="B35">
        <v>8</v>
      </c>
      <c r="C35">
        <v>35</v>
      </c>
      <c r="D35" t="s">
        <v>49</v>
      </c>
      <c r="E35" t="s">
        <v>34</v>
      </c>
      <c r="F35" s="5">
        <v>20</v>
      </c>
      <c r="G35" s="19">
        <v>288</v>
      </c>
    </row>
    <row r="36" spans="1:7" x14ac:dyDescent="0.35">
      <c r="A36">
        <v>1994</v>
      </c>
      <c r="B36">
        <v>8</v>
      </c>
      <c r="C36">
        <v>7</v>
      </c>
      <c r="D36" t="s">
        <v>58</v>
      </c>
      <c r="E36" t="s">
        <v>59</v>
      </c>
      <c r="F36" s="5">
        <v>15</v>
      </c>
      <c r="G36" s="19">
        <v>360</v>
      </c>
    </row>
    <row r="37" spans="1:7" x14ac:dyDescent="0.35">
      <c r="A37">
        <v>1994</v>
      </c>
      <c r="B37">
        <v>8</v>
      </c>
      <c r="C37">
        <v>76</v>
      </c>
      <c r="D37" t="s">
        <v>55</v>
      </c>
      <c r="E37" t="s">
        <v>34</v>
      </c>
      <c r="F37" s="5">
        <v>15</v>
      </c>
      <c r="G37" s="19">
        <v>183.59999871253899</v>
      </c>
    </row>
    <row r="38" spans="1:7" x14ac:dyDescent="0.35">
      <c r="A38">
        <v>1994</v>
      </c>
      <c r="B38">
        <v>8</v>
      </c>
      <c r="C38">
        <v>53</v>
      </c>
      <c r="D38" t="s">
        <v>25</v>
      </c>
      <c r="E38" t="s">
        <v>21</v>
      </c>
      <c r="F38" s="5">
        <v>15</v>
      </c>
      <c r="G38" s="19">
        <v>393</v>
      </c>
    </row>
    <row r="39" spans="1:7" x14ac:dyDescent="0.35">
      <c r="A39">
        <v>1994</v>
      </c>
      <c r="B39">
        <v>8</v>
      </c>
      <c r="C39">
        <v>62</v>
      </c>
      <c r="D39" t="s">
        <v>30</v>
      </c>
      <c r="E39" t="s">
        <v>31</v>
      </c>
      <c r="F39" s="5">
        <v>15</v>
      </c>
      <c r="G39" s="19">
        <v>443.25</v>
      </c>
    </row>
    <row r="40" spans="1:7" x14ac:dyDescent="0.35">
      <c r="A40">
        <v>1994</v>
      </c>
      <c r="B40">
        <v>8</v>
      </c>
      <c r="C40">
        <v>11</v>
      </c>
      <c r="D40" t="s">
        <v>92</v>
      </c>
      <c r="E40" t="s">
        <v>24</v>
      </c>
      <c r="F40" s="5">
        <v>12</v>
      </c>
      <c r="G40" s="19">
        <v>168</v>
      </c>
    </row>
    <row r="41" spans="1:7" x14ac:dyDescent="0.35">
      <c r="A41">
        <v>1994</v>
      </c>
      <c r="B41">
        <v>8</v>
      </c>
      <c r="C41">
        <v>12</v>
      </c>
      <c r="D41" t="s">
        <v>28</v>
      </c>
      <c r="E41" t="s">
        <v>24</v>
      </c>
      <c r="F41" s="5">
        <v>12</v>
      </c>
      <c r="G41" s="19">
        <v>346.559999728202</v>
      </c>
    </row>
    <row r="42" spans="1:7" x14ac:dyDescent="0.35">
      <c r="A42">
        <v>1994</v>
      </c>
      <c r="B42">
        <v>8</v>
      </c>
      <c r="C42">
        <v>29</v>
      </c>
      <c r="D42" t="s">
        <v>20</v>
      </c>
      <c r="E42" t="s">
        <v>21</v>
      </c>
      <c r="F42" s="5">
        <v>10</v>
      </c>
      <c r="G42" s="19">
        <v>990</v>
      </c>
    </row>
    <row r="43" spans="1:7" x14ac:dyDescent="0.35">
      <c r="A43">
        <v>1994</v>
      </c>
      <c r="B43">
        <v>8</v>
      </c>
      <c r="C43">
        <v>42</v>
      </c>
      <c r="D43" t="s">
        <v>68</v>
      </c>
      <c r="E43" t="s">
        <v>27</v>
      </c>
      <c r="F43" s="5">
        <v>10</v>
      </c>
      <c r="G43" s="19">
        <v>98</v>
      </c>
    </row>
    <row r="44" spans="1:7" x14ac:dyDescent="0.35">
      <c r="A44">
        <v>1994</v>
      </c>
      <c r="B44">
        <v>8</v>
      </c>
      <c r="C44">
        <v>14</v>
      </c>
      <c r="D44" t="s">
        <v>63</v>
      </c>
      <c r="E44" t="s">
        <v>59</v>
      </c>
      <c r="F44" s="5">
        <v>9</v>
      </c>
      <c r="G44" s="19">
        <v>167.4</v>
      </c>
    </row>
    <row r="45" spans="1:7" x14ac:dyDescent="0.35">
      <c r="A45">
        <v>1994</v>
      </c>
      <c r="B45">
        <v>8</v>
      </c>
      <c r="C45">
        <v>22</v>
      </c>
      <c r="D45" t="s">
        <v>65</v>
      </c>
      <c r="E45" t="s">
        <v>27</v>
      </c>
      <c r="F45" s="5">
        <v>6</v>
      </c>
      <c r="G45" s="19">
        <v>95.759999924898096</v>
      </c>
    </row>
    <row r="46" spans="1:7" x14ac:dyDescent="0.35">
      <c r="A46">
        <v>1994</v>
      </c>
      <c r="B46">
        <v>8</v>
      </c>
      <c r="C46">
        <v>32</v>
      </c>
      <c r="D46" t="s">
        <v>100</v>
      </c>
      <c r="E46" t="s">
        <v>24</v>
      </c>
      <c r="F46" s="5">
        <v>6</v>
      </c>
      <c r="G46" s="19">
        <v>122.87999954223601</v>
      </c>
    </row>
    <row r="47" spans="1:7" x14ac:dyDescent="0.35">
      <c r="A47">
        <v>1994</v>
      </c>
      <c r="B47">
        <v>8</v>
      </c>
      <c r="C47">
        <v>56</v>
      </c>
      <c r="D47" t="s">
        <v>26</v>
      </c>
      <c r="E47" t="s">
        <v>27</v>
      </c>
      <c r="F47" s="5">
        <v>2</v>
      </c>
      <c r="G47" s="19">
        <v>60.8</v>
      </c>
    </row>
    <row r="48" spans="1:7" x14ac:dyDescent="0.35">
      <c r="A48">
        <v>1994</v>
      </c>
      <c r="B48">
        <v>8</v>
      </c>
      <c r="C48">
        <v>37</v>
      </c>
      <c r="D48" t="s">
        <v>61</v>
      </c>
      <c r="E48" t="s">
        <v>36</v>
      </c>
      <c r="F48" s="5">
        <v>1</v>
      </c>
      <c r="G48" s="19">
        <v>20.8</v>
      </c>
    </row>
    <row r="49" spans="1:7" x14ac:dyDescent="0.35">
      <c r="A49">
        <v>1994</v>
      </c>
      <c r="B49">
        <v>9</v>
      </c>
      <c r="C49">
        <v>35</v>
      </c>
      <c r="D49" t="s">
        <v>49</v>
      </c>
      <c r="E49" t="s">
        <v>34</v>
      </c>
      <c r="F49" s="5">
        <v>104</v>
      </c>
      <c r="G49" s="19">
        <v>1497.6</v>
      </c>
    </row>
    <row r="50" spans="1:7" x14ac:dyDescent="0.35">
      <c r="A50">
        <v>1994</v>
      </c>
      <c r="B50">
        <v>9</v>
      </c>
      <c r="C50">
        <v>40</v>
      </c>
      <c r="D50" t="s">
        <v>50</v>
      </c>
      <c r="E50" t="s">
        <v>36</v>
      </c>
      <c r="F50" s="5">
        <v>100</v>
      </c>
      <c r="G50" s="19">
        <v>1308.29999759048</v>
      </c>
    </row>
    <row r="51" spans="1:7" x14ac:dyDescent="0.35">
      <c r="A51">
        <v>1994</v>
      </c>
      <c r="B51">
        <v>9</v>
      </c>
      <c r="C51">
        <v>60</v>
      </c>
      <c r="D51" t="s">
        <v>29</v>
      </c>
      <c r="E51" t="s">
        <v>24</v>
      </c>
      <c r="F51" s="5">
        <v>76</v>
      </c>
      <c r="G51" s="19">
        <v>1931.2</v>
      </c>
    </row>
    <row r="52" spans="1:7" x14ac:dyDescent="0.35">
      <c r="A52">
        <v>1994</v>
      </c>
      <c r="B52">
        <v>9</v>
      </c>
      <c r="C52">
        <v>1</v>
      </c>
      <c r="D52" t="s">
        <v>43</v>
      </c>
      <c r="E52" t="s">
        <v>34</v>
      </c>
      <c r="F52" s="5">
        <v>63</v>
      </c>
      <c r="G52" s="19">
        <v>777.59999806880899</v>
      </c>
    </row>
    <row r="53" spans="1:7" x14ac:dyDescent="0.35">
      <c r="A53">
        <v>1994</v>
      </c>
      <c r="B53">
        <v>9</v>
      </c>
      <c r="C53">
        <v>44</v>
      </c>
      <c r="D53" t="s">
        <v>52</v>
      </c>
      <c r="E53" t="s">
        <v>39</v>
      </c>
      <c r="F53" s="5">
        <v>61</v>
      </c>
      <c r="G53" s="19">
        <v>908.29999944567601</v>
      </c>
    </row>
    <row r="54" spans="1:7" x14ac:dyDescent="0.35">
      <c r="A54">
        <v>1994</v>
      </c>
      <c r="B54">
        <v>9</v>
      </c>
      <c r="C54">
        <v>31</v>
      </c>
      <c r="D54" t="s">
        <v>57</v>
      </c>
      <c r="E54" t="s">
        <v>24</v>
      </c>
      <c r="F54" s="5">
        <v>55</v>
      </c>
      <c r="G54" s="19">
        <v>542.49999988824095</v>
      </c>
    </row>
    <row r="55" spans="1:7" x14ac:dyDescent="0.35">
      <c r="A55">
        <v>1994</v>
      </c>
      <c r="B55">
        <v>9</v>
      </c>
      <c r="C55">
        <v>62</v>
      </c>
      <c r="D55" t="s">
        <v>30</v>
      </c>
      <c r="E55" t="s">
        <v>31</v>
      </c>
      <c r="F55" s="5">
        <v>52</v>
      </c>
      <c r="G55" s="19">
        <v>2048.8000000000002</v>
      </c>
    </row>
    <row r="56" spans="1:7" x14ac:dyDescent="0.35">
      <c r="A56">
        <v>1994</v>
      </c>
      <c r="B56">
        <v>9</v>
      </c>
      <c r="C56">
        <v>33</v>
      </c>
      <c r="D56" t="s">
        <v>78</v>
      </c>
      <c r="E56" t="s">
        <v>24</v>
      </c>
      <c r="F56" s="5">
        <v>44</v>
      </c>
      <c r="G56" s="19">
        <v>88</v>
      </c>
    </row>
    <row r="57" spans="1:7" x14ac:dyDescent="0.35">
      <c r="A57">
        <v>1994</v>
      </c>
      <c r="B57">
        <v>9</v>
      </c>
      <c r="C57">
        <v>75</v>
      </c>
      <c r="D57" t="s">
        <v>54</v>
      </c>
      <c r="E57" t="s">
        <v>34</v>
      </c>
      <c r="F57" s="5">
        <v>42</v>
      </c>
      <c r="G57" s="19">
        <v>260.39999999999998</v>
      </c>
    </row>
    <row r="58" spans="1:7" x14ac:dyDescent="0.35">
      <c r="A58">
        <v>1994</v>
      </c>
      <c r="B58">
        <v>9</v>
      </c>
      <c r="C58">
        <v>16</v>
      </c>
      <c r="D58" t="s">
        <v>46</v>
      </c>
      <c r="E58" t="s">
        <v>31</v>
      </c>
      <c r="F58" s="5">
        <v>40</v>
      </c>
      <c r="G58" s="19">
        <v>472.59999668598101</v>
      </c>
    </row>
    <row r="59" spans="1:7" x14ac:dyDescent="0.35">
      <c r="A59">
        <v>1994</v>
      </c>
      <c r="B59">
        <v>9</v>
      </c>
      <c r="C59">
        <v>24</v>
      </c>
      <c r="D59" t="s">
        <v>77</v>
      </c>
      <c r="E59" t="s">
        <v>34</v>
      </c>
      <c r="F59" s="5">
        <v>40</v>
      </c>
      <c r="G59" s="19">
        <v>141.83999996781299</v>
      </c>
    </row>
    <row r="60" spans="1:7" x14ac:dyDescent="0.35">
      <c r="A60">
        <v>1994</v>
      </c>
      <c r="B60">
        <v>9</v>
      </c>
      <c r="C60">
        <v>43</v>
      </c>
      <c r="D60" t="s">
        <v>105</v>
      </c>
      <c r="E60" t="s">
        <v>34</v>
      </c>
      <c r="F60" s="5">
        <v>40</v>
      </c>
      <c r="G60" s="19">
        <v>1472</v>
      </c>
    </row>
    <row r="61" spans="1:7" x14ac:dyDescent="0.35">
      <c r="A61">
        <v>1994</v>
      </c>
      <c r="B61">
        <v>9</v>
      </c>
      <c r="C61">
        <v>10</v>
      </c>
      <c r="D61" t="s">
        <v>35</v>
      </c>
      <c r="E61" t="s">
        <v>36</v>
      </c>
      <c r="F61" s="5">
        <v>39</v>
      </c>
      <c r="G61" s="19">
        <v>937.43999955654101</v>
      </c>
    </row>
    <row r="62" spans="1:7" x14ac:dyDescent="0.35">
      <c r="A62">
        <v>1994</v>
      </c>
      <c r="B62">
        <v>9</v>
      </c>
      <c r="C62">
        <v>53</v>
      </c>
      <c r="D62" t="s">
        <v>25</v>
      </c>
      <c r="E62" t="s">
        <v>21</v>
      </c>
      <c r="F62" s="5">
        <v>36</v>
      </c>
      <c r="G62" s="19">
        <v>754.55999718904502</v>
      </c>
    </row>
    <row r="63" spans="1:7" x14ac:dyDescent="0.35">
      <c r="A63">
        <v>1994</v>
      </c>
      <c r="B63">
        <v>9</v>
      </c>
      <c r="C63">
        <v>72</v>
      </c>
      <c r="D63" t="s">
        <v>42</v>
      </c>
      <c r="E63" t="s">
        <v>24</v>
      </c>
      <c r="F63" s="5">
        <v>34</v>
      </c>
      <c r="G63" s="19">
        <v>945.2</v>
      </c>
    </row>
    <row r="64" spans="1:7" x14ac:dyDescent="0.35">
      <c r="A64">
        <v>1994</v>
      </c>
      <c r="B64">
        <v>9</v>
      </c>
      <c r="C64">
        <v>76</v>
      </c>
      <c r="D64" t="s">
        <v>55</v>
      </c>
      <c r="E64" t="s">
        <v>34</v>
      </c>
      <c r="F64" s="5">
        <v>33</v>
      </c>
      <c r="G64" s="19">
        <v>451.43999964594798</v>
      </c>
    </row>
    <row r="65" spans="1:7" x14ac:dyDescent="0.35">
      <c r="A65">
        <v>1994</v>
      </c>
      <c r="B65">
        <v>9</v>
      </c>
      <c r="C65">
        <v>3</v>
      </c>
      <c r="D65" t="s">
        <v>98</v>
      </c>
      <c r="E65" t="s">
        <v>39</v>
      </c>
      <c r="F65" s="5">
        <v>30</v>
      </c>
      <c r="G65" s="19">
        <v>240</v>
      </c>
    </row>
    <row r="66" spans="1:7" x14ac:dyDescent="0.35">
      <c r="A66">
        <v>1994</v>
      </c>
      <c r="B66">
        <v>9</v>
      </c>
      <c r="C66">
        <v>13</v>
      </c>
      <c r="D66" t="s">
        <v>56</v>
      </c>
      <c r="E66" t="s">
        <v>36</v>
      </c>
      <c r="F66" s="5">
        <v>30</v>
      </c>
      <c r="G66" s="19">
        <v>134.399999856948</v>
      </c>
    </row>
    <row r="67" spans="1:7" x14ac:dyDescent="0.35">
      <c r="A67">
        <v>1994</v>
      </c>
      <c r="B67">
        <v>9</v>
      </c>
      <c r="C67">
        <v>17</v>
      </c>
      <c r="D67" t="s">
        <v>22</v>
      </c>
      <c r="E67" t="s">
        <v>21</v>
      </c>
      <c r="F67" s="5">
        <v>30</v>
      </c>
      <c r="G67" s="19">
        <v>819</v>
      </c>
    </row>
    <row r="68" spans="1:7" x14ac:dyDescent="0.35">
      <c r="A68">
        <v>1994</v>
      </c>
      <c r="B68">
        <v>9</v>
      </c>
      <c r="C68">
        <v>36</v>
      </c>
      <c r="D68" t="s">
        <v>45</v>
      </c>
      <c r="E68" t="s">
        <v>36</v>
      </c>
      <c r="F68" s="5">
        <v>30</v>
      </c>
      <c r="G68" s="19">
        <v>456</v>
      </c>
    </row>
    <row r="69" spans="1:7" x14ac:dyDescent="0.35">
      <c r="A69">
        <v>1994</v>
      </c>
      <c r="B69">
        <v>9</v>
      </c>
      <c r="C69">
        <v>20</v>
      </c>
      <c r="D69" t="s">
        <v>86</v>
      </c>
      <c r="E69" t="s">
        <v>31</v>
      </c>
      <c r="F69" s="5">
        <v>26</v>
      </c>
      <c r="G69" s="19">
        <v>1684.8</v>
      </c>
    </row>
    <row r="70" spans="1:7" x14ac:dyDescent="0.35">
      <c r="A70">
        <v>1994</v>
      </c>
      <c r="B70">
        <v>9</v>
      </c>
      <c r="C70">
        <v>73</v>
      </c>
      <c r="D70" t="s">
        <v>73</v>
      </c>
      <c r="E70" t="s">
        <v>36</v>
      </c>
      <c r="F70" s="5">
        <v>25</v>
      </c>
      <c r="G70" s="19">
        <v>300</v>
      </c>
    </row>
    <row r="71" spans="1:7" x14ac:dyDescent="0.35">
      <c r="A71">
        <v>1994</v>
      </c>
      <c r="B71">
        <v>9</v>
      </c>
      <c r="C71">
        <v>59</v>
      </c>
      <c r="D71" t="s">
        <v>23</v>
      </c>
      <c r="E71" t="s">
        <v>24</v>
      </c>
      <c r="F71" s="5">
        <v>21</v>
      </c>
      <c r="G71" s="19">
        <v>910.79999980330399</v>
      </c>
    </row>
    <row r="72" spans="1:7" x14ac:dyDescent="0.35">
      <c r="A72">
        <v>1994</v>
      </c>
      <c r="B72">
        <v>9</v>
      </c>
      <c r="C72">
        <v>5</v>
      </c>
      <c r="D72" t="s">
        <v>51</v>
      </c>
      <c r="E72" t="s">
        <v>39</v>
      </c>
      <c r="F72" s="5">
        <v>20</v>
      </c>
      <c r="G72" s="19">
        <v>340</v>
      </c>
    </row>
    <row r="73" spans="1:7" x14ac:dyDescent="0.35">
      <c r="A73">
        <v>1994</v>
      </c>
      <c r="B73">
        <v>9</v>
      </c>
      <c r="C73">
        <v>15</v>
      </c>
      <c r="D73" t="s">
        <v>67</v>
      </c>
      <c r="E73" t="s">
        <v>39</v>
      </c>
      <c r="F73" s="5">
        <v>20</v>
      </c>
      <c r="G73" s="19">
        <v>248</v>
      </c>
    </row>
    <row r="74" spans="1:7" x14ac:dyDescent="0.35">
      <c r="A74">
        <v>1994</v>
      </c>
      <c r="B74">
        <v>9</v>
      </c>
      <c r="C74">
        <v>28</v>
      </c>
      <c r="D74" t="s">
        <v>70</v>
      </c>
      <c r="E74" t="s">
        <v>59</v>
      </c>
      <c r="F74" s="5">
        <v>20</v>
      </c>
      <c r="G74" s="19">
        <v>728</v>
      </c>
    </row>
    <row r="75" spans="1:7" x14ac:dyDescent="0.35">
      <c r="A75">
        <v>1994</v>
      </c>
      <c r="B75">
        <v>9</v>
      </c>
      <c r="C75">
        <v>34</v>
      </c>
      <c r="D75" t="s">
        <v>69</v>
      </c>
      <c r="E75" t="s">
        <v>34</v>
      </c>
      <c r="F75" s="5">
        <v>20</v>
      </c>
      <c r="G75" s="19">
        <v>224</v>
      </c>
    </row>
    <row r="76" spans="1:7" x14ac:dyDescent="0.35">
      <c r="A76">
        <v>1994</v>
      </c>
      <c r="B76">
        <v>9</v>
      </c>
      <c r="C76">
        <v>55</v>
      </c>
      <c r="D76" t="s">
        <v>32</v>
      </c>
      <c r="E76" t="s">
        <v>21</v>
      </c>
      <c r="F76" s="5">
        <v>20</v>
      </c>
      <c r="G76" s="19">
        <v>384</v>
      </c>
    </row>
    <row r="77" spans="1:7" x14ac:dyDescent="0.35">
      <c r="A77">
        <v>1994</v>
      </c>
      <c r="B77">
        <v>9</v>
      </c>
      <c r="C77">
        <v>71</v>
      </c>
      <c r="D77" t="s">
        <v>40</v>
      </c>
      <c r="E77" t="s">
        <v>24</v>
      </c>
      <c r="F77" s="5">
        <v>20</v>
      </c>
      <c r="G77" s="19">
        <v>344</v>
      </c>
    </row>
    <row r="78" spans="1:7" x14ac:dyDescent="0.35">
      <c r="A78">
        <v>1994</v>
      </c>
      <c r="B78">
        <v>9</v>
      </c>
      <c r="C78">
        <v>19</v>
      </c>
      <c r="D78" t="s">
        <v>71</v>
      </c>
      <c r="E78" t="s">
        <v>31</v>
      </c>
      <c r="F78" s="5">
        <v>19</v>
      </c>
      <c r="G78" s="19">
        <v>138.69999999999999</v>
      </c>
    </row>
    <row r="79" spans="1:7" x14ac:dyDescent="0.35">
      <c r="A79">
        <v>1994</v>
      </c>
      <c r="B79">
        <v>9</v>
      </c>
      <c r="C79">
        <v>27</v>
      </c>
      <c r="D79" t="s">
        <v>89</v>
      </c>
      <c r="E79" t="s">
        <v>31</v>
      </c>
      <c r="F79" s="5">
        <v>15</v>
      </c>
      <c r="G79" s="19">
        <v>394.875</v>
      </c>
    </row>
    <row r="80" spans="1:7" x14ac:dyDescent="0.35">
      <c r="A80">
        <v>1994</v>
      </c>
      <c r="B80">
        <v>9</v>
      </c>
      <c r="C80">
        <v>29</v>
      </c>
      <c r="D80" t="s">
        <v>20</v>
      </c>
      <c r="E80" t="s">
        <v>21</v>
      </c>
      <c r="F80" s="5">
        <v>15</v>
      </c>
      <c r="G80" s="19">
        <v>1485</v>
      </c>
    </row>
    <row r="81" spans="1:7" x14ac:dyDescent="0.35">
      <c r="A81">
        <v>1994</v>
      </c>
      <c r="B81">
        <v>9</v>
      </c>
      <c r="C81">
        <v>46</v>
      </c>
      <c r="D81" t="s">
        <v>64</v>
      </c>
      <c r="E81" t="s">
        <v>36</v>
      </c>
      <c r="F81" s="5">
        <v>15</v>
      </c>
      <c r="G81" s="19">
        <v>122.399999141693</v>
      </c>
    </row>
    <row r="82" spans="1:7" x14ac:dyDescent="0.35">
      <c r="A82">
        <v>1994</v>
      </c>
      <c r="B82">
        <v>9</v>
      </c>
      <c r="C82">
        <v>49</v>
      </c>
      <c r="D82" t="s">
        <v>62</v>
      </c>
      <c r="E82" t="s">
        <v>31</v>
      </c>
      <c r="F82" s="5">
        <v>15</v>
      </c>
      <c r="G82" s="19">
        <v>240</v>
      </c>
    </row>
    <row r="83" spans="1:7" x14ac:dyDescent="0.35">
      <c r="A83">
        <v>1994</v>
      </c>
      <c r="B83">
        <v>9</v>
      </c>
      <c r="C83">
        <v>63</v>
      </c>
      <c r="D83" t="s">
        <v>38</v>
      </c>
      <c r="E83" t="s">
        <v>39</v>
      </c>
      <c r="F83" s="5">
        <v>13</v>
      </c>
      <c r="G83" s="19">
        <v>456.3</v>
      </c>
    </row>
    <row r="84" spans="1:7" x14ac:dyDescent="0.35">
      <c r="A84">
        <v>1994</v>
      </c>
      <c r="B84">
        <v>9</v>
      </c>
      <c r="C84">
        <v>18</v>
      </c>
      <c r="D84" t="s">
        <v>97</v>
      </c>
      <c r="E84" t="s">
        <v>36</v>
      </c>
      <c r="F84" s="5">
        <v>12</v>
      </c>
      <c r="G84" s="19">
        <v>600</v>
      </c>
    </row>
    <row r="85" spans="1:7" x14ac:dyDescent="0.35">
      <c r="A85">
        <v>1994</v>
      </c>
      <c r="B85">
        <v>9</v>
      </c>
      <c r="C85">
        <v>77</v>
      </c>
      <c r="D85" t="s">
        <v>107</v>
      </c>
      <c r="E85" t="s">
        <v>39</v>
      </c>
      <c r="F85" s="5">
        <v>10</v>
      </c>
      <c r="G85" s="19">
        <v>104</v>
      </c>
    </row>
    <row r="86" spans="1:7" x14ac:dyDescent="0.35">
      <c r="A86">
        <v>1994</v>
      </c>
      <c r="B86">
        <v>9</v>
      </c>
      <c r="C86">
        <v>54</v>
      </c>
      <c r="D86" t="s">
        <v>74</v>
      </c>
      <c r="E86" t="s">
        <v>21</v>
      </c>
      <c r="F86" s="5">
        <v>10</v>
      </c>
      <c r="G86" s="19">
        <v>53.099999912083099</v>
      </c>
    </row>
    <row r="87" spans="1:7" x14ac:dyDescent="0.35">
      <c r="A87">
        <v>1994</v>
      </c>
      <c r="B87">
        <v>9</v>
      </c>
      <c r="C87">
        <v>64</v>
      </c>
      <c r="D87" t="s">
        <v>53</v>
      </c>
      <c r="E87" t="s">
        <v>27</v>
      </c>
      <c r="F87" s="5">
        <v>9</v>
      </c>
      <c r="G87" s="19">
        <v>239.4</v>
      </c>
    </row>
    <row r="88" spans="1:7" x14ac:dyDescent="0.35">
      <c r="A88">
        <v>1994</v>
      </c>
      <c r="B88">
        <v>9</v>
      </c>
      <c r="C88">
        <v>30</v>
      </c>
      <c r="D88" t="s">
        <v>91</v>
      </c>
      <c r="E88" t="s">
        <v>36</v>
      </c>
      <c r="F88" s="5">
        <v>6</v>
      </c>
      <c r="G88" s="19">
        <v>124.2</v>
      </c>
    </row>
    <row r="89" spans="1:7" x14ac:dyDescent="0.35">
      <c r="A89">
        <v>1994</v>
      </c>
      <c r="B89">
        <v>9</v>
      </c>
      <c r="C89">
        <v>67</v>
      </c>
      <c r="D89" t="s">
        <v>137</v>
      </c>
      <c r="E89" t="s">
        <v>34</v>
      </c>
      <c r="F89" s="5">
        <v>5</v>
      </c>
      <c r="G89" s="19">
        <v>42</v>
      </c>
    </row>
    <row r="90" spans="1:7" x14ac:dyDescent="0.35">
      <c r="A90">
        <v>1994</v>
      </c>
      <c r="B90">
        <v>9</v>
      </c>
      <c r="C90">
        <v>68</v>
      </c>
      <c r="D90" t="s">
        <v>37</v>
      </c>
      <c r="E90" t="s">
        <v>31</v>
      </c>
      <c r="F90" s="5">
        <v>3</v>
      </c>
      <c r="G90" s="19">
        <v>26.999999955296499</v>
      </c>
    </row>
    <row r="91" spans="1:7" x14ac:dyDescent="0.35">
      <c r="A91">
        <v>1994</v>
      </c>
      <c r="B91">
        <v>9</v>
      </c>
      <c r="C91">
        <v>51</v>
      </c>
      <c r="D91" t="s">
        <v>66</v>
      </c>
      <c r="E91" t="s">
        <v>59</v>
      </c>
      <c r="F91" s="5">
        <v>2</v>
      </c>
      <c r="G91" s="19">
        <v>76.319999873638096</v>
      </c>
    </row>
    <row r="92" spans="1:7" x14ac:dyDescent="0.35">
      <c r="A92">
        <v>1994</v>
      </c>
      <c r="B92">
        <v>9</v>
      </c>
      <c r="C92">
        <v>57</v>
      </c>
      <c r="D92" t="s">
        <v>76</v>
      </c>
      <c r="E92" t="s">
        <v>27</v>
      </c>
      <c r="F92" s="5">
        <v>2</v>
      </c>
      <c r="G92" s="19">
        <v>31.2</v>
      </c>
    </row>
    <row r="93" spans="1:7" x14ac:dyDescent="0.35">
      <c r="A93">
        <v>1994</v>
      </c>
      <c r="B93">
        <v>10</v>
      </c>
      <c r="C93">
        <v>62</v>
      </c>
      <c r="D93" t="s">
        <v>30</v>
      </c>
      <c r="E93" t="s">
        <v>31</v>
      </c>
      <c r="F93" s="5">
        <v>125</v>
      </c>
      <c r="G93" s="19">
        <v>4826.4999985322302</v>
      </c>
    </row>
    <row r="94" spans="1:7" x14ac:dyDescent="0.35">
      <c r="A94">
        <v>1994</v>
      </c>
      <c r="B94">
        <v>10</v>
      </c>
      <c r="C94">
        <v>39</v>
      </c>
      <c r="D94" t="s">
        <v>87</v>
      </c>
      <c r="E94" t="s">
        <v>34</v>
      </c>
      <c r="F94" s="5">
        <v>90</v>
      </c>
      <c r="G94" s="19">
        <v>1252.7999993562601</v>
      </c>
    </row>
    <row r="95" spans="1:7" x14ac:dyDescent="0.35">
      <c r="A95">
        <v>1994</v>
      </c>
      <c r="B95">
        <v>10</v>
      </c>
      <c r="C95">
        <v>43</v>
      </c>
      <c r="D95" t="s">
        <v>105</v>
      </c>
      <c r="E95" t="s">
        <v>34</v>
      </c>
      <c r="F95" s="5">
        <v>56</v>
      </c>
      <c r="G95" s="19">
        <v>2060.8000000000002</v>
      </c>
    </row>
    <row r="96" spans="1:7" x14ac:dyDescent="0.35">
      <c r="A96">
        <v>1994</v>
      </c>
      <c r="B96">
        <v>10</v>
      </c>
      <c r="C96">
        <v>70</v>
      </c>
      <c r="D96" t="s">
        <v>96</v>
      </c>
      <c r="E96" t="s">
        <v>34</v>
      </c>
      <c r="F96" s="5">
        <v>55</v>
      </c>
      <c r="G96" s="19">
        <v>660</v>
      </c>
    </row>
    <row r="97" spans="1:7" x14ac:dyDescent="0.35">
      <c r="A97">
        <v>1994</v>
      </c>
      <c r="B97">
        <v>10</v>
      </c>
      <c r="C97">
        <v>36</v>
      </c>
      <c r="D97" t="s">
        <v>45</v>
      </c>
      <c r="E97" t="s">
        <v>36</v>
      </c>
      <c r="F97" s="5">
        <v>52</v>
      </c>
      <c r="G97" s="19">
        <v>638.4</v>
      </c>
    </row>
    <row r="98" spans="1:7" x14ac:dyDescent="0.35">
      <c r="A98">
        <v>1994</v>
      </c>
      <c r="B98">
        <v>10</v>
      </c>
      <c r="C98">
        <v>40</v>
      </c>
      <c r="D98" t="s">
        <v>50</v>
      </c>
      <c r="E98" t="s">
        <v>36</v>
      </c>
      <c r="F98" s="5">
        <v>50</v>
      </c>
      <c r="G98" s="19">
        <v>676.19999912381104</v>
      </c>
    </row>
    <row r="99" spans="1:7" x14ac:dyDescent="0.35">
      <c r="A99">
        <v>1994</v>
      </c>
      <c r="B99">
        <v>10</v>
      </c>
      <c r="C99">
        <v>2</v>
      </c>
      <c r="D99" t="s">
        <v>33</v>
      </c>
      <c r="E99" t="s">
        <v>34</v>
      </c>
      <c r="F99" s="5">
        <v>40</v>
      </c>
      <c r="G99" s="19">
        <v>608</v>
      </c>
    </row>
    <row r="100" spans="1:7" x14ac:dyDescent="0.35">
      <c r="A100">
        <v>1994</v>
      </c>
      <c r="B100">
        <v>10</v>
      </c>
      <c r="C100">
        <v>16</v>
      </c>
      <c r="D100" t="s">
        <v>46</v>
      </c>
      <c r="E100" t="s">
        <v>31</v>
      </c>
      <c r="F100" s="5">
        <v>40</v>
      </c>
      <c r="G100" s="19">
        <v>556</v>
      </c>
    </row>
    <row r="101" spans="1:7" x14ac:dyDescent="0.35">
      <c r="A101">
        <v>1994</v>
      </c>
      <c r="B101">
        <v>10</v>
      </c>
      <c r="C101">
        <v>17</v>
      </c>
      <c r="D101" t="s">
        <v>22</v>
      </c>
      <c r="E101" t="s">
        <v>21</v>
      </c>
      <c r="F101" s="5">
        <v>40</v>
      </c>
      <c r="G101" s="19">
        <v>1248</v>
      </c>
    </row>
    <row r="102" spans="1:7" x14ac:dyDescent="0.35">
      <c r="A102">
        <v>1994</v>
      </c>
      <c r="B102">
        <v>10</v>
      </c>
      <c r="C102">
        <v>32</v>
      </c>
      <c r="D102" t="s">
        <v>100</v>
      </c>
      <c r="E102" t="s">
        <v>24</v>
      </c>
      <c r="F102" s="5">
        <v>40</v>
      </c>
      <c r="G102" s="19">
        <v>921.59999847412098</v>
      </c>
    </row>
    <row r="103" spans="1:7" x14ac:dyDescent="0.35">
      <c r="A103">
        <v>1994</v>
      </c>
      <c r="B103">
        <v>10</v>
      </c>
      <c r="C103">
        <v>59</v>
      </c>
      <c r="D103" t="s">
        <v>23</v>
      </c>
      <c r="E103" t="s">
        <v>24</v>
      </c>
      <c r="F103" s="5">
        <v>40</v>
      </c>
      <c r="G103" s="19">
        <v>1430</v>
      </c>
    </row>
    <row r="104" spans="1:7" x14ac:dyDescent="0.35">
      <c r="A104">
        <v>1994</v>
      </c>
      <c r="B104">
        <v>10</v>
      </c>
      <c r="C104">
        <v>68</v>
      </c>
      <c r="D104" t="s">
        <v>37</v>
      </c>
      <c r="E104" t="s">
        <v>31</v>
      </c>
      <c r="F104" s="5">
        <v>38</v>
      </c>
      <c r="G104" s="19">
        <v>364.99999977648201</v>
      </c>
    </row>
    <row r="105" spans="1:7" x14ac:dyDescent="0.35">
      <c r="A105">
        <v>1994</v>
      </c>
      <c r="B105">
        <v>10</v>
      </c>
      <c r="C105">
        <v>28</v>
      </c>
      <c r="D105" t="s">
        <v>70</v>
      </c>
      <c r="E105" t="s">
        <v>59</v>
      </c>
      <c r="F105" s="5">
        <v>32</v>
      </c>
      <c r="G105" s="19">
        <v>1164.8</v>
      </c>
    </row>
    <row r="106" spans="1:7" x14ac:dyDescent="0.35">
      <c r="A106">
        <v>1994</v>
      </c>
      <c r="B106">
        <v>10</v>
      </c>
      <c r="C106">
        <v>6</v>
      </c>
      <c r="D106" t="s">
        <v>114</v>
      </c>
      <c r="E106" t="s">
        <v>39</v>
      </c>
      <c r="F106" s="5">
        <v>30</v>
      </c>
      <c r="G106" s="19">
        <v>600</v>
      </c>
    </row>
    <row r="107" spans="1:7" x14ac:dyDescent="0.35">
      <c r="A107">
        <v>1994</v>
      </c>
      <c r="B107">
        <v>10</v>
      </c>
      <c r="C107">
        <v>49</v>
      </c>
      <c r="D107" t="s">
        <v>62</v>
      </c>
      <c r="E107" t="s">
        <v>31</v>
      </c>
      <c r="F107" s="5">
        <v>30</v>
      </c>
      <c r="G107" s="19">
        <v>480</v>
      </c>
    </row>
    <row r="108" spans="1:7" x14ac:dyDescent="0.35">
      <c r="A108">
        <v>1994</v>
      </c>
      <c r="B108">
        <v>10</v>
      </c>
      <c r="C108">
        <v>53</v>
      </c>
      <c r="D108" t="s">
        <v>25</v>
      </c>
      <c r="E108" t="s">
        <v>21</v>
      </c>
      <c r="F108" s="5">
        <v>30</v>
      </c>
      <c r="G108" s="19">
        <v>786</v>
      </c>
    </row>
    <row r="109" spans="1:7" x14ac:dyDescent="0.35">
      <c r="A109">
        <v>1994</v>
      </c>
      <c r="B109">
        <v>10</v>
      </c>
      <c r="C109">
        <v>58</v>
      </c>
      <c r="D109" t="s">
        <v>79</v>
      </c>
      <c r="E109" t="s">
        <v>36</v>
      </c>
      <c r="F109" s="5">
        <v>30</v>
      </c>
      <c r="G109" s="19">
        <v>286.19999952614302</v>
      </c>
    </row>
    <row r="110" spans="1:7" x14ac:dyDescent="0.35">
      <c r="A110">
        <v>1994</v>
      </c>
      <c r="B110">
        <v>10</v>
      </c>
      <c r="C110">
        <v>65</v>
      </c>
      <c r="D110" t="s">
        <v>88</v>
      </c>
      <c r="E110" t="s">
        <v>39</v>
      </c>
      <c r="F110" s="5">
        <v>30</v>
      </c>
      <c r="G110" s="19">
        <v>453.59999924898102</v>
      </c>
    </row>
    <row r="111" spans="1:7" x14ac:dyDescent="0.35">
      <c r="A111">
        <v>1994</v>
      </c>
      <c r="B111">
        <v>10</v>
      </c>
      <c r="C111">
        <v>66</v>
      </c>
      <c r="D111" t="s">
        <v>93</v>
      </c>
      <c r="E111" t="s">
        <v>39</v>
      </c>
      <c r="F111" s="5">
        <v>30</v>
      </c>
      <c r="G111" s="19">
        <v>408</v>
      </c>
    </row>
    <row r="112" spans="1:7" x14ac:dyDescent="0.35">
      <c r="A112">
        <v>1994</v>
      </c>
      <c r="B112">
        <v>10</v>
      </c>
      <c r="C112">
        <v>18</v>
      </c>
      <c r="D112" t="s">
        <v>97</v>
      </c>
      <c r="E112" t="s">
        <v>36</v>
      </c>
      <c r="F112" s="5">
        <v>25</v>
      </c>
      <c r="G112" s="19">
        <v>1124.9999981373501</v>
      </c>
    </row>
    <row r="113" spans="1:7" x14ac:dyDescent="0.35">
      <c r="A113">
        <v>1994</v>
      </c>
      <c r="B113">
        <v>10</v>
      </c>
      <c r="C113">
        <v>29</v>
      </c>
      <c r="D113" t="s">
        <v>20</v>
      </c>
      <c r="E113" t="s">
        <v>21</v>
      </c>
      <c r="F113" s="5">
        <v>25</v>
      </c>
      <c r="G113" s="19">
        <v>2227.4999963119599</v>
      </c>
    </row>
    <row r="114" spans="1:7" x14ac:dyDescent="0.35">
      <c r="A114">
        <v>1994</v>
      </c>
      <c r="B114">
        <v>10</v>
      </c>
      <c r="C114">
        <v>56</v>
      </c>
      <c r="D114" t="s">
        <v>26</v>
      </c>
      <c r="E114" t="s">
        <v>27</v>
      </c>
      <c r="F114" s="5">
        <v>24</v>
      </c>
      <c r="G114" s="19">
        <v>729.6</v>
      </c>
    </row>
    <row r="115" spans="1:7" x14ac:dyDescent="0.35">
      <c r="A115">
        <v>1994</v>
      </c>
      <c r="B115">
        <v>10</v>
      </c>
      <c r="C115">
        <v>69</v>
      </c>
      <c r="D115" t="s">
        <v>48</v>
      </c>
      <c r="E115" t="s">
        <v>24</v>
      </c>
      <c r="F115" s="5">
        <v>23</v>
      </c>
      <c r="G115" s="19">
        <v>662.4</v>
      </c>
    </row>
    <row r="116" spans="1:7" x14ac:dyDescent="0.35">
      <c r="A116">
        <v>1994</v>
      </c>
      <c r="B116">
        <v>10</v>
      </c>
      <c r="C116">
        <v>1</v>
      </c>
      <c r="D116" t="s">
        <v>43</v>
      </c>
      <c r="E116" t="s">
        <v>34</v>
      </c>
      <c r="F116" s="5">
        <v>20</v>
      </c>
      <c r="G116" s="19">
        <v>288</v>
      </c>
    </row>
    <row r="117" spans="1:7" x14ac:dyDescent="0.35">
      <c r="A117">
        <v>1994</v>
      </c>
      <c r="B117">
        <v>10</v>
      </c>
      <c r="C117">
        <v>4</v>
      </c>
      <c r="D117" t="s">
        <v>109</v>
      </c>
      <c r="E117" t="s">
        <v>39</v>
      </c>
      <c r="F117" s="5">
        <v>20</v>
      </c>
      <c r="G117" s="19">
        <v>352</v>
      </c>
    </row>
    <row r="118" spans="1:7" x14ac:dyDescent="0.35">
      <c r="A118">
        <v>1994</v>
      </c>
      <c r="B118">
        <v>10</v>
      </c>
      <c r="C118">
        <v>72</v>
      </c>
      <c r="D118" t="s">
        <v>42</v>
      </c>
      <c r="E118" t="s">
        <v>24</v>
      </c>
      <c r="F118" s="5">
        <v>20</v>
      </c>
      <c r="G118" s="19">
        <v>556</v>
      </c>
    </row>
    <row r="119" spans="1:7" x14ac:dyDescent="0.35">
      <c r="A119">
        <v>1994</v>
      </c>
      <c r="B119">
        <v>10</v>
      </c>
      <c r="C119">
        <v>19</v>
      </c>
      <c r="D119" t="s">
        <v>71</v>
      </c>
      <c r="E119" t="s">
        <v>31</v>
      </c>
      <c r="F119" s="5">
        <v>15</v>
      </c>
      <c r="G119" s="19">
        <v>109.5</v>
      </c>
    </row>
    <row r="120" spans="1:7" x14ac:dyDescent="0.35">
      <c r="A120">
        <v>1994</v>
      </c>
      <c r="B120">
        <v>10</v>
      </c>
      <c r="C120">
        <v>34</v>
      </c>
      <c r="D120" t="s">
        <v>69</v>
      </c>
      <c r="E120" t="s">
        <v>34</v>
      </c>
      <c r="F120" s="5">
        <v>14</v>
      </c>
      <c r="G120" s="19">
        <v>156.80000000000001</v>
      </c>
    </row>
    <row r="121" spans="1:7" x14ac:dyDescent="0.35">
      <c r="A121">
        <v>1994</v>
      </c>
      <c r="B121">
        <v>10</v>
      </c>
      <c r="C121">
        <v>11</v>
      </c>
      <c r="D121" t="s">
        <v>92</v>
      </c>
      <c r="E121" t="s">
        <v>24</v>
      </c>
      <c r="F121" s="5">
        <v>12</v>
      </c>
      <c r="G121" s="19">
        <v>201.6</v>
      </c>
    </row>
    <row r="122" spans="1:7" x14ac:dyDescent="0.35">
      <c r="A122">
        <v>1994</v>
      </c>
      <c r="B122">
        <v>10</v>
      </c>
      <c r="C122">
        <v>75</v>
      </c>
      <c r="D122" t="s">
        <v>54</v>
      </c>
      <c r="E122" t="s">
        <v>34</v>
      </c>
      <c r="F122" s="5">
        <v>10</v>
      </c>
      <c r="G122" s="19">
        <v>62</v>
      </c>
    </row>
    <row r="123" spans="1:7" x14ac:dyDescent="0.35">
      <c r="A123">
        <v>1994</v>
      </c>
      <c r="B123">
        <v>10</v>
      </c>
      <c r="C123">
        <v>30</v>
      </c>
      <c r="D123" t="s">
        <v>91</v>
      </c>
      <c r="E123" t="s">
        <v>36</v>
      </c>
      <c r="F123" s="5">
        <v>10</v>
      </c>
      <c r="G123" s="19">
        <v>207</v>
      </c>
    </row>
    <row r="124" spans="1:7" x14ac:dyDescent="0.35">
      <c r="A124">
        <v>1994</v>
      </c>
      <c r="B124">
        <v>10</v>
      </c>
      <c r="C124">
        <v>41</v>
      </c>
      <c r="D124" t="s">
        <v>44</v>
      </c>
      <c r="E124" t="s">
        <v>36</v>
      </c>
      <c r="F124" s="5">
        <v>10</v>
      </c>
      <c r="G124" s="19">
        <v>77</v>
      </c>
    </row>
    <row r="125" spans="1:7" x14ac:dyDescent="0.35">
      <c r="A125">
        <v>1994</v>
      </c>
      <c r="B125">
        <v>10</v>
      </c>
      <c r="C125">
        <v>42</v>
      </c>
      <c r="D125" t="s">
        <v>68</v>
      </c>
      <c r="E125" t="s">
        <v>27</v>
      </c>
      <c r="F125" s="5">
        <v>8</v>
      </c>
      <c r="G125" s="19">
        <v>89.6</v>
      </c>
    </row>
    <row r="126" spans="1:7" x14ac:dyDescent="0.35">
      <c r="A126">
        <v>1994</v>
      </c>
      <c r="B126">
        <v>10</v>
      </c>
      <c r="C126">
        <v>71</v>
      </c>
      <c r="D126" t="s">
        <v>40</v>
      </c>
      <c r="E126" t="s">
        <v>24</v>
      </c>
      <c r="F126" s="5">
        <v>5</v>
      </c>
      <c r="G126" s="19">
        <v>86</v>
      </c>
    </row>
    <row r="127" spans="1:7" x14ac:dyDescent="0.35">
      <c r="A127">
        <v>1994</v>
      </c>
      <c r="B127">
        <v>10</v>
      </c>
      <c r="C127">
        <v>54</v>
      </c>
      <c r="D127" t="s">
        <v>74</v>
      </c>
      <c r="E127" t="s">
        <v>21</v>
      </c>
      <c r="F127" s="5">
        <v>5</v>
      </c>
      <c r="G127" s="19">
        <v>29.5</v>
      </c>
    </row>
    <row r="128" spans="1:7" x14ac:dyDescent="0.35">
      <c r="A128">
        <v>1994</v>
      </c>
      <c r="B128">
        <v>11</v>
      </c>
      <c r="C128">
        <v>17</v>
      </c>
      <c r="D128" t="s">
        <v>22</v>
      </c>
      <c r="E128" t="s">
        <v>21</v>
      </c>
      <c r="F128" s="5">
        <v>98</v>
      </c>
      <c r="G128" s="19">
        <v>2948.3999983727899</v>
      </c>
    </row>
    <row r="129" spans="1:7" x14ac:dyDescent="0.35">
      <c r="A129">
        <v>1994</v>
      </c>
      <c r="B129">
        <v>11</v>
      </c>
      <c r="C129">
        <v>72</v>
      </c>
      <c r="D129" t="s">
        <v>42</v>
      </c>
      <c r="E129" t="s">
        <v>24</v>
      </c>
      <c r="F129" s="5">
        <v>90</v>
      </c>
      <c r="G129" s="19">
        <v>2397.7499958574699</v>
      </c>
    </row>
    <row r="130" spans="1:7" x14ac:dyDescent="0.35">
      <c r="A130">
        <v>1994</v>
      </c>
      <c r="B130">
        <v>11</v>
      </c>
      <c r="C130">
        <v>31</v>
      </c>
      <c r="D130" t="s">
        <v>57</v>
      </c>
      <c r="E130" t="s">
        <v>24</v>
      </c>
      <c r="F130" s="5">
        <v>85</v>
      </c>
      <c r="G130" s="19">
        <v>687.99999758601098</v>
      </c>
    </row>
    <row r="131" spans="1:7" x14ac:dyDescent="0.35">
      <c r="A131">
        <v>1994</v>
      </c>
      <c r="B131">
        <v>11</v>
      </c>
      <c r="C131">
        <v>35</v>
      </c>
      <c r="D131" t="s">
        <v>49</v>
      </c>
      <c r="E131" t="s">
        <v>34</v>
      </c>
      <c r="F131" s="5">
        <v>80</v>
      </c>
      <c r="G131" s="19">
        <v>1000.79999399185</v>
      </c>
    </row>
    <row r="132" spans="1:7" x14ac:dyDescent="0.35">
      <c r="A132">
        <v>1994</v>
      </c>
      <c r="B132">
        <v>11</v>
      </c>
      <c r="C132">
        <v>63</v>
      </c>
      <c r="D132" t="s">
        <v>38</v>
      </c>
      <c r="E132" t="s">
        <v>39</v>
      </c>
      <c r="F132" s="5">
        <v>80</v>
      </c>
      <c r="G132" s="19">
        <v>2386.7999832630098</v>
      </c>
    </row>
    <row r="133" spans="1:7" x14ac:dyDescent="0.35">
      <c r="A133">
        <v>1994</v>
      </c>
      <c r="B133">
        <v>11</v>
      </c>
      <c r="C133">
        <v>26</v>
      </c>
      <c r="D133" t="s">
        <v>41</v>
      </c>
      <c r="E133" t="s">
        <v>31</v>
      </c>
      <c r="F133" s="5">
        <v>74</v>
      </c>
      <c r="G133" s="19">
        <v>1655.84999257922</v>
      </c>
    </row>
    <row r="134" spans="1:7" x14ac:dyDescent="0.35">
      <c r="A134">
        <v>1994</v>
      </c>
      <c r="B134">
        <v>11</v>
      </c>
      <c r="C134">
        <v>71</v>
      </c>
      <c r="D134" t="s">
        <v>40</v>
      </c>
      <c r="E134" t="s">
        <v>24</v>
      </c>
      <c r="F134" s="5">
        <v>70</v>
      </c>
      <c r="G134" s="19">
        <v>1135.1999989748001</v>
      </c>
    </row>
    <row r="135" spans="1:7" x14ac:dyDescent="0.35">
      <c r="A135">
        <v>1994</v>
      </c>
      <c r="B135">
        <v>11</v>
      </c>
      <c r="C135">
        <v>18</v>
      </c>
      <c r="D135" t="s">
        <v>97</v>
      </c>
      <c r="E135" t="s">
        <v>36</v>
      </c>
      <c r="F135" s="5">
        <v>60</v>
      </c>
      <c r="G135" s="19">
        <v>2549.9999932944702</v>
      </c>
    </row>
    <row r="136" spans="1:7" x14ac:dyDescent="0.35">
      <c r="A136">
        <v>1994</v>
      </c>
      <c r="B136">
        <v>11</v>
      </c>
      <c r="C136">
        <v>36</v>
      </c>
      <c r="D136" t="s">
        <v>45</v>
      </c>
      <c r="E136" t="s">
        <v>36</v>
      </c>
      <c r="F136" s="5">
        <v>60</v>
      </c>
      <c r="G136" s="19">
        <v>790.399998188018</v>
      </c>
    </row>
    <row r="137" spans="1:7" x14ac:dyDescent="0.35">
      <c r="A137">
        <v>1994</v>
      </c>
      <c r="B137">
        <v>11</v>
      </c>
      <c r="C137">
        <v>30</v>
      </c>
      <c r="D137" t="s">
        <v>91</v>
      </c>
      <c r="E137" t="s">
        <v>36</v>
      </c>
      <c r="F137" s="5">
        <v>58</v>
      </c>
      <c r="G137" s="19">
        <v>1047.4199977174401</v>
      </c>
    </row>
    <row r="138" spans="1:7" x14ac:dyDescent="0.35">
      <c r="A138">
        <v>1994</v>
      </c>
      <c r="B138">
        <v>11</v>
      </c>
      <c r="C138">
        <v>59</v>
      </c>
      <c r="D138" t="s">
        <v>23</v>
      </c>
      <c r="E138" t="s">
        <v>24</v>
      </c>
      <c r="F138" s="5">
        <v>58</v>
      </c>
      <c r="G138" s="19">
        <v>2228.5999871492299</v>
      </c>
    </row>
    <row r="139" spans="1:7" x14ac:dyDescent="0.35">
      <c r="A139">
        <v>1994</v>
      </c>
      <c r="B139">
        <v>11</v>
      </c>
      <c r="C139">
        <v>2</v>
      </c>
      <c r="D139" t="s">
        <v>33</v>
      </c>
      <c r="E139" t="s">
        <v>34</v>
      </c>
      <c r="F139" s="5">
        <v>56</v>
      </c>
      <c r="G139" s="19">
        <v>680.95999746322605</v>
      </c>
    </row>
    <row r="140" spans="1:7" x14ac:dyDescent="0.35">
      <c r="A140">
        <v>1994</v>
      </c>
      <c r="B140">
        <v>11</v>
      </c>
      <c r="C140">
        <v>4</v>
      </c>
      <c r="D140" t="s">
        <v>109</v>
      </c>
      <c r="E140" t="s">
        <v>39</v>
      </c>
      <c r="F140" s="5">
        <v>52</v>
      </c>
      <c r="G140" s="19">
        <v>883.51999952793096</v>
      </c>
    </row>
    <row r="141" spans="1:7" x14ac:dyDescent="0.35">
      <c r="A141">
        <v>1994</v>
      </c>
      <c r="B141">
        <v>11</v>
      </c>
      <c r="C141">
        <v>11</v>
      </c>
      <c r="D141" t="s">
        <v>92</v>
      </c>
      <c r="E141" t="s">
        <v>24</v>
      </c>
      <c r="F141" s="5">
        <v>50</v>
      </c>
      <c r="G141" s="19">
        <v>671.99999749660401</v>
      </c>
    </row>
    <row r="142" spans="1:7" x14ac:dyDescent="0.35">
      <c r="A142">
        <v>1994</v>
      </c>
      <c r="B142">
        <v>11</v>
      </c>
      <c r="C142">
        <v>75</v>
      </c>
      <c r="D142" t="s">
        <v>54</v>
      </c>
      <c r="E142" t="s">
        <v>34</v>
      </c>
      <c r="F142" s="5">
        <v>50</v>
      </c>
      <c r="G142" s="19">
        <v>310</v>
      </c>
    </row>
    <row r="143" spans="1:7" x14ac:dyDescent="0.35">
      <c r="A143">
        <v>1994</v>
      </c>
      <c r="B143">
        <v>11</v>
      </c>
      <c r="C143">
        <v>51</v>
      </c>
      <c r="D143" t="s">
        <v>66</v>
      </c>
      <c r="E143" t="s">
        <v>59</v>
      </c>
      <c r="F143" s="5">
        <v>48</v>
      </c>
      <c r="G143" s="19">
        <v>1628.1599939346299</v>
      </c>
    </row>
    <row r="144" spans="1:7" x14ac:dyDescent="0.35">
      <c r="A144">
        <v>1994</v>
      </c>
      <c r="B144">
        <v>11</v>
      </c>
      <c r="C144">
        <v>23</v>
      </c>
      <c r="D144" t="s">
        <v>75</v>
      </c>
      <c r="E144" t="s">
        <v>27</v>
      </c>
      <c r="F144" s="5">
        <v>40</v>
      </c>
      <c r="G144" s="19">
        <v>288</v>
      </c>
    </row>
    <row r="145" spans="1:7" x14ac:dyDescent="0.35">
      <c r="A145">
        <v>1994</v>
      </c>
      <c r="B145">
        <v>11</v>
      </c>
      <c r="C145">
        <v>43</v>
      </c>
      <c r="D145" t="s">
        <v>105</v>
      </c>
      <c r="E145" t="s">
        <v>34</v>
      </c>
      <c r="F145" s="5">
        <v>40</v>
      </c>
      <c r="G145" s="19">
        <v>1398.39999890327</v>
      </c>
    </row>
    <row r="146" spans="1:7" x14ac:dyDescent="0.35">
      <c r="A146">
        <v>1994</v>
      </c>
      <c r="B146">
        <v>11</v>
      </c>
      <c r="C146">
        <v>55</v>
      </c>
      <c r="D146" t="s">
        <v>32</v>
      </c>
      <c r="E146" t="s">
        <v>21</v>
      </c>
      <c r="F146" s="5">
        <v>40</v>
      </c>
      <c r="G146" s="19">
        <v>614.39999771118096</v>
      </c>
    </row>
    <row r="147" spans="1:7" x14ac:dyDescent="0.35">
      <c r="A147">
        <v>1994</v>
      </c>
      <c r="B147">
        <v>11</v>
      </c>
      <c r="C147">
        <v>65</v>
      </c>
      <c r="D147" t="s">
        <v>88</v>
      </c>
      <c r="E147" t="s">
        <v>39</v>
      </c>
      <c r="F147" s="5">
        <v>40</v>
      </c>
      <c r="G147" s="19">
        <v>672</v>
      </c>
    </row>
    <row r="148" spans="1:7" x14ac:dyDescent="0.35">
      <c r="A148">
        <v>1994</v>
      </c>
      <c r="B148">
        <v>11</v>
      </c>
      <c r="C148">
        <v>76</v>
      </c>
      <c r="D148" t="s">
        <v>55</v>
      </c>
      <c r="E148" t="s">
        <v>34</v>
      </c>
      <c r="F148" s="5">
        <v>36</v>
      </c>
      <c r="G148" s="19">
        <v>518.4</v>
      </c>
    </row>
    <row r="149" spans="1:7" x14ac:dyDescent="0.35">
      <c r="A149">
        <v>1994</v>
      </c>
      <c r="B149">
        <v>11</v>
      </c>
      <c r="C149">
        <v>41</v>
      </c>
      <c r="D149" t="s">
        <v>44</v>
      </c>
      <c r="E149" t="s">
        <v>36</v>
      </c>
      <c r="F149" s="5">
        <v>32</v>
      </c>
      <c r="G149" s="19">
        <v>241.779999931156</v>
      </c>
    </row>
    <row r="150" spans="1:7" x14ac:dyDescent="0.35">
      <c r="A150">
        <v>1994</v>
      </c>
      <c r="B150">
        <v>11</v>
      </c>
      <c r="C150">
        <v>46</v>
      </c>
      <c r="D150" t="s">
        <v>64</v>
      </c>
      <c r="E150" t="s">
        <v>36</v>
      </c>
      <c r="F150" s="5">
        <v>30</v>
      </c>
      <c r="G150" s="19">
        <v>288</v>
      </c>
    </row>
    <row r="151" spans="1:7" x14ac:dyDescent="0.35">
      <c r="A151">
        <v>1994</v>
      </c>
      <c r="B151">
        <v>11</v>
      </c>
      <c r="C151">
        <v>58</v>
      </c>
      <c r="D151" t="s">
        <v>79</v>
      </c>
      <c r="E151" t="s">
        <v>36</v>
      </c>
      <c r="F151" s="5">
        <v>30</v>
      </c>
      <c r="G151" s="19">
        <v>254.39999905228601</v>
      </c>
    </row>
    <row r="152" spans="1:7" x14ac:dyDescent="0.35">
      <c r="A152">
        <v>1994</v>
      </c>
      <c r="B152">
        <v>11</v>
      </c>
      <c r="C152">
        <v>37</v>
      </c>
      <c r="D152" t="s">
        <v>61</v>
      </c>
      <c r="E152" t="s">
        <v>36</v>
      </c>
      <c r="F152" s="5">
        <v>28</v>
      </c>
      <c r="G152" s="19">
        <v>582.4</v>
      </c>
    </row>
    <row r="153" spans="1:7" x14ac:dyDescent="0.35">
      <c r="A153">
        <v>1994</v>
      </c>
      <c r="B153">
        <v>11</v>
      </c>
      <c r="C153">
        <v>52</v>
      </c>
      <c r="D153" t="s">
        <v>122</v>
      </c>
      <c r="E153" t="s">
        <v>27</v>
      </c>
      <c r="F153" s="5">
        <v>28</v>
      </c>
      <c r="G153" s="19">
        <v>156.80000000000001</v>
      </c>
    </row>
    <row r="154" spans="1:7" x14ac:dyDescent="0.35">
      <c r="A154">
        <v>1994</v>
      </c>
      <c r="B154">
        <v>11</v>
      </c>
      <c r="C154">
        <v>62</v>
      </c>
      <c r="D154" t="s">
        <v>30</v>
      </c>
      <c r="E154" t="s">
        <v>31</v>
      </c>
      <c r="F154" s="5">
        <v>28</v>
      </c>
      <c r="G154" s="19">
        <v>1103.2</v>
      </c>
    </row>
    <row r="155" spans="1:7" x14ac:dyDescent="0.35">
      <c r="A155">
        <v>1994</v>
      </c>
      <c r="B155">
        <v>11</v>
      </c>
      <c r="C155">
        <v>16</v>
      </c>
      <c r="D155" t="s">
        <v>46</v>
      </c>
      <c r="E155" t="s">
        <v>31</v>
      </c>
      <c r="F155" s="5">
        <v>21</v>
      </c>
      <c r="G155" s="19">
        <v>248.11499826014</v>
      </c>
    </row>
    <row r="156" spans="1:7" x14ac:dyDescent="0.35">
      <c r="A156">
        <v>1994</v>
      </c>
      <c r="B156">
        <v>11</v>
      </c>
      <c r="C156">
        <v>38</v>
      </c>
      <c r="D156" t="s">
        <v>85</v>
      </c>
      <c r="E156" t="s">
        <v>34</v>
      </c>
      <c r="F156" s="5">
        <v>20</v>
      </c>
      <c r="G156" s="19">
        <v>4005.1999968588302</v>
      </c>
    </row>
    <row r="157" spans="1:7" x14ac:dyDescent="0.35">
      <c r="A157">
        <v>1994</v>
      </c>
      <c r="B157">
        <v>11</v>
      </c>
      <c r="C157">
        <v>68</v>
      </c>
      <c r="D157" t="s">
        <v>37</v>
      </c>
      <c r="E157" t="s">
        <v>31</v>
      </c>
      <c r="F157" s="5">
        <v>20</v>
      </c>
      <c r="G157" s="19">
        <v>200</v>
      </c>
    </row>
    <row r="158" spans="1:7" x14ac:dyDescent="0.35">
      <c r="A158">
        <v>1994</v>
      </c>
      <c r="B158">
        <v>11</v>
      </c>
      <c r="C158">
        <v>14</v>
      </c>
      <c r="D158" t="s">
        <v>63</v>
      </c>
      <c r="E158" t="s">
        <v>59</v>
      </c>
      <c r="F158" s="5">
        <v>19</v>
      </c>
      <c r="G158" s="19">
        <v>353.4</v>
      </c>
    </row>
    <row r="159" spans="1:7" x14ac:dyDescent="0.35">
      <c r="A159">
        <v>1994</v>
      </c>
      <c r="B159">
        <v>11</v>
      </c>
      <c r="C159">
        <v>47</v>
      </c>
      <c r="D159" t="s">
        <v>72</v>
      </c>
      <c r="E159" t="s">
        <v>31</v>
      </c>
      <c r="F159" s="5">
        <v>16</v>
      </c>
      <c r="G159" s="19">
        <v>97.279999637603694</v>
      </c>
    </row>
    <row r="160" spans="1:7" x14ac:dyDescent="0.35">
      <c r="A160">
        <v>1994</v>
      </c>
      <c r="B160">
        <v>11</v>
      </c>
      <c r="C160">
        <v>57</v>
      </c>
      <c r="D160" t="s">
        <v>76</v>
      </c>
      <c r="E160" t="s">
        <v>27</v>
      </c>
      <c r="F160" s="5">
        <v>16</v>
      </c>
      <c r="G160" s="19">
        <v>249.6</v>
      </c>
    </row>
    <row r="161" spans="1:7" x14ac:dyDescent="0.35">
      <c r="A161">
        <v>1994</v>
      </c>
      <c r="B161">
        <v>11</v>
      </c>
      <c r="C161">
        <v>54</v>
      </c>
      <c r="D161" t="s">
        <v>74</v>
      </c>
      <c r="E161" t="s">
        <v>21</v>
      </c>
      <c r="F161" s="5">
        <v>15</v>
      </c>
      <c r="G161" s="19">
        <v>88.5</v>
      </c>
    </row>
    <row r="162" spans="1:7" x14ac:dyDescent="0.35">
      <c r="A162">
        <v>1994</v>
      </c>
      <c r="B162">
        <v>11</v>
      </c>
      <c r="C162">
        <v>28</v>
      </c>
      <c r="D162" t="s">
        <v>70</v>
      </c>
      <c r="E162" t="s">
        <v>59</v>
      </c>
      <c r="F162" s="5">
        <v>14</v>
      </c>
      <c r="G162" s="19">
        <v>509.6</v>
      </c>
    </row>
    <row r="163" spans="1:7" x14ac:dyDescent="0.35">
      <c r="A163">
        <v>1994</v>
      </c>
      <c r="B163">
        <v>11</v>
      </c>
      <c r="C163">
        <v>13</v>
      </c>
      <c r="D163" t="s">
        <v>56</v>
      </c>
      <c r="E163" t="s">
        <v>36</v>
      </c>
      <c r="F163" s="5">
        <v>12</v>
      </c>
      <c r="G163" s="19">
        <v>57.6</v>
      </c>
    </row>
    <row r="164" spans="1:7" x14ac:dyDescent="0.35">
      <c r="A164">
        <v>1994</v>
      </c>
      <c r="B164">
        <v>11</v>
      </c>
      <c r="C164">
        <v>56</v>
      </c>
      <c r="D164" t="s">
        <v>26</v>
      </c>
      <c r="E164" t="s">
        <v>27</v>
      </c>
      <c r="F164" s="5">
        <v>12</v>
      </c>
      <c r="G164" s="19">
        <v>346.559999728202</v>
      </c>
    </row>
    <row r="165" spans="1:7" x14ac:dyDescent="0.35">
      <c r="A165">
        <v>1994</v>
      </c>
      <c r="B165">
        <v>11</v>
      </c>
      <c r="C165">
        <v>19</v>
      </c>
      <c r="D165" t="s">
        <v>71</v>
      </c>
      <c r="E165" t="s">
        <v>31</v>
      </c>
      <c r="F165" s="5">
        <v>10</v>
      </c>
      <c r="G165" s="19">
        <v>69.349999945610705</v>
      </c>
    </row>
    <row r="166" spans="1:7" x14ac:dyDescent="0.35">
      <c r="A166">
        <v>1994</v>
      </c>
      <c r="B166">
        <v>11</v>
      </c>
      <c r="C166">
        <v>21</v>
      </c>
      <c r="D166" t="s">
        <v>90</v>
      </c>
      <c r="E166" t="s">
        <v>31</v>
      </c>
      <c r="F166" s="5">
        <v>10</v>
      </c>
      <c r="G166" s="19">
        <v>71.999999880790696</v>
      </c>
    </row>
    <row r="167" spans="1:7" x14ac:dyDescent="0.35">
      <c r="A167">
        <v>1994</v>
      </c>
      <c r="B167">
        <v>11</v>
      </c>
      <c r="C167">
        <v>42</v>
      </c>
      <c r="D167" t="s">
        <v>68</v>
      </c>
      <c r="E167" t="s">
        <v>27</v>
      </c>
      <c r="F167" s="5">
        <v>10</v>
      </c>
      <c r="G167" s="19">
        <v>89.599999666213904</v>
      </c>
    </row>
    <row r="168" spans="1:7" x14ac:dyDescent="0.35">
      <c r="A168">
        <v>1994</v>
      </c>
      <c r="B168">
        <v>11</v>
      </c>
      <c r="C168">
        <v>33</v>
      </c>
      <c r="D168" t="s">
        <v>78</v>
      </c>
      <c r="E168" t="s">
        <v>24</v>
      </c>
      <c r="F168" s="5">
        <v>8</v>
      </c>
      <c r="G168" s="19">
        <v>16</v>
      </c>
    </row>
    <row r="169" spans="1:7" x14ac:dyDescent="0.35">
      <c r="A169">
        <v>1994</v>
      </c>
      <c r="B169">
        <v>11</v>
      </c>
      <c r="C169">
        <v>6</v>
      </c>
      <c r="D169" t="s">
        <v>114</v>
      </c>
      <c r="E169" t="s">
        <v>39</v>
      </c>
      <c r="F169" s="5">
        <v>6</v>
      </c>
      <c r="G169" s="19">
        <v>120</v>
      </c>
    </row>
    <row r="170" spans="1:7" x14ac:dyDescent="0.35">
      <c r="A170">
        <v>1994</v>
      </c>
      <c r="B170">
        <v>11</v>
      </c>
      <c r="C170">
        <v>32</v>
      </c>
      <c r="D170" t="s">
        <v>100</v>
      </c>
      <c r="E170" t="s">
        <v>24</v>
      </c>
      <c r="F170" s="5">
        <v>6</v>
      </c>
      <c r="G170" s="19">
        <v>122.87999954223601</v>
      </c>
    </row>
    <row r="171" spans="1:7" x14ac:dyDescent="0.35">
      <c r="A171">
        <v>1994</v>
      </c>
      <c r="B171">
        <v>11</v>
      </c>
      <c r="C171">
        <v>15</v>
      </c>
      <c r="D171" t="s">
        <v>67</v>
      </c>
      <c r="E171" t="s">
        <v>39</v>
      </c>
      <c r="F171" s="5">
        <v>5</v>
      </c>
      <c r="G171" s="19">
        <v>62</v>
      </c>
    </row>
    <row r="172" spans="1:7" x14ac:dyDescent="0.35">
      <c r="A172">
        <v>1994</v>
      </c>
      <c r="B172">
        <v>11</v>
      </c>
      <c r="C172">
        <v>25</v>
      </c>
      <c r="D172" t="s">
        <v>80</v>
      </c>
      <c r="E172" t="s">
        <v>31</v>
      </c>
      <c r="F172" s="5">
        <v>4</v>
      </c>
      <c r="G172" s="19">
        <v>44.8</v>
      </c>
    </row>
    <row r="173" spans="1:7" x14ac:dyDescent="0.35">
      <c r="A173">
        <v>1994</v>
      </c>
      <c r="B173">
        <v>11</v>
      </c>
      <c r="C173">
        <v>39</v>
      </c>
      <c r="D173" t="s">
        <v>87</v>
      </c>
      <c r="E173" t="s">
        <v>34</v>
      </c>
      <c r="F173" s="5">
        <v>4</v>
      </c>
      <c r="G173" s="19">
        <v>57.6</v>
      </c>
    </row>
    <row r="174" spans="1:7" x14ac:dyDescent="0.35">
      <c r="A174">
        <v>1994</v>
      </c>
      <c r="B174">
        <v>12</v>
      </c>
      <c r="C174">
        <v>60</v>
      </c>
      <c r="D174" t="s">
        <v>29</v>
      </c>
      <c r="E174" t="s">
        <v>24</v>
      </c>
      <c r="F174" s="5">
        <v>143</v>
      </c>
      <c r="G174" s="19">
        <v>3587.6799955010401</v>
      </c>
    </row>
    <row r="175" spans="1:7" x14ac:dyDescent="0.35">
      <c r="A175">
        <v>1994</v>
      </c>
      <c r="B175">
        <v>12</v>
      </c>
      <c r="C175">
        <v>8</v>
      </c>
      <c r="D175" t="s">
        <v>106</v>
      </c>
      <c r="E175" t="s">
        <v>39</v>
      </c>
      <c r="F175" s="5">
        <v>140</v>
      </c>
      <c r="G175" s="19">
        <v>3920</v>
      </c>
    </row>
    <row r="176" spans="1:7" x14ac:dyDescent="0.35">
      <c r="A176">
        <v>1994</v>
      </c>
      <c r="B176">
        <v>12</v>
      </c>
      <c r="C176">
        <v>31</v>
      </c>
      <c r="D176" t="s">
        <v>57</v>
      </c>
      <c r="E176" t="s">
        <v>24</v>
      </c>
      <c r="F176" s="5">
        <v>120</v>
      </c>
      <c r="G176" s="19">
        <v>1164.99999947845</v>
      </c>
    </row>
    <row r="177" spans="1:7" x14ac:dyDescent="0.35">
      <c r="A177">
        <v>1994</v>
      </c>
      <c r="B177">
        <v>12</v>
      </c>
      <c r="C177">
        <v>54</v>
      </c>
      <c r="D177" t="s">
        <v>74</v>
      </c>
      <c r="E177" t="s">
        <v>21</v>
      </c>
      <c r="F177" s="5">
        <v>114</v>
      </c>
      <c r="G177" s="19">
        <v>654.89999929666499</v>
      </c>
    </row>
    <row r="178" spans="1:7" x14ac:dyDescent="0.35">
      <c r="A178">
        <v>1994</v>
      </c>
      <c r="B178">
        <v>12</v>
      </c>
      <c r="C178">
        <v>39</v>
      </c>
      <c r="D178" t="s">
        <v>87</v>
      </c>
      <c r="E178" t="s">
        <v>34</v>
      </c>
      <c r="F178" s="5">
        <v>104</v>
      </c>
      <c r="G178" s="19">
        <v>1311.8399945497499</v>
      </c>
    </row>
    <row r="179" spans="1:7" x14ac:dyDescent="0.35">
      <c r="A179">
        <v>1994</v>
      </c>
      <c r="B179">
        <v>12</v>
      </c>
      <c r="C179">
        <v>64</v>
      </c>
      <c r="D179" t="s">
        <v>53</v>
      </c>
      <c r="E179" t="s">
        <v>27</v>
      </c>
      <c r="F179" s="5">
        <v>85</v>
      </c>
      <c r="G179" s="19">
        <v>2167.8999986127001</v>
      </c>
    </row>
    <row r="180" spans="1:7" x14ac:dyDescent="0.35">
      <c r="A180">
        <v>1994</v>
      </c>
      <c r="B180">
        <v>12</v>
      </c>
      <c r="C180">
        <v>19</v>
      </c>
      <c r="D180" t="s">
        <v>71</v>
      </c>
      <c r="E180" t="s">
        <v>31</v>
      </c>
      <c r="F180" s="5">
        <v>80</v>
      </c>
      <c r="G180" s="19">
        <v>584</v>
      </c>
    </row>
    <row r="181" spans="1:7" x14ac:dyDescent="0.35">
      <c r="A181">
        <v>1994</v>
      </c>
      <c r="B181">
        <v>12</v>
      </c>
      <c r="C181">
        <v>38</v>
      </c>
      <c r="D181" t="s">
        <v>85</v>
      </c>
      <c r="E181" t="s">
        <v>34</v>
      </c>
      <c r="F181" s="5">
        <v>80</v>
      </c>
      <c r="G181" s="19">
        <v>14545.1999654471</v>
      </c>
    </row>
    <row r="182" spans="1:7" x14ac:dyDescent="0.35">
      <c r="A182">
        <v>1994</v>
      </c>
      <c r="B182">
        <v>12</v>
      </c>
      <c r="C182">
        <v>44</v>
      </c>
      <c r="D182" t="s">
        <v>52</v>
      </c>
      <c r="E182" t="s">
        <v>39</v>
      </c>
      <c r="F182" s="5">
        <v>77</v>
      </c>
      <c r="G182" s="19">
        <v>1133.82499911077</v>
      </c>
    </row>
    <row r="183" spans="1:7" x14ac:dyDescent="0.35">
      <c r="A183">
        <v>1994</v>
      </c>
      <c r="B183">
        <v>12</v>
      </c>
      <c r="C183">
        <v>69</v>
      </c>
      <c r="D183" t="s">
        <v>48</v>
      </c>
      <c r="E183" t="s">
        <v>24</v>
      </c>
      <c r="F183" s="5">
        <v>68</v>
      </c>
      <c r="G183" s="19">
        <v>1906.5599992275199</v>
      </c>
    </row>
    <row r="184" spans="1:7" x14ac:dyDescent="0.35">
      <c r="A184">
        <v>1994</v>
      </c>
      <c r="B184">
        <v>12</v>
      </c>
      <c r="C184">
        <v>25</v>
      </c>
      <c r="D184" t="s">
        <v>80</v>
      </c>
      <c r="E184" t="s">
        <v>31</v>
      </c>
      <c r="F184" s="5">
        <v>60</v>
      </c>
      <c r="G184" s="19">
        <v>672</v>
      </c>
    </row>
    <row r="185" spans="1:7" x14ac:dyDescent="0.35">
      <c r="A185">
        <v>1994</v>
      </c>
      <c r="B185">
        <v>12</v>
      </c>
      <c r="C185">
        <v>16</v>
      </c>
      <c r="D185" t="s">
        <v>46</v>
      </c>
      <c r="E185" t="s">
        <v>31</v>
      </c>
      <c r="F185" s="5">
        <v>56</v>
      </c>
      <c r="G185" s="19">
        <v>739.47999942004606</v>
      </c>
    </row>
    <row r="186" spans="1:7" x14ac:dyDescent="0.35">
      <c r="A186">
        <v>1994</v>
      </c>
      <c r="B186">
        <v>12</v>
      </c>
      <c r="C186">
        <v>57</v>
      </c>
      <c r="D186" t="s">
        <v>76</v>
      </c>
      <c r="E186" t="s">
        <v>27</v>
      </c>
      <c r="F186" s="5">
        <v>50</v>
      </c>
      <c r="G186" s="19">
        <v>780</v>
      </c>
    </row>
    <row r="187" spans="1:7" x14ac:dyDescent="0.35">
      <c r="A187">
        <v>1994</v>
      </c>
      <c r="B187">
        <v>12</v>
      </c>
      <c r="C187">
        <v>34</v>
      </c>
      <c r="D187" t="s">
        <v>69</v>
      </c>
      <c r="E187" t="s">
        <v>34</v>
      </c>
      <c r="F187" s="5">
        <v>46</v>
      </c>
      <c r="G187" s="19">
        <v>509.59999991655297</v>
      </c>
    </row>
    <row r="188" spans="1:7" x14ac:dyDescent="0.35">
      <c r="A188">
        <v>1994</v>
      </c>
      <c r="B188">
        <v>12</v>
      </c>
      <c r="C188">
        <v>24</v>
      </c>
      <c r="D188" t="s">
        <v>77</v>
      </c>
      <c r="E188" t="s">
        <v>34</v>
      </c>
      <c r="F188" s="5">
        <v>45</v>
      </c>
      <c r="G188" s="19">
        <v>160.199999973177</v>
      </c>
    </row>
    <row r="189" spans="1:7" x14ac:dyDescent="0.35">
      <c r="A189">
        <v>1994</v>
      </c>
      <c r="B189">
        <v>12</v>
      </c>
      <c r="C189">
        <v>28</v>
      </c>
      <c r="D189" t="s">
        <v>70</v>
      </c>
      <c r="E189" t="s">
        <v>59</v>
      </c>
      <c r="F189" s="5">
        <v>43</v>
      </c>
      <c r="G189" s="19">
        <v>1517.87999929487</v>
      </c>
    </row>
    <row r="190" spans="1:7" x14ac:dyDescent="0.35">
      <c r="A190">
        <v>1994</v>
      </c>
      <c r="B190">
        <v>12</v>
      </c>
      <c r="C190">
        <v>29</v>
      </c>
      <c r="D190" t="s">
        <v>20</v>
      </c>
      <c r="E190" t="s">
        <v>21</v>
      </c>
      <c r="F190" s="5">
        <v>39</v>
      </c>
      <c r="G190" s="19">
        <v>3861</v>
      </c>
    </row>
    <row r="191" spans="1:7" x14ac:dyDescent="0.35">
      <c r="A191">
        <v>1994</v>
      </c>
      <c r="B191">
        <v>12</v>
      </c>
      <c r="C191">
        <v>11</v>
      </c>
      <c r="D191" t="s">
        <v>92</v>
      </c>
      <c r="E191" t="s">
        <v>24</v>
      </c>
      <c r="F191" s="5">
        <v>36</v>
      </c>
      <c r="G191" s="19">
        <v>564.47999939918498</v>
      </c>
    </row>
    <row r="192" spans="1:7" x14ac:dyDescent="0.35">
      <c r="A192">
        <v>1994</v>
      </c>
      <c r="B192">
        <v>12</v>
      </c>
      <c r="C192">
        <v>17</v>
      </c>
      <c r="D192" t="s">
        <v>22</v>
      </c>
      <c r="E192" t="s">
        <v>21</v>
      </c>
      <c r="F192" s="5">
        <v>36</v>
      </c>
      <c r="G192" s="19">
        <v>1010.8799983263</v>
      </c>
    </row>
    <row r="193" spans="1:7" x14ac:dyDescent="0.35">
      <c r="A193">
        <v>1994</v>
      </c>
      <c r="B193">
        <v>12</v>
      </c>
      <c r="C193">
        <v>4</v>
      </c>
      <c r="D193" t="s">
        <v>109</v>
      </c>
      <c r="E193" t="s">
        <v>39</v>
      </c>
      <c r="F193" s="5">
        <v>35</v>
      </c>
      <c r="G193" s="19">
        <v>616</v>
      </c>
    </row>
    <row r="194" spans="1:7" x14ac:dyDescent="0.35">
      <c r="A194">
        <v>1994</v>
      </c>
      <c r="B194">
        <v>12</v>
      </c>
      <c r="C194">
        <v>49</v>
      </c>
      <c r="D194" t="s">
        <v>62</v>
      </c>
      <c r="E194" t="s">
        <v>31</v>
      </c>
      <c r="F194" s="5">
        <v>35</v>
      </c>
      <c r="G194" s="19">
        <v>560</v>
      </c>
    </row>
    <row r="195" spans="1:7" x14ac:dyDescent="0.35">
      <c r="A195">
        <v>1994</v>
      </c>
      <c r="B195">
        <v>12</v>
      </c>
      <c r="C195">
        <v>10</v>
      </c>
      <c r="D195" t="s">
        <v>35</v>
      </c>
      <c r="E195" t="s">
        <v>36</v>
      </c>
      <c r="F195" s="5">
        <v>30</v>
      </c>
      <c r="G195" s="19">
        <v>595.19999778270699</v>
      </c>
    </row>
    <row r="196" spans="1:7" x14ac:dyDescent="0.35">
      <c r="A196">
        <v>1994</v>
      </c>
      <c r="B196">
        <v>12</v>
      </c>
      <c r="C196">
        <v>65</v>
      </c>
      <c r="D196" t="s">
        <v>88</v>
      </c>
      <c r="E196" t="s">
        <v>39</v>
      </c>
      <c r="F196" s="5">
        <v>30</v>
      </c>
      <c r="G196" s="19">
        <v>495.59999987483002</v>
      </c>
    </row>
    <row r="197" spans="1:7" x14ac:dyDescent="0.35">
      <c r="A197">
        <v>1994</v>
      </c>
      <c r="B197">
        <v>12</v>
      </c>
      <c r="C197">
        <v>1</v>
      </c>
      <c r="D197" t="s">
        <v>43</v>
      </c>
      <c r="E197" t="s">
        <v>34</v>
      </c>
      <c r="F197" s="5">
        <v>27</v>
      </c>
      <c r="G197" s="19">
        <v>356.399998712539</v>
      </c>
    </row>
    <row r="198" spans="1:7" x14ac:dyDescent="0.35">
      <c r="A198">
        <v>1994</v>
      </c>
      <c r="B198">
        <v>12</v>
      </c>
      <c r="C198">
        <v>76</v>
      </c>
      <c r="D198" t="s">
        <v>55</v>
      </c>
      <c r="E198" t="s">
        <v>34</v>
      </c>
      <c r="F198" s="5">
        <v>27</v>
      </c>
      <c r="G198" s="19">
        <v>388.8</v>
      </c>
    </row>
    <row r="199" spans="1:7" x14ac:dyDescent="0.35">
      <c r="A199">
        <v>1994</v>
      </c>
      <c r="B199">
        <v>12</v>
      </c>
      <c r="C199">
        <v>23</v>
      </c>
      <c r="D199" t="s">
        <v>75</v>
      </c>
      <c r="E199" t="s">
        <v>27</v>
      </c>
      <c r="F199" s="5">
        <v>25</v>
      </c>
      <c r="G199" s="19">
        <v>180</v>
      </c>
    </row>
    <row r="200" spans="1:7" x14ac:dyDescent="0.35">
      <c r="A200">
        <v>1994</v>
      </c>
      <c r="B200">
        <v>12</v>
      </c>
      <c r="C200">
        <v>36</v>
      </c>
      <c r="D200" t="s">
        <v>45</v>
      </c>
      <c r="E200" t="s">
        <v>36</v>
      </c>
      <c r="F200" s="5">
        <v>20</v>
      </c>
      <c r="G200" s="19">
        <v>288.79999977350201</v>
      </c>
    </row>
    <row r="201" spans="1:7" x14ac:dyDescent="0.35">
      <c r="A201">
        <v>1994</v>
      </c>
      <c r="B201">
        <v>12</v>
      </c>
      <c r="C201">
        <v>51</v>
      </c>
      <c r="D201" t="s">
        <v>66</v>
      </c>
      <c r="E201" t="s">
        <v>59</v>
      </c>
      <c r="F201" s="5">
        <v>20</v>
      </c>
      <c r="G201" s="19">
        <v>848</v>
      </c>
    </row>
    <row r="202" spans="1:7" x14ac:dyDescent="0.35">
      <c r="A202">
        <v>1994</v>
      </c>
      <c r="B202">
        <v>12</v>
      </c>
      <c r="C202">
        <v>56</v>
      </c>
      <c r="D202" t="s">
        <v>26</v>
      </c>
      <c r="E202" t="s">
        <v>27</v>
      </c>
      <c r="F202" s="5">
        <v>20</v>
      </c>
      <c r="G202" s="19">
        <v>608</v>
      </c>
    </row>
    <row r="203" spans="1:7" x14ac:dyDescent="0.35">
      <c r="A203">
        <v>1994</v>
      </c>
      <c r="B203">
        <v>12</v>
      </c>
      <c r="C203">
        <v>75</v>
      </c>
      <c r="D203" t="s">
        <v>54</v>
      </c>
      <c r="E203" t="s">
        <v>34</v>
      </c>
      <c r="F203" s="5">
        <v>18</v>
      </c>
      <c r="G203" s="19">
        <v>106.01999977827001</v>
      </c>
    </row>
    <row r="204" spans="1:7" x14ac:dyDescent="0.35">
      <c r="A204">
        <v>1994</v>
      </c>
      <c r="B204">
        <v>12</v>
      </c>
      <c r="C204">
        <v>26</v>
      </c>
      <c r="D204" t="s">
        <v>41</v>
      </c>
      <c r="E204" t="s">
        <v>31</v>
      </c>
      <c r="F204" s="5">
        <v>16</v>
      </c>
      <c r="G204" s="19">
        <v>398.4</v>
      </c>
    </row>
    <row r="205" spans="1:7" x14ac:dyDescent="0.35">
      <c r="A205">
        <v>1994</v>
      </c>
      <c r="B205">
        <v>12</v>
      </c>
      <c r="C205">
        <v>50</v>
      </c>
      <c r="D205" t="s">
        <v>99</v>
      </c>
      <c r="E205" t="s">
        <v>31</v>
      </c>
      <c r="F205" s="5">
        <v>15</v>
      </c>
      <c r="G205" s="19">
        <v>175.49999970942699</v>
      </c>
    </row>
    <row r="206" spans="1:7" x14ac:dyDescent="0.35">
      <c r="A206">
        <v>1994</v>
      </c>
      <c r="B206">
        <v>12</v>
      </c>
      <c r="C206">
        <v>41</v>
      </c>
      <c r="D206" t="s">
        <v>44</v>
      </c>
      <c r="E206" t="s">
        <v>36</v>
      </c>
      <c r="F206" s="5">
        <v>13</v>
      </c>
      <c r="G206" s="19">
        <v>100.1</v>
      </c>
    </row>
    <row r="207" spans="1:7" x14ac:dyDescent="0.35">
      <c r="A207">
        <v>1994</v>
      </c>
      <c r="B207">
        <v>12</v>
      </c>
      <c r="C207">
        <v>77</v>
      </c>
      <c r="D207" t="s">
        <v>107</v>
      </c>
      <c r="E207" t="s">
        <v>39</v>
      </c>
      <c r="F207" s="5">
        <v>12</v>
      </c>
      <c r="G207" s="19">
        <v>124.8</v>
      </c>
    </row>
    <row r="208" spans="1:7" x14ac:dyDescent="0.35">
      <c r="A208">
        <v>1994</v>
      </c>
      <c r="B208">
        <v>12</v>
      </c>
      <c r="C208">
        <v>55</v>
      </c>
      <c r="D208" t="s">
        <v>32</v>
      </c>
      <c r="E208" t="s">
        <v>21</v>
      </c>
      <c r="F208" s="5">
        <v>12</v>
      </c>
      <c r="G208" s="19">
        <v>230.4</v>
      </c>
    </row>
    <row r="209" spans="1:7" x14ac:dyDescent="0.35">
      <c r="A209">
        <v>1994</v>
      </c>
      <c r="B209">
        <v>12</v>
      </c>
      <c r="C209">
        <v>42</v>
      </c>
      <c r="D209" t="s">
        <v>68</v>
      </c>
      <c r="E209" t="s">
        <v>27</v>
      </c>
      <c r="F209" s="5">
        <v>9</v>
      </c>
      <c r="G209" s="19">
        <v>100.8</v>
      </c>
    </row>
    <row r="210" spans="1:7" x14ac:dyDescent="0.35">
      <c r="A210">
        <v>1994</v>
      </c>
      <c r="B210">
        <v>12</v>
      </c>
      <c r="C210">
        <v>21</v>
      </c>
      <c r="D210" t="s">
        <v>90</v>
      </c>
      <c r="E210" t="s">
        <v>31</v>
      </c>
      <c r="F210" s="5">
        <v>5</v>
      </c>
      <c r="G210" s="19">
        <v>35.999999940395298</v>
      </c>
    </row>
    <row r="211" spans="1:7" x14ac:dyDescent="0.35">
      <c r="A211">
        <v>1994</v>
      </c>
      <c r="B211">
        <v>12</v>
      </c>
      <c r="C211">
        <v>71</v>
      </c>
      <c r="D211" t="s">
        <v>40</v>
      </c>
      <c r="E211" t="s">
        <v>24</v>
      </c>
      <c r="F211" s="5">
        <v>5</v>
      </c>
      <c r="G211" s="19">
        <v>86</v>
      </c>
    </row>
    <row r="212" spans="1:7" x14ac:dyDescent="0.35">
      <c r="A212">
        <v>1994</v>
      </c>
      <c r="B212">
        <v>12</v>
      </c>
      <c r="C212">
        <v>40</v>
      </c>
      <c r="D212" t="s">
        <v>50</v>
      </c>
      <c r="E212" t="s">
        <v>36</v>
      </c>
      <c r="F212" s="5">
        <v>4</v>
      </c>
      <c r="G212" s="19">
        <v>58.8</v>
      </c>
    </row>
    <row r="213" spans="1:7" x14ac:dyDescent="0.35">
      <c r="A213">
        <v>1994</v>
      </c>
      <c r="B213">
        <v>12</v>
      </c>
      <c r="C213">
        <v>68</v>
      </c>
      <c r="D213" t="s">
        <v>37</v>
      </c>
      <c r="E213" t="s">
        <v>31</v>
      </c>
      <c r="F213" s="5">
        <v>4</v>
      </c>
      <c r="G213" s="19">
        <v>37.999999970197599</v>
      </c>
    </row>
    <row r="214" spans="1:7" x14ac:dyDescent="0.35">
      <c r="A214">
        <v>1995</v>
      </c>
      <c r="B214">
        <v>1</v>
      </c>
      <c r="C214">
        <v>31</v>
      </c>
      <c r="D214" t="s">
        <v>57</v>
      </c>
      <c r="E214" t="s">
        <v>24</v>
      </c>
      <c r="F214" s="5">
        <v>164</v>
      </c>
      <c r="G214" s="19">
        <v>1558.999998793</v>
      </c>
    </row>
    <row r="215" spans="1:7" x14ac:dyDescent="0.35">
      <c r="A215">
        <v>1995</v>
      </c>
      <c r="B215">
        <v>1</v>
      </c>
      <c r="C215">
        <v>71</v>
      </c>
      <c r="D215" t="s">
        <v>40</v>
      </c>
      <c r="E215" t="s">
        <v>24</v>
      </c>
      <c r="F215" s="5">
        <v>161</v>
      </c>
      <c r="G215" s="19">
        <v>2597.1999974370001</v>
      </c>
    </row>
    <row r="216" spans="1:7" x14ac:dyDescent="0.35">
      <c r="A216">
        <v>1995</v>
      </c>
      <c r="B216">
        <v>1</v>
      </c>
      <c r="C216">
        <v>55</v>
      </c>
      <c r="D216" t="s">
        <v>32</v>
      </c>
      <c r="E216" t="s">
        <v>21</v>
      </c>
      <c r="F216" s="5">
        <v>135</v>
      </c>
      <c r="G216" s="19">
        <v>2361.5999965667702</v>
      </c>
    </row>
    <row r="217" spans="1:7" x14ac:dyDescent="0.35">
      <c r="A217">
        <v>1995</v>
      </c>
      <c r="B217">
        <v>1</v>
      </c>
      <c r="C217">
        <v>53</v>
      </c>
      <c r="D217" t="s">
        <v>25</v>
      </c>
      <c r="E217" t="s">
        <v>21</v>
      </c>
      <c r="F217" s="5">
        <v>130</v>
      </c>
      <c r="G217" s="19">
        <v>3170.1999964862998</v>
      </c>
    </row>
    <row r="218" spans="1:7" x14ac:dyDescent="0.35">
      <c r="A218">
        <v>1995</v>
      </c>
      <c r="B218">
        <v>1</v>
      </c>
      <c r="C218">
        <v>60</v>
      </c>
      <c r="D218" t="s">
        <v>29</v>
      </c>
      <c r="E218" t="s">
        <v>24</v>
      </c>
      <c r="F218" s="5">
        <v>111</v>
      </c>
      <c r="G218" s="19">
        <v>2418.0799981355599</v>
      </c>
    </row>
    <row r="219" spans="1:7" x14ac:dyDescent="0.35">
      <c r="A219">
        <v>1995</v>
      </c>
      <c r="B219">
        <v>1</v>
      </c>
      <c r="C219">
        <v>58</v>
      </c>
      <c r="D219" t="s">
        <v>79</v>
      </c>
      <c r="E219" t="s">
        <v>36</v>
      </c>
      <c r="F219" s="5">
        <v>95</v>
      </c>
      <c r="G219" s="19">
        <v>837.39999747276295</v>
      </c>
    </row>
    <row r="220" spans="1:7" x14ac:dyDescent="0.35">
      <c r="A220">
        <v>1995</v>
      </c>
      <c r="B220">
        <v>1</v>
      </c>
      <c r="C220">
        <v>72</v>
      </c>
      <c r="D220" t="s">
        <v>42</v>
      </c>
      <c r="E220" t="s">
        <v>24</v>
      </c>
      <c r="F220" s="5">
        <v>87</v>
      </c>
      <c r="G220" s="19">
        <v>2059.97999900579</v>
      </c>
    </row>
    <row r="221" spans="1:7" x14ac:dyDescent="0.35">
      <c r="A221">
        <v>1995</v>
      </c>
      <c r="B221">
        <v>1</v>
      </c>
      <c r="C221">
        <v>74</v>
      </c>
      <c r="D221" t="s">
        <v>94</v>
      </c>
      <c r="E221" t="s">
        <v>59</v>
      </c>
      <c r="F221" s="5">
        <v>84</v>
      </c>
      <c r="G221" s="19">
        <v>647.999999046325</v>
      </c>
    </row>
    <row r="222" spans="1:7" x14ac:dyDescent="0.35">
      <c r="A222">
        <v>1995</v>
      </c>
      <c r="B222">
        <v>1</v>
      </c>
      <c r="C222">
        <v>46</v>
      </c>
      <c r="D222" t="s">
        <v>64</v>
      </c>
      <c r="E222" t="s">
        <v>36</v>
      </c>
      <c r="F222" s="5">
        <v>73</v>
      </c>
      <c r="G222" s="19">
        <v>673.91999959945599</v>
      </c>
    </row>
    <row r="223" spans="1:7" x14ac:dyDescent="0.35">
      <c r="A223">
        <v>1995</v>
      </c>
      <c r="B223">
        <v>1</v>
      </c>
      <c r="C223">
        <v>26</v>
      </c>
      <c r="D223" t="s">
        <v>41</v>
      </c>
      <c r="E223" t="s">
        <v>31</v>
      </c>
      <c r="F223" s="5">
        <v>70</v>
      </c>
      <c r="G223" s="19">
        <v>1307.25</v>
      </c>
    </row>
    <row r="224" spans="1:7" x14ac:dyDescent="0.35">
      <c r="A224">
        <v>1995</v>
      </c>
      <c r="B224">
        <v>1</v>
      </c>
      <c r="C224">
        <v>35</v>
      </c>
      <c r="D224" t="s">
        <v>49</v>
      </c>
      <c r="E224" t="s">
        <v>34</v>
      </c>
      <c r="F224" s="5">
        <v>70</v>
      </c>
      <c r="G224" s="19">
        <v>950.399999141693</v>
      </c>
    </row>
    <row r="225" spans="1:7" x14ac:dyDescent="0.35">
      <c r="A225">
        <v>1995</v>
      </c>
      <c r="B225">
        <v>1</v>
      </c>
      <c r="C225">
        <v>68</v>
      </c>
      <c r="D225" t="s">
        <v>37</v>
      </c>
      <c r="E225" t="s">
        <v>31</v>
      </c>
      <c r="F225" s="5">
        <v>68</v>
      </c>
      <c r="G225" s="19">
        <v>663.99999976158097</v>
      </c>
    </row>
    <row r="226" spans="1:7" x14ac:dyDescent="0.35">
      <c r="A226">
        <v>1995</v>
      </c>
      <c r="B226">
        <v>1</v>
      </c>
      <c r="C226">
        <v>33</v>
      </c>
      <c r="D226" t="s">
        <v>78</v>
      </c>
      <c r="E226" t="s">
        <v>24</v>
      </c>
      <c r="F226" s="5">
        <v>60</v>
      </c>
      <c r="G226" s="19">
        <v>120</v>
      </c>
    </row>
    <row r="227" spans="1:7" x14ac:dyDescent="0.35">
      <c r="A227">
        <v>1995</v>
      </c>
      <c r="B227">
        <v>1</v>
      </c>
      <c r="C227">
        <v>70</v>
      </c>
      <c r="D227" t="s">
        <v>96</v>
      </c>
      <c r="E227" t="s">
        <v>34</v>
      </c>
      <c r="F227" s="5">
        <v>60</v>
      </c>
      <c r="G227" s="19">
        <v>720</v>
      </c>
    </row>
    <row r="228" spans="1:7" x14ac:dyDescent="0.35">
      <c r="A228">
        <v>1995</v>
      </c>
      <c r="B228">
        <v>1</v>
      </c>
      <c r="C228">
        <v>69</v>
      </c>
      <c r="D228" t="s">
        <v>48</v>
      </c>
      <c r="E228" t="s">
        <v>24</v>
      </c>
      <c r="F228" s="5">
        <v>58</v>
      </c>
      <c r="G228" s="19">
        <v>1670.4</v>
      </c>
    </row>
    <row r="229" spans="1:7" x14ac:dyDescent="0.35">
      <c r="A229">
        <v>1995</v>
      </c>
      <c r="B229">
        <v>1</v>
      </c>
      <c r="C229">
        <v>14</v>
      </c>
      <c r="D229" t="s">
        <v>63</v>
      </c>
      <c r="E229" t="s">
        <v>59</v>
      </c>
      <c r="F229" s="5">
        <v>57</v>
      </c>
      <c r="G229" s="19">
        <v>864.9</v>
      </c>
    </row>
    <row r="230" spans="1:7" x14ac:dyDescent="0.35">
      <c r="A230">
        <v>1995</v>
      </c>
      <c r="B230">
        <v>1</v>
      </c>
      <c r="C230">
        <v>13</v>
      </c>
      <c r="D230" t="s">
        <v>56</v>
      </c>
      <c r="E230" t="s">
        <v>36</v>
      </c>
      <c r="F230" s="5">
        <v>48</v>
      </c>
      <c r="G230" s="19">
        <v>230.4</v>
      </c>
    </row>
    <row r="231" spans="1:7" x14ac:dyDescent="0.35">
      <c r="A231">
        <v>1995</v>
      </c>
      <c r="B231">
        <v>1</v>
      </c>
      <c r="C231">
        <v>20</v>
      </c>
      <c r="D231" t="s">
        <v>86</v>
      </c>
      <c r="E231" t="s">
        <v>31</v>
      </c>
      <c r="F231" s="5">
        <v>40</v>
      </c>
      <c r="G231" s="19">
        <v>2397.6</v>
      </c>
    </row>
    <row r="232" spans="1:7" x14ac:dyDescent="0.35">
      <c r="A232">
        <v>1995</v>
      </c>
      <c r="B232">
        <v>1</v>
      </c>
      <c r="C232">
        <v>23</v>
      </c>
      <c r="D232" t="s">
        <v>75</v>
      </c>
      <c r="E232" t="s">
        <v>27</v>
      </c>
      <c r="F232" s="5">
        <v>40</v>
      </c>
      <c r="G232" s="19">
        <v>288</v>
      </c>
    </row>
    <row r="233" spans="1:7" x14ac:dyDescent="0.35">
      <c r="A233">
        <v>1995</v>
      </c>
      <c r="B233">
        <v>1</v>
      </c>
      <c r="C233">
        <v>38</v>
      </c>
      <c r="D233" t="s">
        <v>85</v>
      </c>
      <c r="E233" t="s">
        <v>34</v>
      </c>
      <c r="F233" s="5">
        <v>40</v>
      </c>
      <c r="G233" s="19">
        <v>6324</v>
      </c>
    </row>
    <row r="234" spans="1:7" x14ac:dyDescent="0.35">
      <c r="A234">
        <v>1995</v>
      </c>
      <c r="B234">
        <v>1</v>
      </c>
      <c r="C234">
        <v>56</v>
      </c>
      <c r="D234" t="s">
        <v>26</v>
      </c>
      <c r="E234" t="s">
        <v>27</v>
      </c>
      <c r="F234" s="5">
        <v>38</v>
      </c>
      <c r="G234" s="19">
        <v>1018.4</v>
      </c>
    </row>
    <row r="235" spans="1:7" x14ac:dyDescent="0.35">
      <c r="A235">
        <v>1995</v>
      </c>
      <c r="B235">
        <v>1</v>
      </c>
      <c r="C235">
        <v>76</v>
      </c>
      <c r="D235" t="s">
        <v>55</v>
      </c>
      <c r="E235" t="s">
        <v>34</v>
      </c>
      <c r="F235" s="5">
        <v>35</v>
      </c>
      <c r="G235" s="19">
        <v>504</v>
      </c>
    </row>
    <row r="236" spans="1:7" x14ac:dyDescent="0.35">
      <c r="A236">
        <v>1995</v>
      </c>
      <c r="B236">
        <v>1</v>
      </c>
      <c r="C236">
        <v>29</v>
      </c>
      <c r="D236" t="s">
        <v>20</v>
      </c>
      <c r="E236" t="s">
        <v>21</v>
      </c>
      <c r="F236" s="5">
        <v>34</v>
      </c>
      <c r="G236" s="19">
        <v>3366</v>
      </c>
    </row>
    <row r="237" spans="1:7" x14ac:dyDescent="0.35">
      <c r="A237">
        <v>1995</v>
      </c>
      <c r="B237">
        <v>1</v>
      </c>
      <c r="C237">
        <v>5</v>
      </c>
      <c r="D237" t="s">
        <v>51</v>
      </c>
      <c r="E237" t="s">
        <v>39</v>
      </c>
      <c r="F237" s="5">
        <v>32</v>
      </c>
      <c r="G237" s="19">
        <v>544</v>
      </c>
    </row>
    <row r="238" spans="1:7" x14ac:dyDescent="0.35">
      <c r="A238">
        <v>1995</v>
      </c>
      <c r="B238">
        <v>1</v>
      </c>
      <c r="C238">
        <v>24</v>
      </c>
      <c r="D238" t="s">
        <v>77</v>
      </c>
      <c r="E238" t="s">
        <v>34</v>
      </c>
      <c r="F238" s="5">
        <v>30</v>
      </c>
      <c r="G238" s="19">
        <v>108</v>
      </c>
    </row>
    <row r="239" spans="1:7" x14ac:dyDescent="0.35">
      <c r="A239">
        <v>1995</v>
      </c>
      <c r="B239">
        <v>1</v>
      </c>
      <c r="C239">
        <v>62</v>
      </c>
      <c r="D239" t="s">
        <v>30</v>
      </c>
      <c r="E239" t="s">
        <v>31</v>
      </c>
      <c r="F239" s="5">
        <v>30</v>
      </c>
      <c r="G239" s="19">
        <v>1182</v>
      </c>
    </row>
    <row r="240" spans="1:7" x14ac:dyDescent="0.35">
      <c r="A240">
        <v>1995</v>
      </c>
      <c r="B240">
        <v>1</v>
      </c>
      <c r="C240">
        <v>64</v>
      </c>
      <c r="D240" t="s">
        <v>53</v>
      </c>
      <c r="E240" t="s">
        <v>27</v>
      </c>
      <c r="F240" s="5">
        <v>30</v>
      </c>
      <c r="G240" s="19">
        <v>798</v>
      </c>
    </row>
    <row r="241" spans="1:7" x14ac:dyDescent="0.35">
      <c r="A241">
        <v>1995</v>
      </c>
      <c r="B241">
        <v>1</v>
      </c>
      <c r="C241">
        <v>28</v>
      </c>
      <c r="D241" t="s">
        <v>70</v>
      </c>
      <c r="E241" t="s">
        <v>59</v>
      </c>
      <c r="F241" s="5">
        <v>26</v>
      </c>
      <c r="G241" s="19">
        <v>837.19999566078104</v>
      </c>
    </row>
    <row r="242" spans="1:7" x14ac:dyDescent="0.35">
      <c r="A242">
        <v>1995</v>
      </c>
      <c r="B242">
        <v>1</v>
      </c>
      <c r="C242">
        <v>2</v>
      </c>
      <c r="D242" t="s">
        <v>33</v>
      </c>
      <c r="E242" t="s">
        <v>34</v>
      </c>
      <c r="F242" s="5">
        <v>25</v>
      </c>
      <c r="G242" s="19">
        <v>285</v>
      </c>
    </row>
    <row r="243" spans="1:7" x14ac:dyDescent="0.35">
      <c r="A243">
        <v>1995</v>
      </c>
      <c r="B243">
        <v>1</v>
      </c>
      <c r="C243">
        <v>39</v>
      </c>
      <c r="D243" t="s">
        <v>87</v>
      </c>
      <c r="E243" t="s">
        <v>34</v>
      </c>
      <c r="F243" s="5">
        <v>20</v>
      </c>
      <c r="G243" s="19">
        <v>244.799998283386</v>
      </c>
    </row>
    <row r="244" spans="1:7" x14ac:dyDescent="0.35">
      <c r="A244">
        <v>1995</v>
      </c>
      <c r="B244">
        <v>1</v>
      </c>
      <c r="C244">
        <v>52</v>
      </c>
      <c r="D244" t="s">
        <v>122</v>
      </c>
      <c r="E244" t="s">
        <v>27</v>
      </c>
      <c r="F244" s="5">
        <v>20</v>
      </c>
      <c r="G244" s="19">
        <v>89.599999666213904</v>
      </c>
    </row>
    <row r="245" spans="1:7" x14ac:dyDescent="0.35">
      <c r="A245">
        <v>1995</v>
      </c>
      <c r="B245">
        <v>1</v>
      </c>
      <c r="C245">
        <v>65</v>
      </c>
      <c r="D245" t="s">
        <v>88</v>
      </c>
      <c r="E245" t="s">
        <v>39</v>
      </c>
      <c r="F245" s="5">
        <v>20</v>
      </c>
      <c r="G245" s="19">
        <v>302.39999949932098</v>
      </c>
    </row>
    <row r="246" spans="1:7" x14ac:dyDescent="0.35">
      <c r="A246">
        <v>1995</v>
      </c>
      <c r="B246">
        <v>1</v>
      </c>
      <c r="C246">
        <v>30</v>
      </c>
      <c r="D246" t="s">
        <v>91</v>
      </c>
      <c r="E246" t="s">
        <v>36</v>
      </c>
      <c r="F246" s="5">
        <v>18</v>
      </c>
      <c r="G246" s="19">
        <v>335.33999944478199</v>
      </c>
    </row>
    <row r="247" spans="1:7" x14ac:dyDescent="0.35">
      <c r="A247">
        <v>1995</v>
      </c>
      <c r="B247">
        <v>1</v>
      </c>
      <c r="C247">
        <v>51</v>
      </c>
      <c r="D247" t="s">
        <v>66</v>
      </c>
      <c r="E247" t="s">
        <v>59</v>
      </c>
      <c r="F247" s="5">
        <v>18</v>
      </c>
      <c r="G247" s="19">
        <v>648.71999545097299</v>
      </c>
    </row>
    <row r="248" spans="1:7" x14ac:dyDescent="0.35">
      <c r="A248">
        <v>1995</v>
      </c>
      <c r="B248">
        <v>1</v>
      </c>
      <c r="C248">
        <v>10</v>
      </c>
      <c r="D248" t="s">
        <v>35</v>
      </c>
      <c r="E248" t="s">
        <v>36</v>
      </c>
      <c r="F248" s="5">
        <v>16</v>
      </c>
      <c r="G248" s="19">
        <v>396.8</v>
      </c>
    </row>
    <row r="249" spans="1:7" x14ac:dyDescent="0.35">
      <c r="A249">
        <v>1995</v>
      </c>
      <c r="B249">
        <v>1</v>
      </c>
      <c r="C249">
        <v>63</v>
      </c>
      <c r="D249" t="s">
        <v>38</v>
      </c>
      <c r="E249" t="s">
        <v>39</v>
      </c>
      <c r="F249" s="5">
        <v>16</v>
      </c>
      <c r="G249" s="19">
        <v>505.43999916314999</v>
      </c>
    </row>
    <row r="250" spans="1:7" x14ac:dyDescent="0.35">
      <c r="A250">
        <v>1995</v>
      </c>
      <c r="B250">
        <v>1</v>
      </c>
      <c r="C250">
        <v>1</v>
      </c>
      <c r="D250" t="s">
        <v>43</v>
      </c>
      <c r="E250" t="s">
        <v>34</v>
      </c>
      <c r="F250" s="5">
        <v>15</v>
      </c>
      <c r="G250" s="19">
        <v>183.59999871253899</v>
      </c>
    </row>
    <row r="251" spans="1:7" x14ac:dyDescent="0.35">
      <c r="A251">
        <v>1995</v>
      </c>
      <c r="B251">
        <v>1</v>
      </c>
      <c r="C251">
        <v>45</v>
      </c>
      <c r="D251" t="s">
        <v>60</v>
      </c>
      <c r="E251" t="s">
        <v>36</v>
      </c>
      <c r="F251" s="5">
        <v>15</v>
      </c>
      <c r="G251" s="19">
        <v>91.199999660253496</v>
      </c>
    </row>
    <row r="252" spans="1:7" x14ac:dyDescent="0.35">
      <c r="A252">
        <v>1995</v>
      </c>
      <c r="B252">
        <v>1</v>
      </c>
      <c r="C252">
        <v>50</v>
      </c>
      <c r="D252" t="s">
        <v>99</v>
      </c>
      <c r="E252" t="s">
        <v>31</v>
      </c>
      <c r="F252" s="5">
        <v>15</v>
      </c>
      <c r="G252" s="19">
        <v>195</v>
      </c>
    </row>
    <row r="253" spans="1:7" x14ac:dyDescent="0.35">
      <c r="A253">
        <v>1995</v>
      </c>
      <c r="B253">
        <v>1</v>
      </c>
      <c r="C253">
        <v>77</v>
      </c>
      <c r="D253" t="s">
        <v>107</v>
      </c>
      <c r="E253" t="s">
        <v>39</v>
      </c>
      <c r="F253" s="5">
        <v>14</v>
      </c>
      <c r="G253" s="19">
        <v>145.6</v>
      </c>
    </row>
    <row r="254" spans="1:7" x14ac:dyDescent="0.35">
      <c r="A254">
        <v>1995</v>
      </c>
      <c r="B254">
        <v>1</v>
      </c>
      <c r="C254">
        <v>59</v>
      </c>
      <c r="D254" t="s">
        <v>23</v>
      </c>
      <c r="E254" t="s">
        <v>24</v>
      </c>
      <c r="F254" s="5">
        <v>12</v>
      </c>
      <c r="G254" s="19">
        <v>528</v>
      </c>
    </row>
    <row r="255" spans="1:7" x14ac:dyDescent="0.35">
      <c r="A255">
        <v>1995</v>
      </c>
      <c r="B255">
        <v>1</v>
      </c>
      <c r="C255">
        <v>7</v>
      </c>
      <c r="D255" t="s">
        <v>58</v>
      </c>
      <c r="E255" t="s">
        <v>59</v>
      </c>
      <c r="F255" s="5">
        <v>10</v>
      </c>
      <c r="G255" s="19">
        <v>191.99999928474401</v>
      </c>
    </row>
    <row r="256" spans="1:7" x14ac:dyDescent="0.35">
      <c r="A256">
        <v>1995</v>
      </c>
      <c r="B256">
        <v>1</v>
      </c>
      <c r="C256">
        <v>21</v>
      </c>
      <c r="D256" t="s">
        <v>90</v>
      </c>
      <c r="E256" t="s">
        <v>31</v>
      </c>
      <c r="F256" s="5">
        <v>10</v>
      </c>
      <c r="G256" s="19">
        <v>67.999999523162799</v>
      </c>
    </row>
    <row r="257" spans="1:7" x14ac:dyDescent="0.35">
      <c r="A257">
        <v>1995</v>
      </c>
      <c r="B257">
        <v>1</v>
      </c>
      <c r="C257">
        <v>34</v>
      </c>
      <c r="D257" t="s">
        <v>69</v>
      </c>
      <c r="E257" t="s">
        <v>34</v>
      </c>
      <c r="F257" s="5">
        <v>10</v>
      </c>
      <c r="G257" s="19">
        <v>112</v>
      </c>
    </row>
    <row r="258" spans="1:7" x14ac:dyDescent="0.35">
      <c r="A258">
        <v>1995</v>
      </c>
      <c r="B258">
        <v>1</v>
      </c>
      <c r="C258">
        <v>54</v>
      </c>
      <c r="D258" t="s">
        <v>74</v>
      </c>
      <c r="E258" t="s">
        <v>21</v>
      </c>
      <c r="F258" s="5">
        <v>10</v>
      </c>
      <c r="G258" s="19">
        <v>59</v>
      </c>
    </row>
    <row r="259" spans="1:7" x14ac:dyDescent="0.35">
      <c r="A259">
        <v>1995</v>
      </c>
      <c r="B259">
        <v>1</v>
      </c>
      <c r="C259">
        <v>18</v>
      </c>
      <c r="D259" t="s">
        <v>97</v>
      </c>
      <c r="E259" t="s">
        <v>36</v>
      </c>
      <c r="F259" s="5">
        <v>9</v>
      </c>
      <c r="G259" s="19">
        <v>450</v>
      </c>
    </row>
    <row r="260" spans="1:7" x14ac:dyDescent="0.35">
      <c r="A260">
        <v>1995</v>
      </c>
      <c r="B260">
        <v>1</v>
      </c>
      <c r="C260">
        <v>41</v>
      </c>
      <c r="D260" t="s">
        <v>44</v>
      </c>
      <c r="E260" t="s">
        <v>36</v>
      </c>
      <c r="F260" s="5">
        <v>8</v>
      </c>
      <c r="G260" s="19">
        <v>55.439999908208797</v>
      </c>
    </row>
    <row r="261" spans="1:7" x14ac:dyDescent="0.35">
      <c r="A261">
        <v>1995</v>
      </c>
      <c r="B261">
        <v>1</v>
      </c>
      <c r="C261">
        <v>25</v>
      </c>
      <c r="D261" t="s">
        <v>80</v>
      </c>
      <c r="E261" t="s">
        <v>31</v>
      </c>
      <c r="F261" s="5">
        <v>7</v>
      </c>
      <c r="G261" s="19">
        <v>58.8</v>
      </c>
    </row>
    <row r="262" spans="1:7" x14ac:dyDescent="0.35">
      <c r="A262">
        <v>1995</v>
      </c>
      <c r="B262">
        <v>1</v>
      </c>
      <c r="C262">
        <v>36</v>
      </c>
      <c r="D262" t="s">
        <v>45</v>
      </c>
      <c r="E262" t="s">
        <v>36</v>
      </c>
      <c r="F262" s="5">
        <v>6</v>
      </c>
      <c r="G262" s="19">
        <v>72.959999728202803</v>
      </c>
    </row>
    <row r="263" spans="1:7" x14ac:dyDescent="0.35">
      <c r="A263">
        <v>1995</v>
      </c>
      <c r="B263">
        <v>2</v>
      </c>
      <c r="C263">
        <v>33</v>
      </c>
      <c r="D263" t="s">
        <v>78</v>
      </c>
      <c r="E263" t="s">
        <v>24</v>
      </c>
      <c r="F263" s="5">
        <v>119</v>
      </c>
      <c r="G263" s="19">
        <v>238</v>
      </c>
    </row>
    <row r="264" spans="1:7" x14ac:dyDescent="0.35">
      <c r="A264">
        <v>1995</v>
      </c>
      <c r="B264">
        <v>2</v>
      </c>
      <c r="C264">
        <v>38</v>
      </c>
      <c r="D264" t="s">
        <v>85</v>
      </c>
      <c r="E264" t="s">
        <v>34</v>
      </c>
      <c r="F264" s="5">
        <v>99</v>
      </c>
      <c r="G264" s="19">
        <v>18803.359969216501</v>
      </c>
    </row>
    <row r="265" spans="1:7" x14ac:dyDescent="0.35">
      <c r="A265">
        <v>1995</v>
      </c>
      <c r="B265">
        <v>2</v>
      </c>
      <c r="C265">
        <v>35</v>
      </c>
      <c r="D265" t="s">
        <v>49</v>
      </c>
      <c r="E265" t="s">
        <v>34</v>
      </c>
      <c r="F265" s="5">
        <v>95</v>
      </c>
      <c r="G265" s="19">
        <v>1195.19999742507</v>
      </c>
    </row>
    <row r="266" spans="1:7" x14ac:dyDescent="0.35">
      <c r="A266">
        <v>1995</v>
      </c>
      <c r="B266">
        <v>2</v>
      </c>
      <c r="C266">
        <v>56</v>
      </c>
      <c r="D266" t="s">
        <v>26</v>
      </c>
      <c r="E266" t="s">
        <v>27</v>
      </c>
      <c r="F266" s="5">
        <v>75</v>
      </c>
      <c r="G266" s="19">
        <v>2280</v>
      </c>
    </row>
    <row r="267" spans="1:7" x14ac:dyDescent="0.35">
      <c r="A267">
        <v>1995</v>
      </c>
      <c r="B267">
        <v>2</v>
      </c>
      <c r="C267">
        <v>71</v>
      </c>
      <c r="D267" t="s">
        <v>40</v>
      </c>
      <c r="E267" t="s">
        <v>24</v>
      </c>
      <c r="F267" s="5">
        <v>75</v>
      </c>
      <c r="G267" s="19">
        <v>1290</v>
      </c>
    </row>
    <row r="268" spans="1:7" x14ac:dyDescent="0.35">
      <c r="A268">
        <v>1995</v>
      </c>
      <c r="B268">
        <v>2</v>
      </c>
      <c r="C268">
        <v>62</v>
      </c>
      <c r="D268" t="s">
        <v>30</v>
      </c>
      <c r="E268" t="s">
        <v>31</v>
      </c>
      <c r="F268" s="5">
        <v>75</v>
      </c>
      <c r="G268" s="19">
        <v>2955</v>
      </c>
    </row>
    <row r="269" spans="1:7" x14ac:dyDescent="0.35">
      <c r="A269">
        <v>1995</v>
      </c>
      <c r="B269">
        <v>2</v>
      </c>
      <c r="C269">
        <v>48</v>
      </c>
      <c r="D269" t="s">
        <v>95</v>
      </c>
      <c r="E269" t="s">
        <v>31</v>
      </c>
      <c r="F269" s="5">
        <v>70</v>
      </c>
      <c r="G269" s="19">
        <v>606.89999574422802</v>
      </c>
    </row>
    <row r="270" spans="1:7" x14ac:dyDescent="0.35">
      <c r="A270">
        <v>1995</v>
      </c>
      <c r="B270">
        <v>2</v>
      </c>
      <c r="C270">
        <v>14</v>
      </c>
      <c r="D270" t="s">
        <v>63</v>
      </c>
      <c r="E270" t="s">
        <v>59</v>
      </c>
      <c r="F270" s="5">
        <v>67</v>
      </c>
      <c r="G270" s="19">
        <v>1208.99999944567</v>
      </c>
    </row>
    <row r="271" spans="1:7" x14ac:dyDescent="0.35">
      <c r="A271">
        <v>1995</v>
      </c>
      <c r="B271">
        <v>2</v>
      </c>
      <c r="C271">
        <v>68</v>
      </c>
      <c r="D271" t="s">
        <v>37</v>
      </c>
      <c r="E271" t="s">
        <v>31</v>
      </c>
      <c r="F271" s="5">
        <v>66</v>
      </c>
      <c r="G271" s="19">
        <v>509.99999910592999</v>
      </c>
    </row>
    <row r="272" spans="1:7" x14ac:dyDescent="0.35">
      <c r="A272">
        <v>1995</v>
      </c>
      <c r="B272">
        <v>2</v>
      </c>
      <c r="C272">
        <v>63</v>
      </c>
      <c r="D272" t="s">
        <v>38</v>
      </c>
      <c r="E272" t="s">
        <v>39</v>
      </c>
      <c r="F272" s="5">
        <v>65</v>
      </c>
      <c r="G272" s="19">
        <v>2281.5</v>
      </c>
    </row>
    <row r="273" spans="1:7" x14ac:dyDescent="0.35">
      <c r="A273">
        <v>1995</v>
      </c>
      <c r="B273">
        <v>2</v>
      </c>
      <c r="C273">
        <v>26</v>
      </c>
      <c r="D273" t="s">
        <v>41</v>
      </c>
      <c r="E273" t="s">
        <v>31</v>
      </c>
      <c r="F273" s="5">
        <v>62</v>
      </c>
      <c r="G273" s="19">
        <v>1506.44999944344</v>
      </c>
    </row>
    <row r="274" spans="1:7" x14ac:dyDescent="0.35">
      <c r="A274">
        <v>1995</v>
      </c>
      <c r="B274">
        <v>2</v>
      </c>
      <c r="C274">
        <v>2</v>
      </c>
      <c r="D274" t="s">
        <v>33</v>
      </c>
      <c r="E274" t="s">
        <v>34</v>
      </c>
      <c r="F274" s="5">
        <v>60</v>
      </c>
      <c r="G274" s="19">
        <v>912</v>
      </c>
    </row>
    <row r="275" spans="1:7" x14ac:dyDescent="0.35">
      <c r="A275">
        <v>1995</v>
      </c>
      <c r="B275">
        <v>2</v>
      </c>
      <c r="C275">
        <v>23</v>
      </c>
      <c r="D275" t="s">
        <v>75</v>
      </c>
      <c r="E275" t="s">
        <v>27</v>
      </c>
      <c r="F275" s="5">
        <v>60</v>
      </c>
      <c r="G275" s="19">
        <v>432</v>
      </c>
    </row>
    <row r="276" spans="1:7" x14ac:dyDescent="0.35">
      <c r="A276">
        <v>1995</v>
      </c>
      <c r="B276">
        <v>2</v>
      </c>
      <c r="C276">
        <v>49</v>
      </c>
      <c r="D276" t="s">
        <v>62</v>
      </c>
      <c r="E276" t="s">
        <v>31</v>
      </c>
      <c r="F276" s="5">
        <v>60</v>
      </c>
      <c r="G276" s="19">
        <v>935.99999964237202</v>
      </c>
    </row>
    <row r="277" spans="1:7" x14ac:dyDescent="0.35">
      <c r="A277">
        <v>1995</v>
      </c>
      <c r="B277">
        <v>2</v>
      </c>
      <c r="C277">
        <v>60</v>
      </c>
      <c r="D277" t="s">
        <v>29</v>
      </c>
      <c r="E277" t="s">
        <v>24</v>
      </c>
      <c r="F277" s="5">
        <v>60</v>
      </c>
      <c r="G277" s="19">
        <v>1550.39999878406</v>
      </c>
    </row>
    <row r="278" spans="1:7" x14ac:dyDescent="0.35">
      <c r="A278">
        <v>1995</v>
      </c>
      <c r="B278">
        <v>2</v>
      </c>
      <c r="C278">
        <v>47</v>
      </c>
      <c r="D278" t="s">
        <v>72</v>
      </c>
      <c r="E278" t="s">
        <v>31</v>
      </c>
      <c r="F278" s="5">
        <v>55</v>
      </c>
      <c r="G278" s="19">
        <v>418</v>
      </c>
    </row>
    <row r="279" spans="1:7" x14ac:dyDescent="0.35">
      <c r="A279">
        <v>1995</v>
      </c>
      <c r="B279">
        <v>2</v>
      </c>
      <c r="C279">
        <v>3</v>
      </c>
      <c r="D279" t="s">
        <v>98</v>
      </c>
      <c r="E279" t="s">
        <v>39</v>
      </c>
      <c r="F279" s="5">
        <v>50</v>
      </c>
      <c r="G279" s="19">
        <v>400</v>
      </c>
    </row>
    <row r="280" spans="1:7" x14ac:dyDescent="0.35">
      <c r="A280">
        <v>1995</v>
      </c>
      <c r="B280">
        <v>2</v>
      </c>
      <c r="C280">
        <v>77</v>
      </c>
      <c r="D280" t="s">
        <v>107</v>
      </c>
      <c r="E280" t="s">
        <v>39</v>
      </c>
      <c r="F280" s="5">
        <v>45</v>
      </c>
      <c r="G280" s="19">
        <v>452.39999938011101</v>
      </c>
    </row>
    <row r="281" spans="1:7" x14ac:dyDescent="0.35">
      <c r="A281">
        <v>1995</v>
      </c>
      <c r="B281">
        <v>2</v>
      </c>
      <c r="C281">
        <v>59</v>
      </c>
      <c r="D281" t="s">
        <v>23</v>
      </c>
      <c r="E281" t="s">
        <v>24</v>
      </c>
      <c r="F281" s="5">
        <v>45</v>
      </c>
      <c r="G281" s="19">
        <v>1900.7999988198201</v>
      </c>
    </row>
    <row r="282" spans="1:7" x14ac:dyDescent="0.35">
      <c r="A282">
        <v>1995</v>
      </c>
      <c r="B282">
        <v>2</v>
      </c>
      <c r="C282">
        <v>19</v>
      </c>
      <c r="D282" t="s">
        <v>71</v>
      </c>
      <c r="E282" t="s">
        <v>31</v>
      </c>
      <c r="F282" s="5">
        <v>42</v>
      </c>
      <c r="G282" s="19">
        <v>295.64999972805299</v>
      </c>
    </row>
    <row r="283" spans="1:7" x14ac:dyDescent="0.35">
      <c r="A283">
        <v>1995</v>
      </c>
      <c r="B283">
        <v>2</v>
      </c>
      <c r="C283">
        <v>21</v>
      </c>
      <c r="D283" t="s">
        <v>90</v>
      </c>
      <c r="E283" t="s">
        <v>31</v>
      </c>
      <c r="F283" s="5">
        <v>42</v>
      </c>
      <c r="G283" s="19">
        <v>311.99999964237202</v>
      </c>
    </row>
    <row r="284" spans="1:7" x14ac:dyDescent="0.35">
      <c r="A284">
        <v>1995</v>
      </c>
      <c r="B284">
        <v>2</v>
      </c>
      <c r="C284">
        <v>28</v>
      </c>
      <c r="D284" t="s">
        <v>70</v>
      </c>
      <c r="E284" t="s">
        <v>59</v>
      </c>
      <c r="F284" s="5">
        <v>42</v>
      </c>
      <c r="G284" s="19">
        <v>1375.91999772191</v>
      </c>
    </row>
    <row r="285" spans="1:7" x14ac:dyDescent="0.35">
      <c r="A285">
        <v>1995</v>
      </c>
      <c r="B285">
        <v>2</v>
      </c>
      <c r="C285">
        <v>42</v>
      </c>
      <c r="D285" t="s">
        <v>68</v>
      </c>
      <c r="E285" t="s">
        <v>27</v>
      </c>
      <c r="F285" s="5">
        <v>40</v>
      </c>
      <c r="G285" s="19">
        <v>425.59999966621399</v>
      </c>
    </row>
    <row r="286" spans="1:7" x14ac:dyDescent="0.35">
      <c r="A286">
        <v>1995</v>
      </c>
      <c r="B286">
        <v>2</v>
      </c>
      <c r="C286">
        <v>44</v>
      </c>
      <c r="D286" t="s">
        <v>52</v>
      </c>
      <c r="E286" t="s">
        <v>39</v>
      </c>
      <c r="F286" s="5">
        <v>40</v>
      </c>
      <c r="G286" s="19">
        <v>495.99999815225601</v>
      </c>
    </row>
    <row r="287" spans="1:7" x14ac:dyDescent="0.35">
      <c r="A287">
        <v>1995</v>
      </c>
      <c r="B287">
        <v>2</v>
      </c>
      <c r="C287">
        <v>69</v>
      </c>
      <c r="D287" t="s">
        <v>48</v>
      </c>
      <c r="E287" t="s">
        <v>24</v>
      </c>
      <c r="F287" s="5">
        <v>35</v>
      </c>
      <c r="G287" s="19">
        <v>979.19999957084599</v>
      </c>
    </row>
    <row r="288" spans="1:7" x14ac:dyDescent="0.35">
      <c r="A288">
        <v>1995</v>
      </c>
      <c r="B288">
        <v>2</v>
      </c>
      <c r="C288">
        <v>1</v>
      </c>
      <c r="D288" t="s">
        <v>43</v>
      </c>
      <c r="E288" t="s">
        <v>34</v>
      </c>
      <c r="F288" s="5">
        <v>34</v>
      </c>
      <c r="G288" s="19">
        <v>489.6</v>
      </c>
    </row>
    <row r="289" spans="1:7" x14ac:dyDescent="0.35">
      <c r="A289">
        <v>1995</v>
      </c>
      <c r="B289">
        <v>2</v>
      </c>
      <c r="C289">
        <v>76</v>
      </c>
      <c r="D289" t="s">
        <v>55</v>
      </c>
      <c r="E289" t="s">
        <v>34</v>
      </c>
      <c r="F289" s="5">
        <v>34</v>
      </c>
      <c r="G289" s="19">
        <v>417.6</v>
      </c>
    </row>
    <row r="290" spans="1:7" x14ac:dyDescent="0.35">
      <c r="A290">
        <v>1995</v>
      </c>
      <c r="B290">
        <v>2</v>
      </c>
      <c r="C290">
        <v>11</v>
      </c>
      <c r="D290" t="s">
        <v>92</v>
      </c>
      <c r="E290" t="s">
        <v>24</v>
      </c>
      <c r="F290" s="5">
        <v>30</v>
      </c>
      <c r="G290" s="19">
        <v>504</v>
      </c>
    </row>
    <row r="291" spans="1:7" x14ac:dyDescent="0.35">
      <c r="A291">
        <v>1995</v>
      </c>
      <c r="B291">
        <v>2</v>
      </c>
      <c r="C291">
        <v>41</v>
      </c>
      <c r="D291" t="s">
        <v>44</v>
      </c>
      <c r="E291" t="s">
        <v>36</v>
      </c>
      <c r="F291" s="5">
        <v>25</v>
      </c>
      <c r="G291" s="19">
        <v>153.99999942630501</v>
      </c>
    </row>
    <row r="292" spans="1:7" x14ac:dyDescent="0.35">
      <c r="A292">
        <v>1995</v>
      </c>
      <c r="B292">
        <v>2</v>
      </c>
      <c r="C292">
        <v>53</v>
      </c>
      <c r="D292" t="s">
        <v>25</v>
      </c>
      <c r="E292" t="s">
        <v>21</v>
      </c>
      <c r="F292" s="5">
        <v>25</v>
      </c>
      <c r="G292" s="19">
        <v>596.04999765753701</v>
      </c>
    </row>
    <row r="293" spans="1:7" x14ac:dyDescent="0.35">
      <c r="A293">
        <v>1995</v>
      </c>
      <c r="B293">
        <v>2</v>
      </c>
      <c r="C293">
        <v>46</v>
      </c>
      <c r="D293" t="s">
        <v>64</v>
      </c>
      <c r="E293" t="s">
        <v>36</v>
      </c>
      <c r="F293" s="5">
        <v>22</v>
      </c>
      <c r="G293" s="19">
        <v>206.4</v>
      </c>
    </row>
    <row r="294" spans="1:7" x14ac:dyDescent="0.35">
      <c r="A294">
        <v>1995</v>
      </c>
      <c r="B294">
        <v>2</v>
      </c>
      <c r="C294">
        <v>16</v>
      </c>
      <c r="D294" t="s">
        <v>46</v>
      </c>
      <c r="E294" t="s">
        <v>31</v>
      </c>
      <c r="F294" s="5">
        <v>21</v>
      </c>
      <c r="G294" s="19">
        <v>248.11499826014</v>
      </c>
    </row>
    <row r="295" spans="1:7" x14ac:dyDescent="0.35">
      <c r="A295">
        <v>1995</v>
      </c>
      <c r="B295">
        <v>2</v>
      </c>
      <c r="C295">
        <v>29</v>
      </c>
      <c r="D295" t="s">
        <v>20</v>
      </c>
      <c r="E295" t="s">
        <v>21</v>
      </c>
      <c r="F295" s="5">
        <v>21</v>
      </c>
      <c r="G295" s="19">
        <v>2079</v>
      </c>
    </row>
    <row r="296" spans="1:7" x14ac:dyDescent="0.35">
      <c r="A296">
        <v>1995</v>
      </c>
      <c r="B296">
        <v>2</v>
      </c>
      <c r="C296">
        <v>73</v>
      </c>
      <c r="D296" t="s">
        <v>73</v>
      </c>
      <c r="E296" t="s">
        <v>36</v>
      </c>
      <c r="F296" s="5">
        <v>20</v>
      </c>
      <c r="G296" s="19">
        <v>215.99999964237199</v>
      </c>
    </row>
    <row r="297" spans="1:7" x14ac:dyDescent="0.35">
      <c r="A297">
        <v>1995</v>
      </c>
      <c r="B297">
        <v>2</v>
      </c>
      <c r="C297">
        <v>9</v>
      </c>
      <c r="D297" t="s">
        <v>108</v>
      </c>
      <c r="E297" t="s">
        <v>21</v>
      </c>
      <c r="F297" s="5">
        <v>20</v>
      </c>
      <c r="G297" s="19">
        <v>1396.79999768733</v>
      </c>
    </row>
    <row r="298" spans="1:7" x14ac:dyDescent="0.35">
      <c r="A298">
        <v>1995</v>
      </c>
      <c r="B298">
        <v>2</v>
      </c>
      <c r="C298">
        <v>57</v>
      </c>
      <c r="D298" t="s">
        <v>76</v>
      </c>
      <c r="E298" t="s">
        <v>27</v>
      </c>
      <c r="F298" s="5">
        <v>20</v>
      </c>
      <c r="G298" s="19">
        <v>312</v>
      </c>
    </row>
    <row r="299" spans="1:7" x14ac:dyDescent="0.35">
      <c r="A299">
        <v>1995</v>
      </c>
      <c r="B299">
        <v>2</v>
      </c>
      <c r="C299">
        <v>65</v>
      </c>
      <c r="D299" t="s">
        <v>88</v>
      </c>
      <c r="E299" t="s">
        <v>39</v>
      </c>
      <c r="F299" s="5">
        <v>20</v>
      </c>
      <c r="G299" s="19">
        <v>336</v>
      </c>
    </row>
    <row r="300" spans="1:7" x14ac:dyDescent="0.35">
      <c r="A300">
        <v>1995</v>
      </c>
      <c r="B300">
        <v>2</v>
      </c>
      <c r="C300">
        <v>30</v>
      </c>
      <c r="D300" t="s">
        <v>91</v>
      </c>
      <c r="E300" t="s">
        <v>36</v>
      </c>
      <c r="F300" s="5">
        <v>18</v>
      </c>
      <c r="G300" s="19">
        <v>372.6</v>
      </c>
    </row>
    <row r="301" spans="1:7" x14ac:dyDescent="0.35">
      <c r="A301">
        <v>1995</v>
      </c>
      <c r="B301">
        <v>2</v>
      </c>
      <c r="C301">
        <v>61</v>
      </c>
      <c r="D301" t="s">
        <v>47</v>
      </c>
      <c r="E301" t="s">
        <v>39</v>
      </c>
      <c r="F301" s="5">
        <v>16</v>
      </c>
      <c r="G301" s="19">
        <v>364.8</v>
      </c>
    </row>
    <row r="302" spans="1:7" x14ac:dyDescent="0.35">
      <c r="A302">
        <v>1995</v>
      </c>
      <c r="B302">
        <v>2</v>
      </c>
      <c r="C302">
        <v>74</v>
      </c>
      <c r="D302" t="s">
        <v>94</v>
      </c>
      <c r="E302" t="s">
        <v>59</v>
      </c>
      <c r="F302" s="5">
        <v>15</v>
      </c>
      <c r="G302" s="19">
        <v>120</v>
      </c>
    </row>
    <row r="303" spans="1:7" x14ac:dyDescent="0.35">
      <c r="A303">
        <v>1995</v>
      </c>
      <c r="B303">
        <v>2</v>
      </c>
      <c r="C303">
        <v>31</v>
      </c>
      <c r="D303" t="s">
        <v>57</v>
      </c>
      <c r="E303" t="s">
        <v>24</v>
      </c>
      <c r="F303" s="5">
        <v>14</v>
      </c>
      <c r="G303" s="19">
        <v>140</v>
      </c>
    </row>
    <row r="304" spans="1:7" x14ac:dyDescent="0.35">
      <c r="A304">
        <v>1995</v>
      </c>
      <c r="B304">
        <v>2</v>
      </c>
      <c r="C304">
        <v>37</v>
      </c>
      <c r="D304" t="s">
        <v>61</v>
      </c>
      <c r="E304" t="s">
        <v>36</v>
      </c>
      <c r="F304" s="5">
        <v>10</v>
      </c>
      <c r="G304" s="19">
        <v>208</v>
      </c>
    </row>
    <row r="305" spans="1:7" x14ac:dyDescent="0.35">
      <c r="A305">
        <v>1995</v>
      </c>
      <c r="B305">
        <v>2</v>
      </c>
      <c r="C305">
        <v>55</v>
      </c>
      <c r="D305" t="s">
        <v>32</v>
      </c>
      <c r="E305" t="s">
        <v>21</v>
      </c>
      <c r="F305" s="5">
        <v>10</v>
      </c>
      <c r="G305" s="19">
        <v>144</v>
      </c>
    </row>
    <row r="306" spans="1:7" x14ac:dyDescent="0.35">
      <c r="A306">
        <v>1995</v>
      </c>
      <c r="B306">
        <v>2</v>
      </c>
      <c r="C306">
        <v>70</v>
      </c>
      <c r="D306" t="s">
        <v>96</v>
      </c>
      <c r="E306" t="s">
        <v>34</v>
      </c>
      <c r="F306" s="5">
        <v>8</v>
      </c>
      <c r="G306" s="19">
        <v>86.399999856948796</v>
      </c>
    </row>
    <row r="307" spans="1:7" x14ac:dyDescent="0.35">
      <c r="A307">
        <v>1995</v>
      </c>
      <c r="B307">
        <v>2</v>
      </c>
      <c r="C307">
        <v>64</v>
      </c>
      <c r="D307" t="s">
        <v>53</v>
      </c>
      <c r="E307" t="s">
        <v>27</v>
      </c>
      <c r="F307" s="5">
        <v>7</v>
      </c>
      <c r="G307" s="19">
        <v>186.2</v>
      </c>
    </row>
    <row r="308" spans="1:7" x14ac:dyDescent="0.35">
      <c r="A308">
        <v>1995</v>
      </c>
      <c r="B308">
        <v>2</v>
      </c>
      <c r="C308">
        <v>54</v>
      </c>
      <c r="D308" t="s">
        <v>74</v>
      </c>
      <c r="E308" t="s">
        <v>21</v>
      </c>
      <c r="F308" s="5">
        <v>6</v>
      </c>
      <c r="G308" s="19">
        <v>35.4</v>
      </c>
    </row>
    <row r="309" spans="1:7" x14ac:dyDescent="0.35">
      <c r="A309">
        <v>1995</v>
      </c>
      <c r="B309">
        <v>2</v>
      </c>
      <c r="C309">
        <v>36</v>
      </c>
      <c r="D309" t="s">
        <v>45</v>
      </c>
      <c r="E309" t="s">
        <v>36</v>
      </c>
      <c r="F309" s="5">
        <v>5</v>
      </c>
      <c r="G309" s="19">
        <v>68.399999886751104</v>
      </c>
    </row>
    <row r="310" spans="1:7" x14ac:dyDescent="0.35">
      <c r="A310">
        <v>1995</v>
      </c>
      <c r="B310">
        <v>2</v>
      </c>
      <c r="C310">
        <v>13</v>
      </c>
      <c r="D310" t="s">
        <v>56</v>
      </c>
      <c r="E310" t="s">
        <v>36</v>
      </c>
      <c r="F310" s="5">
        <v>2</v>
      </c>
      <c r="G310" s="19">
        <v>8.6399999856948799</v>
      </c>
    </row>
    <row r="311" spans="1:7" x14ac:dyDescent="0.35">
      <c r="A311">
        <v>1995</v>
      </c>
      <c r="B311">
        <v>2</v>
      </c>
      <c r="C311">
        <v>17</v>
      </c>
      <c r="D311" t="s">
        <v>22</v>
      </c>
      <c r="E311" t="s">
        <v>21</v>
      </c>
      <c r="F311" s="5">
        <v>2</v>
      </c>
      <c r="G311" s="19">
        <v>62.4</v>
      </c>
    </row>
    <row r="312" spans="1:7" x14ac:dyDescent="0.35">
      <c r="A312">
        <v>1995</v>
      </c>
      <c r="B312">
        <v>2</v>
      </c>
      <c r="C312">
        <v>40</v>
      </c>
      <c r="D312" t="s">
        <v>50</v>
      </c>
      <c r="E312" t="s">
        <v>36</v>
      </c>
      <c r="F312" s="5">
        <v>2</v>
      </c>
      <c r="G312" s="19">
        <v>26.459999956190501</v>
      </c>
    </row>
    <row r="313" spans="1:7" x14ac:dyDescent="0.35">
      <c r="A313">
        <v>1995</v>
      </c>
      <c r="B313">
        <v>3</v>
      </c>
      <c r="C313">
        <v>55</v>
      </c>
      <c r="D313" t="s">
        <v>32</v>
      </c>
      <c r="E313" t="s">
        <v>21</v>
      </c>
      <c r="F313" s="5">
        <v>180</v>
      </c>
      <c r="G313" s="19">
        <v>2937.5999965667702</v>
      </c>
    </row>
    <row r="314" spans="1:7" x14ac:dyDescent="0.35">
      <c r="A314">
        <v>1995</v>
      </c>
      <c r="B314">
        <v>3</v>
      </c>
      <c r="C314">
        <v>54</v>
      </c>
      <c r="D314" t="s">
        <v>74</v>
      </c>
      <c r="E314" t="s">
        <v>21</v>
      </c>
      <c r="F314" s="5">
        <v>141</v>
      </c>
      <c r="G314" s="19">
        <v>824.81999989449901</v>
      </c>
    </row>
    <row r="315" spans="1:7" x14ac:dyDescent="0.35">
      <c r="A315">
        <v>1995</v>
      </c>
      <c r="B315">
        <v>3</v>
      </c>
      <c r="C315">
        <v>21</v>
      </c>
      <c r="D315" t="s">
        <v>90</v>
      </c>
      <c r="E315" t="s">
        <v>31</v>
      </c>
      <c r="F315" s="5">
        <v>130</v>
      </c>
      <c r="G315" s="19">
        <v>911.99999809265103</v>
      </c>
    </row>
    <row r="316" spans="1:7" x14ac:dyDescent="0.35">
      <c r="A316">
        <v>1995</v>
      </c>
      <c r="B316">
        <v>3</v>
      </c>
      <c r="C316">
        <v>61</v>
      </c>
      <c r="D316" t="s">
        <v>47</v>
      </c>
      <c r="E316" t="s">
        <v>39</v>
      </c>
      <c r="F316" s="5">
        <v>115</v>
      </c>
      <c r="G316" s="19">
        <v>2314.1999877691201</v>
      </c>
    </row>
    <row r="317" spans="1:7" x14ac:dyDescent="0.35">
      <c r="A317">
        <v>1995</v>
      </c>
      <c r="B317">
        <v>3</v>
      </c>
      <c r="C317">
        <v>56</v>
      </c>
      <c r="D317" t="s">
        <v>26</v>
      </c>
      <c r="E317" t="s">
        <v>27</v>
      </c>
      <c r="F317" s="5">
        <v>113</v>
      </c>
      <c r="G317" s="19">
        <v>3313.59999818801</v>
      </c>
    </row>
    <row r="318" spans="1:7" x14ac:dyDescent="0.35">
      <c r="A318">
        <v>1995</v>
      </c>
      <c r="B318">
        <v>3</v>
      </c>
      <c r="C318">
        <v>59</v>
      </c>
      <c r="D318" t="s">
        <v>23</v>
      </c>
      <c r="E318" t="s">
        <v>24</v>
      </c>
      <c r="F318" s="5">
        <v>106</v>
      </c>
      <c r="G318" s="19">
        <v>4047.9999908208802</v>
      </c>
    </row>
    <row r="319" spans="1:7" x14ac:dyDescent="0.35">
      <c r="A319">
        <v>1995</v>
      </c>
      <c r="B319">
        <v>3</v>
      </c>
      <c r="C319">
        <v>17</v>
      </c>
      <c r="D319" t="s">
        <v>22</v>
      </c>
      <c r="E319" t="s">
        <v>21</v>
      </c>
      <c r="F319" s="5">
        <v>105</v>
      </c>
      <c r="G319" s="19">
        <v>2605.1999958157498</v>
      </c>
    </row>
    <row r="320" spans="1:7" x14ac:dyDescent="0.35">
      <c r="A320">
        <v>1995</v>
      </c>
      <c r="B320">
        <v>3</v>
      </c>
      <c r="C320">
        <v>44</v>
      </c>
      <c r="D320" t="s">
        <v>52</v>
      </c>
      <c r="E320" t="s">
        <v>39</v>
      </c>
      <c r="F320" s="5">
        <v>100</v>
      </c>
      <c r="G320" s="19">
        <v>1472.49999884516</v>
      </c>
    </row>
    <row r="321" spans="1:7" x14ac:dyDescent="0.35">
      <c r="A321">
        <v>1995</v>
      </c>
      <c r="B321">
        <v>3</v>
      </c>
      <c r="C321">
        <v>16</v>
      </c>
      <c r="D321" t="s">
        <v>46</v>
      </c>
      <c r="E321" t="s">
        <v>31</v>
      </c>
      <c r="F321" s="5">
        <v>85</v>
      </c>
      <c r="G321" s="19">
        <v>1023.73499511182</v>
      </c>
    </row>
    <row r="322" spans="1:7" x14ac:dyDescent="0.35">
      <c r="A322">
        <v>1995</v>
      </c>
      <c r="B322">
        <v>3</v>
      </c>
      <c r="C322">
        <v>71</v>
      </c>
      <c r="D322" t="s">
        <v>40</v>
      </c>
      <c r="E322" t="s">
        <v>24</v>
      </c>
      <c r="F322" s="5">
        <v>82</v>
      </c>
      <c r="G322" s="19">
        <v>1410.4</v>
      </c>
    </row>
    <row r="323" spans="1:7" x14ac:dyDescent="0.35">
      <c r="A323">
        <v>1995</v>
      </c>
      <c r="B323">
        <v>3</v>
      </c>
      <c r="C323">
        <v>64</v>
      </c>
      <c r="D323" t="s">
        <v>53</v>
      </c>
      <c r="E323" t="s">
        <v>27</v>
      </c>
      <c r="F323" s="5">
        <v>71</v>
      </c>
      <c r="G323" s="19">
        <v>1715.69999742358</v>
      </c>
    </row>
    <row r="324" spans="1:7" x14ac:dyDescent="0.35">
      <c r="A324">
        <v>1995</v>
      </c>
      <c r="B324">
        <v>3</v>
      </c>
      <c r="C324">
        <v>40</v>
      </c>
      <c r="D324" t="s">
        <v>50</v>
      </c>
      <c r="E324" t="s">
        <v>36</v>
      </c>
      <c r="F324" s="5">
        <v>70</v>
      </c>
      <c r="G324" s="19">
        <v>845.25</v>
      </c>
    </row>
    <row r="325" spans="1:7" x14ac:dyDescent="0.35">
      <c r="A325">
        <v>1995</v>
      </c>
      <c r="B325">
        <v>3</v>
      </c>
      <c r="C325">
        <v>19</v>
      </c>
      <c r="D325" t="s">
        <v>71</v>
      </c>
      <c r="E325" t="s">
        <v>31</v>
      </c>
      <c r="F325" s="5">
        <v>67</v>
      </c>
      <c r="G325" s="19">
        <v>458.43999954313</v>
      </c>
    </row>
    <row r="326" spans="1:7" x14ac:dyDescent="0.35">
      <c r="A326">
        <v>1995</v>
      </c>
      <c r="B326">
        <v>3</v>
      </c>
      <c r="C326">
        <v>53</v>
      </c>
      <c r="D326" t="s">
        <v>25</v>
      </c>
      <c r="E326" t="s">
        <v>21</v>
      </c>
      <c r="F326" s="5">
        <v>65</v>
      </c>
      <c r="G326" s="19">
        <v>1703</v>
      </c>
    </row>
    <row r="327" spans="1:7" x14ac:dyDescent="0.35">
      <c r="A327">
        <v>1995</v>
      </c>
      <c r="B327">
        <v>3</v>
      </c>
      <c r="C327">
        <v>65</v>
      </c>
      <c r="D327" t="s">
        <v>88</v>
      </c>
      <c r="E327" t="s">
        <v>39</v>
      </c>
      <c r="F327" s="5">
        <v>63</v>
      </c>
      <c r="G327" s="19">
        <v>1011.3599992990401</v>
      </c>
    </row>
    <row r="328" spans="1:7" x14ac:dyDescent="0.35">
      <c r="A328">
        <v>1995</v>
      </c>
      <c r="B328">
        <v>3</v>
      </c>
      <c r="C328">
        <v>26</v>
      </c>
      <c r="D328" t="s">
        <v>41</v>
      </c>
      <c r="E328" t="s">
        <v>31</v>
      </c>
      <c r="F328" s="5">
        <v>61</v>
      </c>
      <c r="G328" s="19">
        <v>1518.9</v>
      </c>
    </row>
    <row r="329" spans="1:7" x14ac:dyDescent="0.35">
      <c r="A329">
        <v>1995</v>
      </c>
      <c r="B329">
        <v>3</v>
      </c>
      <c r="C329">
        <v>66</v>
      </c>
      <c r="D329" t="s">
        <v>93</v>
      </c>
      <c r="E329" t="s">
        <v>39</v>
      </c>
      <c r="F329" s="5">
        <v>60</v>
      </c>
      <c r="G329" s="19">
        <v>816</v>
      </c>
    </row>
    <row r="330" spans="1:7" x14ac:dyDescent="0.35">
      <c r="A330">
        <v>1995</v>
      </c>
      <c r="B330">
        <v>3</v>
      </c>
      <c r="C330">
        <v>28</v>
      </c>
      <c r="D330" t="s">
        <v>70</v>
      </c>
      <c r="E330" t="s">
        <v>59</v>
      </c>
      <c r="F330" s="5">
        <v>57</v>
      </c>
      <c r="G330" s="19">
        <v>2074.8000000000002</v>
      </c>
    </row>
    <row r="331" spans="1:7" x14ac:dyDescent="0.35">
      <c r="A331">
        <v>1995</v>
      </c>
      <c r="B331">
        <v>3</v>
      </c>
      <c r="C331">
        <v>2</v>
      </c>
      <c r="D331" t="s">
        <v>33</v>
      </c>
      <c r="E331" t="s">
        <v>34</v>
      </c>
      <c r="F331" s="5">
        <v>55</v>
      </c>
      <c r="G331" s="19">
        <v>733.39999592304196</v>
      </c>
    </row>
    <row r="332" spans="1:7" x14ac:dyDescent="0.35">
      <c r="A332">
        <v>1995</v>
      </c>
      <c r="B332">
        <v>3</v>
      </c>
      <c r="C332">
        <v>77</v>
      </c>
      <c r="D332" t="s">
        <v>107</v>
      </c>
      <c r="E332" t="s">
        <v>39</v>
      </c>
      <c r="F332" s="5">
        <v>55</v>
      </c>
      <c r="G332" s="19">
        <v>514.79999914765301</v>
      </c>
    </row>
    <row r="333" spans="1:7" x14ac:dyDescent="0.35">
      <c r="A333">
        <v>1995</v>
      </c>
      <c r="B333">
        <v>3</v>
      </c>
      <c r="C333">
        <v>27</v>
      </c>
      <c r="D333" t="s">
        <v>89</v>
      </c>
      <c r="E333" t="s">
        <v>31</v>
      </c>
      <c r="F333" s="5">
        <v>50</v>
      </c>
      <c r="G333" s="19">
        <v>1755</v>
      </c>
    </row>
    <row r="334" spans="1:7" x14ac:dyDescent="0.35">
      <c r="A334">
        <v>1995</v>
      </c>
      <c r="B334">
        <v>3</v>
      </c>
      <c r="C334">
        <v>72</v>
      </c>
      <c r="D334" t="s">
        <v>42</v>
      </c>
      <c r="E334" t="s">
        <v>24</v>
      </c>
      <c r="F334" s="5">
        <v>50</v>
      </c>
      <c r="G334" s="19">
        <v>1390</v>
      </c>
    </row>
    <row r="335" spans="1:7" x14ac:dyDescent="0.35">
      <c r="A335">
        <v>1995</v>
      </c>
      <c r="B335">
        <v>3</v>
      </c>
      <c r="C335">
        <v>11</v>
      </c>
      <c r="D335" t="s">
        <v>92</v>
      </c>
      <c r="E335" t="s">
        <v>24</v>
      </c>
      <c r="F335" s="5">
        <v>42</v>
      </c>
      <c r="G335" s="19">
        <v>685.43999969959202</v>
      </c>
    </row>
    <row r="336" spans="1:7" x14ac:dyDescent="0.35">
      <c r="A336">
        <v>1995</v>
      </c>
      <c r="B336">
        <v>3</v>
      </c>
      <c r="C336">
        <v>50</v>
      </c>
      <c r="D336" t="s">
        <v>99</v>
      </c>
      <c r="E336" t="s">
        <v>31</v>
      </c>
      <c r="F336" s="5">
        <v>40</v>
      </c>
      <c r="G336" s="19">
        <v>520</v>
      </c>
    </row>
    <row r="337" spans="1:7" x14ac:dyDescent="0.35">
      <c r="A337">
        <v>1995</v>
      </c>
      <c r="B337">
        <v>3</v>
      </c>
      <c r="C337">
        <v>46</v>
      </c>
      <c r="D337" t="s">
        <v>64</v>
      </c>
      <c r="E337" t="s">
        <v>36</v>
      </c>
      <c r="F337" s="5">
        <v>35</v>
      </c>
      <c r="G337" s="19">
        <v>307.19999957084599</v>
      </c>
    </row>
    <row r="338" spans="1:7" x14ac:dyDescent="0.35">
      <c r="A338">
        <v>1995</v>
      </c>
      <c r="B338">
        <v>3</v>
      </c>
      <c r="C338">
        <v>52</v>
      </c>
      <c r="D338" t="s">
        <v>122</v>
      </c>
      <c r="E338" t="s">
        <v>27</v>
      </c>
      <c r="F338" s="5">
        <v>35</v>
      </c>
      <c r="G338" s="19">
        <v>187.59999987482999</v>
      </c>
    </row>
    <row r="339" spans="1:7" x14ac:dyDescent="0.35">
      <c r="A339">
        <v>1995</v>
      </c>
      <c r="B339">
        <v>3</v>
      </c>
      <c r="C339">
        <v>62</v>
      </c>
      <c r="D339" t="s">
        <v>30</v>
      </c>
      <c r="E339" t="s">
        <v>31</v>
      </c>
      <c r="F339" s="5">
        <v>35</v>
      </c>
      <c r="G339" s="19">
        <v>1379</v>
      </c>
    </row>
    <row r="340" spans="1:7" x14ac:dyDescent="0.35">
      <c r="A340">
        <v>1995</v>
      </c>
      <c r="B340">
        <v>3</v>
      </c>
      <c r="C340">
        <v>63</v>
      </c>
      <c r="D340" t="s">
        <v>38</v>
      </c>
      <c r="E340" t="s">
        <v>39</v>
      </c>
      <c r="F340" s="5">
        <v>35</v>
      </c>
      <c r="G340" s="19">
        <v>921.375</v>
      </c>
    </row>
    <row r="341" spans="1:7" x14ac:dyDescent="0.35">
      <c r="A341">
        <v>1995</v>
      </c>
      <c r="B341">
        <v>3</v>
      </c>
      <c r="C341">
        <v>10</v>
      </c>
      <c r="D341" t="s">
        <v>35</v>
      </c>
      <c r="E341" t="s">
        <v>36</v>
      </c>
      <c r="F341" s="5">
        <v>34</v>
      </c>
      <c r="G341" s="19">
        <v>743.99999852180395</v>
      </c>
    </row>
    <row r="342" spans="1:7" x14ac:dyDescent="0.35">
      <c r="A342">
        <v>1995</v>
      </c>
      <c r="B342">
        <v>3</v>
      </c>
      <c r="C342">
        <v>41</v>
      </c>
      <c r="D342" t="s">
        <v>44</v>
      </c>
      <c r="E342" t="s">
        <v>36</v>
      </c>
      <c r="F342" s="5">
        <v>30</v>
      </c>
      <c r="G342" s="19">
        <v>231</v>
      </c>
    </row>
    <row r="343" spans="1:7" x14ac:dyDescent="0.35">
      <c r="A343">
        <v>1995</v>
      </c>
      <c r="B343">
        <v>3</v>
      </c>
      <c r="C343">
        <v>47</v>
      </c>
      <c r="D343" t="s">
        <v>72</v>
      </c>
      <c r="E343" t="s">
        <v>31</v>
      </c>
      <c r="F343" s="5">
        <v>30</v>
      </c>
      <c r="G343" s="19">
        <v>171</v>
      </c>
    </row>
    <row r="344" spans="1:7" x14ac:dyDescent="0.35">
      <c r="A344">
        <v>1995</v>
      </c>
      <c r="B344">
        <v>3</v>
      </c>
      <c r="C344">
        <v>74</v>
      </c>
      <c r="D344" t="s">
        <v>94</v>
      </c>
      <c r="E344" t="s">
        <v>59</v>
      </c>
      <c r="F344" s="5">
        <v>30</v>
      </c>
      <c r="G344" s="19">
        <v>240</v>
      </c>
    </row>
    <row r="345" spans="1:7" x14ac:dyDescent="0.35">
      <c r="A345">
        <v>1995</v>
      </c>
      <c r="B345">
        <v>3</v>
      </c>
      <c r="C345">
        <v>75</v>
      </c>
      <c r="D345" t="s">
        <v>54</v>
      </c>
      <c r="E345" t="s">
        <v>34</v>
      </c>
      <c r="F345" s="5">
        <v>28</v>
      </c>
      <c r="G345" s="19">
        <v>152.51999977827001</v>
      </c>
    </row>
    <row r="346" spans="1:7" x14ac:dyDescent="0.35">
      <c r="A346">
        <v>1995</v>
      </c>
      <c r="B346">
        <v>3</v>
      </c>
      <c r="C346">
        <v>30</v>
      </c>
      <c r="D346" t="s">
        <v>91</v>
      </c>
      <c r="E346" t="s">
        <v>36</v>
      </c>
      <c r="F346" s="5">
        <v>28</v>
      </c>
      <c r="G346" s="19">
        <v>434.7</v>
      </c>
    </row>
    <row r="347" spans="1:7" x14ac:dyDescent="0.35">
      <c r="A347">
        <v>1995</v>
      </c>
      <c r="B347">
        <v>3</v>
      </c>
      <c r="C347">
        <v>39</v>
      </c>
      <c r="D347" t="s">
        <v>87</v>
      </c>
      <c r="E347" t="s">
        <v>34</v>
      </c>
      <c r="F347" s="5">
        <v>26</v>
      </c>
      <c r="G347" s="19">
        <v>374.4</v>
      </c>
    </row>
    <row r="348" spans="1:7" x14ac:dyDescent="0.35">
      <c r="A348">
        <v>1995</v>
      </c>
      <c r="B348">
        <v>3</v>
      </c>
      <c r="C348">
        <v>70</v>
      </c>
      <c r="D348" t="s">
        <v>96</v>
      </c>
      <c r="E348" t="s">
        <v>34</v>
      </c>
      <c r="F348" s="5">
        <v>25</v>
      </c>
      <c r="G348" s="19">
        <v>269.99999955296499</v>
      </c>
    </row>
    <row r="349" spans="1:7" x14ac:dyDescent="0.35">
      <c r="A349">
        <v>1995</v>
      </c>
      <c r="B349">
        <v>3</v>
      </c>
      <c r="C349">
        <v>29</v>
      </c>
      <c r="D349" t="s">
        <v>20</v>
      </c>
      <c r="E349" t="s">
        <v>21</v>
      </c>
      <c r="F349" s="5">
        <v>24</v>
      </c>
      <c r="G349" s="19">
        <v>2019.59998583793</v>
      </c>
    </row>
    <row r="350" spans="1:7" x14ac:dyDescent="0.35">
      <c r="A350">
        <v>1995</v>
      </c>
      <c r="B350">
        <v>3</v>
      </c>
      <c r="C350">
        <v>49</v>
      </c>
      <c r="D350" t="s">
        <v>62</v>
      </c>
      <c r="E350" t="s">
        <v>31</v>
      </c>
      <c r="F350" s="5">
        <v>21</v>
      </c>
      <c r="G350" s="19">
        <v>285.59999799728303</v>
      </c>
    </row>
    <row r="351" spans="1:7" x14ac:dyDescent="0.35">
      <c r="A351">
        <v>1995</v>
      </c>
      <c r="B351">
        <v>3</v>
      </c>
      <c r="C351">
        <v>68</v>
      </c>
      <c r="D351" t="s">
        <v>37</v>
      </c>
      <c r="E351" t="s">
        <v>31</v>
      </c>
      <c r="F351" s="5">
        <v>21</v>
      </c>
      <c r="G351" s="19">
        <v>157.5</v>
      </c>
    </row>
    <row r="352" spans="1:7" x14ac:dyDescent="0.35">
      <c r="A352">
        <v>1995</v>
      </c>
      <c r="B352">
        <v>3</v>
      </c>
      <c r="C352">
        <v>24</v>
      </c>
      <c r="D352" t="s">
        <v>77</v>
      </c>
      <c r="E352" t="s">
        <v>34</v>
      </c>
      <c r="F352" s="5">
        <v>20</v>
      </c>
      <c r="G352" s="19">
        <v>64.799999892711597</v>
      </c>
    </row>
    <row r="353" spans="1:7" x14ac:dyDescent="0.35">
      <c r="A353">
        <v>1995</v>
      </c>
      <c r="B353">
        <v>3</v>
      </c>
      <c r="C353">
        <v>33</v>
      </c>
      <c r="D353" t="s">
        <v>78</v>
      </c>
      <c r="E353" t="s">
        <v>24</v>
      </c>
      <c r="F353" s="5">
        <v>20</v>
      </c>
      <c r="G353" s="19">
        <v>31.9999998807907</v>
      </c>
    </row>
    <row r="354" spans="1:7" x14ac:dyDescent="0.35">
      <c r="A354">
        <v>1995</v>
      </c>
      <c r="B354">
        <v>3</v>
      </c>
      <c r="C354">
        <v>34</v>
      </c>
      <c r="D354" t="s">
        <v>69</v>
      </c>
      <c r="E354" t="s">
        <v>34</v>
      </c>
      <c r="F354" s="5">
        <v>20</v>
      </c>
      <c r="G354" s="19">
        <v>179.19999933242701</v>
      </c>
    </row>
    <row r="355" spans="1:7" x14ac:dyDescent="0.35">
      <c r="A355">
        <v>1995</v>
      </c>
      <c r="B355">
        <v>3</v>
      </c>
      <c r="C355">
        <v>43</v>
      </c>
      <c r="D355" t="s">
        <v>105</v>
      </c>
      <c r="E355" t="s">
        <v>34</v>
      </c>
      <c r="F355" s="5">
        <v>20</v>
      </c>
      <c r="G355" s="19">
        <v>736</v>
      </c>
    </row>
    <row r="356" spans="1:7" x14ac:dyDescent="0.35">
      <c r="A356">
        <v>1995</v>
      </c>
      <c r="B356">
        <v>3</v>
      </c>
      <c r="C356">
        <v>76</v>
      </c>
      <c r="D356" t="s">
        <v>55</v>
      </c>
      <c r="E356" t="s">
        <v>34</v>
      </c>
      <c r="F356" s="5">
        <v>18</v>
      </c>
      <c r="G356" s="19">
        <v>220.319998455047</v>
      </c>
    </row>
    <row r="357" spans="1:7" x14ac:dyDescent="0.35">
      <c r="A357">
        <v>1995</v>
      </c>
      <c r="B357">
        <v>3</v>
      </c>
      <c r="C357">
        <v>7</v>
      </c>
      <c r="D357" t="s">
        <v>58</v>
      </c>
      <c r="E357" t="s">
        <v>59</v>
      </c>
      <c r="F357" s="5">
        <v>16</v>
      </c>
      <c r="G357" s="19">
        <v>364.79999971389702</v>
      </c>
    </row>
    <row r="358" spans="1:7" x14ac:dyDescent="0.35">
      <c r="A358">
        <v>1995</v>
      </c>
      <c r="B358">
        <v>3</v>
      </c>
      <c r="C358">
        <v>12</v>
      </c>
      <c r="D358" t="s">
        <v>28</v>
      </c>
      <c r="E358" t="s">
        <v>24</v>
      </c>
      <c r="F358" s="5">
        <v>15</v>
      </c>
      <c r="G358" s="19">
        <v>456</v>
      </c>
    </row>
    <row r="359" spans="1:7" x14ac:dyDescent="0.35">
      <c r="A359">
        <v>1995</v>
      </c>
      <c r="B359">
        <v>3</v>
      </c>
      <c r="C359">
        <v>48</v>
      </c>
      <c r="D359" t="s">
        <v>95</v>
      </c>
      <c r="E359" t="s">
        <v>31</v>
      </c>
      <c r="F359" s="5">
        <v>15</v>
      </c>
      <c r="G359" s="19">
        <v>137.69999977201201</v>
      </c>
    </row>
    <row r="360" spans="1:7" x14ac:dyDescent="0.35">
      <c r="A360">
        <v>1995</v>
      </c>
      <c r="B360">
        <v>3</v>
      </c>
      <c r="C360">
        <v>57</v>
      </c>
      <c r="D360" t="s">
        <v>76</v>
      </c>
      <c r="E360" t="s">
        <v>27</v>
      </c>
      <c r="F360" s="5">
        <v>15</v>
      </c>
      <c r="G360" s="19">
        <v>187.199999302625</v>
      </c>
    </row>
    <row r="361" spans="1:7" x14ac:dyDescent="0.35">
      <c r="A361">
        <v>1995</v>
      </c>
      <c r="B361">
        <v>3</v>
      </c>
      <c r="C361">
        <v>22</v>
      </c>
      <c r="D361" t="s">
        <v>65</v>
      </c>
      <c r="E361" t="s">
        <v>27</v>
      </c>
      <c r="F361" s="5">
        <v>12</v>
      </c>
      <c r="G361" s="19">
        <v>201.6</v>
      </c>
    </row>
    <row r="362" spans="1:7" x14ac:dyDescent="0.35">
      <c r="A362">
        <v>1995</v>
      </c>
      <c r="B362">
        <v>3</v>
      </c>
      <c r="C362">
        <v>35</v>
      </c>
      <c r="D362" t="s">
        <v>49</v>
      </c>
      <c r="E362" t="s">
        <v>34</v>
      </c>
      <c r="F362" s="5">
        <v>8</v>
      </c>
      <c r="G362" s="19">
        <v>115.2</v>
      </c>
    </row>
    <row r="363" spans="1:7" x14ac:dyDescent="0.35">
      <c r="A363">
        <v>1995</v>
      </c>
      <c r="B363">
        <v>3</v>
      </c>
      <c r="C363">
        <v>31</v>
      </c>
      <c r="D363" t="s">
        <v>57</v>
      </c>
      <c r="E363" t="s">
        <v>24</v>
      </c>
      <c r="F363" s="5">
        <v>3</v>
      </c>
      <c r="G363" s="19">
        <v>26.999999955296499</v>
      </c>
    </row>
    <row r="364" spans="1:7" x14ac:dyDescent="0.35">
      <c r="A364">
        <v>1995</v>
      </c>
      <c r="B364">
        <v>4</v>
      </c>
      <c r="C364">
        <v>24</v>
      </c>
      <c r="D364" t="s">
        <v>77</v>
      </c>
      <c r="E364" t="s">
        <v>34</v>
      </c>
      <c r="F364" s="5">
        <v>133</v>
      </c>
      <c r="G364" s="19">
        <v>464.39999978542301</v>
      </c>
    </row>
    <row r="365" spans="1:7" x14ac:dyDescent="0.35">
      <c r="A365">
        <v>1995</v>
      </c>
      <c r="B365">
        <v>4</v>
      </c>
      <c r="C365">
        <v>59</v>
      </c>
      <c r="D365" t="s">
        <v>23</v>
      </c>
      <c r="E365" t="s">
        <v>24</v>
      </c>
      <c r="F365" s="5">
        <v>102</v>
      </c>
      <c r="G365" s="19">
        <v>4488</v>
      </c>
    </row>
    <row r="366" spans="1:7" x14ac:dyDescent="0.35">
      <c r="A366">
        <v>1995</v>
      </c>
      <c r="B366">
        <v>4</v>
      </c>
      <c r="C366">
        <v>70</v>
      </c>
      <c r="D366" t="s">
        <v>96</v>
      </c>
      <c r="E366" t="s">
        <v>34</v>
      </c>
      <c r="F366" s="5">
        <v>72</v>
      </c>
      <c r="G366" s="19">
        <v>791.99999892711605</v>
      </c>
    </row>
    <row r="367" spans="1:7" x14ac:dyDescent="0.35">
      <c r="A367">
        <v>1995</v>
      </c>
      <c r="B367">
        <v>4</v>
      </c>
      <c r="C367">
        <v>40</v>
      </c>
      <c r="D367" t="s">
        <v>50</v>
      </c>
      <c r="E367" t="s">
        <v>36</v>
      </c>
      <c r="F367" s="5">
        <v>61</v>
      </c>
      <c r="G367" s="19">
        <v>896.7</v>
      </c>
    </row>
    <row r="368" spans="1:7" x14ac:dyDescent="0.35">
      <c r="A368">
        <v>1995</v>
      </c>
      <c r="B368">
        <v>4</v>
      </c>
      <c r="C368">
        <v>2</v>
      </c>
      <c r="D368" t="s">
        <v>33</v>
      </c>
      <c r="E368" t="s">
        <v>34</v>
      </c>
      <c r="F368" s="5">
        <v>60</v>
      </c>
      <c r="G368" s="19">
        <v>790.39999592304196</v>
      </c>
    </row>
    <row r="369" spans="1:7" x14ac:dyDescent="0.35">
      <c r="A369">
        <v>1995</v>
      </c>
      <c r="B369">
        <v>4</v>
      </c>
      <c r="C369">
        <v>60</v>
      </c>
      <c r="D369" t="s">
        <v>29</v>
      </c>
      <c r="E369" t="s">
        <v>24</v>
      </c>
      <c r="F369" s="5">
        <v>60</v>
      </c>
      <c r="G369" s="19">
        <v>1632</v>
      </c>
    </row>
    <row r="370" spans="1:7" x14ac:dyDescent="0.35">
      <c r="A370">
        <v>1995</v>
      </c>
      <c r="B370">
        <v>4</v>
      </c>
      <c r="C370">
        <v>66</v>
      </c>
      <c r="D370" t="s">
        <v>93</v>
      </c>
      <c r="E370" t="s">
        <v>39</v>
      </c>
      <c r="F370" s="5">
        <v>60</v>
      </c>
      <c r="G370" s="19">
        <v>693.59999513626099</v>
      </c>
    </row>
    <row r="371" spans="1:7" x14ac:dyDescent="0.35">
      <c r="A371">
        <v>1995</v>
      </c>
      <c r="B371">
        <v>4</v>
      </c>
      <c r="C371">
        <v>16</v>
      </c>
      <c r="D371" t="s">
        <v>46</v>
      </c>
      <c r="E371" t="s">
        <v>31</v>
      </c>
      <c r="F371" s="5">
        <v>53</v>
      </c>
      <c r="G371" s="19">
        <v>663.72499710023396</v>
      </c>
    </row>
    <row r="372" spans="1:7" x14ac:dyDescent="0.35">
      <c r="A372">
        <v>1995</v>
      </c>
      <c r="B372">
        <v>4</v>
      </c>
      <c r="C372">
        <v>42</v>
      </c>
      <c r="D372" t="s">
        <v>68</v>
      </c>
      <c r="E372" t="s">
        <v>27</v>
      </c>
      <c r="F372" s="5">
        <v>50</v>
      </c>
      <c r="G372" s="19">
        <v>560</v>
      </c>
    </row>
    <row r="373" spans="1:7" x14ac:dyDescent="0.35">
      <c r="A373">
        <v>1995</v>
      </c>
      <c r="B373">
        <v>4</v>
      </c>
      <c r="C373">
        <v>56</v>
      </c>
      <c r="D373" t="s">
        <v>26</v>
      </c>
      <c r="E373" t="s">
        <v>27</v>
      </c>
      <c r="F373" s="5">
        <v>50</v>
      </c>
      <c r="G373" s="19">
        <v>1337.59999728202</v>
      </c>
    </row>
    <row r="374" spans="1:7" x14ac:dyDescent="0.35">
      <c r="A374">
        <v>1995</v>
      </c>
      <c r="B374">
        <v>4</v>
      </c>
      <c r="C374">
        <v>51</v>
      </c>
      <c r="D374" t="s">
        <v>66</v>
      </c>
      <c r="E374" t="s">
        <v>59</v>
      </c>
      <c r="F374" s="5">
        <v>46</v>
      </c>
      <c r="G374" s="19">
        <v>1950.4</v>
      </c>
    </row>
    <row r="375" spans="1:7" x14ac:dyDescent="0.35">
      <c r="A375">
        <v>1995</v>
      </c>
      <c r="B375">
        <v>4</v>
      </c>
      <c r="C375">
        <v>76</v>
      </c>
      <c r="D375" t="s">
        <v>55</v>
      </c>
      <c r="E375" t="s">
        <v>34</v>
      </c>
      <c r="F375" s="5">
        <v>42</v>
      </c>
      <c r="G375" s="19">
        <v>514.07999639511104</v>
      </c>
    </row>
    <row r="376" spans="1:7" x14ac:dyDescent="0.35">
      <c r="A376">
        <v>1995</v>
      </c>
      <c r="B376">
        <v>4</v>
      </c>
      <c r="C376">
        <v>64</v>
      </c>
      <c r="D376" t="s">
        <v>53</v>
      </c>
      <c r="E376" t="s">
        <v>27</v>
      </c>
      <c r="F376" s="5">
        <v>38</v>
      </c>
      <c r="G376" s="19">
        <v>1010.8</v>
      </c>
    </row>
    <row r="377" spans="1:7" x14ac:dyDescent="0.35">
      <c r="A377">
        <v>1995</v>
      </c>
      <c r="B377">
        <v>4</v>
      </c>
      <c r="C377">
        <v>23</v>
      </c>
      <c r="D377" t="s">
        <v>75</v>
      </c>
      <c r="E377" t="s">
        <v>27</v>
      </c>
      <c r="F377" s="5">
        <v>36</v>
      </c>
      <c r="G377" s="19">
        <v>259.2</v>
      </c>
    </row>
    <row r="378" spans="1:7" x14ac:dyDescent="0.35">
      <c r="A378">
        <v>1995</v>
      </c>
      <c r="B378">
        <v>4</v>
      </c>
      <c r="C378">
        <v>21</v>
      </c>
      <c r="D378" t="s">
        <v>90</v>
      </c>
      <c r="E378" t="s">
        <v>31</v>
      </c>
      <c r="F378" s="5">
        <v>35</v>
      </c>
      <c r="G378" s="19">
        <v>238</v>
      </c>
    </row>
    <row r="379" spans="1:7" x14ac:dyDescent="0.35">
      <c r="A379">
        <v>1995</v>
      </c>
      <c r="B379">
        <v>4</v>
      </c>
      <c r="C379">
        <v>31</v>
      </c>
      <c r="D379" t="s">
        <v>57</v>
      </c>
      <c r="E379" t="s">
        <v>24</v>
      </c>
      <c r="F379" s="5">
        <v>35</v>
      </c>
      <c r="G379" s="19">
        <v>297.49999791383698</v>
      </c>
    </row>
    <row r="380" spans="1:7" x14ac:dyDescent="0.35">
      <c r="A380">
        <v>1995</v>
      </c>
      <c r="B380">
        <v>4</v>
      </c>
      <c r="C380">
        <v>34</v>
      </c>
      <c r="D380" t="s">
        <v>69</v>
      </c>
      <c r="E380" t="s">
        <v>34</v>
      </c>
      <c r="F380" s="5">
        <v>35</v>
      </c>
      <c r="G380" s="19">
        <v>372.39999970793701</v>
      </c>
    </row>
    <row r="381" spans="1:7" x14ac:dyDescent="0.35">
      <c r="A381">
        <v>1995</v>
      </c>
      <c r="B381">
        <v>4</v>
      </c>
      <c r="C381">
        <v>55</v>
      </c>
      <c r="D381" t="s">
        <v>32</v>
      </c>
      <c r="E381" t="s">
        <v>21</v>
      </c>
      <c r="F381" s="5">
        <v>32</v>
      </c>
      <c r="G381" s="19">
        <v>554.87999911308202</v>
      </c>
    </row>
    <row r="382" spans="1:7" x14ac:dyDescent="0.35">
      <c r="A382">
        <v>1995</v>
      </c>
      <c r="B382">
        <v>4</v>
      </c>
      <c r="C382">
        <v>7</v>
      </c>
      <c r="D382" t="s">
        <v>58</v>
      </c>
      <c r="E382" t="s">
        <v>59</v>
      </c>
      <c r="F382" s="5">
        <v>30</v>
      </c>
      <c r="G382" s="19">
        <v>720</v>
      </c>
    </row>
    <row r="383" spans="1:7" x14ac:dyDescent="0.35">
      <c r="A383">
        <v>1995</v>
      </c>
      <c r="B383">
        <v>4</v>
      </c>
      <c r="C383">
        <v>11</v>
      </c>
      <c r="D383" t="s">
        <v>92</v>
      </c>
      <c r="E383" t="s">
        <v>24</v>
      </c>
      <c r="F383" s="5">
        <v>30</v>
      </c>
      <c r="G383" s="19">
        <v>441</v>
      </c>
    </row>
    <row r="384" spans="1:7" x14ac:dyDescent="0.35">
      <c r="A384">
        <v>1995</v>
      </c>
      <c r="B384">
        <v>4</v>
      </c>
      <c r="C384">
        <v>18</v>
      </c>
      <c r="D384" t="s">
        <v>97</v>
      </c>
      <c r="E384" t="s">
        <v>36</v>
      </c>
      <c r="F384" s="5">
        <v>30</v>
      </c>
      <c r="G384" s="19">
        <v>1500</v>
      </c>
    </row>
    <row r="385" spans="1:7" x14ac:dyDescent="0.35">
      <c r="A385">
        <v>1995</v>
      </c>
      <c r="B385">
        <v>4</v>
      </c>
      <c r="C385">
        <v>26</v>
      </c>
      <c r="D385" t="s">
        <v>41</v>
      </c>
      <c r="E385" t="s">
        <v>31</v>
      </c>
      <c r="F385" s="5">
        <v>30</v>
      </c>
      <c r="G385" s="19">
        <v>747</v>
      </c>
    </row>
    <row r="386" spans="1:7" x14ac:dyDescent="0.35">
      <c r="A386">
        <v>1995</v>
      </c>
      <c r="B386">
        <v>4</v>
      </c>
      <c r="C386">
        <v>38</v>
      </c>
      <c r="D386" t="s">
        <v>85</v>
      </c>
      <c r="E386" t="s">
        <v>34</v>
      </c>
      <c r="F386" s="5">
        <v>30</v>
      </c>
      <c r="G386" s="19">
        <v>6324</v>
      </c>
    </row>
    <row r="387" spans="1:7" x14ac:dyDescent="0.35">
      <c r="A387">
        <v>1995</v>
      </c>
      <c r="B387">
        <v>4</v>
      </c>
      <c r="C387">
        <v>45</v>
      </c>
      <c r="D387" t="s">
        <v>60</v>
      </c>
      <c r="E387" t="s">
        <v>36</v>
      </c>
      <c r="F387" s="5">
        <v>30</v>
      </c>
      <c r="G387" s="19">
        <v>205.19999966025301</v>
      </c>
    </row>
    <row r="388" spans="1:7" x14ac:dyDescent="0.35">
      <c r="A388">
        <v>1995</v>
      </c>
      <c r="B388">
        <v>4</v>
      </c>
      <c r="C388">
        <v>47</v>
      </c>
      <c r="D388" t="s">
        <v>72</v>
      </c>
      <c r="E388" t="s">
        <v>31</v>
      </c>
      <c r="F388" s="5">
        <v>30</v>
      </c>
      <c r="G388" s="19">
        <v>228</v>
      </c>
    </row>
    <row r="389" spans="1:7" x14ac:dyDescent="0.35">
      <c r="A389">
        <v>1995</v>
      </c>
      <c r="B389">
        <v>4</v>
      </c>
      <c r="C389">
        <v>77</v>
      </c>
      <c r="D389" t="s">
        <v>107</v>
      </c>
      <c r="E389" t="s">
        <v>39</v>
      </c>
      <c r="F389" s="5">
        <v>30</v>
      </c>
      <c r="G389" s="19">
        <v>296.39999976754098</v>
      </c>
    </row>
    <row r="390" spans="1:7" x14ac:dyDescent="0.35">
      <c r="A390">
        <v>1995</v>
      </c>
      <c r="B390">
        <v>4</v>
      </c>
      <c r="C390">
        <v>53</v>
      </c>
      <c r="D390" t="s">
        <v>25</v>
      </c>
      <c r="E390" t="s">
        <v>21</v>
      </c>
      <c r="F390" s="5">
        <v>28</v>
      </c>
      <c r="G390" s="19">
        <v>733.6</v>
      </c>
    </row>
    <row r="391" spans="1:7" x14ac:dyDescent="0.35">
      <c r="A391">
        <v>1995</v>
      </c>
      <c r="B391">
        <v>4</v>
      </c>
      <c r="C391">
        <v>19</v>
      </c>
      <c r="D391" t="s">
        <v>71</v>
      </c>
      <c r="E391" t="s">
        <v>31</v>
      </c>
      <c r="F391" s="5">
        <v>26</v>
      </c>
      <c r="G391" s="19">
        <v>189.8</v>
      </c>
    </row>
    <row r="392" spans="1:7" x14ac:dyDescent="0.35">
      <c r="A392">
        <v>1995</v>
      </c>
      <c r="B392">
        <v>4</v>
      </c>
      <c r="C392">
        <v>50</v>
      </c>
      <c r="D392" t="s">
        <v>99</v>
      </c>
      <c r="E392" t="s">
        <v>31</v>
      </c>
      <c r="F392" s="5">
        <v>25</v>
      </c>
      <c r="G392" s="19">
        <v>325</v>
      </c>
    </row>
    <row r="393" spans="1:7" x14ac:dyDescent="0.35">
      <c r="A393">
        <v>1995</v>
      </c>
      <c r="B393">
        <v>4</v>
      </c>
      <c r="C393">
        <v>49</v>
      </c>
      <c r="D393" t="s">
        <v>62</v>
      </c>
      <c r="E393" t="s">
        <v>31</v>
      </c>
      <c r="F393" s="5">
        <v>24</v>
      </c>
      <c r="G393" s="19">
        <v>384</v>
      </c>
    </row>
    <row r="394" spans="1:7" x14ac:dyDescent="0.35">
      <c r="A394">
        <v>1995</v>
      </c>
      <c r="B394">
        <v>4</v>
      </c>
      <c r="C394">
        <v>54</v>
      </c>
      <c r="D394" t="s">
        <v>74</v>
      </c>
      <c r="E394" t="s">
        <v>21</v>
      </c>
      <c r="F394" s="5">
        <v>24</v>
      </c>
      <c r="G394" s="19">
        <v>106.19999999999899</v>
      </c>
    </row>
    <row r="395" spans="1:7" x14ac:dyDescent="0.35">
      <c r="A395">
        <v>1995</v>
      </c>
      <c r="B395">
        <v>4</v>
      </c>
      <c r="C395">
        <v>3</v>
      </c>
      <c r="D395" t="s">
        <v>98</v>
      </c>
      <c r="E395" t="s">
        <v>39</v>
      </c>
      <c r="F395" s="5">
        <v>20</v>
      </c>
      <c r="G395" s="19">
        <v>143.99999976158099</v>
      </c>
    </row>
    <row r="396" spans="1:7" x14ac:dyDescent="0.35">
      <c r="A396">
        <v>1995</v>
      </c>
      <c r="B396">
        <v>4</v>
      </c>
      <c r="C396">
        <v>10</v>
      </c>
      <c r="D396" t="s">
        <v>35</v>
      </c>
      <c r="E396" t="s">
        <v>36</v>
      </c>
      <c r="F396" s="5">
        <v>20</v>
      </c>
      <c r="G396" s="19">
        <v>471.19999963045098</v>
      </c>
    </row>
    <row r="397" spans="1:7" x14ac:dyDescent="0.35">
      <c r="A397">
        <v>1995</v>
      </c>
      <c r="B397">
        <v>4</v>
      </c>
      <c r="C397">
        <v>39</v>
      </c>
      <c r="D397" t="s">
        <v>87</v>
      </c>
      <c r="E397" t="s">
        <v>34</v>
      </c>
      <c r="F397" s="5">
        <v>20</v>
      </c>
      <c r="G397" s="19">
        <v>216</v>
      </c>
    </row>
    <row r="398" spans="1:7" x14ac:dyDescent="0.35">
      <c r="A398">
        <v>1995</v>
      </c>
      <c r="B398">
        <v>4</v>
      </c>
      <c r="C398">
        <v>73</v>
      </c>
      <c r="D398" t="s">
        <v>73</v>
      </c>
      <c r="E398" t="s">
        <v>36</v>
      </c>
      <c r="F398" s="5">
        <v>20</v>
      </c>
      <c r="G398" s="19">
        <v>191.99999928474401</v>
      </c>
    </row>
    <row r="399" spans="1:7" x14ac:dyDescent="0.35">
      <c r="A399">
        <v>1995</v>
      </c>
      <c r="B399">
        <v>4</v>
      </c>
      <c r="C399">
        <v>28</v>
      </c>
      <c r="D399" t="s">
        <v>70</v>
      </c>
      <c r="E399" t="s">
        <v>59</v>
      </c>
      <c r="F399" s="5">
        <v>18</v>
      </c>
      <c r="G399" s="19">
        <v>655.20000000000005</v>
      </c>
    </row>
    <row r="400" spans="1:7" x14ac:dyDescent="0.35">
      <c r="A400">
        <v>1995</v>
      </c>
      <c r="B400">
        <v>4</v>
      </c>
      <c r="C400">
        <v>29</v>
      </c>
      <c r="D400" t="s">
        <v>20</v>
      </c>
      <c r="E400" t="s">
        <v>21</v>
      </c>
      <c r="F400" s="5">
        <v>18</v>
      </c>
      <c r="G400" s="19">
        <v>1603.7999973446099</v>
      </c>
    </row>
    <row r="401" spans="1:7" x14ac:dyDescent="0.35">
      <c r="A401">
        <v>1995</v>
      </c>
      <c r="B401">
        <v>4</v>
      </c>
      <c r="C401">
        <v>43</v>
      </c>
      <c r="D401" t="s">
        <v>105</v>
      </c>
      <c r="E401" t="s">
        <v>34</v>
      </c>
      <c r="F401" s="5">
        <v>18</v>
      </c>
      <c r="G401" s="19">
        <v>662.4</v>
      </c>
    </row>
    <row r="402" spans="1:7" x14ac:dyDescent="0.35">
      <c r="A402">
        <v>1995</v>
      </c>
      <c r="B402">
        <v>4</v>
      </c>
      <c r="C402">
        <v>74</v>
      </c>
      <c r="D402" t="s">
        <v>94</v>
      </c>
      <c r="E402" t="s">
        <v>59</v>
      </c>
      <c r="F402" s="5">
        <v>16</v>
      </c>
      <c r="G402" s="19">
        <v>128</v>
      </c>
    </row>
    <row r="403" spans="1:7" x14ac:dyDescent="0.35">
      <c r="A403">
        <v>1995</v>
      </c>
      <c r="B403">
        <v>4</v>
      </c>
      <c r="C403">
        <v>4</v>
      </c>
      <c r="D403" t="s">
        <v>109</v>
      </c>
      <c r="E403" t="s">
        <v>39</v>
      </c>
      <c r="F403" s="5">
        <v>16</v>
      </c>
      <c r="G403" s="19">
        <v>225.27999916076601</v>
      </c>
    </row>
    <row r="404" spans="1:7" x14ac:dyDescent="0.35">
      <c r="A404">
        <v>1995</v>
      </c>
      <c r="B404">
        <v>4</v>
      </c>
      <c r="C404">
        <v>1</v>
      </c>
      <c r="D404" t="s">
        <v>43</v>
      </c>
      <c r="E404" t="s">
        <v>34</v>
      </c>
      <c r="F404" s="5">
        <v>15</v>
      </c>
      <c r="G404" s="19">
        <v>216</v>
      </c>
    </row>
    <row r="405" spans="1:7" x14ac:dyDescent="0.35">
      <c r="A405">
        <v>1995</v>
      </c>
      <c r="B405">
        <v>4</v>
      </c>
      <c r="C405">
        <v>14</v>
      </c>
      <c r="D405" t="s">
        <v>63</v>
      </c>
      <c r="E405" t="s">
        <v>59</v>
      </c>
      <c r="F405" s="5">
        <v>12</v>
      </c>
      <c r="G405" s="19">
        <v>223.2</v>
      </c>
    </row>
    <row r="406" spans="1:7" x14ac:dyDescent="0.35">
      <c r="A406">
        <v>1995</v>
      </c>
      <c r="B406">
        <v>4</v>
      </c>
      <c r="C406">
        <v>25</v>
      </c>
      <c r="D406" t="s">
        <v>80</v>
      </c>
      <c r="E406" t="s">
        <v>31</v>
      </c>
      <c r="F406" s="5">
        <v>12</v>
      </c>
      <c r="G406" s="19">
        <v>134.4</v>
      </c>
    </row>
    <row r="407" spans="1:7" x14ac:dyDescent="0.35">
      <c r="A407">
        <v>1995</v>
      </c>
      <c r="B407">
        <v>4</v>
      </c>
      <c r="C407">
        <v>33</v>
      </c>
      <c r="D407" t="s">
        <v>78</v>
      </c>
      <c r="E407" t="s">
        <v>24</v>
      </c>
      <c r="F407" s="5">
        <v>12</v>
      </c>
      <c r="G407" s="19">
        <v>24</v>
      </c>
    </row>
    <row r="408" spans="1:7" x14ac:dyDescent="0.35">
      <c r="A408">
        <v>1995</v>
      </c>
      <c r="B408">
        <v>4</v>
      </c>
      <c r="C408">
        <v>71</v>
      </c>
      <c r="D408" t="s">
        <v>40</v>
      </c>
      <c r="E408" t="s">
        <v>24</v>
      </c>
      <c r="F408" s="5">
        <v>12</v>
      </c>
      <c r="G408" s="19">
        <v>206.4</v>
      </c>
    </row>
    <row r="409" spans="1:7" x14ac:dyDescent="0.35">
      <c r="A409">
        <v>1995</v>
      </c>
      <c r="B409">
        <v>4</v>
      </c>
      <c r="C409">
        <v>75</v>
      </c>
      <c r="D409" t="s">
        <v>54</v>
      </c>
      <c r="E409" t="s">
        <v>34</v>
      </c>
      <c r="F409" s="5">
        <v>10</v>
      </c>
      <c r="G409" s="19">
        <v>62</v>
      </c>
    </row>
    <row r="410" spans="1:7" x14ac:dyDescent="0.35">
      <c r="A410">
        <v>1995</v>
      </c>
      <c r="B410">
        <v>4</v>
      </c>
      <c r="C410">
        <v>30</v>
      </c>
      <c r="D410" t="s">
        <v>91</v>
      </c>
      <c r="E410" t="s">
        <v>36</v>
      </c>
      <c r="F410" s="5">
        <v>8</v>
      </c>
      <c r="G410" s="19">
        <v>165.6</v>
      </c>
    </row>
    <row r="411" spans="1:7" x14ac:dyDescent="0.35">
      <c r="A411">
        <v>1995</v>
      </c>
      <c r="B411">
        <v>4</v>
      </c>
      <c r="C411">
        <v>46</v>
      </c>
      <c r="D411" t="s">
        <v>64</v>
      </c>
      <c r="E411" t="s">
        <v>36</v>
      </c>
      <c r="F411" s="5">
        <v>5</v>
      </c>
      <c r="G411" s="19">
        <v>48</v>
      </c>
    </row>
    <row r="412" spans="1:7" x14ac:dyDescent="0.35">
      <c r="A412">
        <v>1995</v>
      </c>
      <c r="B412">
        <v>4</v>
      </c>
      <c r="C412">
        <v>44</v>
      </c>
      <c r="D412" t="s">
        <v>52</v>
      </c>
      <c r="E412" t="s">
        <v>39</v>
      </c>
      <c r="F412" s="5">
        <v>2</v>
      </c>
      <c r="G412" s="19">
        <v>26.349999815225601</v>
      </c>
    </row>
    <row r="413" spans="1:7" x14ac:dyDescent="0.35">
      <c r="A413">
        <v>1995</v>
      </c>
      <c r="B413">
        <v>4</v>
      </c>
      <c r="C413">
        <v>13</v>
      </c>
      <c r="D413" t="s">
        <v>56</v>
      </c>
      <c r="E413" t="s">
        <v>36</v>
      </c>
      <c r="F413" s="5">
        <v>1</v>
      </c>
      <c r="G413" s="19">
        <v>4.8</v>
      </c>
    </row>
    <row r="414" spans="1:7" x14ac:dyDescent="0.35">
      <c r="A414">
        <v>1995</v>
      </c>
      <c r="B414">
        <v>5</v>
      </c>
      <c r="C414">
        <v>56</v>
      </c>
      <c r="D414" t="s">
        <v>26</v>
      </c>
      <c r="E414" t="s">
        <v>27</v>
      </c>
      <c r="F414" s="5">
        <v>154</v>
      </c>
      <c r="G414" s="19">
        <v>5517.6</v>
      </c>
    </row>
    <row r="415" spans="1:7" x14ac:dyDescent="0.35">
      <c r="A415">
        <v>1995</v>
      </c>
      <c r="B415">
        <v>5</v>
      </c>
      <c r="C415">
        <v>75</v>
      </c>
      <c r="D415" t="s">
        <v>54</v>
      </c>
      <c r="E415" t="s">
        <v>34</v>
      </c>
      <c r="F415" s="5">
        <v>122</v>
      </c>
      <c r="G415" s="19">
        <v>861.79999958425697</v>
      </c>
    </row>
    <row r="416" spans="1:7" x14ac:dyDescent="0.35">
      <c r="A416">
        <v>1995</v>
      </c>
      <c r="B416">
        <v>5</v>
      </c>
      <c r="C416">
        <v>27</v>
      </c>
      <c r="D416" t="s">
        <v>89</v>
      </c>
      <c r="E416" t="s">
        <v>31</v>
      </c>
      <c r="F416" s="5">
        <v>120</v>
      </c>
      <c r="G416" s="19">
        <v>5268</v>
      </c>
    </row>
    <row r="417" spans="1:7" x14ac:dyDescent="0.35">
      <c r="A417">
        <v>1995</v>
      </c>
      <c r="B417">
        <v>5</v>
      </c>
      <c r="C417">
        <v>41</v>
      </c>
      <c r="D417" t="s">
        <v>44</v>
      </c>
      <c r="E417" t="s">
        <v>36</v>
      </c>
      <c r="F417" s="5">
        <v>110</v>
      </c>
      <c r="G417" s="19">
        <v>945.29999884963001</v>
      </c>
    </row>
    <row r="418" spans="1:7" x14ac:dyDescent="0.35">
      <c r="A418">
        <v>1995</v>
      </c>
      <c r="B418">
        <v>5</v>
      </c>
      <c r="C418">
        <v>60</v>
      </c>
      <c r="D418" t="s">
        <v>29</v>
      </c>
      <c r="E418" t="s">
        <v>24</v>
      </c>
      <c r="F418" s="5">
        <v>106</v>
      </c>
      <c r="G418" s="19">
        <v>3097.3999802917201</v>
      </c>
    </row>
    <row r="419" spans="1:7" x14ac:dyDescent="0.35">
      <c r="A419">
        <v>1995</v>
      </c>
      <c r="B419">
        <v>5</v>
      </c>
      <c r="C419">
        <v>25</v>
      </c>
      <c r="D419" t="s">
        <v>80</v>
      </c>
      <c r="E419" t="s">
        <v>31</v>
      </c>
      <c r="F419" s="5">
        <v>78</v>
      </c>
      <c r="G419" s="19">
        <v>865.19999912381104</v>
      </c>
    </row>
    <row r="420" spans="1:7" x14ac:dyDescent="0.35">
      <c r="A420">
        <v>1995</v>
      </c>
      <c r="B420">
        <v>5</v>
      </c>
      <c r="C420">
        <v>65</v>
      </c>
      <c r="D420" t="s">
        <v>88</v>
      </c>
      <c r="E420" t="s">
        <v>39</v>
      </c>
      <c r="F420" s="5">
        <v>74</v>
      </c>
      <c r="G420" s="19">
        <v>1468.7499996244901</v>
      </c>
    </row>
    <row r="421" spans="1:7" x14ac:dyDescent="0.35">
      <c r="A421">
        <v>1995</v>
      </c>
      <c r="B421">
        <v>5</v>
      </c>
      <c r="C421">
        <v>14</v>
      </c>
      <c r="D421" t="s">
        <v>63</v>
      </c>
      <c r="E421" t="s">
        <v>59</v>
      </c>
      <c r="F421" s="5">
        <v>70</v>
      </c>
      <c r="G421" s="19">
        <v>1627.5</v>
      </c>
    </row>
    <row r="422" spans="1:7" x14ac:dyDescent="0.35">
      <c r="A422">
        <v>1995</v>
      </c>
      <c r="B422">
        <v>5</v>
      </c>
      <c r="C422">
        <v>42</v>
      </c>
      <c r="D422" t="s">
        <v>68</v>
      </c>
      <c r="E422" t="s">
        <v>27</v>
      </c>
      <c r="F422" s="5">
        <v>70</v>
      </c>
      <c r="G422" s="19">
        <v>912.79999983310699</v>
      </c>
    </row>
    <row r="423" spans="1:7" x14ac:dyDescent="0.35">
      <c r="A423">
        <v>1995</v>
      </c>
      <c r="B423">
        <v>5</v>
      </c>
      <c r="C423">
        <v>28</v>
      </c>
      <c r="D423" t="s">
        <v>70</v>
      </c>
      <c r="E423" t="s">
        <v>59</v>
      </c>
      <c r="F423" s="5">
        <v>66</v>
      </c>
      <c r="G423" s="19">
        <v>2991.3599997281999</v>
      </c>
    </row>
    <row r="424" spans="1:7" x14ac:dyDescent="0.35">
      <c r="A424">
        <v>1995</v>
      </c>
      <c r="B424">
        <v>5</v>
      </c>
      <c r="C424">
        <v>59</v>
      </c>
      <c r="D424" t="s">
        <v>23</v>
      </c>
      <c r="E424" t="s">
        <v>24</v>
      </c>
      <c r="F424" s="5">
        <v>64</v>
      </c>
      <c r="G424" s="19">
        <v>2860</v>
      </c>
    </row>
    <row r="425" spans="1:7" x14ac:dyDescent="0.35">
      <c r="A425">
        <v>1995</v>
      </c>
      <c r="B425">
        <v>5</v>
      </c>
      <c r="C425">
        <v>21</v>
      </c>
      <c r="D425" t="s">
        <v>90</v>
      </c>
      <c r="E425" t="s">
        <v>31</v>
      </c>
      <c r="F425" s="5">
        <v>52</v>
      </c>
      <c r="G425" s="19">
        <v>439.99999880790699</v>
      </c>
    </row>
    <row r="426" spans="1:7" x14ac:dyDescent="0.35">
      <c r="A426">
        <v>1995</v>
      </c>
      <c r="B426">
        <v>5</v>
      </c>
      <c r="C426">
        <v>4</v>
      </c>
      <c r="D426" t="s">
        <v>109</v>
      </c>
      <c r="E426" t="s">
        <v>39</v>
      </c>
      <c r="F426" s="5">
        <v>50</v>
      </c>
      <c r="G426" s="19">
        <v>934.99999344348896</v>
      </c>
    </row>
    <row r="427" spans="1:7" x14ac:dyDescent="0.35">
      <c r="A427">
        <v>1995</v>
      </c>
      <c r="B427">
        <v>5</v>
      </c>
      <c r="C427">
        <v>7</v>
      </c>
      <c r="D427" t="s">
        <v>58</v>
      </c>
      <c r="E427" t="s">
        <v>59</v>
      </c>
      <c r="F427" s="5">
        <v>50</v>
      </c>
      <c r="G427" s="19">
        <v>1274.9999910593001</v>
      </c>
    </row>
    <row r="428" spans="1:7" x14ac:dyDescent="0.35">
      <c r="A428">
        <v>1995</v>
      </c>
      <c r="B428">
        <v>5</v>
      </c>
      <c r="C428">
        <v>16</v>
      </c>
      <c r="D428" t="s">
        <v>46</v>
      </c>
      <c r="E428" t="s">
        <v>31</v>
      </c>
      <c r="F428" s="5">
        <v>50</v>
      </c>
      <c r="G428" s="19">
        <v>872.5</v>
      </c>
    </row>
    <row r="429" spans="1:7" x14ac:dyDescent="0.35">
      <c r="A429">
        <v>1995</v>
      </c>
      <c r="B429">
        <v>5</v>
      </c>
      <c r="C429">
        <v>32</v>
      </c>
      <c r="D429" t="s">
        <v>100</v>
      </c>
      <c r="E429" t="s">
        <v>24</v>
      </c>
      <c r="F429" s="5">
        <v>50</v>
      </c>
      <c r="G429" s="19">
        <v>1279.99999523162</v>
      </c>
    </row>
    <row r="430" spans="1:7" x14ac:dyDescent="0.35">
      <c r="A430">
        <v>1995</v>
      </c>
      <c r="B430">
        <v>5</v>
      </c>
      <c r="C430">
        <v>1</v>
      </c>
      <c r="D430" t="s">
        <v>43</v>
      </c>
      <c r="E430" t="s">
        <v>34</v>
      </c>
      <c r="F430" s="5">
        <v>40</v>
      </c>
      <c r="G430" s="19">
        <v>575.99999785423199</v>
      </c>
    </row>
    <row r="431" spans="1:7" x14ac:dyDescent="0.35">
      <c r="A431">
        <v>1995</v>
      </c>
      <c r="B431">
        <v>5</v>
      </c>
      <c r="C431">
        <v>61</v>
      </c>
      <c r="D431" t="s">
        <v>47</v>
      </c>
      <c r="E431" t="s">
        <v>39</v>
      </c>
      <c r="F431" s="5">
        <v>40</v>
      </c>
      <c r="G431" s="19">
        <v>1054.49999872595</v>
      </c>
    </row>
    <row r="432" spans="1:7" x14ac:dyDescent="0.35">
      <c r="A432">
        <v>1995</v>
      </c>
      <c r="B432">
        <v>5</v>
      </c>
      <c r="C432">
        <v>20</v>
      </c>
      <c r="D432" t="s">
        <v>86</v>
      </c>
      <c r="E432" t="s">
        <v>31</v>
      </c>
      <c r="F432" s="5">
        <v>39</v>
      </c>
      <c r="G432" s="19">
        <v>3159</v>
      </c>
    </row>
    <row r="433" spans="1:7" x14ac:dyDescent="0.35">
      <c r="A433">
        <v>1995</v>
      </c>
      <c r="B433">
        <v>5</v>
      </c>
      <c r="C433">
        <v>24</v>
      </c>
      <c r="D433" t="s">
        <v>77</v>
      </c>
      <c r="E433" t="s">
        <v>34</v>
      </c>
      <c r="F433" s="5">
        <v>37</v>
      </c>
      <c r="G433" s="19">
        <v>159.74999973177901</v>
      </c>
    </row>
    <row r="434" spans="1:7" x14ac:dyDescent="0.35">
      <c r="A434">
        <v>1995</v>
      </c>
      <c r="B434">
        <v>5</v>
      </c>
      <c r="C434">
        <v>77</v>
      </c>
      <c r="D434" t="s">
        <v>107</v>
      </c>
      <c r="E434" t="s">
        <v>39</v>
      </c>
      <c r="F434" s="5">
        <v>37</v>
      </c>
      <c r="G434" s="19">
        <v>373.87999956607803</v>
      </c>
    </row>
    <row r="435" spans="1:7" x14ac:dyDescent="0.35">
      <c r="A435">
        <v>1995</v>
      </c>
      <c r="B435">
        <v>5</v>
      </c>
      <c r="C435">
        <v>29</v>
      </c>
      <c r="D435" t="s">
        <v>20</v>
      </c>
      <c r="E435" t="s">
        <v>21</v>
      </c>
      <c r="F435" s="5">
        <v>36</v>
      </c>
      <c r="G435" s="19">
        <v>4456.4399999999996</v>
      </c>
    </row>
    <row r="436" spans="1:7" x14ac:dyDescent="0.35">
      <c r="A436">
        <v>1995</v>
      </c>
      <c r="B436">
        <v>5</v>
      </c>
      <c r="C436">
        <v>68</v>
      </c>
      <c r="D436" t="s">
        <v>37</v>
      </c>
      <c r="E436" t="s">
        <v>31</v>
      </c>
      <c r="F436" s="5">
        <v>36</v>
      </c>
      <c r="G436" s="19">
        <v>375</v>
      </c>
    </row>
    <row r="437" spans="1:7" x14ac:dyDescent="0.35">
      <c r="A437">
        <v>1995</v>
      </c>
      <c r="B437">
        <v>5</v>
      </c>
      <c r="C437">
        <v>8</v>
      </c>
      <c r="D437" t="s">
        <v>106</v>
      </c>
      <c r="E437" t="s">
        <v>39</v>
      </c>
      <c r="F437" s="5">
        <v>34</v>
      </c>
      <c r="G437" s="19">
        <v>1299.9999976158099</v>
      </c>
    </row>
    <row r="438" spans="1:7" x14ac:dyDescent="0.35">
      <c r="A438">
        <v>1995</v>
      </c>
      <c r="B438">
        <v>5</v>
      </c>
      <c r="C438">
        <v>40</v>
      </c>
      <c r="D438" t="s">
        <v>50</v>
      </c>
      <c r="E438" t="s">
        <v>36</v>
      </c>
      <c r="F438" s="5">
        <v>30</v>
      </c>
      <c r="G438" s="19">
        <v>459.999998629093</v>
      </c>
    </row>
    <row r="439" spans="1:7" x14ac:dyDescent="0.35">
      <c r="A439">
        <v>1995</v>
      </c>
      <c r="B439">
        <v>5</v>
      </c>
      <c r="C439">
        <v>67</v>
      </c>
      <c r="D439" t="s">
        <v>137</v>
      </c>
      <c r="E439" t="s">
        <v>34</v>
      </c>
      <c r="F439" s="5">
        <v>30</v>
      </c>
      <c r="G439" s="19">
        <v>420</v>
      </c>
    </row>
    <row r="440" spans="1:7" x14ac:dyDescent="0.35">
      <c r="A440">
        <v>1995</v>
      </c>
      <c r="B440">
        <v>5</v>
      </c>
      <c r="C440">
        <v>18</v>
      </c>
      <c r="D440" t="s">
        <v>97</v>
      </c>
      <c r="E440" t="s">
        <v>36</v>
      </c>
      <c r="F440" s="5">
        <v>25</v>
      </c>
      <c r="G440" s="19">
        <v>1406.2499976716899</v>
      </c>
    </row>
    <row r="441" spans="1:7" x14ac:dyDescent="0.35">
      <c r="A441">
        <v>1995</v>
      </c>
      <c r="B441">
        <v>5</v>
      </c>
      <c r="C441">
        <v>72</v>
      </c>
      <c r="D441" t="s">
        <v>42</v>
      </c>
      <c r="E441" t="s">
        <v>24</v>
      </c>
      <c r="F441" s="5">
        <v>25</v>
      </c>
      <c r="G441" s="19">
        <v>695</v>
      </c>
    </row>
    <row r="442" spans="1:7" x14ac:dyDescent="0.35">
      <c r="A442">
        <v>1995</v>
      </c>
      <c r="B442">
        <v>5</v>
      </c>
      <c r="C442">
        <v>49</v>
      </c>
      <c r="D442" t="s">
        <v>62</v>
      </c>
      <c r="E442" t="s">
        <v>31</v>
      </c>
      <c r="F442" s="5">
        <v>25</v>
      </c>
      <c r="G442" s="19">
        <v>500</v>
      </c>
    </row>
    <row r="443" spans="1:7" x14ac:dyDescent="0.35">
      <c r="A443">
        <v>1995</v>
      </c>
      <c r="B443">
        <v>5</v>
      </c>
      <c r="C443">
        <v>44</v>
      </c>
      <c r="D443" t="s">
        <v>52</v>
      </c>
      <c r="E443" t="s">
        <v>39</v>
      </c>
      <c r="F443" s="5">
        <v>24</v>
      </c>
      <c r="G443" s="19">
        <v>372.67499861419202</v>
      </c>
    </row>
    <row r="444" spans="1:7" x14ac:dyDescent="0.35">
      <c r="A444">
        <v>1995</v>
      </c>
      <c r="B444">
        <v>5</v>
      </c>
      <c r="C444">
        <v>45</v>
      </c>
      <c r="D444" t="s">
        <v>60</v>
      </c>
      <c r="E444" t="s">
        <v>36</v>
      </c>
      <c r="F444" s="5">
        <v>21</v>
      </c>
      <c r="G444" s="19">
        <v>199.5</v>
      </c>
    </row>
    <row r="445" spans="1:7" x14ac:dyDescent="0.35">
      <c r="A445">
        <v>1995</v>
      </c>
      <c r="B445">
        <v>5</v>
      </c>
      <c r="C445">
        <v>53</v>
      </c>
      <c r="D445" t="s">
        <v>25</v>
      </c>
      <c r="E445" t="s">
        <v>21</v>
      </c>
      <c r="F445" s="5">
        <v>21</v>
      </c>
      <c r="G445" s="19">
        <v>688.8</v>
      </c>
    </row>
    <row r="446" spans="1:7" x14ac:dyDescent="0.35">
      <c r="A446">
        <v>1995</v>
      </c>
      <c r="B446">
        <v>5</v>
      </c>
      <c r="C446">
        <v>70</v>
      </c>
      <c r="D446" t="s">
        <v>96</v>
      </c>
      <c r="E446" t="s">
        <v>34</v>
      </c>
      <c r="F446" s="5">
        <v>20</v>
      </c>
      <c r="G446" s="19">
        <v>278.99999968707499</v>
      </c>
    </row>
    <row r="447" spans="1:7" x14ac:dyDescent="0.35">
      <c r="A447">
        <v>1995</v>
      </c>
      <c r="B447">
        <v>5</v>
      </c>
      <c r="C447">
        <v>30</v>
      </c>
      <c r="D447" t="s">
        <v>91</v>
      </c>
      <c r="E447" t="s">
        <v>36</v>
      </c>
      <c r="F447" s="5">
        <v>20</v>
      </c>
      <c r="G447" s="19">
        <v>414.239998456835</v>
      </c>
    </row>
    <row r="448" spans="1:7" x14ac:dyDescent="0.35">
      <c r="A448">
        <v>1995</v>
      </c>
      <c r="B448">
        <v>5</v>
      </c>
      <c r="C448">
        <v>31</v>
      </c>
      <c r="D448" t="s">
        <v>57</v>
      </c>
      <c r="E448" t="s">
        <v>24</v>
      </c>
      <c r="F448" s="5">
        <v>20</v>
      </c>
      <c r="G448" s="19">
        <v>189.99999985098799</v>
      </c>
    </row>
    <row r="449" spans="1:7" x14ac:dyDescent="0.35">
      <c r="A449">
        <v>1995</v>
      </c>
      <c r="B449">
        <v>5</v>
      </c>
      <c r="C449">
        <v>54</v>
      </c>
      <c r="D449" t="s">
        <v>74</v>
      </c>
      <c r="E449" t="s">
        <v>21</v>
      </c>
      <c r="F449" s="5">
        <v>20</v>
      </c>
      <c r="G449" s="19">
        <v>149</v>
      </c>
    </row>
    <row r="450" spans="1:7" x14ac:dyDescent="0.35">
      <c r="A450">
        <v>1995</v>
      </c>
      <c r="B450">
        <v>5</v>
      </c>
      <c r="C450">
        <v>9</v>
      </c>
      <c r="D450" t="s">
        <v>108</v>
      </c>
      <c r="E450" t="s">
        <v>21</v>
      </c>
      <c r="F450" s="5">
        <v>16</v>
      </c>
      <c r="G450" s="19">
        <v>1319.19999074935</v>
      </c>
    </row>
    <row r="451" spans="1:7" x14ac:dyDescent="0.35">
      <c r="A451">
        <v>1995</v>
      </c>
      <c r="B451">
        <v>5</v>
      </c>
      <c r="C451">
        <v>10</v>
      </c>
      <c r="D451" t="s">
        <v>35</v>
      </c>
      <c r="E451" t="s">
        <v>36</v>
      </c>
      <c r="F451" s="5">
        <v>16</v>
      </c>
      <c r="G451" s="19">
        <v>471.19999963045098</v>
      </c>
    </row>
    <row r="452" spans="1:7" x14ac:dyDescent="0.35">
      <c r="A452">
        <v>1995</v>
      </c>
      <c r="B452">
        <v>5</v>
      </c>
      <c r="C452">
        <v>33</v>
      </c>
      <c r="D452" t="s">
        <v>78</v>
      </c>
      <c r="E452" t="s">
        <v>24</v>
      </c>
      <c r="F452" s="5">
        <v>16</v>
      </c>
      <c r="G452" s="19">
        <v>33.9999997615814</v>
      </c>
    </row>
    <row r="453" spans="1:7" x14ac:dyDescent="0.35">
      <c r="A453">
        <v>1995</v>
      </c>
      <c r="B453">
        <v>5</v>
      </c>
      <c r="C453">
        <v>38</v>
      </c>
      <c r="D453" t="s">
        <v>85</v>
      </c>
      <c r="E453" t="s">
        <v>34</v>
      </c>
      <c r="F453" s="5">
        <v>15</v>
      </c>
      <c r="G453" s="19">
        <v>3952.5</v>
      </c>
    </row>
    <row r="454" spans="1:7" x14ac:dyDescent="0.35">
      <c r="A454">
        <v>1995</v>
      </c>
      <c r="B454">
        <v>5</v>
      </c>
      <c r="C454">
        <v>43</v>
      </c>
      <c r="D454" t="s">
        <v>105</v>
      </c>
      <c r="E454" t="s">
        <v>34</v>
      </c>
      <c r="F454" s="5">
        <v>15</v>
      </c>
      <c r="G454" s="19">
        <v>586.49999588727906</v>
      </c>
    </row>
    <row r="455" spans="1:7" x14ac:dyDescent="0.35">
      <c r="A455">
        <v>1995</v>
      </c>
      <c r="B455">
        <v>5</v>
      </c>
      <c r="C455">
        <v>48</v>
      </c>
      <c r="D455" t="s">
        <v>95</v>
      </c>
      <c r="E455" t="s">
        <v>31</v>
      </c>
      <c r="F455" s="5">
        <v>15</v>
      </c>
      <c r="G455" s="19">
        <v>162.562498860061</v>
      </c>
    </row>
    <row r="456" spans="1:7" x14ac:dyDescent="0.35">
      <c r="A456">
        <v>1995</v>
      </c>
      <c r="B456">
        <v>5</v>
      </c>
      <c r="C456">
        <v>2</v>
      </c>
      <c r="D456" t="s">
        <v>33</v>
      </c>
      <c r="E456" t="s">
        <v>34</v>
      </c>
      <c r="F456" s="5">
        <v>12</v>
      </c>
      <c r="G456" s="19">
        <v>228</v>
      </c>
    </row>
    <row r="457" spans="1:7" x14ac:dyDescent="0.35">
      <c r="A457">
        <v>1995</v>
      </c>
      <c r="B457">
        <v>5</v>
      </c>
      <c r="C457">
        <v>15</v>
      </c>
      <c r="D457" t="s">
        <v>67</v>
      </c>
      <c r="E457" t="s">
        <v>39</v>
      </c>
      <c r="F457" s="5">
        <v>12</v>
      </c>
      <c r="G457" s="19">
        <v>176.699999861419</v>
      </c>
    </row>
    <row r="458" spans="1:7" x14ac:dyDescent="0.35">
      <c r="A458">
        <v>1995</v>
      </c>
      <c r="B458">
        <v>5</v>
      </c>
      <c r="C458">
        <v>69</v>
      </c>
      <c r="D458" t="s">
        <v>48</v>
      </c>
      <c r="E458" t="s">
        <v>24</v>
      </c>
      <c r="F458" s="5">
        <v>10</v>
      </c>
      <c r="G458" s="19">
        <v>259.19999957084599</v>
      </c>
    </row>
    <row r="459" spans="1:7" x14ac:dyDescent="0.35">
      <c r="A459">
        <v>1995</v>
      </c>
      <c r="B459">
        <v>5</v>
      </c>
      <c r="C459">
        <v>13</v>
      </c>
      <c r="D459" t="s">
        <v>56</v>
      </c>
      <c r="E459" t="s">
        <v>36</v>
      </c>
      <c r="F459" s="5">
        <v>10</v>
      </c>
      <c r="G459" s="19">
        <v>60</v>
      </c>
    </row>
    <row r="460" spans="1:7" x14ac:dyDescent="0.35">
      <c r="A460">
        <v>1995</v>
      </c>
      <c r="B460">
        <v>5</v>
      </c>
      <c r="C460">
        <v>23</v>
      </c>
      <c r="D460" t="s">
        <v>75</v>
      </c>
      <c r="E460" t="s">
        <v>27</v>
      </c>
      <c r="F460" s="5">
        <v>10</v>
      </c>
      <c r="G460" s="19">
        <v>72</v>
      </c>
    </row>
    <row r="461" spans="1:7" x14ac:dyDescent="0.35">
      <c r="A461">
        <v>1995</v>
      </c>
      <c r="B461">
        <v>5</v>
      </c>
      <c r="C461">
        <v>39</v>
      </c>
      <c r="D461" t="s">
        <v>87</v>
      </c>
      <c r="E461" t="s">
        <v>34</v>
      </c>
      <c r="F461" s="5">
        <v>10</v>
      </c>
      <c r="G461" s="19">
        <v>180</v>
      </c>
    </row>
    <row r="462" spans="1:7" x14ac:dyDescent="0.35">
      <c r="A462">
        <v>1995</v>
      </c>
      <c r="B462">
        <v>5</v>
      </c>
      <c r="C462">
        <v>66</v>
      </c>
      <c r="D462" t="s">
        <v>93</v>
      </c>
      <c r="E462" t="s">
        <v>39</v>
      </c>
      <c r="F462" s="5">
        <v>10</v>
      </c>
      <c r="G462" s="19">
        <v>122.39999979734399</v>
      </c>
    </row>
    <row r="463" spans="1:7" x14ac:dyDescent="0.35">
      <c r="A463">
        <v>1995</v>
      </c>
      <c r="B463">
        <v>5</v>
      </c>
      <c r="C463">
        <v>46</v>
      </c>
      <c r="D463" t="s">
        <v>64</v>
      </c>
      <c r="E463" t="s">
        <v>36</v>
      </c>
      <c r="F463" s="5">
        <v>9</v>
      </c>
      <c r="G463" s="19">
        <v>91.799999356269794</v>
      </c>
    </row>
    <row r="464" spans="1:7" x14ac:dyDescent="0.35">
      <c r="A464">
        <v>1995</v>
      </c>
      <c r="B464">
        <v>5</v>
      </c>
      <c r="C464">
        <v>47</v>
      </c>
      <c r="D464" t="s">
        <v>72</v>
      </c>
      <c r="E464" t="s">
        <v>31</v>
      </c>
      <c r="F464" s="5">
        <v>6</v>
      </c>
      <c r="G464" s="19">
        <v>48.449999660253503</v>
      </c>
    </row>
    <row r="465" spans="1:7" x14ac:dyDescent="0.35">
      <c r="A465">
        <v>1995</v>
      </c>
      <c r="B465">
        <v>5</v>
      </c>
      <c r="C465">
        <v>52</v>
      </c>
      <c r="D465" t="s">
        <v>122</v>
      </c>
      <c r="E465" t="s">
        <v>27</v>
      </c>
      <c r="F465" s="5">
        <v>6</v>
      </c>
      <c r="G465" s="19">
        <v>42</v>
      </c>
    </row>
    <row r="466" spans="1:7" x14ac:dyDescent="0.35">
      <c r="A466">
        <v>1995</v>
      </c>
      <c r="B466">
        <v>5</v>
      </c>
      <c r="C466">
        <v>35</v>
      </c>
      <c r="D466" t="s">
        <v>49</v>
      </c>
      <c r="E466" t="s">
        <v>34</v>
      </c>
      <c r="F466" s="5">
        <v>3</v>
      </c>
      <c r="G466" s="19">
        <v>54</v>
      </c>
    </row>
    <row r="467" spans="1:7" x14ac:dyDescent="0.35">
      <c r="A467">
        <v>1995</v>
      </c>
      <c r="B467">
        <v>5</v>
      </c>
      <c r="C467">
        <v>62</v>
      </c>
      <c r="D467" t="s">
        <v>30</v>
      </c>
      <c r="E467" t="s">
        <v>31</v>
      </c>
      <c r="F467" s="5">
        <v>3</v>
      </c>
      <c r="G467" s="19">
        <v>147.9</v>
      </c>
    </row>
    <row r="468" spans="1:7" x14ac:dyDescent="0.35">
      <c r="A468">
        <v>1995</v>
      </c>
      <c r="B468">
        <v>6</v>
      </c>
      <c r="C468">
        <v>31</v>
      </c>
      <c r="D468" t="s">
        <v>57</v>
      </c>
      <c r="E468" t="s">
        <v>24</v>
      </c>
      <c r="F468" s="5">
        <v>135</v>
      </c>
      <c r="G468" s="19">
        <v>1584.37499590218</v>
      </c>
    </row>
    <row r="469" spans="1:7" x14ac:dyDescent="0.35">
      <c r="A469">
        <v>1995</v>
      </c>
      <c r="B469">
        <v>6</v>
      </c>
      <c r="C469">
        <v>36</v>
      </c>
      <c r="D469" t="s">
        <v>45</v>
      </c>
      <c r="E469" t="s">
        <v>36</v>
      </c>
      <c r="F469" s="5">
        <v>120</v>
      </c>
      <c r="G469" s="19">
        <v>2222.9999991506302</v>
      </c>
    </row>
    <row r="470" spans="1:7" x14ac:dyDescent="0.35">
      <c r="A470">
        <v>1995</v>
      </c>
      <c r="B470">
        <v>6</v>
      </c>
      <c r="C470">
        <v>4</v>
      </c>
      <c r="D470" t="s">
        <v>109</v>
      </c>
      <c r="E470" t="s">
        <v>39</v>
      </c>
      <c r="F470" s="5">
        <v>100</v>
      </c>
      <c r="G470" s="19">
        <v>2034.9999975413</v>
      </c>
    </row>
    <row r="471" spans="1:7" x14ac:dyDescent="0.35">
      <c r="A471">
        <v>1995</v>
      </c>
      <c r="B471">
        <v>6</v>
      </c>
      <c r="C471">
        <v>45</v>
      </c>
      <c r="D471" t="s">
        <v>60</v>
      </c>
      <c r="E471" t="s">
        <v>36</v>
      </c>
      <c r="F471" s="5">
        <v>100</v>
      </c>
      <c r="G471" s="19">
        <v>807.49999433755795</v>
      </c>
    </row>
    <row r="472" spans="1:7" x14ac:dyDescent="0.35">
      <c r="A472">
        <v>1995</v>
      </c>
      <c r="B472">
        <v>6</v>
      </c>
      <c r="C472">
        <v>11</v>
      </c>
      <c r="D472" t="s">
        <v>92</v>
      </c>
      <c r="E472" t="s">
        <v>24</v>
      </c>
      <c r="F472" s="5">
        <v>93</v>
      </c>
      <c r="G472" s="19">
        <v>1832.24999820068</v>
      </c>
    </row>
    <row r="473" spans="1:7" x14ac:dyDescent="0.35">
      <c r="A473">
        <v>1995</v>
      </c>
      <c r="B473">
        <v>6</v>
      </c>
      <c r="C473">
        <v>23</v>
      </c>
      <c r="D473" t="s">
        <v>75</v>
      </c>
      <c r="E473" t="s">
        <v>27</v>
      </c>
      <c r="F473" s="5">
        <v>90</v>
      </c>
      <c r="G473" s="19">
        <v>706.49999611079602</v>
      </c>
    </row>
    <row r="474" spans="1:7" x14ac:dyDescent="0.35">
      <c r="A474">
        <v>1995</v>
      </c>
      <c r="B474">
        <v>6</v>
      </c>
      <c r="C474">
        <v>43</v>
      </c>
      <c r="D474" t="s">
        <v>105</v>
      </c>
      <c r="E474" t="s">
        <v>34</v>
      </c>
      <c r="F474" s="5">
        <v>85</v>
      </c>
      <c r="G474" s="19">
        <v>3910</v>
      </c>
    </row>
    <row r="475" spans="1:7" x14ac:dyDescent="0.35">
      <c r="A475">
        <v>1995</v>
      </c>
      <c r="B475">
        <v>6</v>
      </c>
      <c r="C475">
        <v>16</v>
      </c>
      <c r="D475" t="s">
        <v>46</v>
      </c>
      <c r="E475" t="s">
        <v>31</v>
      </c>
      <c r="F475" s="5">
        <v>84</v>
      </c>
      <c r="G475" s="19">
        <v>1334.9249954495499</v>
      </c>
    </row>
    <row r="476" spans="1:7" x14ac:dyDescent="0.35">
      <c r="A476">
        <v>1995</v>
      </c>
      <c r="B476">
        <v>6</v>
      </c>
      <c r="C476">
        <v>17</v>
      </c>
      <c r="D476" t="s">
        <v>22</v>
      </c>
      <c r="E476" t="s">
        <v>21</v>
      </c>
      <c r="F476" s="5">
        <v>73</v>
      </c>
      <c r="G476" s="19">
        <v>2718.2999980822201</v>
      </c>
    </row>
    <row r="477" spans="1:7" x14ac:dyDescent="0.35">
      <c r="A477">
        <v>1995</v>
      </c>
      <c r="B477">
        <v>6</v>
      </c>
      <c r="C477">
        <v>3</v>
      </c>
      <c r="D477" t="s">
        <v>98</v>
      </c>
      <c r="E477" t="s">
        <v>39</v>
      </c>
      <c r="F477" s="5">
        <v>60</v>
      </c>
      <c r="G477" s="19">
        <v>600</v>
      </c>
    </row>
    <row r="478" spans="1:7" x14ac:dyDescent="0.35">
      <c r="A478">
        <v>1995</v>
      </c>
      <c r="B478">
        <v>6</v>
      </c>
      <c r="C478">
        <v>62</v>
      </c>
      <c r="D478" t="s">
        <v>30</v>
      </c>
      <c r="E478" t="s">
        <v>31</v>
      </c>
      <c r="F478" s="5">
        <v>60</v>
      </c>
      <c r="G478" s="19">
        <v>2908.69999926537</v>
      </c>
    </row>
    <row r="479" spans="1:7" x14ac:dyDescent="0.35">
      <c r="A479">
        <v>1995</v>
      </c>
      <c r="B479">
        <v>6</v>
      </c>
      <c r="C479">
        <v>35</v>
      </c>
      <c r="D479" t="s">
        <v>49</v>
      </c>
      <c r="E479" t="s">
        <v>34</v>
      </c>
      <c r="F479" s="5">
        <v>56</v>
      </c>
      <c r="G479" s="19">
        <v>953.99999785423199</v>
      </c>
    </row>
    <row r="480" spans="1:7" x14ac:dyDescent="0.35">
      <c r="A480">
        <v>1995</v>
      </c>
      <c r="B480">
        <v>6</v>
      </c>
      <c r="C480">
        <v>72</v>
      </c>
      <c r="D480" t="s">
        <v>42</v>
      </c>
      <c r="E480" t="s">
        <v>24</v>
      </c>
      <c r="F480" s="5">
        <v>55</v>
      </c>
      <c r="G480" s="19">
        <v>1914</v>
      </c>
    </row>
    <row r="481" spans="1:7" x14ac:dyDescent="0.35">
      <c r="A481">
        <v>1995</v>
      </c>
      <c r="B481">
        <v>6</v>
      </c>
      <c r="C481">
        <v>68</v>
      </c>
      <c r="D481" t="s">
        <v>37</v>
      </c>
      <c r="E481" t="s">
        <v>31</v>
      </c>
      <c r="F481" s="5">
        <v>55</v>
      </c>
      <c r="G481" s="19">
        <v>687.5</v>
      </c>
    </row>
    <row r="482" spans="1:7" x14ac:dyDescent="0.35">
      <c r="A482">
        <v>1995</v>
      </c>
      <c r="B482">
        <v>6</v>
      </c>
      <c r="C482">
        <v>51</v>
      </c>
      <c r="D482" t="s">
        <v>66</v>
      </c>
      <c r="E482" t="s">
        <v>59</v>
      </c>
      <c r="F482" s="5">
        <v>54</v>
      </c>
      <c r="G482" s="19">
        <v>2480.3999848365702</v>
      </c>
    </row>
    <row r="483" spans="1:7" x14ac:dyDescent="0.35">
      <c r="A483">
        <v>1995</v>
      </c>
      <c r="B483">
        <v>6</v>
      </c>
      <c r="C483">
        <v>33</v>
      </c>
      <c r="D483" t="s">
        <v>78</v>
      </c>
      <c r="E483" t="s">
        <v>24</v>
      </c>
      <c r="F483" s="5">
        <v>53</v>
      </c>
      <c r="G483" s="19">
        <v>128.49999994039501</v>
      </c>
    </row>
    <row r="484" spans="1:7" x14ac:dyDescent="0.35">
      <c r="A484">
        <v>1995</v>
      </c>
      <c r="B484">
        <v>6</v>
      </c>
      <c r="C484">
        <v>76</v>
      </c>
      <c r="D484" t="s">
        <v>55</v>
      </c>
      <c r="E484" t="s">
        <v>34</v>
      </c>
      <c r="F484" s="5">
        <v>50</v>
      </c>
      <c r="G484" s="19">
        <v>900</v>
      </c>
    </row>
    <row r="485" spans="1:7" x14ac:dyDescent="0.35">
      <c r="A485">
        <v>1995</v>
      </c>
      <c r="B485">
        <v>6</v>
      </c>
      <c r="C485">
        <v>54</v>
      </c>
      <c r="D485" t="s">
        <v>74</v>
      </c>
      <c r="E485" t="s">
        <v>21</v>
      </c>
      <c r="F485" s="5">
        <v>49</v>
      </c>
      <c r="G485" s="19">
        <v>341.20999964475601</v>
      </c>
    </row>
    <row r="486" spans="1:7" x14ac:dyDescent="0.35">
      <c r="A486">
        <v>1995</v>
      </c>
      <c r="B486">
        <v>6</v>
      </c>
      <c r="C486">
        <v>12</v>
      </c>
      <c r="D486" t="s">
        <v>28</v>
      </c>
      <c r="E486" t="s">
        <v>24</v>
      </c>
      <c r="F486" s="5">
        <v>45</v>
      </c>
      <c r="G486" s="19">
        <v>1396.49999320507</v>
      </c>
    </row>
    <row r="487" spans="1:7" x14ac:dyDescent="0.35">
      <c r="A487">
        <v>1995</v>
      </c>
      <c r="B487">
        <v>6</v>
      </c>
      <c r="C487">
        <v>26</v>
      </c>
      <c r="D487" t="s">
        <v>41</v>
      </c>
      <c r="E487" t="s">
        <v>31</v>
      </c>
      <c r="F487" s="5">
        <v>40</v>
      </c>
      <c r="G487" s="19">
        <v>1249.2</v>
      </c>
    </row>
    <row r="488" spans="1:7" x14ac:dyDescent="0.35">
      <c r="A488">
        <v>1995</v>
      </c>
      <c r="B488">
        <v>6</v>
      </c>
      <c r="C488">
        <v>44</v>
      </c>
      <c r="D488" t="s">
        <v>52</v>
      </c>
      <c r="E488" t="s">
        <v>39</v>
      </c>
      <c r="F488" s="5">
        <v>40</v>
      </c>
      <c r="G488" s="19">
        <v>778</v>
      </c>
    </row>
    <row r="489" spans="1:7" x14ac:dyDescent="0.35">
      <c r="A489">
        <v>1995</v>
      </c>
      <c r="B489">
        <v>6</v>
      </c>
      <c r="C489">
        <v>65</v>
      </c>
      <c r="D489" t="s">
        <v>88</v>
      </c>
      <c r="E489" t="s">
        <v>39</v>
      </c>
      <c r="F489" s="5">
        <v>36</v>
      </c>
      <c r="G489" s="19">
        <v>682.01999887079</v>
      </c>
    </row>
    <row r="490" spans="1:7" x14ac:dyDescent="0.35">
      <c r="A490">
        <v>1995</v>
      </c>
      <c r="B490">
        <v>6</v>
      </c>
      <c r="C490">
        <v>24</v>
      </c>
      <c r="D490" t="s">
        <v>77</v>
      </c>
      <c r="E490" t="s">
        <v>34</v>
      </c>
      <c r="F490" s="5">
        <v>35</v>
      </c>
      <c r="G490" s="19">
        <v>141.749999765306</v>
      </c>
    </row>
    <row r="491" spans="1:7" x14ac:dyDescent="0.35">
      <c r="A491">
        <v>1995</v>
      </c>
      <c r="B491">
        <v>6</v>
      </c>
      <c r="C491">
        <v>30</v>
      </c>
      <c r="D491" t="s">
        <v>91</v>
      </c>
      <c r="E491" t="s">
        <v>36</v>
      </c>
      <c r="F491" s="5">
        <v>35</v>
      </c>
      <c r="G491" s="19">
        <v>906.15</v>
      </c>
    </row>
    <row r="492" spans="1:7" x14ac:dyDescent="0.35">
      <c r="A492">
        <v>1995</v>
      </c>
      <c r="B492">
        <v>6</v>
      </c>
      <c r="C492">
        <v>40</v>
      </c>
      <c r="D492" t="s">
        <v>50</v>
      </c>
      <c r="E492" t="s">
        <v>36</v>
      </c>
      <c r="F492" s="5">
        <v>35</v>
      </c>
      <c r="G492" s="19">
        <v>561.19999876618294</v>
      </c>
    </row>
    <row r="493" spans="1:7" x14ac:dyDescent="0.35">
      <c r="A493">
        <v>1995</v>
      </c>
      <c r="B493">
        <v>6</v>
      </c>
      <c r="C493">
        <v>60</v>
      </c>
      <c r="D493" t="s">
        <v>29</v>
      </c>
      <c r="E493" t="s">
        <v>24</v>
      </c>
      <c r="F493" s="5">
        <v>35</v>
      </c>
      <c r="G493" s="19">
        <v>892.5</v>
      </c>
    </row>
    <row r="494" spans="1:7" x14ac:dyDescent="0.35">
      <c r="A494">
        <v>1995</v>
      </c>
      <c r="B494">
        <v>6</v>
      </c>
      <c r="C494">
        <v>38</v>
      </c>
      <c r="D494" t="s">
        <v>85</v>
      </c>
      <c r="E494" t="s">
        <v>34</v>
      </c>
      <c r="F494" s="5">
        <v>34</v>
      </c>
      <c r="G494" s="19">
        <v>8853.5999984294103</v>
      </c>
    </row>
    <row r="495" spans="1:7" x14ac:dyDescent="0.35">
      <c r="A495">
        <v>1995</v>
      </c>
      <c r="B495">
        <v>6</v>
      </c>
      <c r="C495">
        <v>73</v>
      </c>
      <c r="D495" t="s">
        <v>73</v>
      </c>
      <c r="E495" t="s">
        <v>36</v>
      </c>
      <c r="F495" s="5">
        <v>33</v>
      </c>
      <c r="G495" s="19">
        <v>476.99999973177898</v>
      </c>
    </row>
    <row r="496" spans="1:7" x14ac:dyDescent="0.35">
      <c r="A496">
        <v>1995</v>
      </c>
      <c r="B496">
        <v>6</v>
      </c>
      <c r="C496">
        <v>75</v>
      </c>
      <c r="D496" t="s">
        <v>54</v>
      </c>
      <c r="E496" t="s">
        <v>34</v>
      </c>
      <c r="F496" s="5">
        <v>30</v>
      </c>
      <c r="G496" s="19">
        <v>232.5</v>
      </c>
    </row>
    <row r="497" spans="1:7" x14ac:dyDescent="0.35">
      <c r="A497">
        <v>1995</v>
      </c>
      <c r="B497">
        <v>6</v>
      </c>
      <c r="C497">
        <v>56</v>
      </c>
      <c r="D497" t="s">
        <v>26</v>
      </c>
      <c r="E497" t="s">
        <v>27</v>
      </c>
      <c r="F497" s="5">
        <v>30</v>
      </c>
      <c r="G497" s="19">
        <v>968.99999320507004</v>
      </c>
    </row>
    <row r="498" spans="1:7" x14ac:dyDescent="0.35">
      <c r="A498">
        <v>1995</v>
      </c>
      <c r="B498">
        <v>6</v>
      </c>
      <c r="C498">
        <v>61</v>
      </c>
      <c r="D498" t="s">
        <v>47</v>
      </c>
      <c r="E498" t="s">
        <v>39</v>
      </c>
      <c r="F498" s="5">
        <v>30</v>
      </c>
      <c r="G498" s="19">
        <v>826.499999575316</v>
      </c>
    </row>
    <row r="499" spans="1:7" x14ac:dyDescent="0.35">
      <c r="A499">
        <v>1995</v>
      </c>
      <c r="B499">
        <v>6</v>
      </c>
      <c r="C499">
        <v>69</v>
      </c>
      <c r="D499" t="s">
        <v>48</v>
      </c>
      <c r="E499" t="s">
        <v>24</v>
      </c>
      <c r="F499" s="5">
        <v>28</v>
      </c>
      <c r="G499" s="19">
        <v>1008</v>
      </c>
    </row>
    <row r="500" spans="1:7" x14ac:dyDescent="0.35">
      <c r="A500">
        <v>1995</v>
      </c>
      <c r="B500">
        <v>6</v>
      </c>
      <c r="C500">
        <v>22</v>
      </c>
      <c r="D500" t="s">
        <v>65</v>
      </c>
      <c r="E500" t="s">
        <v>27</v>
      </c>
      <c r="F500" s="5">
        <v>24</v>
      </c>
      <c r="G500" s="19">
        <v>504</v>
      </c>
    </row>
    <row r="501" spans="1:7" x14ac:dyDescent="0.35">
      <c r="A501">
        <v>1995</v>
      </c>
      <c r="B501">
        <v>6</v>
      </c>
      <c r="C501">
        <v>32</v>
      </c>
      <c r="D501" t="s">
        <v>100</v>
      </c>
      <c r="E501" t="s">
        <v>24</v>
      </c>
      <c r="F501" s="5">
        <v>24</v>
      </c>
      <c r="G501" s="19">
        <v>652.79999542236305</v>
      </c>
    </row>
    <row r="502" spans="1:7" x14ac:dyDescent="0.35">
      <c r="A502">
        <v>1995</v>
      </c>
      <c r="B502">
        <v>6</v>
      </c>
      <c r="C502">
        <v>66</v>
      </c>
      <c r="D502" t="s">
        <v>93</v>
      </c>
      <c r="E502" t="s">
        <v>39</v>
      </c>
      <c r="F502" s="5">
        <v>24</v>
      </c>
      <c r="G502" s="19">
        <v>408</v>
      </c>
    </row>
    <row r="503" spans="1:7" x14ac:dyDescent="0.35">
      <c r="A503">
        <v>1995</v>
      </c>
      <c r="B503">
        <v>6</v>
      </c>
      <c r="C503">
        <v>21</v>
      </c>
      <c r="D503" t="s">
        <v>90</v>
      </c>
      <c r="E503" t="s">
        <v>31</v>
      </c>
      <c r="F503" s="5">
        <v>21</v>
      </c>
      <c r="G503" s="19">
        <v>203.999999910593</v>
      </c>
    </row>
    <row r="504" spans="1:7" x14ac:dyDescent="0.35">
      <c r="A504">
        <v>1995</v>
      </c>
      <c r="B504">
        <v>6</v>
      </c>
      <c r="C504">
        <v>41</v>
      </c>
      <c r="D504" t="s">
        <v>44</v>
      </c>
      <c r="E504" t="s">
        <v>36</v>
      </c>
      <c r="F504" s="5">
        <v>20</v>
      </c>
      <c r="G504" s="19">
        <v>187.20999991372199</v>
      </c>
    </row>
    <row r="505" spans="1:7" x14ac:dyDescent="0.35">
      <c r="A505">
        <v>1995</v>
      </c>
      <c r="B505">
        <v>6</v>
      </c>
      <c r="C505">
        <v>58</v>
      </c>
      <c r="D505" t="s">
        <v>79</v>
      </c>
      <c r="E505" t="s">
        <v>36</v>
      </c>
      <c r="F505" s="5">
        <v>20</v>
      </c>
      <c r="G505" s="19">
        <v>265</v>
      </c>
    </row>
    <row r="506" spans="1:7" x14ac:dyDescent="0.35">
      <c r="A506">
        <v>1995</v>
      </c>
      <c r="B506">
        <v>6</v>
      </c>
      <c r="C506">
        <v>13</v>
      </c>
      <c r="D506" t="s">
        <v>56</v>
      </c>
      <c r="E506" t="s">
        <v>36</v>
      </c>
      <c r="F506" s="5">
        <v>18</v>
      </c>
      <c r="G506" s="19">
        <v>108</v>
      </c>
    </row>
    <row r="507" spans="1:7" x14ac:dyDescent="0.35">
      <c r="A507">
        <v>1995</v>
      </c>
      <c r="B507">
        <v>6</v>
      </c>
      <c r="C507">
        <v>37</v>
      </c>
      <c r="D507" t="s">
        <v>61</v>
      </c>
      <c r="E507" t="s">
        <v>36</v>
      </c>
      <c r="F507" s="5">
        <v>18</v>
      </c>
      <c r="G507" s="19">
        <v>421.19999930262497</v>
      </c>
    </row>
    <row r="508" spans="1:7" x14ac:dyDescent="0.35">
      <c r="A508">
        <v>1995</v>
      </c>
      <c r="B508">
        <v>6</v>
      </c>
      <c r="C508">
        <v>59</v>
      </c>
      <c r="D508" t="s">
        <v>23</v>
      </c>
      <c r="E508" t="s">
        <v>24</v>
      </c>
      <c r="F508" s="5">
        <v>17</v>
      </c>
      <c r="G508" s="19">
        <v>852.49999877065397</v>
      </c>
    </row>
    <row r="509" spans="1:7" x14ac:dyDescent="0.35">
      <c r="A509">
        <v>1995</v>
      </c>
      <c r="B509">
        <v>6</v>
      </c>
      <c r="C509">
        <v>20</v>
      </c>
      <c r="D509" t="s">
        <v>86</v>
      </c>
      <c r="E509" t="s">
        <v>31</v>
      </c>
      <c r="F509" s="5">
        <v>15</v>
      </c>
      <c r="G509" s="19">
        <v>1093.4999981895</v>
      </c>
    </row>
    <row r="510" spans="1:7" x14ac:dyDescent="0.35">
      <c r="A510">
        <v>1995</v>
      </c>
      <c r="B510">
        <v>6</v>
      </c>
      <c r="C510">
        <v>55</v>
      </c>
      <c r="D510" t="s">
        <v>32</v>
      </c>
      <c r="E510" t="s">
        <v>21</v>
      </c>
      <c r="F510" s="5">
        <v>14</v>
      </c>
      <c r="G510" s="19">
        <v>336</v>
      </c>
    </row>
    <row r="511" spans="1:7" x14ac:dyDescent="0.35">
      <c r="A511">
        <v>1995</v>
      </c>
      <c r="B511">
        <v>6</v>
      </c>
      <c r="C511">
        <v>7</v>
      </c>
      <c r="D511" t="s">
        <v>58</v>
      </c>
      <c r="E511" t="s">
        <v>59</v>
      </c>
      <c r="F511" s="5">
        <v>10</v>
      </c>
      <c r="G511" s="19">
        <v>300</v>
      </c>
    </row>
    <row r="512" spans="1:7" x14ac:dyDescent="0.35">
      <c r="A512">
        <v>1995</v>
      </c>
      <c r="B512">
        <v>6</v>
      </c>
      <c r="C512">
        <v>19</v>
      </c>
      <c r="D512" t="s">
        <v>71</v>
      </c>
      <c r="E512" t="s">
        <v>31</v>
      </c>
      <c r="F512" s="5">
        <v>10</v>
      </c>
      <c r="G512" s="19">
        <v>92</v>
      </c>
    </row>
    <row r="513" spans="1:7" x14ac:dyDescent="0.35">
      <c r="A513">
        <v>1995</v>
      </c>
      <c r="B513">
        <v>6</v>
      </c>
      <c r="C513">
        <v>34</v>
      </c>
      <c r="D513" t="s">
        <v>69</v>
      </c>
      <c r="E513" t="s">
        <v>34</v>
      </c>
      <c r="F513" s="5">
        <v>10</v>
      </c>
      <c r="G513" s="19">
        <v>105</v>
      </c>
    </row>
    <row r="514" spans="1:7" x14ac:dyDescent="0.35">
      <c r="A514">
        <v>1995</v>
      </c>
      <c r="B514">
        <v>6</v>
      </c>
      <c r="C514">
        <v>77</v>
      </c>
      <c r="D514" t="s">
        <v>107</v>
      </c>
      <c r="E514" t="s">
        <v>39</v>
      </c>
      <c r="F514" s="5">
        <v>10</v>
      </c>
      <c r="G514" s="19">
        <v>123.499999903142</v>
      </c>
    </row>
    <row r="515" spans="1:7" x14ac:dyDescent="0.35">
      <c r="A515">
        <v>1995</v>
      </c>
      <c r="B515">
        <v>6</v>
      </c>
      <c r="C515">
        <v>71</v>
      </c>
      <c r="D515" t="s">
        <v>40</v>
      </c>
      <c r="E515" t="s">
        <v>24</v>
      </c>
      <c r="F515" s="5">
        <v>9</v>
      </c>
      <c r="G515" s="19">
        <v>174.14999971166199</v>
      </c>
    </row>
    <row r="516" spans="1:7" x14ac:dyDescent="0.35">
      <c r="A516">
        <v>1995</v>
      </c>
      <c r="B516">
        <v>6</v>
      </c>
      <c r="C516">
        <v>1</v>
      </c>
      <c r="D516" t="s">
        <v>43</v>
      </c>
      <c r="E516" t="s">
        <v>34</v>
      </c>
      <c r="F516" s="5">
        <v>8</v>
      </c>
      <c r="G516" s="19">
        <v>122.399999141693</v>
      </c>
    </row>
    <row r="517" spans="1:7" x14ac:dyDescent="0.35">
      <c r="A517">
        <v>1995</v>
      </c>
      <c r="B517">
        <v>6</v>
      </c>
      <c r="C517">
        <v>28</v>
      </c>
      <c r="D517" t="s">
        <v>70</v>
      </c>
      <c r="E517" t="s">
        <v>59</v>
      </c>
      <c r="F517" s="5">
        <v>7</v>
      </c>
      <c r="G517" s="19">
        <v>319.2</v>
      </c>
    </row>
    <row r="518" spans="1:7" x14ac:dyDescent="0.35">
      <c r="A518">
        <v>1995</v>
      </c>
      <c r="B518">
        <v>6</v>
      </c>
      <c r="C518">
        <v>70</v>
      </c>
      <c r="D518" t="s">
        <v>96</v>
      </c>
      <c r="E518" t="s">
        <v>34</v>
      </c>
      <c r="F518" s="5">
        <v>7</v>
      </c>
      <c r="G518" s="19">
        <v>105</v>
      </c>
    </row>
    <row r="519" spans="1:7" x14ac:dyDescent="0.35">
      <c r="A519">
        <v>1995</v>
      </c>
      <c r="B519">
        <v>6</v>
      </c>
      <c r="C519">
        <v>67</v>
      </c>
      <c r="D519" t="s">
        <v>137</v>
      </c>
      <c r="E519" t="s">
        <v>34</v>
      </c>
      <c r="F519" s="5">
        <v>7</v>
      </c>
      <c r="G519" s="19">
        <v>98</v>
      </c>
    </row>
    <row r="520" spans="1:7" x14ac:dyDescent="0.35">
      <c r="A520">
        <v>1995</v>
      </c>
      <c r="B520">
        <v>6</v>
      </c>
      <c r="C520">
        <v>49</v>
      </c>
      <c r="D520" t="s">
        <v>62</v>
      </c>
      <c r="E520" t="s">
        <v>31</v>
      </c>
      <c r="F520" s="5">
        <v>6</v>
      </c>
      <c r="G520" s="19">
        <v>120</v>
      </c>
    </row>
    <row r="521" spans="1:7" x14ac:dyDescent="0.35">
      <c r="A521">
        <v>1995</v>
      </c>
      <c r="B521">
        <v>6</v>
      </c>
      <c r="C521">
        <v>57</v>
      </c>
      <c r="D521" t="s">
        <v>76</v>
      </c>
      <c r="E521" t="s">
        <v>27</v>
      </c>
      <c r="F521" s="5">
        <v>5</v>
      </c>
      <c r="G521" s="19">
        <v>87.749999854713593</v>
      </c>
    </row>
    <row r="522" spans="1:7" x14ac:dyDescent="0.35">
      <c r="A522">
        <v>1995</v>
      </c>
      <c r="B522">
        <v>6</v>
      </c>
      <c r="C522">
        <v>10</v>
      </c>
      <c r="D522" t="s">
        <v>35</v>
      </c>
      <c r="E522" t="s">
        <v>36</v>
      </c>
      <c r="F522" s="5">
        <v>2</v>
      </c>
      <c r="G522" s="19">
        <v>62</v>
      </c>
    </row>
    <row r="523" spans="1:7" x14ac:dyDescent="0.35">
      <c r="A523">
        <v>1995</v>
      </c>
      <c r="B523">
        <v>7</v>
      </c>
      <c r="C523">
        <v>31</v>
      </c>
      <c r="D523" t="s">
        <v>57</v>
      </c>
      <c r="E523" t="s">
        <v>24</v>
      </c>
      <c r="F523" s="5">
        <v>171</v>
      </c>
      <c r="G523" s="19">
        <v>1864.9999959394299</v>
      </c>
    </row>
    <row r="524" spans="1:7" x14ac:dyDescent="0.35">
      <c r="A524">
        <v>1995</v>
      </c>
      <c r="B524">
        <v>7</v>
      </c>
      <c r="C524">
        <v>75</v>
      </c>
      <c r="D524" t="s">
        <v>54</v>
      </c>
      <c r="E524" t="s">
        <v>34</v>
      </c>
      <c r="F524" s="5">
        <v>126</v>
      </c>
      <c r="G524" s="19">
        <v>887.37499867193401</v>
      </c>
    </row>
    <row r="525" spans="1:7" x14ac:dyDescent="0.35">
      <c r="A525">
        <v>1995</v>
      </c>
      <c r="B525">
        <v>7</v>
      </c>
      <c r="C525">
        <v>52</v>
      </c>
      <c r="D525" t="s">
        <v>122</v>
      </c>
      <c r="E525" t="s">
        <v>27</v>
      </c>
      <c r="F525" s="5">
        <v>100</v>
      </c>
      <c r="G525" s="19">
        <v>700</v>
      </c>
    </row>
    <row r="526" spans="1:7" x14ac:dyDescent="0.35">
      <c r="A526">
        <v>1995</v>
      </c>
      <c r="B526">
        <v>7</v>
      </c>
      <c r="C526">
        <v>56</v>
      </c>
      <c r="D526" t="s">
        <v>26</v>
      </c>
      <c r="E526" t="s">
        <v>27</v>
      </c>
      <c r="F526" s="5">
        <v>100</v>
      </c>
      <c r="G526" s="19">
        <v>3381.9999937713101</v>
      </c>
    </row>
    <row r="527" spans="1:7" x14ac:dyDescent="0.35">
      <c r="A527">
        <v>1995</v>
      </c>
      <c r="B527">
        <v>7</v>
      </c>
      <c r="C527">
        <v>51</v>
      </c>
      <c r="D527" t="s">
        <v>66</v>
      </c>
      <c r="E527" t="s">
        <v>59</v>
      </c>
      <c r="F527" s="5">
        <v>93</v>
      </c>
      <c r="G527" s="19">
        <v>4716.9999968409502</v>
      </c>
    </row>
    <row r="528" spans="1:7" x14ac:dyDescent="0.35">
      <c r="A528">
        <v>1995</v>
      </c>
      <c r="B528">
        <v>7</v>
      </c>
      <c r="C528">
        <v>76</v>
      </c>
      <c r="D528" t="s">
        <v>55</v>
      </c>
      <c r="E528" t="s">
        <v>34</v>
      </c>
      <c r="F528" s="5">
        <v>64</v>
      </c>
      <c r="G528" s="19">
        <v>1152</v>
      </c>
    </row>
    <row r="529" spans="1:7" x14ac:dyDescent="0.35">
      <c r="A529">
        <v>1995</v>
      </c>
      <c r="B529">
        <v>7</v>
      </c>
      <c r="C529">
        <v>14</v>
      </c>
      <c r="D529" t="s">
        <v>63</v>
      </c>
      <c r="E529" t="s">
        <v>59</v>
      </c>
      <c r="F529" s="5">
        <v>56</v>
      </c>
      <c r="G529" s="19">
        <v>1106.69999613706</v>
      </c>
    </row>
    <row r="530" spans="1:7" x14ac:dyDescent="0.35">
      <c r="A530">
        <v>1995</v>
      </c>
      <c r="B530">
        <v>7</v>
      </c>
      <c r="C530">
        <v>72</v>
      </c>
      <c r="D530" t="s">
        <v>42</v>
      </c>
      <c r="E530" t="s">
        <v>24</v>
      </c>
      <c r="F530" s="5">
        <v>54</v>
      </c>
      <c r="G530" s="19">
        <v>1879.2</v>
      </c>
    </row>
    <row r="531" spans="1:7" x14ac:dyDescent="0.35">
      <c r="A531">
        <v>1995</v>
      </c>
      <c r="B531">
        <v>7</v>
      </c>
      <c r="C531">
        <v>64</v>
      </c>
      <c r="D531" t="s">
        <v>53</v>
      </c>
      <c r="E531" t="s">
        <v>27</v>
      </c>
      <c r="F531" s="5">
        <v>54</v>
      </c>
      <c r="G531" s="19">
        <v>1735.64999910816</v>
      </c>
    </row>
    <row r="532" spans="1:7" x14ac:dyDescent="0.35">
      <c r="A532">
        <v>1995</v>
      </c>
      <c r="B532">
        <v>7</v>
      </c>
      <c r="C532">
        <v>40</v>
      </c>
      <c r="D532" t="s">
        <v>50</v>
      </c>
      <c r="E532" t="s">
        <v>36</v>
      </c>
      <c r="F532" s="5">
        <v>52</v>
      </c>
      <c r="G532" s="19">
        <v>956.8</v>
      </c>
    </row>
    <row r="533" spans="1:7" x14ac:dyDescent="0.35">
      <c r="A533">
        <v>1995</v>
      </c>
      <c r="B533">
        <v>7</v>
      </c>
      <c r="C533">
        <v>59</v>
      </c>
      <c r="D533" t="s">
        <v>23</v>
      </c>
      <c r="E533" t="s">
        <v>24</v>
      </c>
      <c r="F533" s="5">
        <v>52</v>
      </c>
      <c r="G533" s="19">
        <v>2419.99999344348</v>
      </c>
    </row>
    <row r="534" spans="1:7" x14ac:dyDescent="0.35">
      <c r="A534">
        <v>1995</v>
      </c>
      <c r="B534">
        <v>7</v>
      </c>
      <c r="C534">
        <v>11</v>
      </c>
      <c r="D534" t="s">
        <v>92</v>
      </c>
      <c r="E534" t="s">
        <v>24</v>
      </c>
      <c r="F534" s="5">
        <v>50</v>
      </c>
      <c r="G534" s="19">
        <v>923.99999538436498</v>
      </c>
    </row>
    <row r="535" spans="1:7" x14ac:dyDescent="0.35">
      <c r="A535">
        <v>1995</v>
      </c>
      <c r="B535">
        <v>7</v>
      </c>
      <c r="C535">
        <v>24</v>
      </c>
      <c r="D535" t="s">
        <v>77</v>
      </c>
      <c r="E535" t="s">
        <v>34</v>
      </c>
      <c r="F535" s="5">
        <v>43</v>
      </c>
      <c r="G535" s="19">
        <v>166.04999959096301</v>
      </c>
    </row>
    <row r="536" spans="1:7" x14ac:dyDescent="0.35">
      <c r="A536">
        <v>1995</v>
      </c>
      <c r="B536">
        <v>7</v>
      </c>
      <c r="C536">
        <v>53</v>
      </c>
      <c r="D536" t="s">
        <v>25</v>
      </c>
      <c r="E536" t="s">
        <v>21</v>
      </c>
      <c r="F536" s="5">
        <v>43</v>
      </c>
      <c r="G536" s="19">
        <v>1410.4</v>
      </c>
    </row>
    <row r="537" spans="1:7" x14ac:dyDescent="0.35">
      <c r="A537">
        <v>1995</v>
      </c>
      <c r="B537">
        <v>7</v>
      </c>
      <c r="C537">
        <v>55</v>
      </c>
      <c r="D537" t="s">
        <v>32</v>
      </c>
      <c r="E537" t="s">
        <v>21</v>
      </c>
      <c r="F537" s="5">
        <v>43</v>
      </c>
      <c r="G537" s="19">
        <v>980.39999923109997</v>
      </c>
    </row>
    <row r="538" spans="1:7" x14ac:dyDescent="0.35">
      <c r="A538">
        <v>1995</v>
      </c>
      <c r="B538">
        <v>7</v>
      </c>
      <c r="C538">
        <v>34</v>
      </c>
      <c r="D538" t="s">
        <v>69</v>
      </c>
      <c r="E538" t="s">
        <v>34</v>
      </c>
      <c r="F538" s="5">
        <v>40</v>
      </c>
      <c r="G538" s="19">
        <v>560</v>
      </c>
    </row>
    <row r="539" spans="1:7" x14ac:dyDescent="0.35">
      <c r="A539">
        <v>1995</v>
      </c>
      <c r="B539">
        <v>7</v>
      </c>
      <c r="C539">
        <v>19</v>
      </c>
      <c r="D539" t="s">
        <v>71</v>
      </c>
      <c r="E539" t="s">
        <v>31</v>
      </c>
      <c r="F539" s="5">
        <v>35</v>
      </c>
      <c r="G539" s="19">
        <v>257.59999904036499</v>
      </c>
    </row>
    <row r="540" spans="1:7" x14ac:dyDescent="0.35">
      <c r="A540">
        <v>1995</v>
      </c>
      <c r="B540">
        <v>7</v>
      </c>
      <c r="C540">
        <v>62</v>
      </c>
      <c r="D540" t="s">
        <v>30</v>
      </c>
      <c r="E540" t="s">
        <v>31</v>
      </c>
      <c r="F540" s="5">
        <v>35</v>
      </c>
      <c r="G540" s="19">
        <v>1491.32499926537</v>
      </c>
    </row>
    <row r="541" spans="1:7" x14ac:dyDescent="0.35">
      <c r="A541">
        <v>1995</v>
      </c>
      <c r="B541">
        <v>7</v>
      </c>
      <c r="C541">
        <v>17</v>
      </c>
      <c r="D541" t="s">
        <v>22</v>
      </c>
      <c r="E541" t="s">
        <v>21</v>
      </c>
      <c r="F541" s="5">
        <v>34</v>
      </c>
      <c r="G541" s="19">
        <v>1294.7999995350799</v>
      </c>
    </row>
    <row r="542" spans="1:7" x14ac:dyDescent="0.35">
      <c r="A542">
        <v>1995</v>
      </c>
      <c r="B542">
        <v>7</v>
      </c>
      <c r="C542">
        <v>33</v>
      </c>
      <c r="D542" t="s">
        <v>78</v>
      </c>
      <c r="E542" t="s">
        <v>24</v>
      </c>
      <c r="F542" s="5">
        <v>34</v>
      </c>
      <c r="G542" s="19">
        <v>79.999999925494194</v>
      </c>
    </row>
    <row r="543" spans="1:7" x14ac:dyDescent="0.35">
      <c r="A543">
        <v>1995</v>
      </c>
      <c r="B543">
        <v>7</v>
      </c>
      <c r="C543">
        <v>44</v>
      </c>
      <c r="D543" t="s">
        <v>52</v>
      </c>
      <c r="E543" t="s">
        <v>39</v>
      </c>
      <c r="F543" s="5">
        <v>31</v>
      </c>
      <c r="G543" s="19">
        <v>602.95000000000005</v>
      </c>
    </row>
    <row r="544" spans="1:7" x14ac:dyDescent="0.35">
      <c r="A544">
        <v>1995</v>
      </c>
      <c r="B544">
        <v>7</v>
      </c>
      <c r="C544">
        <v>65</v>
      </c>
      <c r="D544" t="s">
        <v>88</v>
      </c>
      <c r="E544" t="s">
        <v>39</v>
      </c>
      <c r="F544" s="5">
        <v>30</v>
      </c>
      <c r="G544" s="19">
        <v>599.92499952949504</v>
      </c>
    </row>
    <row r="545" spans="1:7" x14ac:dyDescent="0.35">
      <c r="A545">
        <v>1995</v>
      </c>
      <c r="B545">
        <v>7</v>
      </c>
      <c r="C545">
        <v>42</v>
      </c>
      <c r="D545" t="s">
        <v>68</v>
      </c>
      <c r="E545" t="s">
        <v>27</v>
      </c>
      <c r="F545" s="5">
        <v>28</v>
      </c>
      <c r="G545" s="19">
        <v>333.19999766349702</v>
      </c>
    </row>
    <row r="546" spans="1:7" x14ac:dyDescent="0.35">
      <c r="A546">
        <v>1995</v>
      </c>
      <c r="B546">
        <v>7</v>
      </c>
      <c r="C546">
        <v>36</v>
      </c>
      <c r="D546" t="s">
        <v>45</v>
      </c>
      <c r="E546" t="s">
        <v>36</v>
      </c>
      <c r="F546" s="5">
        <v>25</v>
      </c>
      <c r="G546" s="19">
        <v>475</v>
      </c>
    </row>
    <row r="547" spans="1:7" x14ac:dyDescent="0.35">
      <c r="A547">
        <v>1995</v>
      </c>
      <c r="B547">
        <v>7</v>
      </c>
      <c r="C547">
        <v>47</v>
      </c>
      <c r="D547" t="s">
        <v>72</v>
      </c>
      <c r="E547" t="s">
        <v>31</v>
      </c>
      <c r="F547" s="5">
        <v>25</v>
      </c>
      <c r="G547" s="19">
        <v>237.5</v>
      </c>
    </row>
    <row r="548" spans="1:7" x14ac:dyDescent="0.35">
      <c r="A548">
        <v>1995</v>
      </c>
      <c r="B548">
        <v>7</v>
      </c>
      <c r="C548">
        <v>60</v>
      </c>
      <c r="D548" t="s">
        <v>29</v>
      </c>
      <c r="E548" t="s">
        <v>24</v>
      </c>
      <c r="F548" s="5">
        <v>24</v>
      </c>
      <c r="G548" s="19">
        <v>693.59999513626099</v>
      </c>
    </row>
    <row r="549" spans="1:7" x14ac:dyDescent="0.35">
      <c r="A549">
        <v>1995</v>
      </c>
      <c r="B549">
        <v>7</v>
      </c>
      <c r="C549">
        <v>41</v>
      </c>
      <c r="D549" t="s">
        <v>44</v>
      </c>
      <c r="E549" t="s">
        <v>36</v>
      </c>
      <c r="F549" s="5">
        <v>21</v>
      </c>
      <c r="G549" s="19">
        <v>192.51749984901301</v>
      </c>
    </row>
    <row r="550" spans="1:7" x14ac:dyDescent="0.35">
      <c r="A550">
        <v>1995</v>
      </c>
      <c r="B550">
        <v>7</v>
      </c>
      <c r="C550">
        <v>30</v>
      </c>
      <c r="D550" t="s">
        <v>91</v>
      </c>
      <c r="E550" t="s">
        <v>36</v>
      </c>
      <c r="F550" s="5">
        <v>20</v>
      </c>
      <c r="G550" s="19">
        <v>517.79999999999995</v>
      </c>
    </row>
    <row r="551" spans="1:7" x14ac:dyDescent="0.35">
      <c r="A551">
        <v>1995</v>
      </c>
      <c r="B551">
        <v>7</v>
      </c>
      <c r="C551">
        <v>35</v>
      </c>
      <c r="D551" t="s">
        <v>49</v>
      </c>
      <c r="E551" t="s">
        <v>34</v>
      </c>
      <c r="F551" s="5">
        <v>20</v>
      </c>
      <c r="G551" s="19">
        <v>360</v>
      </c>
    </row>
    <row r="552" spans="1:7" x14ac:dyDescent="0.35">
      <c r="A552">
        <v>1995</v>
      </c>
      <c r="B552">
        <v>7</v>
      </c>
      <c r="C552">
        <v>18</v>
      </c>
      <c r="D552" t="s">
        <v>97</v>
      </c>
      <c r="E552" t="s">
        <v>36</v>
      </c>
      <c r="F552" s="5">
        <v>18</v>
      </c>
      <c r="G552" s="19">
        <v>956.24999329447701</v>
      </c>
    </row>
    <row r="553" spans="1:7" x14ac:dyDescent="0.35">
      <c r="A553">
        <v>1995</v>
      </c>
      <c r="B553">
        <v>7</v>
      </c>
      <c r="C553">
        <v>77</v>
      </c>
      <c r="D553" t="s">
        <v>107</v>
      </c>
      <c r="E553" t="s">
        <v>39</v>
      </c>
      <c r="F553" s="5">
        <v>18</v>
      </c>
      <c r="G553" s="19">
        <v>234</v>
      </c>
    </row>
    <row r="554" spans="1:7" x14ac:dyDescent="0.35">
      <c r="A554">
        <v>1995</v>
      </c>
      <c r="B554">
        <v>7</v>
      </c>
      <c r="C554">
        <v>16</v>
      </c>
      <c r="D554" t="s">
        <v>46</v>
      </c>
      <c r="E554" t="s">
        <v>31</v>
      </c>
      <c r="F554" s="5">
        <v>12</v>
      </c>
      <c r="G554" s="19">
        <v>188.459999687969</v>
      </c>
    </row>
    <row r="555" spans="1:7" x14ac:dyDescent="0.35">
      <c r="A555">
        <v>1995</v>
      </c>
      <c r="B555">
        <v>7</v>
      </c>
      <c r="C555">
        <v>1</v>
      </c>
      <c r="D555" t="s">
        <v>43</v>
      </c>
      <c r="E555" t="s">
        <v>34</v>
      </c>
      <c r="F555" s="5">
        <v>10</v>
      </c>
      <c r="G555" s="19">
        <v>180</v>
      </c>
    </row>
    <row r="556" spans="1:7" x14ac:dyDescent="0.35">
      <c r="A556">
        <v>1995</v>
      </c>
      <c r="B556">
        <v>7</v>
      </c>
      <c r="C556">
        <v>15</v>
      </c>
      <c r="D556" t="s">
        <v>67</v>
      </c>
      <c r="E556" t="s">
        <v>39</v>
      </c>
      <c r="F556" s="5">
        <v>10</v>
      </c>
      <c r="G556" s="19">
        <v>155</v>
      </c>
    </row>
    <row r="557" spans="1:7" x14ac:dyDescent="0.35">
      <c r="A557">
        <v>1995</v>
      </c>
      <c r="B557">
        <v>7</v>
      </c>
      <c r="C557">
        <v>69</v>
      </c>
      <c r="D557" t="s">
        <v>48</v>
      </c>
      <c r="E557" t="s">
        <v>24</v>
      </c>
      <c r="F557" s="5">
        <v>10</v>
      </c>
      <c r="G557" s="19">
        <v>305.99999785423199</v>
      </c>
    </row>
    <row r="558" spans="1:7" x14ac:dyDescent="0.35">
      <c r="A558">
        <v>1995</v>
      </c>
      <c r="B558">
        <v>7</v>
      </c>
      <c r="C558">
        <v>29</v>
      </c>
      <c r="D558" t="s">
        <v>20</v>
      </c>
      <c r="E558" t="s">
        <v>21</v>
      </c>
      <c r="F558" s="5">
        <v>10</v>
      </c>
      <c r="G558" s="19">
        <v>1237.9000000000001</v>
      </c>
    </row>
    <row r="559" spans="1:7" x14ac:dyDescent="0.35">
      <c r="A559">
        <v>1995</v>
      </c>
      <c r="B559">
        <v>7</v>
      </c>
      <c r="C559">
        <v>32</v>
      </c>
      <c r="D559" t="s">
        <v>100</v>
      </c>
      <c r="E559" t="s">
        <v>24</v>
      </c>
      <c r="F559" s="5">
        <v>10</v>
      </c>
      <c r="G559" s="19">
        <v>287.99999952316199</v>
      </c>
    </row>
    <row r="560" spans="1:7" x14ac:dyDescent="0.35">
      <c r="A560">
        <v>1995</v>
      </c>
      <c r="B560">
        <v>7</v>
      </c>
      <c r="C560">
        <v>39</v>
      </c>
      <c r="D560" t="s">
        <v>87</v>
      </c>
      <c r="E560" t="s">
        <v>34</v>
      </c>
      <c r="F560" s="5">
        <v>10</v>
      </c>
      <c r="G560" s="19">
        <v>180</v>
      </c>
    </row>
    <row r="561" spans="1:7" x14ac:dyDescent="0.35">
      <c r="A561">
        <v>1995</v>
      </c>
      <c r="B561">
        <v>7</v>
      </c>
      <c r="C561">
        <v>57</v>
      </c>
      <c r="D561" t="s">
        <v>76</v>
      </c>
      <c r="E561" t="s">
        <v>27</v>
      </c>
      <c r="F561" s="5">
        <v>10</v>
      </c>
      <c r="G561" s="19">
        <v>195</v>
      </c>
    </row>
    <row r="562" spans="1:7" x14ac:dyDescent="0.35">
      <c r="A562">
        <v>1995</v>
      </c>
      <c r="B562">
        <v>7</v>
      </c>
      <c r="C562">
        <v>63</v>
      </c>
      <c r="D562" t="s">
        <v>38</v>
      </c>
      <c r="E562" t="s">
        <v>39</v>
      </c>
      <c r="F562" s="5">
        <v>6</v>
      </c>
      <c r="G562" s="19">
        <v>263.39999999999998</v>
      </c>
    </row>
    <row r="563" spans="1:7" x14ac:dyDescent="0.35">
      <c r="A563">
        <v>1995</v>
      </c>
      <c r="B563">
        <v>7</v>
      </c>
      <c r="C563">
        <v>10</v>
      </c>
      <c r="D563" t="s">
        <v>35</v>
      </c>
      <c r="E563" t="s">
        <v>36</v>
      </c>
      <c r="F563" s="5">
        <v>5</v>
      </c>
      <c r="G563" s="19">
        <v>155</v>
      </c>
    </row>
    <row r="564" spans="1:7" x14ac:dyDescent="0.35">
      <c r="A564">
        <v>1995</v>
      </c>
      <c r="B564">
        <v>7</v>
      </c>
      <c r="C564">
        <v>73</v>
      </c>
      <c r="D564" t="s">
        <v>73</v>
      </c>
      <c r="E564" t="s">
        <v>36</v>
      </c>
      <c r="F564" s="5">
        <v>3</v>
      </c>
      <c r="G564" s="19">
        <v>45</v>
      </c>
    </row>
    <row r="565" spans="1:7" x14ac:dyDescent="0.35">
      <c r="A565">
        <v>1995</v>
      </c>
      <c r="B565">
        <v>8</v>
      </c>
      <c r="C565">
        <v>60</v>
      </c>
      <c r="D565" t="s">
        <v>29</v>
      </c>
      <c r="E565" t="s">
        <v>24</v>
      </c>
      <c r="F565" s="5">
        <v>125</v>
      </c>
      <c r="G565" s="19">
        <v>4130.99999822676</v>
      </c>
    </row>
    <row r="566" spans="1:7" x14ac:dyDescent="0.35">
      <c r="A566">
        <v>1995</v>
      </c>
      <c r="B566">
        <v>8</v>
      </c>
      <c r="C566">
        <v>61</v>
      </c>
      <c r="D566" t="s">
        <v>47</v>
      </c>
      <c r="E566" t="s">
        <v>39</v>
      </c>
      <c r="F566" s="5">
        <v>120</v>
      </c>
      <c r="G566" s="19">
        <v>2565</v>
      </c>
    </row>
    <row r="567" spans="1:7" x14ac:dyDescent="0.35">
      <c r="A567">
        <v>1995</v>
      </c>
      <c r="B567">
        <v>8</v>
      </c>
      <c r="C567">
        <v>17</v>
      </c>
      <c r="D567" t="s">
        <v>22</v>
      </c>
      <c r="E567" t="s">
        <v>21</v>
      </c>
      <c r="F567" s="5">
        <v>100</v>
      </c>
      <c r="G567" s="19">
        <v>3900</v>
      </c>
    </row>
    <row r="568" spans="1:7" x14ac:dyDescent="0.35">
      <c r="A568">
        <v>1995</v>
      </c>
      <c r="B568">
        <v>8</v>
      </c>
      <c r="C568">
        <v>42</v>
      </c>
      <c r="D568" t="s">
        <v>68</v>
      </c>
      <c r="E568" t="s">
        <v>27</v>
      </c>
      <c r="F568" s="5">
        <v>100</v>
      </c>
      <c r="G568" s="19">
        <v>1119.9999958276701</v>
      </c>
    </row>
    <row r="569" spans="1:7" x14ac:dyDescent="0.35">
      <c r="A569">
        <v>1995</v>
      </c>
      <c r="B569">
        <v>8</v>
      </c>
      <c r="C569">
        <v>76</v>
      </c>
      <c r="D569" t="s">
        <v>55</v>
      </c>
      <c r="E569" t="s">
        <v>34</v>
      </c>
      <c r="F569" s="5">
        <v>94</v>
      </c>
      <c r="G569" s="19">
        <v>1659.5999995172001</v>
      </c>
    </row>
    <row r="570" spans="1:7" x14ac:dyDescent="0.35">
      <c r="A570">
        <v>1995</v>
      </c>
      <c r="B570">
        <v>8</v>
      </c>
      <c r="C570">
        <v>69</v>
      </c>
      <c r="D570" t="s">
        <v>48</v>
      </c>
      <c r="E570" t="s">
        <v>24</v>
      </c>
      <c r="F570" s="5">
        <v>85</v>
      </c>
      <c r="G570" s="19">
        <v>2330.9999978542301</v>
      </c>
    </row>
    <row r="571" spans="1:7" x14ac:dyDescent="0.35">
      <c r="A571">
        <v>1995</v>
      </c>
      <c r="B571">
        <v>8</v>
      </c>
      <c r="C571">
        <v>77</v>
      </c>
      <c r="D571" t="s">
        <v>107</v>
      </c>
      <c r="E571" t="s">
        <v>39</v>
      </c>
      <c r="F571" s="5">
        <v>85</v>
      </c>
      <c r="G571" s="19">
        <v>1049.7499994188499</v>
      </c>
    </row>
    <row r="572" spans="1:7" x14ac:dyDescent="0.35">
      <c r="A572">
        <v>1995</v>
      </c>
      <c r="B572">
        <v>8</v>
      </c>
      <c r="C572">
        <v>59</v>
      </c>
      <c r="D572" t="s">
        <v>23</v>
      </c>
      <c r="E572" t="s">
        <v>24</v>
      </c>
      <c r="F572" s="5">
        <v>85</v>
      </c>
      <c r="G572" s="19">
        <v>4372.4999893456697</v>
      </c>
    </row>
    <row r="573" spans="1:7" x14ac:dyDescent="0.35">
      <c r="A573">
        <v>1995</v>
      </c>
      <c r="B573">
        <v>8</v>
      </c>
      <c r="C573">
        <v>10</v>
      </c>
      <c r="D573" t="s">
        <v>35</v>
      </c>
      <c r="E573" t="s">
        <v>36</v>
      </c>
      <c r="F573" s="5">
        <v>80</v>
      </c>
      <c r="G573" s="19">
        <v>2480</v>
      </c>
    </row>
    <row r="574" spans="1:7" x14ac:dyDescent="0.35">
      <c r="A574">
        <v>1995</v>
      </c>
      <c r="B574">
        <v>8</v>
      </c>
      <c r="C574">
        <v>36</v>
      </c>
      <c r="D574" t="s">
        <v>45</v>
      </c>
      <c r="E574" t="s">
        <v>36</v>
      </c>
      <c r="F574" s="5">
        <v>76</v>
      </c>
      <c r="G574" s="19">
        <v>1344.25</v>
      </c>
    </row>
    <row r="575" spans="1:7" x14ac:dyDescent="0.35">
      <c r="A575">
        <v>1995</v>
      </c>
      <c r="B575">
        <v>8</v>
      </c>
      <c r="C575">
        <v>75</v>
      </c>
      <c r="D575" t="s">
        <v>54</v>
      </c>
      <c r="E575" t="s">
        <v>34</v>
      </c>
      <c r="F575" s="5">
        <v>70</v>
      </c>
      <c r="G575" s="19">
        <v>495.999999307096</v>
      </c>
    </row>
    <row r="576" spans="1:7" x14ac:dyDescent="0.35">
      <c r="A576">
        <v>1995</v>
      </c>
      <c r="B576">
        <v>8</v>
      </c>
      <c r="C576">
        <v>13</v>
      </c>
      <c r="D576" t="s">
        <v>56</v>
      </c>
      <c r="E576" t="s">
        <v>36</v>
      </c>
      <c r="F576" s="5">
        <v>68</v>
      </c>
      <c r="G576" s="19">
        <v>403.19999992847403</v>
      </c>
    </row>
    <row r="577" spans="1:7" x14ac:dyDescent="0.35">
      <c r="A577">
        <v>1995</v>
      </c>
      <c r="B577">
        <v>8</v>
      </c>
      <c r="C577">
        <v>7</v>
      </c>
      <c r="D577" t="s">
        <v>58</v>
      </c>
      <c r="E577" t="s">
        <v>59</v>
      </c>
      <c r="F577" s="5">
        <v>55</v>
      </c>
      <c r="G577" s="19">
        <v>1650</v>
      </c>
    </row>
    <row r="578" spans="1:7" x14ac:dyDescent="0.35">
      <c r="A578">
        <v>1995</v>
      </c>
      <c r="B578">
        <v>8</v>
      </c>
      <c r="C578">
        <v>35</v>
      </c>
      <c r="D578" t="s">
        <v>49</v>
      </c>
      <c r="E578" t="s">
        <v>34</v>
      </c>
      <c r="F578" s="5">
        <v>54</v>
      </c>
      <c r="G578" s="19">
        <v>837</v>
      </c>
    </row>
    <row r="579" spans="1:7" x14ac:dyDescent="0.35">
      <c r="A579">
        <v>1995</v>
      </c>
      <c r="B579">
        <v>8</v>
      </c>
      <c r="C579">
        <v>54</v>
      </c>
      <c r="D579" t="s">
        <v>74</v>
      </c>
      <c r="E579" t="s">
        <v>21</v>
      </c>
      <c r="F579" s="5">
        <v>54</v>
      </c>
      <c r="G579" s="19">
        <v>402.3</v>
      </c>
    </row>
    <row r="580" spans="1:7" x14ac:dyDescent="0.35">
      <c r="A580">
        <v>1995</v>
      </c>
      <c r="B580">
        <v>8</v>
      </c>
      <c r="C580">
        <v>27</v>
      </c>
      <c r="D580" t="s">
        <v>89</v>
      </c>
      <c r="E580" t="s">
        <v>31</v>
      </c>
      <c r="F580" s="5">
        <v>50</v>
      </c>
      <c r="G580" s="19">
        <v>2195</v>
      </c>
    </row>
    <row r="581" spans="1:7" x14ac:dyDescent="0.35">
      <c r="A581">
        <v>1995</v>
      </c>
      <c r="B581">
        <v>8</v>
      </c>
      <c r="C581">
        <v>22</v>
      </c>
      <c r="D581" t="s">
        <v>65</v>
      </c>
      <c r="E581" t="s">
        <v>27</v>
      </c>
      <c r="F581" s="5">
        <v>48</v>
      </c>
      <c r="G581" s="19">
        <v>1008</v>
      </c>
    </row>
    <row r="582" spans="1:7" x14ac:dyDescent="0.35">
      <c r="A582">
        <v>1995</v>
      </c>
      <c r="B582">
        <v>8</v>
      </c>
      <c r="C582">
        <v>56</v>
      </c>
      <c r="D582" t="s">
        <v>26</v>
      </c>
      <c r="E582" t="s">
        <v>27</v>
      </c>
      <c r="F582" s="5">
        <v>47</v>
      </c>
      <c r="G582" s="19">
        <v>1747.99999943375</v>
      </c>
    </row>
    <row r="583" spans="1:7" x14ac:dyDescent="0.35">
      <c r="A583">
        <v>1995</v>
      </c>
      <c r="B583">
        <v>8</v>
      </c>
      <c r="C583">
        <v>49</v>
      </c>
      <c r="D583" t="s">
        <v>62</v>
      </c>
      <c r="E583" t="s">
        <v>31</v>
      </c>
      <c r="F583" s="5">
        <v>43</v>
      </c>
      <c r="G583" s="19">
        <v>834.99999962747097</v>
      </c>
    </row>
    <row r="584" spans="1:7" x14ac:dyDescent="0.35">
      <c r="A584">
        <v>1995</v>
      </c>
      <c r="B584">
        <v>8</v>
      </c>
      <c r="C584">
        <v>40</v>
      </c>
      <c r="D584" t="s">
        <v>50</v>
      </c>
      <c r="E584" t="s">
        <v>36</v>
      </c>
      <c r="F584" s="5">
        <v>42</v>
      </c>
      <c r="G584" s="19">
        <v>772.8</v>
      </c>
    </row>
    <row r="585" spans="1:7" x14ac:dyDescent="0.35">
      <c r="A585">
        <v>1995</v>
      </c>
      <c r="B585">
        <v>8</v>
      </c>
      <c r="C585">
        <v>18</v>
      </c>
      <c r="D585" t="s">
        <v>97</v>
      </c>
      <c r="E585" t="s">
        <v>36</v>
      </c>
      <c r="F585" s="5">
        <v>40</v>
      </c>
      <c r="G585" s="19">
        <v>1999.9999925494101</v>
      </c>
    </row>
    <row r="586" spans="1:7" x14ac:dyDescent="0.35">
      <c r="A586">
        <v>1995</v>
      </c>
      <c r="B586">
        <v>8</v>
      </c>
      <c r="C586">
        <v>71</v>
      </c>
      <c r="D586" t="s">
        <v>40</v>
      </c>
      <c r="E586" t="s">
        <v>24</v>
      </c>
      <c r="F586" s="5">
        <v>39</v>
      </c>
      <c r="G586" s="19">
        <v>806.24999951943698</v>
      </c>
    </row>
    <row r="587" spans="1:7" x14ac:dyDescent="0.35">
      <c r="A587">
        <v>1995</v>
      </c>
      <c r="B587">
        <v>8</v>
      </c>
      <c r="C587">
        <v>24</v>
      </c>
      <c r="D587" t="s">
        <v>77</v>
      </c>
      <c r="E587" t="s">
        <v>34</v>
      </c>
      <c r="F587" s="5">
        <v>35</v>
      </c>
      <c r="G587" s="19">
        <v>125.999999530613</v>
      </c>
    </row>
    <row r="588" spans="1:7" x14ac:dyDescent="0.35">
      <c r="A588">
        <v>1995</v>
      </c>
      <c r="B588">
        <v>8</v>
      </c>
      <c r="C588">
        <v>16</v>
      </c>
      <c r="D588" t="s">
        <v>46</v>
      </c>
      <c r="E588" t="s">
        <v>31</v>
      </c>
      <c r="F588" s="5">
        <v>30</v>
      </c>
      <c r="G588" s="19">
        <v>497.32499960996199</v>
      </c>
    </row>
    <row r="589" spans="1:7" x14ac:dyDescent="0.35">
      <c r="A589">
        <v>1995</v>
      </c>
      <c r="B589">
        <v>8</v>
      </c>
      <c r="C589">
        <v>73</v>
      </c>
      <c r="D589" t="s">
        <v>73</v>
      </c>
      <c r="E589" t="s">
        <v>36</v>
      </c>
      <c r="F589" s="5">
        <v>30</v>
      </c>
      <c r="G589" s="19">
        <v>450</v>
      </c>
    </row>
    <row r="590" spans="1:7" x14ac:dyDescent="0.35">
      <c r="A590">
        <v>1995</v>
      </c>
      <c r="B590">
        <v>8</v>
      </c>
      <c r="C590">
        <v>58</v>
      </c>
      <c r="D590" t="s">
        <v>79</v>
      </c>
      <c r="E590" t="s">
        <v>36</v>
      </c>
      <c r="F590" s="5">
        <v>30</v>
      </c>
      <c r="G590" s="19">
        <v>397.5</v>
      </c>
    </row>
    <row r="591" spans="1:7" x14ac:dyDescent="0.35">
      <c r="A591">
        <v>1995</v>
      </c>
      <c r="B591">
        <v>8</v>
      </c>
      <c r="C591">
        <v>1</v>
      </c>
      <c r="D591" t="s">
        <v>43</v>
      </c>
      <c r="E591" t="s">
        <v>34</v>
      </c>
      <c r="F591" s="5">
        <v>29</v>
      </c>
      <c r="G591" s="19">
        <v>522</v>
      </c>
    </row>
    <row r="592" spans="1:7" x14ac:dyDescent="0.35">
      <c r="A592">
        <v>1995</v>
      </c>
      <c r="B592">
        <v>8</v>
      </c>
      <c r="C592">
        <v>52</v>
      </c>
      <c r="D592" t="s">
        <v>122</v>
      </c>
      <c r="E592" t="s">
        <v>27</v>
      </c>
      <c r="F592" s="5">
        <v>28</v>
      </c>
      <c r="G592" s="19">
        <v>191.79999983310699</v>
      </c>
    </row>
    <row r="593" spans="1:7" x14ac:dyDescent="0.35">
      <c r="A593">
        <v>1995</v>
      </c>
      <c r="B593">
        <v>8</v>
      </c>
      <c r="C593">
        <v>15</v>
      </c>
      <c r="D593" t="s">
        <v>67</v>
      </c>
      <c r="E593" t="s">
        <v>39</v>
      </c>
      <c r="F593" s="5">
        <v>25</v>
      </c>
      <c r="G593" s="19">
        <v>368.12499971129</v>
      </c>
    </row>
    <row r="594" spans="1:7" x14ac:dyDescent="0.35">
      <c r="A594">
        <v>1995</v>
      </c>
      <c r="B594">
        <v>8</v>
      </c>
      <c r="C594">
        <v>55</v>
      </c>
      <c r="D594" t="s">
        <v>32</v>
      </c>
      <c r="E594" t="s">
        <v>21</v>
      </c>
      <c r="F594" s="5">
        <v>25</v>
      </c>
      <c r="G594" s="19">
        <v>503.99999856948801</v>
      </c>
    </row>
    <row r="595" spans="1:7" x14ac:dyDescent="0.35">
      <c r="A595">
        <v>1995</v>
      </c>
      <c r="B595">
        <v>8</v>
      </c>
      <c r="C595">
        <v>63</v>
      </c>
      <c r="D595" t="s">
        <v>38</v>
      </c>
      <c r="E595" t="s">
        <v>39</v>
      </c>
      <c r="F595" s="5">
        <v>24</v>
      </c>
      <c r="G595" s="19">
        <v>842.87999686002695</v>
      </c>
    </row>
    <row r="596" spans="1:7" x14ac:dyDescent="0.35">
      <c r="A596">
        <v>1995</v>
      </c>
      <c r="B596">
        <v>8</v>
      </c>
      <c r="C596">
        <v>20</v>
      </c>
      <c r="D596" t="s">
        <v>86</v>
      </c>
      <c r="E596" t="s">
        <v>31</v>
      </c>
      <c r="F596" s="5">
        <v>21</v>
      </c>
      <c r="G596" s="19">
        <v>1360.79999493062</v>
      </c>
    </row>
    <row r="597" spans="1:7" x14ac:dyDescent="0.35">
      <c r="A597">
        <v>1995</v>
      </c>
      <c r="B597">
        <v>8</v>
      </c>
      <c r="C597">
        <v>4</v>
      </c>
      <c r="D597" t="s">
        <v>109</v>
      </c>
      <c r="E597" t="s">
        <v>39</v>
      </c>
      <c r="F597" s="5">
        <v>20</v>
      </c>
      <c r="G597" s="19">
        <v>351.99999868869702</v>
      </c>
    </row>
    <row r="598" spans="1:7" x14ac:dyDescent="0.35">
      <c r="A598">
        <v>1995</v>
      </c>
      <c r="B598">
        <v>8</v>
      </c>
      <c r="C598">
        <v>57</v>
      </c>
      <c r="D598" t="s">
        <v>76</v>
      </c>
      <c r="E598" t="s">
        <v>27</v>
      </c>
      <c r="F598" s="5">
        <v>20</v>
      </c>
      <c r="G598" s="19">
        <v>390</v>
      </c>
    </row>
    <row r="599" spans="1:7" x14ac:dyDescent="0.35">
      <c r="A599">
        <v>1995</v>
      </c>
      <c r="B599">
        <v>8</v>
      </c>
      <c r="C599">
        <v>62</v>
      </c>
      <c r="D599" t="s">
        <v>30</v>
      </c>
      <c r="E599" t="s">
        <v>31</v>
      </c>
      <c r="F599" s="5">
        <v>20</v>
      </c>
      <c r="G599" s="19">
        <v>887.39999853074505</v>
      </c>
    </row>
    <row r="600" spans="1:7" x14ac:dyDescent="0.35">
      <c r="A600">
        <v>1995</v>
      </c>
      <c r="B600">
        <v>8</v>
      </c>
      <c r="C600">
        <v>70</v>
      </c>
      <c r="D600" t="s">
        <v>96</v>
      </c>
      <c r="E600" t="s">
        <v>34</v>
      </c>
      <c r="F600" s="5">
        <v>15</v>
      </c>
      <c r="G600" s="19">
        <v>213.749999832361</v>
      </c>
    </row>
    <row r="601" spans="1:7" x14ac:dyDescent="0.35">
      <c r="A601">
        <v>1995</v>
      </c>
      <c r="B601">
        <v>8</v>
      </c>
      <c r="C601">
        <v>38</v>
      </c>
      <c r="D601" t="s">
        <v>85</v>
      </c>
      <c r="E601" t="s">
        <v>34</v>
      </c>
      <c r="F601" s="5">
        <v>15</v>
      </c>
      <c r="G601" s="19">
        <v>3754.8749970551498</v>
      </c>
    </row>
    <row r="602" spans="1:7" x14ac:dyDescent="0.35">
      <c r="A602">
        <v>1995</v>
      </c>
      <c r="B602">
        <v>8</v>
      </c>
      <c r="C602">
        <v>47</v>
      </c>
      <c r="D602" t="s">
        <v>72</v>
      </c>
      <c r="E602" t="s">
        <v>31</v>
      </c>
      <c r="F602" s="5">
        <v>15</v>
      </c>
      <c r="G602" s="19">
        <v>142.5</v>
      </c>
    </row>
    <row r="603" spans="1:7" x14ac:dyDescent="0.35">
      <c r="A603">
        <v>1995</v>
      </c>
      <c r="B603">
        <v>8</v>
      </c>
      <c r="C603">
        <v>3</v>
      </c>
      <c r="D603" t="s">
        <v>98</v>
      </c>
      <c r="E603" t="s">
        <v>39</v>
      </c>
      <c r="F603" s="5">
        <v>14</v>
      </c>
      <c r="G603" s="19">
        <v>140</v>
      </c>
    </row>
    <row r="604" spans="1:7" x14ac:dyDescent="0.35">
      <c r="A604">
        <v>1995</v>
      </c>
      <c r="B604">
        <v>8</v>
      </c>
      <c r="C604">
        <v>11</v>
      </c>
      <c r="D604" t="s">
        <v>92</v>
      </c>
      <c r="E604" t="s">
        <v>24</v>
      </c>
      <c r="F604" s="5">
        <v>14</v>
      </c>
      <c r="G604" s="19">
        <v>294</v>
      </c>
    </row>
    <row r="605" spans="1:7" x14ac:dyDescent="0.35">
      <c r="A605">
        <v>1995</v>
      </c>
      <c r="B605">
        <v>8</v>
      </c>
      <c r="C605">
        <v>21</v>
      </c>
      <c r="D605" t="s">
        <v>90</v>
      </c>
      <c r="E605" t="s">
        <v>31</v>
      </c>
      <c r="F605" s="5">
        <v>14</v>
      </c>
      <c r="G605" s="19">
        <v>140</v>
      </c>
    </row>
    <row r="606" spans="1:7" x14ac:dyDescent="0.35">
      <c r="A606">
        <v>1995</v>
      </c>
      <c r="B606">
        <v>8</v>
      </c>
      <c r="C606">
        <v>33</v>
      </c>
      <c r="D606" t="s">
        <v>78</v>
      </c>
      <c r="E606" t="s">
        <v>24</v>
      </c>
      <c r="F606" s="5">
        <v>14</v>
      </c>
      <c r="G606" s="19">
        <v>35</v>
      </c>
    </row>
    <row r="607" spans="1:7" x14ac:dyDescent="0.35">
      <c r="A607">
        <v>1995</v>
      </c>
      <c r="B607">
        <v>8</v>
      </c>
      <c r="C607">
        <v>72</v>
      </c>
      <c r="D607" t="s">
        <v>42</v>
      </c>
      <c r="E607" t="s">
        <v>24</v>
      </c>
      <c r="F607" s="5">
        <v>12</v>
      </c>
      <c r="G607" s="19">
        <v>417.6</v>
      </c>
    </row>
    <row r="608" spans="1:7" x14ac:dyDescent="0.35">
      <c r="A608">
        <v>1995</v>
      </c>
      <c r="B608">
        <v>8</v>
      </c>
      <c r="C608">
        <v>65</v>
      </c>
      <c r="D608" t="s">
        <v>88</v>
      </c>
      <c r="E608" t="s">
        <v>39</v>
      </c>
      <c r="F608" s="5">
        <v>12</v>
      </c>
      <c r="G608" s="19">
        <v>202.079999247193</v>
      </c>
    </row>
    <row r="609" spans="1:7" x14ac:dyDescent="0.35">
      <c r="A609">
        <v>1995</v>
      </c>
      <c r="B609">
        <v>8</v>
      </c>
      <c r="C609">
        <v>26</v>
      </c>
      <c r="D609" t="s">
        <v>41</v>
      </c>
      <c r="E609" t="s">
        <v>31</v>
      </c>
      <c r="F609" s="5">
        <v>11</v>
      </c>
      <c r="G609" s="19">
        <v>335.722499883659</v>
      </c>
    </row>
    <row r="610" spans="1:7" x14ac:dyDescent="0.35">
      <c r="A610">
        <v>1995</v>
      </c>
      <c r="B610">
        <v>8</v>
      </c>
      <c r="C610">
        <v>2</v>
      </c>
      <c r="D610" t="s">
        <v>33</v>
      </c>
      <c r="E610" t="s">
        <v>34</v>
      </c>
      <c r="F610" s="5">
        <v>10</v>
      </c>
      <c r="G610" s="19">
        <v>190</v>
      </c>
    </row>
    <row r="611" spans="1:7" x14ac:dyDescent="0.35">
      <c r="A611">
        <v>1995</v>
      </c>
      <c r="B611">
        <v>8</v>
      </c>
      <c r="C611">
        <v>48</v>
      </c>
      <c r="D611" t="s">
        <v>95</v>
      </c>
      <c r="E611" t="s">
        <v>31</v>
      </c>
      <c r="F611" s="5">
        <v>6</v>
      </c>
      <c r="G611" s="19">
        <v>68.849999886006103</v>
      </c>
    </row>
    <row r="612" spans="1:7" x14ac:dyDescent="0.35">
      <c r="A612">
        <v>1995</v>
      </c>
      <c r="B612">
        <v>8</v>
      </c>
      <c r="C612">
        <v>39</v>
      </c>
      <c r="D612" t="s">
        <v>87</v>
      </c>
      <c r="E612" t="s">
        <v>34</v>
      </c>
      <c r="F612" s="5">
        <v>5</v>
      </c>
      <c r="G612" s="19">
        <v>90</v>
      </c>
    </row>
    <row r="613" spans="1:7" x14ac:dyDescent="0.35">
      <c r="A613">
        <v>1995</v>
      </c>
      <c r="B613">
        <v>9</v>
      </c>
      <c r="C613">
        <v>2</v>
      </c>
      <c r="D613" t="s">
        <v>33</v>
      </c>
      <c r="E613" t="s">
        <v>34</v>
      </c>
      <c r="F613" s="5">
        <v>100</v>
      </c>
      <c r="G613" s="19">
        <v>1871.4999995753101</v>
      </c>
    </row>
    <row r="614" spans="1:7" x14ac:dyDescent="0.35">
      <c r="A614">
        <v>1995</v>
      </c>
      <c r="B614">
        <v>9</v>
      </c>
      <c r="C614">
        <v>21</v>
      </c>
      <c r="D614" t="s">
        <v>90</v>
      </c>
      <c r="E614" t="s">
        <v>31</v>
      </c>
      <c r="F614" s="5">
        <v>97</v>
      </c>
      <c r="G614" s="19">
        <v>884.99999873340096</v>
      </c>
    </row>
    <row r="615" spans="1:7" x14ac:dyDescent="0.35">
      <c r="A615">
        <v>1995</v>
      </c>
      <c r="B615">
        <v>9</v>
      </c>
      <c r="C615">
        <v>22</v>
      </c>
      <c r="D615" t="s">
        <v>65</v>
      </c>
      <c r="E615" t="s">
        <v>27</v>
      </c>
      <c r="F615" s="5">
        <v>95</v>
      </c>
      <c r="G615" s="19">
        <v>1995</v>
      </c>
    </row>
    <row r="616" spans="1:7" x14ac:dyDescent="0.35">
      <c r="A616">
        <v>1995</v>
      </c>
      <c r="B616">
        <v>9</v>
      </c>
      <c r="C616">
        <v>62</v>
      </c>
      <c r="D616" t="s">
        <v>30</v>
      </c>
      <c r="E616" t="s">
        <v>31</v>
      </c>
      <c r="F616" s="5">
        <v>95</v>
      </c>
      <c r="G616" s="19">
        <v>4091.8999764919199</v>
      </c>
    </row>
    <row r="617" spans="1:7" x14ac:dyDescent="0.35">
      <c r="A617">
        <v>1995</v>
      </c>
      <c r="B617">
        <v>9</v>
      </c>
      <c r="C617">
        <v>18</v>
      </c>
      <c r="D617" t="s">
        <v>97</v>
      </c>
      <c r="E617" t="s">
        <v>36</v>
      </c>
      <c r="F617" s="5">
        <v>82</v>
      </c>
      <c r="G617" s="19">
        <v>5099.9999996274701</v>
      </c>
    </row>
    <row r="618" spans="1:7" x14ac:dyDescent="0.35">
      <c r="A618">
        <v>1995</v>
      </c>
      <c r="B618">
        <v>9</v>
      </c>
      <c r="C618">
        <v>56</v>
      </c>
      <c r="D618" t="s">
        <v>26</v>
      </c>
      <c r="E618" t="s">
        <v>27</v>
      </c>
      <c r="F618" s="5">
        <v>80</v>
      </c>
      <c r="G618" s="19">
        <v>2925.9999983012599</v>
      </c>
    </row>
    <row r="619" spans="1:7" x14ac:dyDescent="0.35">
      <c r="A619">
        <v>1995</v>
      </c>
      <c r="B619">
        <v>9</v>
      </c>
      <c r="C619">
        <v>72</v>
      </c>
      <c r="D619" t="s">
        <v>42</v>
      </c>
      <c r="E619" t="s">
        <v>24</v>
      </c>
      <c r="F619" s="5">
        <v>75</v>
      </c>
      <c r="G619" s="19">
        <v>2610</v>
      </c>
    </row>
    <row r="620" spans="1:7" x14ac:dyDescent="0.35">
      <c r="A620">
        <v>1995</v>
      </c>
      <c r="B620">
        <v>9</v>
      </c>
      <c r="C620">
        <v>6</v>
      </c>
      <c r="D620" t="s">
        <v>114</v>
      </c>
      <c r="E620" t="s">
        <v>39</v>
      </c>
      <c r="F620" s="5">
        <v>70</v>
      </c>
      <c r="G620" s="19">
        <v>1750</v>
      </c>
    </row>
    <row r="621" spans="1:7" x14ac:dyDescent="0.35">
      <c r="A621">
        <v>1995</v>
      </c>
      <c r="B621">
        <v>9</v>
      </c>
      <c r="C621">
        <v>71</v>
      </c>
      <c r="D621" t="s">
        <v>40</v>
      </c>
      <c r="E621" t="s">
        <v>24</v>
      </c>
      <c r="F621" s="5">
        <v>65</v>
      </c>
      <c r="G621" s="19">
        <v>1236.25</v>
      </c>
    </row>
    <row r="622" spans="1:7" x14ac:dyDescent="0.35">
      <c r="A622">
        <v>1995</v>
      </c>
      <c r="B622">
        <v>9</v>
      </c>
      <c r="C622">
        <v>40</v>
      </c>
      <c r="D622" t="s">
        <v>50</v>
      </c>
      <c r="E622" t="s">
        <v>36</v>
      </c>
      <c r="F622" s="5">
        <v>60</v>
      </c>
      <c r="G622" s="19">
        <v>1104</v>
      </c>
    </row>
    <row r="623" spans="1:7" x14ac:dyDescent="0.35">
      <c r="A623">
        <v>1995</v>
      </c>
      <c r="B623">
        <v>9</v>
      </c>
      <c r="C623">
        <v>19</v>
      </c>
      <c r="D623" t="s">
        <v>71</v>
      </c>
      <c r="E623" t="s">
        <v>31</v>
      </c>
      <c r="F623" s="5">
        <v>50</v>
      </c>
      <c r="G623" s="19">
        <v>446.19999979436398</v>
      </c>
    </row>
    <row r="624" spans="1:7" x14ac:dyDescent="0.35">
      <c r="A624">
        <v>1995</v>
      </c>
      <c r="B624">
        <v>9</v>
      </c>
      <c r="C624">
        <v>28</v>
      </c>
      <c r="D624" t="s">
        <v>70</v>
      </c>
      <c r="E624" t="s">
        <v>59</v>
      </c>
      <c r="F624" s="5">
        <v>45</v>
      </c>
      <c r="G624" s="19">
        <v>1881</v>
      </c>
    </row>
    <row r="625" spans="1:7" x14ac:dyDescent="0.35">
      <c r="A625">
        <v>1995</v>
      </c>
      <c r="B625">
        <v>9</v>
      </c>
      <c r="C625">
        <v>39</v>
      </c>
      <c r="D625" t="s">
        <v>87</v>
      </c>
      <c r="E625" t="s">
        <v>34</v>
      </c>
      <c r="F625" s="5">
        <v>41</v>
      </c>
      <c r="G625" s="19">
        <v>643.5</v>
      </c>
    </row>
    <row r="626" spans="1:7" x14ac:dyDescent="0.35">
      <c r="A626">
        <v>1995</v>
      </c>
      <c r="B626">
        <v>9</v>
      </c>
      <c r="C626">
        <v>1</v>
      </c>
      <c r="D626" t="s">
        <v>43</v>
      </c>
      <c r="E626" t="s">
        <v>34</v>
      </c>
      <c r="F626" s="5">
        <v>40</v>
      </c>
      <c r="G626" s="19">
        <v>652.5</v>
      </c>
    </row>
    <row r="627" spans="1:7" x14ac:dyDescent="0.35">
      <c r="A627">
        <v>1995</v>
      </c>
      <c r="B627">
        <v>9</v>
      </c>
      <c r="C627">
        <v>53</v>
      </c>
      <c r="D627" t="s">
        <v>25</v>
      </c>
      <c r="E627" t="s">
        <v>21</v>
      </c>
      <c r="F627" s="5">
        <v>37</v>
      </c>
      <c r="G627" s="19">
        <v>1172.59999938905</v>
      </c>
    </row>
    <row r="628" spans="1:7" x14ac:dyDescent="0.35">
      <c r="A628">
        <v>1995</v>
      </c>
      <c r="B628">
        <v>9</v>
      </c>
      <c r="C628">
        <v>12</v>
      </c>
      <c r="D628" t="s">
        <v>28</v>
      </c>
      <c r="E628" t="s">
        <v>24</v>
      </c>
      <c r="F628" s="5">
        <v>36</v>
      </c>
      <c r="G628" s="19">
        <v>1162.79999184608</v>
      </c>
    </row>
    <row r="629" spans="1:7" x14ac:dyDescent="0.35">
      <c r="A629">
        <v>1995</v>
      </c>
      <c r="B629">
        <v>9</v>
      </c>
      <c r="C629">
        <v>4</v>
      </c>
      <c r="D629" t="s">
        <v>109</v>
      </c>
      <c r="E629" t="s">
        <v>39</v>
      </c>
      <c r="F629" s="5">
        <v>35</v>
      </c>
      <c r="G629" s="19">
        <v>747.999999672174</v>
      </c>
    </row>
    <row r="630" spans="1:7" x14ac:dyDescent="0.35">
      <c r="A630">
        <v>1995</v>
      </c>
      <c r="B630">
        <v>9</v>
      </c>
      <c r="C630">
        <v>7</v>
      </c>
      <c r="D630" t="s">
        <v>58</v>
      </c>
      <c r="E630" t="s">
        <v>59</v>
      </c>
      <c r="F630" s="5">
        <v>35</v>
      </c>
      <c r="G630" s="19">
        <v>1050</v>
      </c>
    </row>
    <row r="631" spans="1:7" x14ac:dyDescent="0.35">
      <c r="A631">
        <v>1995</v>
      </c>
      <c r="B631">
        <v>9</v>
      </c>
      <c r="C631">
        <v>73</v>
      </c>
      <c r="D631" t="s">
        <v>73</v>
      </c>
      <c r="E631" t="s">
        <v>36</v>
      </c>
      <c r="F631" s="5">
        <v>35</v>
      </c>
      <c r="G631" s="19">
        <v>446.24999687075598</v>
      </c>
    </row>
    <row r="632" spans="1:7" x14ac:dyDescent="0.35">
      <c r="A632">
        <v>1995</v>
      </c>
      <c r="B632">
        <v>9</v>
      </c>
      <c r="C632">
        <v>77</v>
      </c>
      <c r="D632" t="s">
        <v>107</v>
      </c>
      <c r="E632" t="s">
        <v>39</v>
      </c>
      <c r="F632" s="5">
        <v>35</v>
      </c>
      <c r="G632" s="19">
        <v>341.25</v>
      </c>
    </row>
    <row r="633" spans="1:7" x14ac:dyDescent="0.35">
      <c r="A633">
        <v>1995</v>
      </c>
      <c r="B633">
        <v>9</v>
      </c>
      <c r="C633">
        <v>70</v>
      </c>
      <c r="D633" t="s">
        <v>96</v>
      </c>
      <c r="E633" t="s">
        <v>34</v>
      </c>
      <c r="F633" s="5">
        <v>35</v>
      </c>
      <c r="G633" s="19">
        <v>468.75</v>
      </c>
    </row>
    <row r="634" spans="1:7" x14ac:dyDescent="0.35">
      <c r="A634">
        <v>1995</v>
      </c>
      <c r="B634">
        <v>9</v>
      </c>
      <c r="C634">
        <v>26</v>
      </c>
      <c r="D634" t="s">
        <v>41</v>
      </c>
      <c r="E634" t="s">
        <v>31</v>
      </c>
      <c r="F634" s="5">
        <v>35</v>
      </c>
      <c r="G634" s="19">
        <v>929.09249348491403</v>
      </c>
    </row>
    <row r="635" spans="1:7" x14ac:dyDescent="0.35">
      <c r="A635">
        <v>1995</v>
      </c>
      <c r="B635">
        <v>9</v>
      </c>
      <c r="C635">
        <v>76</v>
      </c>
      <c r="D635" t="s">
        <v>55</v>
      </c>
      <c r="E635" t="s">
        <v>34</v>
      </c>
      <c r="F635" s="5">
        <v>35</v>
      </c>
      <c r="G635" s="19">
        <v>630</v>
      </c>
    </row>
    <row r="636" spans="1:7" x14ac:dyDescent="0.35">
      <c r="A636">
        <v>1995</v>
      </c>
      <c r="B636">
        <v>9</v>
      </c>
      <c r="C636">
        <v>68</v>
      </c>
      <c r="D636" t="s">
        <v>37</v>
      </c>
      <c r="E636" t="s">
        <v>31</v>
      </c>
      <c r="F636" s="5">
        <v>33</v>
      </c>
      <c r="G636" s="19">
        <v>367.49999932944701</v>
      </c>
    </row>
    <row r="637" spans="1:7" x14ac:dyDescent="0.35">
      <c r="A637">
        <v>1995</v>
      </c>
      <c r="B637">
        <v>9</v>
      </c>
      <c r="C637">
        <v>30</v>
      </c>
      <c r="D637" t="s">
        <v>91</v>
      </c>
      <c r="E637" t="s">
        <v>36</v>
      </c>
      <c r="F637" s="5">
        <v>30</v>
      </c>
      <c r="G637" s="19">
        <v>776.7</v>
      </c>
    </row>
    <row r="638" spans="1:7" x14ac:dyDescent="0.35">
      <c r="A638">
        <v>1995</v>
      </c>
      <c r="B638">
        <v>9</v>
      </c>
      <c r="C638">
        <v>35</v>
      </c>
      <c r="D638" t="s">
        <v>49</v>
      </c>
      <c r="E638" t="s">
        <v>34</v>
      </c>
      <c r="F638" s="5">
        <v>30</v>
      </c>
      <c r="G638" s="19">
        <v>485.99999919533701</v>
      </c>
    </row>
    <row r="639" spans="1:7" x14ac:dyDescent="0.35">
      <c r="A639">
        <v>1995</v>
      </c>
      <c r="B639">
        <v>9</v>
      </c>
      <c r="C639">
        <v>54</v>
      </c>
      <c r="D639" t="s">
        <v>74</v>
      </c>
      <c r="E639" t="s">
        <v>21</v>
      </c>
      <c r="F639" s="5">
        <v>30</v>
      </c>
      <c r="G639" s="19">
        <v>223.5</v>
      </c>
    </row>
    <row r="640" spans="1:7" x14ac:dyDescent="0.35">
      <c r="A640">
        <v>1995</v>
      </c>
      <c r="B640">
        <v>9</v>
      </c>
      <c r="C640">
        <v>60</v>
      </c>
      <c r="D640" t="s">
        <v>29</v>
      </c>
      <c r="E640" t="s">
        <v>24</v>
      </c>
      <c r="F640" s="5">
        <v>30</v>
      </c>
      <c r="G640" s="19">
        <v>1020</v>
      </c>
    </row>
    <row r="641" spans="1:7" x14ac:dyDescent="0.35">
      <c r="A641">
        <v>1995</v>
      </c>
      <c r="B641">
        <v>9</v>
      </c>
      <c r="C641">
        <v>29</v>
      </c>
      <c r="D641" t="s">
        <v>20</v>
      </c>
      <c r="E641" t="s">
        <v>21</v>
      </c>
      <c r="F641" s="5">
        <v>26</v>
      </c>
      <c r="G641" s="19">
        <v>3218.54</v>
      </c>
    </row>
    <row r="642" spans="1:7" x14ac:dyDescent="0.35">
      <c r="A642">
        <v>1995</v>
      </c>
      <c r="B642">
        <v>9</v>
      </c>
      <c r="C642">
        <v>50</v>
      </c>
      <c r="D642" t="s">
        <v>99</v>
      </c>
      <c r="E642" t="s">
        <v>31</v>
      </c>
      <c r="F642" s="5">
        <v>25</v>
      </c>
      <c r="G642" s="19">
        <v>385.93749969731999</v>
      </c>
    </row>
    <row r="643" spans="1:7" x14ac:dyDescent="0.35">
      <c r="A643">
        <v>1995</v>
      </c>
      <c r="B643">
        <v>9</v>
      </c>
      <c r="C643">
        <v>14</v>
      </c>
      <c r="D643" t="s">
        <v>63</v>
      </c>
      <c r="E643" t="s">
        <v>59</v>
      </c>
      <c r="F643" s="5">
        <v>24</v>
      </c>
      <c r="G643" s="19">
        <v>558</v>
      </c>
    </row>
    <row r="644" spans="1:7" x14ac:dyDescent="0.35">
      <c r="A644">
        <v>1995</v>
      </c>
      <c r="B644">
        <v>9</v>
      </c>
      <c r="C644">
        <v>24</v>
      </c>
      <c r="D644" t="s">
        <v>77</v>
      </c>
      <c r="E644" t="s">
        <v>34</v>
      </c>
      <c r="F644" s="5">
        <v>23</v>
      </c>
      <c r="G644" s="19">
        <v>93.374999597668605</v>
      </c>
    </row>
    <row r="645" spans="1:7" x14ac:dyDescent="0.35">
      <c r="A645">
        <v>1995</v>
      </c>
      <c r="B645">
        <v>9</v>
      </c>
      <c r="C645">
        <v>46</v>
      </c>
      <c r="D645" t="s">
        <v>64</v>
      </c>
      <c r="E645" t="s">
        <v>36</v>
      </c>
      <c r="F645" s="5">
        <v>23</v>
      </c>
      <c r="G645" s="19">
        <v>244.79999962449</v>
      </c>
    </row>
    <row r="646" spans="1:7" x14ac:dyDescent="0.35">
      <c r="A646">
        <v>1995</v>
      </c>
      <c r="B646">
        <v>9</v>
      </c>
      <c r="C646">
        <v>65</v>
      </c>
      <c r="D646" t="s">
        <v>88</v>
      </c>
      <c r="E646" t="s">
        <v>39</v>
      </c>
      <c r="F646" s="5">
        <v>21</v>
      </c>
      <c r="G646" s="19">
        <v>442.05</v>
      </c>
    </row>
    <row r="647" spans="1:7" x14ac:dyDescent="0.35">
      <c r="A647">
        <v>1995</v>
      </c>
      <c r="B647">
        <v>9</v>
      </c>
      <c r="C647">
        <v>69</v>
      </c>
      <c r="D647" t="s">
        <v>48</v>
      </c>
      <c r="E647" t="s">
        <v>24</v>
      </c>
      <c r="F647" s="5">
        <v>20</v>
      </c>
      <c r="G647" s="19">
        <v>540</v>
      </c>
    </row>
    <row r="648" spans="1:7" x14ac:dyDescent="0.35">
      <c r="A648">
        <v>1995</v>
      </c>
      <c r="B648">
        <v>9</v>
      </c>
      <c r="C648">
        <v>33</v>
      </c>
      <c r="D648" t="s">
        <v>78</v>
      </c>
      <c r="E648" t="s">
        <v>24</v>
      </c>
      <c r="F648" s="5">
        <v>20</v>
      </c>
      <c r="G648" s="19">
        <v>47.499999962747097</v>
      </c>
    </row>
    <row r="649" spans="1:7" x14ac:dyDescent="0.35">
      <c r="A649">
        <v>1995</v>
      </c>
      <c r="B649">
        <v>9</v>
      </c>
      <c r="C649">
        <v>43</v>
      </c>
      <c r="D649" t="s">
        <v>105</v>
      </c>
      <c r="E649" t="s">
        <v>34</v>
      </c>
      <c r="F649" s="5">
        <v>20</v>
      </c>
      <c r="G649" s="19">
        <v>920</v>
      </c>
    </row>
    <row r="650" spans="1:7" x14ac:dyDescent="0.35">
      <c r="A650">
        <v>1995</v>
      </c>
      <c r="B650">
        <v>9</v>
      </c>
      <c r="C650">
        <v>45</v>
      </c>
      <c r="D650" t="s">
        <v>60</v>
      </c>
      <c r="E650" t="s">
        <v>36</v>
      </c>
      <c r="F650" s="5">
        <v>20</v>
      </c>
      <c r="G650" s="19">
        <v>190</v>
      </c>
    </row>
    <row r="651" spans="1:7" x14ac:dyDescent="0.35">
      <c r="A651">
        <v>1995</v>
      </c>
      <c r="B651">
        <v>9</v>
      </c>
      <c r="C651">
        <v>61</v>
      </c>
      <c r="D651" t="s">
        <v>47</v>
      </c>
      <c r="E651" t="s">
        <v>39</v>
      </c>
      <c r="F651" s="5">
        <v>20</v>
      </c>
      <c r="G651" s="19">
        <v>455.999998301267</v>
      </c>
    </row>
    <row r="652" spans="1:7" x14ac:dyDescent="0.35">
      <c r="A652">
        <v>1995</v>
      </c>
      <c r="B652">
        <v>9</v>
      </c>
      <c r="C652">
        <v>10</v>
      </c>
      <c r="D652" t="s">
        <v>35</v>
      </c>
      <c r="E652" t="s">
        <v>36</v>
      </c>
      <c r="F652" s="5">
        <v>18</v>
      </c>
      <c r="G652" s="19">
        <v>418.5</v>
      </c>
    </row>
    <row r="653" spans="1:7" x14ac:dyDescent="0.35">
      <c r="A653">
        <v>1995</v>
      </c>
      <c r="B653">
        <v>9</v>
      </c>
      <c r="C653">
        <v>5</v>
      </c>
      <c r="D653" t="s">
        <v>51</v>
      </c>
      <c r="E653" t="s">
        <v>39</v>
      </c>
      <c r="F653" s="5">
        <v>15</v>
      </c>
      <c r="G653" s="19">
        <v>288.22499952278997</v>
      </c>
    </row>
    <row r="654" spans="1:7" x14ac:dyDescent="0.35">
      <c r="A654">
        <v>1995</v>
      </c>
      <c r="B654">
        <v>9</v>
      </c>
      <c r="C654">
        <v>36</v>
      </c>
      <c r="D654" t="s">
        <v>45</v>
      </c>
      <c r="E654" t="s">
        <v>36</v>
      </c>
      <c r="F654" s="5">
        <v>15</v>
      </c>
      <c r="G654" s="19">
        <v>285</v>
      </c>
    </row>
    <row r="655" spans="1:7" x14ac:dyDescent="0.35">
      <c r="A655">
        <v>1995</v>
      </c>
      <c r="B655">
        <v>9</v>
      </c>
      <c r="C655">
        <v>51</v>
      </c>
      <c r="D655" t="s">
        <v>66</v>
      </c>
      <c r="E655" t="s">
        <v>59</v>
      </c>
      <c r="F655" s="5">
        <v>15</v>
      </c>
      <c r="G655" s="19">
        <v>795</v>
      </c>
    </row>
    <row r="656" spans="1:7" x14ac:dyDescent="0.35">
      <c r="A656">
        <v>1995</v>
      </c>
      <c r="B656">
        <v>9</v>
      </c>
      <c r="C656">
        <v>13</v>
      </c>
      <c r="D656" t="s">
        <v>56</v>
      </c>
      <c r="E656" t="s">
        <v>36</v>
      </c>
      <c r="F656" s="5">
        <v>13</v>
      </c>
      <c r="G656" s="19">
        <v>66.2999995350837</v>
      </c>
    </row>
    <row r="657" spans="1:7" x14ac:dyDescent="0.35">
      <c r="A657">
        <v>1995</v>
      </c>
      <c r="B657">
        <v>9</v>
      </c>
      <c r="C657">
        <v>55</v>
      </c>
      <c r="D657" t="s">
        <v>32</v>
      </c>
      <c r="E657" t="s">
        <v>21</v>
      </c>
      <c r="F657" s="5">
        <v>12</v>
      </c>
      <c r="G657" s="19">
        <v>273.59999978542299</v>
      </c>
    </row>
    <row r="658" spans="1:7" x14ac:dyDescent="0.35">
      <c r="A658">
        <v>1995</v>
      </c>
      <c r="B658">
        <v>9</v>
      </c>
      <c r="C658">
        <v>11</v>
      </c>
      <c r="D658" t="s">
        <v>92</v>
      </c>
      <c r="E658" t="s">
        <v>24</v>
      </c>
      <c r="F658" s="5">
        <v>10</v>
      </c>
      <c r="G658" s="19">
        <v>210</v>
      </c>
    </row>
    <row r="659" spans="1:7" x14ac:dyDescent="0.35">
      <c r="A659">
        <v>1995</v>
      </c>
      <c r="B659">
        <v>9</v>
      </c>
      <c r="C659">
        <v>75</v>
      </c>
      <c r="D659" t="s">
        <v>54</v>
      </c>
      <c r="E659" t="s">
        <v>34</v>
      </c>
      <c r="F659" s="5">
        <v>10</v>
      </c>
      <c r="G659" s="19">
        <v>71.299999907612801</v>
      </c>
    </row>
    <row r="660" spans="1:7" x14ac:dyDescent="0.35">
      <c r="A660">
        <v>1995</v>
      </c>
      <c r="B660">
        <v>9</v>
      </c>
      <c r="C660">
        <v>23</v>
      </c>
      <c r="D660" t="s">
        <v>75</v>
      </c>
      <c r="E660" t="s">
        <v>27</v>
      </c>
      <c r="F660" s="5">
        <v>10</v>
      </c>
      <c r="G660" s="19">
        <v>90</v>
      </c>
    </row>
    <row r="661" spans="1:7" x14ac:dyDescent="0.35">
      <c r="A661">
        <v>1995</v>
      </c>
      <c r="B661">
        <v>9</v>
      </c>
      <c r="C661">
        <v>44</v>
      </c>
      <c r="D661" t="s">
        <v>52</v>
      </c>
      <c r="E661" t="s">
        <v>39</v>
      </c>
      <c r="F661" s="5">
        <v>10</v>
      </c>
      <c r="G661" s="19">
        <v>194.5</v>
      </c>
    </row>
    <row r="662" spans="1:7" x14ac:dyDescent="0.35">
      <c r="A662">
        <v>1995</v>
      </c>
      <c r="B662">
        <v>9</v>
      </c>
      <c r="C662">
        <v>64</v>
      </c>
      <c r="D662" t="s">
        <v>53</v>
      </c>
      <c r="E662" t="s">
        <v>27</v>
      </c>
      <c r="F662" s="5">
        <v>9</v>
      </c>
      <c r="G662" s="19">
        <v>299.25</v>
      </c>
    </row>
    <row r="663" spans="1:7" x14ac:dyDescent="0.35">
      <c r="A663">
        <v>1995</v>
      </c>
      <c r="B663">
        <v>9</v>
      </c>
      <c r="C663">
        <v>58</v>
      </c>
      <c r="D663" t="s">
        <v>79</v>
      </c>
      <c r="E663" t="s">
        <v>36</v>
      </c>
      <c r="F663" s="5">
        <v>6</v>
      </c>
      <c r="G663" s="19">
        <v>79.5</v>
      </c>
    </row>
    <row r="664" spans="1:7" x14ac:dyDescent="0.35">
      <c r="A664">
        <v>1995</v>
      </c>
      <c r="B664">
        <v>9</v>
      </c>
      <c r="C664">
        <v>42</v>
      </c>
      <c r="D664" t="s">
        <v>68</v>
      </c>
      <c r="E664" t="s">
        <v>27</v>
      </c>
      <c r="F664" s="5">
        <v>5</v>
      </c>
      <c r="G664" s="19">
        <v>70</v>
      </c>
    </row>
    <row r="665" spans="1:7" x14ac:dyDescent="0.35">
      <c r="A665">
        <v>1995</v>
      </c>
      <c r="B665">
        <v>9</v>
      </c>
      <c r="C665">
        <v>52</v>
      </c>
      <c r="D665" t="s">
        <v>122</v>
      </c>
      <c r="E665" t="s">
        <v>27</v>
      </c>
      <c r="F665" s="5">
        <v>5</v>
      </c>
      <c r="G665" s="19">
        <v>35</v>
      </c>
    </row>
    <row r="666" spans="1:7" x14ac:dyDescent="0.35">
      <c r="A666">
        <v>1995</v>
      </c>
      <c r="B666">
        <v>10</v>
      </c>
      <c r="C666">
        <v>41</v>
      </c>
      <c r="D666" t="s">
        <v>44</v>
      </c>
      <c r="E666" t="s">
        <v>36</v>
      </c>
      <c r="F666" s="5">
        <v>168</v>
      </c>
      <c r="G666" s="19">
        <v>1582.59999942481</v>
      </c>
    </row>
    <row r="667" spans="1:7" x14ac:dyDescent="0.35">
      <c r="A667">
        <v>1995</v>
      </c>
      <c r="B667">
        <v>10</v>
      </c>
      <c r="C667">
        <v>40</v>
      </c>
      <c r="D667" t="s">
        <v>50</v>
      </c>
      <c r="E667" t="s">
        <v>36</v>
      </c>
      <c r="F667" s="5">
        <v>144</v>
      </c>
      <c r="G667" s="19">
        <v>2535.5199983000698</v>
      </c>
    </row>
    <row r="668" spans="1:7" x14ac:dyDescent="0.35">
      <c r="A668">
        <v>1995</v>
      </c>
      <c r="B668">
        <v>10</v>
      </c>
      <c r="C668">
        <v>60</v>
      </c>
      <c r="D668" t="s">
        <v>29</v>
      </c>
      <c r="E668" t="s">
        <v>24</v>
      </c>
      <c r="F668" s="5">
        <v>135</v>
      </c>
      <c r="G668" s="19">
        <v>4428.4999975934597</v>
      </c>
    </row>
    <row r="669" spans="1:7" x14ac:dyDescent="0.35">
      <c r="A669">
        <v>1995</v>
      </c>
      <c r="B669">
        <v>10</v>
      </c>
      <c r="C669">
        <v>46</v>
      </c>
      <c r="D669" t="s">
        <v>64</v>
      </c>
      <c r="E669" t="s">
        <v>36</v>
      </c>
      <c r="F669" s="5">
        <v>105</v>
      </c>
      <c r="G669" s="19">
        <v>1260</v>
      </c>
    </row>
    <row r="670" spans="1:7" x14ac:dyDescent="0.35">
      <c r="A670">
        <v>1995</v>
      </c>
      <c r="B670">
        <v>10</v>
      </c>
      <c r="C670">
        <v>12</v>
      </c>
      <c r="D670" t="s">
        <v>28</v>
      </c>
      <c r="E670" t="s">
        <v>24</v>
      </c>
      <c r="F670" s="5">
        <v>100</v>
      </c>
      <c r="G670" s="19">
        <v>3800</v>
      </c>
    </row>
    <row r="671" spans="1:7" x14ac:dyDescent="0.35">
      <c r="A671">
        <v>1995</v>
      </c>
      <c r="B671">
        <v>10</v>
      </c>
      <c r="C671">
        <v>42</v>
      </c>
      <c r="D671" t="s">
        <v>68</v>
      </c>
      <c r="E671" t="s">
        <v>27</v>
      </c>
      <c r="F671" s="5">
        <v>96</v>
      </c>
      <c r="G671" s="19">
        <v>1182.9999996870699</v>
      </c>
    </row>
    <row r="672" spans="1:7" x14ac:dyDescent="0.35">
      <c r="A672">
        <v>1995</v>
      </c>
      <c r="B672">
        <v>10</v>
      </c>
      <c r="C672">
        <v>16</v>
      </c>
      <c r="D672" t="s">
        <v>46</v>
      </c>
      <c r="E672" t="s">
        <v>31</v>
      </c>
      <c r="F672" s="5">
        <v>93</v>
      </c>
      <c r="G672" s="19">
        <v>1352.37499921992</v>
      </c>
    </row>
    <row r="673" spans="1:7" x14ac:dyDescent="0.35">
      <c r="A673">
        <v>1995</v>
      </c>
      <c r="B673">
        <v>10</v>
      </c>
      <c r="C673">
        <v>58</v>
      </c>
      <c r="D673" t="s">
        <v>79</v>
      </c>
      <c r="E673" t="s">
        <v>36</v>
      </c>
      <c r="F673" s="5">
        <v>79</v>
      </c>
      <c r="G673" s="19">
        <v>916.89999806508399</v>
      </c>
    </row>
    <row r="674" spans="1:7" x14ac:dyDescent="0.35">
      <c r="A674">
        <v>1995</v>
      </c>
      <c r="B674">
        <v>10</v>
      </c>
      <c r="C674">
        <v>21</v>
      </c>
      <c r="D674" t="s">
        <v>90</v>
      </c>
      <c r="E674" t="s">
        <v>31</v>
      </c>
      <c r="F674" s="5">
        <v>72</v>
      </c>
      <c r="G674" s="19">
        <v>707.99999982118595</v>
      </c>
    </row>
    <row r="675" spans="1:7" x14ac:dyDescent="0.35">
      <c r="A675">
        <v>1995</v>
      </c>
      <c r="B675">
        <v>10</v>
      </c>
      <c r="C675">
        <v>47</v>
      </c>
      <c r="D675" t="s">
        <v>72</v>
      </c>
      <c r="E675" t="s">
        <v>31</v>
      </c>
      <c r="F675" s="5">
        <v>71</v>
      </c>
      <c r="G675" s="19">
        <v>668.79999991506304</v>
      </c>
    </row>
    <row r="676" spans="1:7" x14ac:dyDescent="0.35">
      <c r="A676">
        <v>1995</v>
      </c>
      <c r="B676">
        <v>10</v>
      </c>
      <c r="C676">
        <v>77</v>
      </c>
      <c r="D676" t="s">
        <v>107</v>
      </c>
      <c r="E676" t="s">
        <v>39</v>
      </c>
      <c r="F676" s="5">
        <v>70</v>
      </c>
      <c r="G676" s="19">
        <v>864.49999932199705</v>
      </c>
    </row>
    <row r="677" spans="1:7" x14ac:dyDescent="0.35">
      <c r="A677">
        <v>1995</v>
      </c>
      <c r="B677">
        <v>10</v>
      </c>
      <c r="C677">
        <v>33</v>
      </c>
      <c r="D677" t="s">
        <v>78</v>
      </c>
      <c r="E677" t="s">
        <v>24</v>
      </c>
      <c r="F677" s="5">
        <v>68</v>
      </c>
      <c r="G677" s="19">
        <v>166.99999988079</v>
      </c>
    </row>
    <row r="678" spans="1:7" x14ac:dyDescent="0.35">
      <c r="A678">
        <v>1995</v>
      </c>
      <c r="B678">
        <v>10</v>
      </c>
      <c r="C678">
        <v>56</v>
      </c>
      <c r="D678" t="s">
        <v>26</v>
      </c>
      <c r="E678" t="s">
        <v>27</v>
      </c>
      <c r="F678" s="5">
        <v>57</v>
      </c>
      <c r="G678" s="19">
        <v>2097.59999728202</v>
      </c>
    </row>
    <row r="679" spans="1:7" x14ac:dyDescent="0.35">
      <c r="A679">
        <v>1995</v>
      </c>
      <c r="B679">
        <v>10</v>
      </c>
      <c r="C679">
        <v>75</v>
      </c>
      <c r="D679" t="s">
        <v>54</v>
      </c>
      <c r="E679" t="s">
        <v>34</v>
      </c>
      <c r="F679" s="5">
        <v>55</v>
      </c>
      <c r="G679" s="19">
        <v>426.25</v>
      </c>
    </row>
    <row r="680" spans="1:7" x14ac:dyDescent="0.35">
      <c r="A680">
        <v>1995</v>
      </c>
      <c r="B680">
        <v>10</v>
      </c>
      <c r="C680">
        <v>9</v>
      </c>
      <c r="D680" t="s">
        <v>108</v>
      </c>
      <c r="E680" t="s">
        <v>21</v>
      </c>
      <c r="F680" s="5">
        <v>50</v>
      </c>
      <c r="G680" s="19">
        <v>3637.5</v>
      </c>
    </row>
    <row r="681" spans="1:7" x14ac:dyDescent="0.35">
      <c r="A681">
        <v>1995</v>
      </c>
      <c r="B681">
        <v>10</v>
      </c>
      <c r="C681">
        <v>15</v>
      </c>
      <c r="D681" t="s">
        <v>67</v>
      </c>
      <c r="E681" t="s">
        <v>39</v>
      </c>
      <c r="F681" s="5">
        <v>50</v>
      </c>
      <c r="G681" s="19">
        <v>775</v>
      </c>
    </row>
    <row r="682" spans="1:7" x14ac:dyDescent="0.35">
      <c r="A682">
        <v>1995</v>
      </c>
      <c r="B682">
        <v>10</v>
      </c>
      <c r="C682">
        <v>73</v>
      </c>
      <c r="D682" t="s">
        <v>73</v>
      </c>
      <c r="E682" t="s">
        <v>36</v>
      </c>
      <c r="F682" s="5">
        <v>50</v>
      </c>
      <c r="G682" s="19">
        <v>750</v>
      </c>
    </row>
    <row r="683" spans="1:7" x14ac:dyDescent="0.35">
      <c r="A683">
        <v>1995</v>
      </c>
      <c r="B683">
        <v>10</v>
      </c>
      <c r="C683">
        <v>19</v>
      </c>
      <c r="D683" t="s">
        <v>71</v>
      </c>
      <c r="E683" t="s">
        <v>31</v>
      </c>
      <c r="F683" s="5">
        <v>49</v>
      </c>
      <c r="G683" s="19">
        <v>395.599999588728</v>
      </c>
    </row>
    <row r="684" spans="1:7" x14ac:dyDescent="0.35">
      <c r="A684">
        <v>1995</v>
      </c>
      <c r="B684">
        <v>10</v>
      </c>
      <c r="C684">
        <v>44</v>
      </c>
      <c r="D684" t="s">
        <v>52</v>
      </c>
      <c r="E684" t="s">
        <v>39</v>
      </c>
      <c r="F684" s="5">
        <v>49</v>
      </c>
      <c r="G684" s="19">
        <v>898.58999918848201</v>
      </c>
    </row>
    <row r="685" spans="1:7" x14ac:dyDescent="0.35">
      <c r="A685">
        <v>1995</v>
      </c>
      <c r="B685">
        <v>10</v>
      </c>
      <c r="C685">
        <v>31</v>
      </c>
      <c r="D685" t="s">
        <v>57</v>
      </c>
      <c r="E685" t="s">
        <v>24</v>
      </c>
      <c r="F685" s="5">
        <v>48</v>
      </c>
      <c r="G685" s="19">
        <v>514.99999966472296</v>
      </c>
    </row>
    <row r="686" spans="1:7" x14ac:dyDescent="0.35">
      <c r="A686">
        <v>1995</v>
      </c>
      <c r="B686">
        <v>10</v>
      </c>
      <c r="C686">
        <v>10</v>
      </c>
      <c r="D686" t="s">
        <v>35</v>
      </c>
      <c r="E686" t="s">
        <v>36</v>
      </c>
      <c r="F686" s="5">
        <v>46</v>
      </c>
      <c r="G686" s="19">
        <v>1314.3999955654101</v>
      </c>
    </row>
    <row r="687" spans="1:7" x14ac:dyDescent="0.35">
      <c r="A687">
        <v>1995</v>
      </c>
      <c r="B687">
        <v>10</v>
      </c>
      <c r="C687">
        <v>29</v>
      </c>
      <c r="D687" t="s">
        <v>20</v>
      </c>
      <c r="E687" t="s">
        <v>21</v>
      </c>
      <c r="F687" s="5">
        <v>46</v>
      </c>
      <c r="G687" s="19">
        <v>5694.34</v>
      </c>
    </row>
    <row r="688" spans="1:7" x14ac:dyDescent="0.35">
      <c r="A688">
        <v>1995</v>
      </c>
      <c r="B688">
        <v>10</v>
      </c>
      <c r="C688">
        <v>69</v>
      </c>
      <c r="D688" t="s">
        <v>48</v>
      </c>
      <c r="E688" t="s">
        <v>24</v>
      </c>
      <c r="F688" s="5">
        <v>45</v>
      </c>
      <c r="G688" s="19">
        <v>1295.9999951720199</v>
      </c>
    </row>
    <row r="689" spans="1:7" x14ac:dyDescent="0.35">
      <c r="A689">
        <v>1995</v>
      </c>
      <c r="B689">
        <v>10</v>
      </c>
      <c r="C689">
        <v>26</v>
      </c>
      <c r="D689" t="s">
        <v>41</v>
      </c>
      <c r="E689" t="s">
        <v>31</v>
      </c>
      <c r="F689" s="5">
        <v>45</v>
      </c>
      <c r="G689" s="19">
        <v>1264.8149944156401</v>
      </c>
    </row>
    <row r="690" spans="1:7" x14ac:dyDescent="0.35">
      <c r="A690">
        <v>1995</v>
      </c>
      <c r="B690">
        <v>10</v>
      </c>
      <c r="C690">
        <v>64</v>
      </c>
      <c r="D690" t="s">
        <v>53</v>
      </c>
      <c r="E690" t="s">
        <v>27</v>
      </c>
      <c r="F690" s="5">
        <v>43</v>
      </c>
      <c r="G690" s="19">
        <v>1379.8749992568</v>
      </c>
    </row>
    <row r="691" spans="1:7" x14ac:dyDescent="0.35">
      <c r="A691">
        <v>1995</v>
      </c>
      <c r="B691">
        <v>10</v>
      </c>
      <c r="C691">
        <v>70</v>
      </c>
      <c r="D691" t="s">
        <v>96</v>
      </c>
      <c r="E691" t="s">
        <v>34</v>
      </c>
      <c r="F691" s="5">
        <v>40</v>
      </c>
      <c r="G691" s="19">
        <v>569.99999955296505</v>
      </c>
    </row>
    <row r="692" spans="1:7" x14ac:dyDescent="0.35">
      <c r="A692">
        <v>1995</v>
      </c>
      <c r="B692">
        <v>10</v>
      </c>
      <c r="C692">
        <v>51</v>
      </c>
      <c r="D692" t="s">
        <v>66</v>
      </c>
      <c r="E692" t="s">
        <v>59</v>
      </c>
      <c r="F692" s="5">
        <v>40</v>
      </c>
      <c r="G692" s="19">
        <v>2066.9999992102298</v>
      </c>
    </row>
    <row r="693" spans="1:7" x14ac:dyDescent="0.35">
      <c r="A693">
        <v>1995</v>
      </c>
      <c r="B693">
        <v>10</v>
      </c>
      <c r="C693">
        <v>23</v>
      </c>
      <c r="D693" t="s">
        <v>75</v>
      </c>
      <c r="E693" t="s">
        <v>27</v>
      </c>
      <c r="F693" s="5">
        <v>37</v>
      </c>
      <c r="G693" s="19">
        <v>333</v>
      </c>
    </row>
    <row r="694" spans="1:7" x14ac:dyDescent="0.35">
      <c r="A694">
        <v>1995</v>
      </c>
      <c r="B694">
        <v>10</v>
      </c>
      <c r="C694">
        <v>65</v>
      </c>
      <c r="D694" t="s">
        <v>88</v>
      </c>
      <c r="E694" t="s">
        <v>39</v>
      </c>
      <c r="F694" s="5">
        <v>37</v>
      </c>
      <c r="G694" s="19">
        <v>731.48749811798302</v>
      </c>
    </row>
    <row r="695" spans="1:7" x14ac:dyDescent="0.35">
      <c r="A695">
        <v>1995</v>
      </c>
      <c r="B695">
        <v>10</v>
      </c>
      <c r="C695">
        <v>36</v>
      </c>
      <c r="D695" t="s">
        <v>45</v>
      </c>
      <c r="E695" t="s">
        <v>36</v>
      </c>
      <c r="F695" s="5">
        <v>36</v>
      </c>
      <c r="G695" s="19">
        <v>655.5</v>
      </c>
    </row>
    <row r="696" spans="1:7" x14ac:dyDescent="0.35">
      <c r="A696">
        <v>1995</v>
      </c>
      <c r="B696">
        <v>10</v>
      </c>
      <c r="C696">
        <v>54</v>
      </c>
      <c r="D696" t="s">
        <v>74</v>
      </c>
      <c r="E696" t="s">
        <v>21</v>
      </c>
      <c r="F696" s="5">
        <v>36</v>
      </c>
      <c r="G696" s="19">
        <v>263.72999993339101</v>
      </c>
    </row>
    <row r="697" spans="1:7" x14ac:dyDescent="0.35">
      <c r="A697">
        <v>1995</v>
      </c>
      <c r="B697">
        <v>10</v>
      </c>
      <c r="C697">
        <v>14</v>
      </c>
      <c r="D697" t="s">
        <v>63</v>
      </c>
      <c r="E697" t="s">
        <v>59</v>
      </c>
      <c r="F697" s="5">
        <v>33</v>
      </c>
      <c r="G697" s="19">
        <v>760.27499989606395</v>
      </c>
    </row>
    <row r="698" spans="1:7" x14ac:dyDescent="0.35">
      <c r="A698">
        <v>1995</v>
      </c>
      <c r="B698">
        <v>10</v>
      </c>
      <c r="C698">
        <v>17</v>
      </c>
      <c r="D698" t="s">
        <v>22</v>
      </c>
      <c r="E698" t="s">
        <v>21</v>
      </c>
      <c r="F698" s="5">
        <v>30</v>
      </c>
      <c r="G698" s="19">
        <v>935.99999651312805</v>
      </c>
    </row>
    <row r="699" spans="1:7" x14ac:dyDescent="0.35">
      <c r="A699">
        <v>1995</v>
      </c>
      <c r="B699">
        <v>10</v>
      </c>
      <c r="C699">
        <v>71</v>
      </c>
      <c r="D699" t="s">
        <v>40</v>
      </c>
      <c r="E699" t="s">
        <v>24</v>
      </c>
      <c r="F699" s="5">
        <v>26</v>
      </c>
      <c r="G699" s="19">
        <v>498.79999910294998</v>
      </c>
    </row>
    <row r="700" spans="1:7" x14ac:dyDescent="0.35">
      <c r="A700">
        <v>1995</v>
      </c>
      <c r="B700">
        <v>10</v>
      </c>
      <c r="C700">
        <v>67</v>
      </c>
      <c r="D700" t="s">
        <v>137</v>
      </c>
      <c r="E700" t="s">
        <v>34</v>
      </c>
      <c r="F700" s="5">
        <v>25</v>
      </c>
      <c r="G700" s="19">
        <v>350</v>
      </c>
    </row>
    <row r="701" spans="1:7" x14ac:dyDescent="0.35">
      <c r="A701">
        <v>1995</v>
      </c>
      <c r="B701">
        <v>10</v>
      </c>
      <c r="C701">
        <v>39</v>
      </c>
      <c r="D701" t="s">
        <v>87</v>
      </c>
      <c r="E701" t="s">
        <v>34</v>
      </c>
      <c r="F701" s="5">
        <v>23</v>
      </c>
      <c r="G701" s="19">
        <v>367.19999930262497</v>
      </c>
    </row>
    <row r="702" spans="1:7" x14ac:dyDescent="0.35">
      <c r="A702">
        <v>1995</v>
      </c>
      <c r="B702">
        <v>10</v>
      </c>
      <c r="C702">
        <v>20</v>
      </c>
      <c r="D702" t="s">
        <v>86</v>
      </c>
      <c r="E702" t="s">
        <v>31</v>
      </c>
      <c r="F702" s="5">
        <v>21</v>
      </c>
      <c r="G702" s="19">
        <v>1701</v>
      </c>
    </row>
    <row r="703" spans="1:7" x14ac:dyDescent="0.35">
      <c r="A703">
        <v>1995</v>
      </c>
      <c r="B703">
        <v>10</v>
      </c>
      <c r="C703">
        <v>22</v>
      </c>
      <c r="D703" t="s">
        <v>65</v>
      </c>
      <c r="E703" t="s">
        <v>27</v>
      </c>
      <c r="F703" s="5">
        <v>20</v>
      </c>
      <c r="G703" s="19">
        <v>315</v>
      </c>
    </row>
    <row r="704" spans="1:7" x14ac:dyDescent="0.35">
      <c r="A704">
        <v>1995</v>
      </c>
      <c r="B704">
        <v>10</v>
      </c>
      <c r="C704">
        <v>38</v>
      </c>
      <c r="D704" t="s">
        <v>85</v>
      </c>
      <c r="E704" t="s">
        <v>34</v>
      </c>
      <c r="F704" s="5">
        <v>15</v>
      </c>
      <c r="G704" s="19">
        <v>3557.2499941103101</v>
      </c>
    </row>
    <row r="705" spans="1:7" x14ac:dyDescent="0.35">
      <c r="A705">
        <v>1995</v>
      </c>
      <c r="B705">
        <v>10</v>
      </c>
      <c r="C705">
        <v>59</v>
      </c>
      <c r="D705" t="s">
        <v>23</v>
      </c>
      <c r="E705" t="s">
        <v>24</v>
      </c>
      <c r="F705" s="5">
        <v>13</v>
      </c>
      <c r="G705" s="19">
        <v>715</v>
      </c>
    </row>
    <row r="706" spans="1:7" x14ac:dyDescent="0.35">
      <c r="A706">
        <v>1995</v>
      </c>
      <c r="B706">
        <v>10</v>
      </c>
      <c r="C706">
        <v>4</v>
      </c>
      <c r="D706" t="s">
        <v>109</v>
      </c>
      <c r="E706" t="s">
        <v>39</v>
      </c>
      <c r="F706" s="5">
        <v>12</v>
      </c>
      <c r="G706" s="19">
        <v>237.599999606609</v>
      </c>
    </row>
    <row r="707" spans="1:7" x14ac:dyDescent="0.35">
      <c r="A707">
        <v>1995</v>
      </c>
      <c r="B707">
        <v>10</v>
      </c>
      <c r="C707">
        <v>76</v>
      </c>
      <c r="D707" t="s">
        <v>55</v>
      </c>
      <c r="E707" t="s">
        <v>34</v>
      </c>
      <c r="F707" s="5">
        <v>10</v>
      </c>
      <c r="G707" s="19">
        <v>180</v>
      </c>
    </row>
    <row r="708" spans="1:7" x14ac:dyDescent="0.35">
      <c r="A708">
        <v>1995</v>
      </c>
      <c r="B708">
        <v>10</v>
      </c>
      <c r="C708">
        <v>53</v>
      </c>
      <c r="D708" t="s">
        <v>25</v>
      </c>
      <c r="E708" t="s">
        <v>21</v>
      </c>
      <c r="F708" s="5">
        <v>10</v>
      </c>
      <c r="G708" s="19">
        <v>328</v>
      </c>
    </row>
    <row r="709" spans="1:7" x14ac:dyDescent="0.35">
      <c r="A709">
        <v>1995</v>
      </c>
      <c r="B709">
        <v>10</v>
      </c>
      <c r="C709">
        <v>62</v>
      </c>
      <c r="D709" t="s">
        <v>30</v>
      </c>
      <c r="E709" t="s">
        <v>31</v>
      </c>
      <c r="F709" s="5">
        <v>10</v>
      </c>
      <c r="G709" s="19">
        <v>493</v>
      </c>
    </row>
    <row r="710" spans="1:7" x14ac:dyDescent="0.35">
      <c r="A710">
        <v>1995</v>
      </c>
      <c r="B710">
        <v>10</v>
      </c>
      <c r="C710">
        <v>68</v>
      </c>
      <c r="D710" t="s">
        <v>37</v>
      </c>
      <c r="E710" t="s">
        <v>31</v>
      </c>
      <c r="F710" s="5">
        <v>10</v>
      </c>
      <c r="G710" s="19">
        <v>125</v>
      </c>
    </row>
    <row r="711" spans="1:7" x14ac:dyDescent="0.35">
      <c r="A711">
        <v>1995</v>
      </c>
      <c r="B711">
        <v>10</v>
      </c>
      <c r="C711">
        <v>52</v>
      </c>
      <c r="D711" t="s">
        <v>122</v>
      </c>
      <c r="E711" t="s">
        <v>27</v>
      </c>
      <c r="F711" s="5">
        <v>9</v>
      </c>
      <c r="G711" s="19">
        <v>63</v>
      </c>
    </row>
    <row r="712" spans="1:7" x14ac:dyDescent="0.35">
      <c r="A712">
        <v>1995</v>
      </c>
      <c r="B712">
        <v>10</v>
      </c>
      <c r="C712">
        <v>43</v>
      </c>
      <c r="D712" t="s">
        <v>105</v>
      </c>
      <c r="E712" t="s">
        <v>34</v>
      </c>
      <c r="F712" s="5">
        <v>6</v>
      </c>
      <c r="G712" s="19">
        <v>276</v>
      </c>
    </row>
    <row r="713" spans="1:7" x14ac:dyDescent="0.35">
      <c r="A713">
        <v>1995</v>
      </c>
      <c r="B713">
        <v>10</v>
      </c>
      <c r="C713">
        <v>55</v>
      </c>
      <c r="D713" t="s">
        <v>32</v>
      </c>
      <c r="E713" t="s">
        <v>21</v>
      </c>
      <c r="F713" s="5">
        <v>4</v>
      </c>
      <c r="G713" s="19">
        <v>86.399999856948796</v>
      </c>
    </row>
    <row r="714" spans="1:7" x14ac:dyDescent="0.35">
      <c r="A714">
        <v>1995</v>
      </c>
      <c r="B714">
        <v>10</v>
      </c>
      <c r="C714">
        <v>66</v>
      </c>
      <c r="D714" t="s">
        <v>93</v>
      </c>
      <c r="E714" t="s">
        <v>39</v>
      </c>
      <c r="F714" s="5">
        <v>4</v>
      </c>
      <c r="G714" s="19">
        <v>68</v>
      </c>
    </row>
    <row r="715" spans="1:7" x14ac:dyDescent="0.35">
      <c r="A715">
        <v>1995</v>
      </c>
      <c r="B715">
        <v>10</v>
      </c>
      <c r="C715">
        <v>30</v>
      </c>
      <c r="D715" t="s">
        <v>91</v>
      </c>
      <c r="E715" t="s">
        <v>36</v>
      </c>
      <c r="F715" s="5">
        <v>2</v>
      </c>
      <c r="G715" s="19">
        <v>38.835000000000001</v>
      </c>
    </row>
    <row r="716" spans="1:7" x14ac:dyDescent="0.35">
      <c r="A716">
        <v>1995</v>
      </c>
      <c r="B716">
        <v>11</v>
      </c>
      <c r="C716">
        <v>53</v>
      </c>
      <c r="D716" t="s">
        <v>25</v>
      </c>
      <c r="E716" t="s">
        <v>21</v>
      </c>
      <c r="F716" s="5">
        <v>123</v>
      </c>
      <c r="G716" s="19">
        <v>4029.4799999266802</v>
      </c>
    </row>
    <row r="717" spans="1:7" x14ac:dyDescent="0.35">
      <c r="A717">
        <v>1995</v>
      </c>
      <c r="B717">
        <v>11</v>
      </c>
      <c r="C717">
        <v>71</v>
      </c>
      <c r="D717" t="s">
        <v>40</v>
      </c>
      <c r="E717" t="s">
        <v>24</v>
      </c>
      <c r="F717" s="5">
        <v>118</v>
      </c>
      <c r="G717" s="19">
        <v>2214.4999935924998</v>
      </c>
    </row>
    <row r="718" spans="1:7" x14ac:dyDescent="0.35">
      <c r="A718">
        <v>1995</v>
      </c>
      <c r="B718">
        <v>11</v>
      </c>
      <c r="C718">
        <v>70</v>
      </c>
      <c r="D718" t="s">
        <v>96</v>
      </c>
      <c r="E718" t="s">
        <v>34</v>
      </c>
      <c r="F718" s="5">
        <v>116</v>
      </c>
      <c r="G718" s="19">
        <v>1558.49999740719</v>
      </c>
    </row>
    <row r="719" spans="1:7" x14ac:dyDescent="0.35">
      <c r="A719">
        <v>1995</v>
      </c>
      <c r="B719">
        <v>11</v>
      </c>
      <c r="C719">
        <v>54</v>
      </c>
      <c r="D719" t="s">
        <v>74</v>
      </c>
      <c r="E719" t="s">
        <v>21</v>
      </c>
      <c r="F719" s="5">
        <v>115</v>
      </c>
      <c r="G719" s="19">
        <v>715.19999733567204</v>
      </c>
    </row>
    <row r="720" spans="1:7" x14ac:dyDescent="0.35">
      <c r="A720">
        <v>1995</v>
      </c>
      <c r="B720">
        <v>11</v>
      </c>
      <c r="C720">
        <v>45</v>
      </c>
      <c r="D720" t="s">
        <v>60</v>
      </c>
      <c r="E720" t="s">
        <v>36</v>
      </c>
      <c r="F720" s="5">
        <v>110</v>
      </c>
      <c r="G720" s="19">
        <v>1045</v>
      </c>
    </row>
    <row r="721" spans="1:7" x14ac:dyDescent="0.35">
      <c r="A721">
        <v>1995</v>
      </c>
      <c r="B721">
        <v>11</v>
      </c>
      <c r="C721">
        <v>59</v>
      </c>
      <c r="D721" t="s">
        <v>23</v>
      </c>
      <c r="E721" t="s">
        <v>24</v>
      </c>
      <c r="F721" s="5">
        <v>110</v>
      </c>
      <c r="G721" s="19">
        <v>5703.4999862313198</v>
      </c>
    </row>
    <row r="722" spans="1:7" x14ac:dyDescent="0.35">
      <c r="A722">
        <v>1995</v>
      </c>
      <c r="B722">
        <v>11</v>
      </c>
      <c r="C722">
        <v>7</v>
      </c>
      <c r="D722" t="s">
        <v>58</v>
      </c>
      <c r="E722" t="s">
        <v>59</v>
      </c>
      <c r="F722" s="5">
        <v>90</v>
      </c>
      <c r="G722" s="19">
        <v>2700</v>
      </c>
    </row>
    <row r="723" spans="1:7" x14ac:dyDescent="0.35">
      <c r="A723">
        <v>1995</v>
      </c>
      <c r="B723">
        <v>11</v>
      </c>
      <c r="C723">
        <v>68</v>
      </c>
      <c r="D723" t="s">
        <v>37</v>
      </c>
      <c r="E723" t="s">
        <v>31</v>
      </c>
      <c r="F723" s="5">
        <v>85</v>
      </c>
      <c r="G723" s="19">
        <v>962.49999850988297</v>
      </c>
    </row>
    <row r="724" spans="1:7" x14ac:dyDescent="0.35">
      <c r="A724">
        <v>1995</v>
      </c>
      <c r="B724">
        <v>11</v>
      </c>
      <c r="C724">
        <v>44</v>
      </c>
      <c r="D724" t="s">
        <v>52</v>
      </c>
      <c r="E724" t="s">
        <v>39</v>
      </c>
      <c r="F724" s="5">
        <v>74</v>
      </c>
      <c r="G724" s="19">
        <v>1390.6749992754301</v>
      </c>
    </row>
    <row r="725" spans="1:7" x14ac:dyDescent="0.35">
      <c r="A725">
        <v>1995</v>
      </c>
      <c r="B725">
        <v>11</v>
      </c>
      <c r="C725">
        <v>10</v>
      </c>
      <c r="D725" t="s">
        <v>35</v>
      </c>
      <c r="E725" t="s">
        <v>36</v>
      </c>
      <c r="F725" s="5">
        <v>73</v>
      </c>
      <c r="G725" s="19">
        <v>2207.1999991685102</v>
      </c>
    </row>
    <row r="726" spans="1:7" x14ac:dyDescent="0.35">
      <c r="A726">
        <v>1995</v>
      </c>
      <c r="B726">
        <v>11</v>
      </c>
      <c r="C726">
        <v>1</v>
      </c>
      <c r="D726" t="s">
        <v>43</v>
      </c>
      <c r="E726" t="s">
        <v>34</v>
      </c>
      <c r="F726" s="5">
        <v>70</v>
      </c>
      <c r="G726" s="19">
        <v>1084.49999973177</v>
      </c>
    </row>
    <row r="727" spans="1:7" x14ac:dyDescent="0.35">
      <c r="A727">
        <v>1995</v>
      </c>
      <c r="B727">
        <v>11</v>
      </c>
      <c r="C727">
        <v>31</v>
      </c>
      <c r="D727" t="s">
        <v>57</v>
      </c>
      <c r="E727" t="s">
        <v>24</v>
      </c>
      <c r="F727" s="5">
        <v>70</v>
      </c>
      <c r="G727" s="19">
        <v>875</v>
      </c>
    </row>
    <row r="728" spans="1:7" x14ac:dyDescent="0.35">
      <c r="A728">
        <v>1995</v>
      </c>
      <c r="B728">
        <v>11</v>
      </c>
      <c r="C728">
        <v>56</v>
      </c>
      <c r="D728" t="s">
        <v>26</v>
      </c>
      <c r="E728" t="s">
        <v>27</v>
      </c>
      <c r="F728" s="5">
        <v>68</v>
      </c>
      <c r="G728" s="19">
        <v>2223</v>
      </c>
    </row>
    <row r="729" spans="1:7" x14ac:dyDescent="0.35">
      <c r="A729">
        <v>1995</v>
      </c>
      <c r="B729">
        <v>11</v>
      </c>
      <c r="C729">
        <v>62</v>
      </c>
      <c r="D729" t="s">
        <v>30</v>
      </c>
      <c r="E729" t="s">
        <v>31</v>
      </c>
      <c r="F729" s="5">
        <v>68</v>
      </c>
      <c r="G729" s="19">
        <v>3352.4</v>
      </c>
    </row>
    <row r="730" spans="1:7" x14ac:dyDescent="0.35">
      <c r="A730">
        <v>1995</v>
      </c>
      <c r="B730">
        <v>11</v>
      </c>
      <c r="C730">
        <v>47</v>
      </c>
      <c r="D730" t="s">
        <v>72</v>
      </c>
      <c r="E730" t="s">
        <v>31</v>
      </c>
      <c r="F730" s="5">
        <v>67</v>
      </c>
      <c r="G730" s="19">
        <v>517.75</v>
      </c>
    </row>
    <row r="731" spans="1:7" x14ac:dyDescent="0.35">
      <c r="A731">
        <v>1995</v>
      </c>
      <c r="B731">
        <v>11</v>
      </c>
      <c r="C731">
        <v>65</v>
      </c>
      <c r="D731" t="s">
        <v>88</v>
      </c>
      <c r="E731" t="s">
        <v>39</v>
      </c>
      <c r="F731" s="5">
        <v>65</v>
      </c>
      <c r="G731" s="19">
        <v>1299.83749898057</v>
      </c>
    </row>
    <row r="732" spans="1:7" x14ac:dyDescent="0.35">
      <c r="A732">
        <v>1995</v>
      </c>
      <c r="B732">
        <v>11</v>
      </c>
      <c r="C732">
        <v>43</v>
      </c>
      <c r="D732" t="s">
        <v>105</v>
      </c>
      <c r="E732" t="s">
        <v>34</v>
      </c>
      <c r="F732" s="5">
        <v>64</v>
      </c>
      <c r="G732" s="19">
        <v>2944</v>
      </c>
    </row>
    <row r="733" spans="1:7" x14ac:dyDescent="0.35">
      <c r="A733">
        <v>1995</v>
      </c>
      <c r="B733">
        <v>11</v>
      </c>
      <c r="C733">
        <v>28</v>
      </c>
      <c r="D733" t="s">
        <v>70</v>
      </c>
      <c r="E733" t="s">
        <v>59</v>
      </c>
      <c r="F733" s="5">
        <v>60</v>
      </c>
      <c r="G733" s="19">
        <v>2462.39999592304</v>
      </c>
    </row>
    <row r="734" spans="1:7" x14ac:dyDescent="0.35">
      <c r="A734">
        <v>1995</v>
      </c>
      <c r="B734">
        <v>11</v>
      </c>
      <c r="C734">
        <v>69</v>
      </c>
      <c r="D734" t="s">
        <v>48</v>
      </c>
      <c r="E734" t="s">
        <v>24</v>
      </c>
      <c r="F734" s="5">
        <v>55</v>
      </c>
      <c r="G734" s="19">
        <v>1772.99999289214</v>
      </c>
    </row>
    <row r="735" spans="1:7" x14ac:dyDescent="0.35">
      <c r="A735">
        <v>1995</v>
      </c>
      <c r="B735">
        <v>11</v>
      </c>
      <c r="C735">
        <v>17</v>
      </c>
      <c r="D735" t="s">
        <v>22</v>
      </c>
      <c r="E735" t="s">
        <v>21</v>
      </c>
      <c r="F735" s="5">
        <v>55</v>
      </c>
      <c r="G735" s="19">
        <v>1866.1499997675401</v>
      </c>
    </row>
    <row r="736" spans="1:7" x14ac:dyDescent="0.35">
      <c r="A736">
        <v>1995</v>
      </c>
      <c r="B736">
        <v>11</v>
      </c>
      <c r="C736">
        <v>24</v>
      </c>
      <c r="D736" t="s">
        <v>77</v>
      </c>
      <c r="E736" t="s">
        <v>34</v>
      </c>
      <c r="F736" s="5">
        <v>55</v>
      </c>
      <c r="G736" s="19">
        <v>247.5</v>
      </c>
    </row>
    <row r="737" spans="1:7" x14ac:dyDescent="0.35">
      <c r="A737">
        <v>1995</v>
      </c>
      <c r="B737">
        <v>11</v>
      </c>
      <c r="C737">
        <v>29</v>
      </c>
      <c r="D737" t="s">
        <v>20</v>
      </c>
      <c r="E737" t="s">
        <v>21</v>
      </c>
      <c r="F737" s="5">
        <v>52</v>
      </c>
      <c r="G737" s="19">
        <v>6362.80599889323</v>
      </c>
    </row>
    <row r="738" spans="1:7" x14ac:dyDescent="0.35">
      <c r="A738">
        <v>1995</v>
      </c>
      <c r="B738">
        <v>11</v>
      </c>
      <c r="C738">
        <v>8</v>
      </c>
      <c r="D738" t="s">
        <v>106</v>
      </c>
      <c r="E738" t="s">
        <v>39</v>
      </c>
      <c r="F738" s="5">
        <v>50</v>
      </c>
      <c r="G738" s="19">
        <v>2000</v>
      </c>
    </row>
    <row r="739" spans="1:7" x14ac:dyDescent="0.35">
      <c r="A739">
        <v>1995</v>
      </c>
      <c r="B739">
        <v>11</v>
      </c>
      <c r="C739">
        <v>76</v>
      </c>
      <c r="D739" t="s">
        <v>55</v>
      </c>
      <c r="E739" t="s">
        <v>34</v>
      </c>
      <c r="F739" s="5">
        <v>50</v>
      </c>
      <c r="G739" s="19">
        <v>805.49999624490704</v>
      </c>
    </row>
    <row r="740" spans="1:7" x14ac:dyDescent="0.35">
      <c r="A740">
        <v>1995</v>
      </c>
      <c r="B740">
        <v>11</v>
      </c>
      <c r="C740">
        <v>73</v>
      </c>
      <c r="D740" t="s">
        <v>73</v>
      </c>
      <c r="E740" t="s">
        <v>36</v>
      </c>
      <c r="F740" s="5">
        <v>50</v>
      </c>
      <c r="G740" s="19">
        <v>716.24999865889504</v>
      </c>
    </row>
    <row r="741" spans="1:7" x14ac:dyDescent="0.35">
      <c r="A741">
        <v>1995</v>
      </c>
      <c r="B741">
        <v>11</v>
      </c>
      <c r="C741">
        <v>26</v>
      </c>
      <c r="D741" t="s">
        <v>41</v>
      </c>
      <c r="E741" t="s">
        <v>31</v>
      </c>
      <c r="F741" s="5">
        <v>45</v>
      </c>
      <c r="G741" s="19">
        <v>1405.35</v>
      </c>
    </row>
    <row r="742" spans="1:7" x14ac:dyDescent="0.35">
      <c r="A742">
        <v>1995</v>
      </c>
      <c r="B742">
        <v>11</v>
      </c>
      <c r="C742">
        <v>36</v>
      </c>
      <c r="D742" t="s">
        <v>45</v>
      </c>
      <c r="E742" t="s">
        <v>36</v>
      </c>
      <c r="F742" s="5">
        <v>45</v>
      </c>
      <c r="G742" s="19">
        <v>855</v>
      </c>
    </row>
    <row r="743" spans="1:7" x14ac:dyDescent="0.35">
      <c r="A743">
        <v>1995</v>
      </c>
      <c r="B743">
        <v>11</v>
      </c>
      <c r="C743">
        <v>75</v>
      </c>
      <c r="D743" t="s">
        <v>54</v>
      </c>
      <c r="E743" t="s">
        <v>34</v>
      </c>
      <c r="F743" s="5">
        <v>42</v>
      </c>
      <c r="G743" s="19">
        <v>325.5</v>
      </c>
    </row>
    <row r="744" spans="1:7" x14ac:dyDescent="0.35">
      <c r="A744">
        <v>1995</v>
      </c>
      <c r="B744">
        <v>11</v>
      </c>
      <c r="C744">
        <v>41</v>
      </c>
      <c r="D744" t="s">
        <v>44</v>
      </c>
      <c r="E744" t="s">
        <v>36</v>
      </c>
      <c r="F744" s="5">
        <v>42</v>
      </c>
      <c r="G744" s="19">
        <v>405.3</v>
      </c>
    </row>
    <row r="745" spans="1:7" x14ac:dyDescent="0.35">
      <c r="A745">
        <v>1995</v>
      </c>
      <c r="B745">
        <v>11</v>
      </c>
      <c r="C745">
        <v>46</v>
      </c>
      <c r="D745" t="s">
        <v>64</v>
      </c>
      <c r="E745" t="s">
        <v>36</v>
      </c>
      <c r="F745" s="5">
        <v>42</v>
      </c>
      <c r="G745" s="19">
        <v>504</v>
      </c>
    </row>
    <row r="746" spans="1:7" x14ac:dyDescent="0.35">
      <c r="A746">
        <v>1995</v>
      </c>
      <c r="B746">
        <v>11</v>
      </c>
      <c r="C746">
        <v>58</v>
      </c>
      <c r="D746" t="s">
        <v>79</v>
      </c>
      <c r="E746" t="s">
        <v>36</v>
      </c>
      <c r="F746" s="5">
        <v>42</v>
      </c>
      <c r="G746" s="19">
        <v>417.375</v>
      </c>
    </row>
    <row r="747" spans="1:7" x14ac:dyDescent="0.35">
      <c r="A747">
        <v>1995</v>
      </c>
      <c r="B747">
        <v>11</v>
      </c>
      <c r="C747">
        <v>12</v>
      </c>
      <c r="D747" t="s">
        <v>28</v>
      </c>
      <c r="E747" t="s">
        <v>24</v>
      </c>
      <c r="F747" s="5">
        <v>40</v>
      </c>
      <c r="G747" s="19">
        <v>1520</v>
      </c>
    </row>
    <row r="748" spans="1:7" x14ac:dyDescent="0.35">
      <c r="A748">
        <v>1995</v>
      </c>
      <c r="B748">
        <v>11</v>
      </c>
      <c r="C748">
        <v>16</v>
      </c>
      <c r="D748" t="s">
        <v>46</v>
      </c>
      <c r="E748" t="s">
        <v>31</v>
      </c>
      <c r="F748" s="5">
        <v>40</v>
      </c>
      <c r="G748" s="19">
        <v>698</v>
      </c>
    </row>
    <row r="749" spans="1:7" x14ac:dyDescent="0.35">
      <c r="A749">
        <v>1995</v>
      </c>
      <c r="B749">
        <v>11</v>
      </c>
      <c r="C749">
        <v>57</v>
      </c>
      <c r="D749" t="s">
        <v>76</v>
      </c>
      <c r="E749" t="s">
        <v>27</v>
      </c>
      <c r="F749" s="5">
        <v>40</v>
      </c>
      <c r="G749" s="19">
        <v>780</v>
      </c>
    </row>
    <row r="750" spans="1:7" x14ac:dyDescent="0.35">
      <c r="A750">
        <v>1995</v>
      </c>
      <c r="B750">
        <v>11</v>
      </c>
      <c r="C750">
        <v>2</v>
      </c>
      <c r="D750" t="s">
        <v>33</v>
      </c>
      <c r="E750" t="s">
        <v>34</v>
      </c>
      <c r="F750" s="5">
        <v>38</v>
      </c>
      <c r="G750" s="19">
        <v>579.5</v>
      </c>
    </row>
    <row r="751" spans="1:7" x14ac:dyDescent="0.35">
      <c r="A751">
        <v>1995</v>
      </c>
      <c r="B751">
        <v>11</v>
      </c>
      <c r="C751">
        <v>21</v>
      </c>
      <c r="D751" t="s">
        <v>90</v>
      </c>
      <c r="E751" t="s">
        <v>31</v>
      </c>
      <c r="F751" s="5">
        <v>37</v>
      </c>
      <c r="G751" s="19">
        <v>353.99999976158102</v>
      </c>
    </row>
    <row r="752" spans="1:7" x14ac:dyDescent="0.35">
      <c r="A752">
        <v>1995</v>
      </c>
      <c r="B752">
        <v>11</v>
      </c>
      <c r="C752">
        <v>51</v>
      </c>
      <c r="D752" t="s">
        <v>66</v>
      </c>
      <c r="E752" t="s">
        <v>59</v>
      </c>
      <c r="F752" s="5">
        <v>35</v>
      </c>
      <c r="G752" s="19">
        <v>1855</v>
      </c>
    </row>
    <row r="753" spans="1:7" x14ac:dyDescent="0.35">
      <c r="A753">
        <v>1995</v>
      </c>
      <c r="B753">
        <v>11</v>
      </c>
      <c r="C753">
        <v>77</v>
      </c>
      <c r="D753" t="s">
        <v>107</v>
      </c>
      <c r="E753" t="s">
        <v>39</v>
      </c>
      <c r="F753" s="5">
        <v>30</v>
      </c>
      <c r="G753" s="19">
        <v>292.5</v>
      </c>
    </row>
    <row r="754" spans="1:7" x14ac:dyDescent="0.35">
      <c r="A754">
        <v>1995</v>
      </c>
      <c r="B754">
        <v>11</v>
      </c>
      <c r="C754">
        <v>35</v>
      </c>
      <c r="D754" t="s">
        <v>49</v>
      </c>
      <c r="E754" t="s">
        <v>34</v>
      </c>
      <c r="F754" s="5">
        <v>30</v>
      </c>
      <c r="G754" s="19">
        <v>499.5</v>
      </c>
    </row>
    <row r="755" spans="1:7" x14ac:dyDescent="0.35">
      <c r="A755">
        <v>1995</v>
      </c>
      <c r="B755">
        <v>11</v>
      </c>
      <c r="C755">
        <v>34</v>
      </c>
      <c r="D755" t="s">
        <v>69</v>
      </c>
      <c r="E755" t="s">
        <v>34</v>
      </c>
      <c r="F755" s="5">
        <v>26</v>
      </c>
      <c r="G755" s="19">
        <v>330.39999949932098</v>
      </c>
    </row>
    <row r="756" spans="1:7" x14ac:dyDescent="0.35">
      <c r="A756">
        <v>1995</v>
      </c>
      <c r="B756">
        <v>11</v>
      </c>
      <c r="C756">
        <v>19</v>
      </c>
      <c r="D756" t="s">
        <v>71</v>
      </c>
      <c r="E756" t="s">
        <v>31</v>
      </c>
      <c r="F756" s="5">
        <v>24</v>
      </c>
      <c r="G756" s="19">
        <v>204.7</v>
      </c>
    </row>
    <row r="757" spans="1:7" x14ac:dyDescent="0.35">
      <c r="A757">
        <v>1995</v>
      </c>
      <c r="B757">
        <v>11</v>
      </c>
      <c r="C757">
        <v>48</v>
      </c>
      <c r="D757" t="s">
        <v>95</v>
      </c>
      <c r="E757" t="s">
        <v>31</v>
      </c>
      <c r="F757" s="5">
        <v>24</v>
      </c>
      <c r="G757" s="19">
        <v>306</v>
      </c>
    </row>
    <row r="758" spans="1:7" x14ac:dyDescent="0.35">
      <c r="A758">
        <v>1995</v>
      </c>
      <c r="B758">
        <v>11</v>
      </c>
      <c r="C758">
        <v>55</v>
      </c>
      <c r="D758" t="s">
        <v>32</v>
      </c>
      <c r="E758" t="s">
        <v>21</v>
      </c>
      <c r="F758" s="5">
        <v>21</v>
      </c>
      <c r="G758" s="19">
        <v>504</v>
      </c>
    </row>
    <row r="759" spans="1:7" x14ac:dyDescent="0.35">
      <c r="A759">
        <v>1995</v>
      </c>
      <c r="B759">
        <v>11</v>
      </c>
      <c r="C759">
        <v>63</v>
      </c>
      <c r="D759" t="s">
        <v>38</v>
      </c>
      <c r="E759" t="s">
        <v>39</v>
      </c>
      <c r="F759" s="5">
        <v>20</v>
      </c>
      <c r="G759" s="19">
        <v>878</v>
      </c>
    </row>
    <row r="760" spans="1:7" x14ac:dyDescent="0.35">
      <c r="A760">
        <v>1995</v>
      </c>
      <c r="B760">
        <v>11</v>
      </c>
      <c r="C760">
        <v>11</v>
      </c>
      <c r="D760" t="s">
        <v>92</v>
      </c>
      <c r="E760" t="s">
        <v>24</v>
      </c>
      <c r="F760" s="5">
        <v>15</v>
      </c>
      <c r="G760" s="19">
        <v>315</v>
      </c>
    </row>
    <row r="761" spans="1:7" x14ac:dyDescent="0.35">
      <c r="A761">
        <v>1995</v>
      </c>
      <c r="B761">
        <v>11</v>
      </c>
      <c r="C761">
        <v>61</v>
      </c>
      <c r="D761" t="s">
        <v>47</v>
      </c>
      <c r="E761" t="s">
        <v>39</v>
      </c>
      <c r="F761" s="5">
        <v>15</v>
      </c>
      <c r="G761" s="19">
        <v>427.5</v>
      </c>
    </row>
    <row r="762" spans="1:7" x14ac:dyDescent="0.35">
      <c r="A762">
        <v>1995</v>
      </c>
      <c r="B762">
        <v>11</v>
      </c>
      <c r="C762">
        <v>18</v>
      </c>
      <c r="D762" t="s">
        <v>97</v>
      </c>
      <c r="E762" t="s">
        <v>36</v>
      </c>
      <c r="F762" s="5">
        <v>12</v>
      </c>
      <c r="G762" s="19">
        <v>562.5</v>
      </c>
    </row>
    <row r="763" spans="1:7" x14ac:dyDescent="0.35">
      <c r="A763">
        <v>1995</v>
      </c>
      <c r="B763">
        <v>11</v>
      </c>
      <c r="C763">
        <v>60</v>
      </c>
      <c r="D763" t="s">
        <v>29</v>
      </c>
      <c r="E763" t="s">
        <v>24</v>
      </c>
      <c r="F763" s="5">
        <v>10</v>
      </c>
      <c r="G763" s="19">
        <v>340</v>
      </c>
    </row>
    <row r="764" spans="1:7" x14ac:dyDescent="0.35">
      <c r="A764">
        <v>1995</v>
      </c>
      <c r="B764">
        <v>11</v>
      </c>
      <c r="C764">
        <v>3</v>
      </c>
      <c r="D764" t="s">
        <v>98</v>
      </c>
      <c r="E764" t="s">
        <v>39</v>
      </c>
      <c r="F764" s="5">
        <v>6</v>
      </c>
      <c r="G764" s="19">
        <v>60</v>
      </c>
    </row>
    <row r="765" spans="1:7" x14ac:dyDescent="0.35">
      <c r="A765">
        <v>1995</v>
      </c>
      <c r="B765">
        <v>11</v>
      </c>
      <c r="C765">
        <v>4</v>
      </c>
      <c r="D765" t="s">
        <v>109</v>
      </c>
      <c r="E765" t="s">
        <v>39</v>
      </c>
      <c r="F765" s="5">
        <v>6</v>
      </c>
      <c r="G765" s="19">
        <v>132</v>
      </c>
    </row>
    <row r="766" spans="1:7" x14ac:dyDescent="0.35">
      <c r="A766">
        <v>1995</v>
      </c>
      <c r="B766">
        <v>11</v>
      </c>
      <c r="C766">
        <v>9</v>
      </c>
      <c r="D766" t="s">
        <v>108</v>
      </c>
      <c r="E766" t="s">
        <v>21</v>
      </c>
      <c r="F766" s="5">
        <v>6</v>
      </c>
      <c r="G766" s="19">
        <v>582</v>
      </c>
    </row>
    <row r="767" spans="1:7" x14ac:dyDescent="0.35">
      <c r="A767">
        <v>1995</v>
      </c>
      <c r="B767">
        <v>11</v>
      </c>
      <c r="C767">
        <v>5</v>
      </c>
      <c r="D767" t="s">
        <v>51</v>
      </c>
      <c r="E767" t="s">
        <v>39</v>
      </c>
      <c r="F767" s="5">
        <v>4</v>
      </c>
      <c r="G767" s="19">
        <v>85.4</v>
      </c>
    </row>
    <row r="768" spans="1:7" x14ac:dyDescent="0.35">
      <c r="A768">
        <v>1995</v>
      </c>
      <c r="B768">
        <v>11</v>
      </c>
      <c r="C768">
        <v>32</v>
      </c>
      <c r="D768" t="s">
        <v>100</v>
      </c>
      <c r="E768" t="s">
        <v>24</v>
      </c>
      <c r="F768" s="5">
        <v>4</v>
      </c>
      <c r="G768" s="19">
        <v>128</v>
      </c>
    </row>
    <row r="769" spans="1:7" x14ac:dyDescent="0.35">
      <c r="A769">
        <v>1995</v>
      </c>
      <c r="B769">
        <v>11</v>
      </c>
      <c r="C769">
        <v>30</v>
      </c>
      <c r="D769" t="s">
        <v>91</v>
      </c>
      <c r="E769" t="s">
        <v>36</v>
      </c>
      <c r="F769" s="5">
        <v>3</v>
      </c>
      <c r="G769" s="19">
        <v>58.252499999999998</v>
      </c>
    </row>
    <row r="770" spans="1:7" x14ac:dyDescent="0.35">
      <c r="A770">
        <v>1995</v>
      </c>
      <c r="B770">
        <v>12</v>
      </c>
      <c r="C770">
        <v>69</v>
      </c>
      <c r="D770" t="s">
        <v>48</v>
      </c>
      <c r="E770" t="s">
        <v>24</v>
      </c>
      <c r="F770" s="5">
        <v>118</v>
      </c>
      <c r="G770" s="19">
        <v>3878.9999978542301</v>
      </c>
    </row>
    <row r="771" spans="1:7" x14ac:dyDescent="0.35">
      <c r="A771">
        <v>1995</v>
      </c>
      <c r="B771">
        <v>12</v>
      </c>
      <c r="C771">
        <v>52</v>
      </c>
      <c r="D771" t="s">
        <v>122</v>
      </c>
      <c r="E771" t="s">
        <v>27</v>
      </c>
      <c r="F771" s="5">
        <v>107</v>
      </c>
      <c r="G771" s="19">
        <v>749</v>
      </c>
    </row>
    <row r="772" spans="1:7" x14ac:dyDescent="0.35">
      <c r="A772">
        <v>1995</v>
      </c>
      <c r="B772">
        <v>12</v>
      </c>
      <c r="C772">
        <v>40</v>
      </c>
      <c r="D772" t="s">
        <v>50</v>
      </c>
      <c r="E772" t="s">
        <v>36</v>
      </c>
      <c r="F772" s="5">
        <v>99</v>
      </c>
      <c r="G772" s="19">
        <v>1637.5999972581801</v>
      </c>
    </row>
    <row r="773" spans="1:7" x14ac:dyDescent="0.35">
      <c r="A773">
        <v>1995</v>
      </c>
      <c r="B773">
        <v>12</v>
      </c>
      <c r="C773">
        <v>56</v>
      </c>
      <c r="D773" t="s">
        <v>26</v>
      </c>
      <c r="E773" t="s">
        <v>27</v>
      </c>
      <c r="F773" s="5">
        <v>97</v>
      </c>
      <c r="G773" s="19">
        <v>3275.5999981313898</v>
      </c>
    </row>
    <row r="774" spans="1:7" x14ac:dyDescent="0.35">
      <c r="A774">
        <v>1995</v>
      </c>
      <c r="B774">
        <v>12</v>
      </c>
      <c r="C774">
        <v>59</v>
      </c>
      <c r="D774" t="s">
        <v>23</v>
      </c>
      <c r="E774" t="s">
        <v>24</v>
      </c>
      <c r="F774" s="5">
        <v>93</v>
      </c>
      <c r="G774" s="19">
        <v>4881.2499913945703</v>
      </c>
    </row>
    <row r="775" spans="1:7" x14ac:dyDescent="0.35">
      <c r="A775">
        <v>1995</v>
      </c>
      <c r="B775">
        <v>12</v>
      </c>
      <c r="C775">
        <v>45</v>
      </c>
      <c r="D775" t="s">
        <v>60</v>
      </c>
      <c r="E775" t="s">
        <v>36</v>
      </c>
      <c r="F775" s="5">
        <v>84</v>
      </c>
      <c r="G775" s="19">
        <v>664.99999660253502</v>
      </c>
    </row>
    <row r="776" spans="1:7" x14ac:dyDescent="0.35">
      <c r="A776">
        <v>1995</v>
      </c>
      <c r="B776">
        <v>12</v>
      </c>
      <c r="C776">
        <v>21</v>
      </c>
      <c r="D776" t="s">
        <v>90</v>
      </c>
      <c r="E776" t="s">
        <v>31</v>
      </c>
      <c r="F776" s="5">
        <v>70</v>
      </c>
      <c r="G776" s="19">
        <v>679.99999970197598</v>
      </c>
    </row>
    <row r="777" spans="1:7" x14ac:dyDescent="0.35">
      <c r="A777">
        <v>1995</v>
      </c>
      <c r="B777">
        <v>12</v>
      </c>
      <c r="C777">
        <v>60</v>
      </c>
      <c r="D777" t="s">
        <v>29</v>
      </c>
      <c r="E777" t="s">
        <v>24</v>
      </c>
      <c r="F777" s="5">
        <v>65</v>
      </c>
      <c r="G777" s="19">
        <v>2210</v>
      </c>
    </row>
    <row r="778" spans="1:7" x14ac:dyDescent="0.35">
      <c r="A778">
        <v>1995</v>
      </c>
      <c r="B778">
        <v>12</v>
      </c>
      <c r="C778">
        <v>30</v>
      </c>
      <c r="D778" t="s">
        <v>91</v>
      </c>
      <c r="E778" t="s">
        <v>36</v>
      </c>
      <c r="F778" s="5">
        <v>60</v>
      </c>
      <c r="G778" s="19">
        <v>1553.4</v>
      </c>
    </row>
    <row r="779" spans="1:7" x14ac:dyDescent="0.35">
      <c r="A779">
        <v>1995</v>
      </c>
      <c r="B779">
        <v>12</v>
      </c>
      <c r="C779">
        <v>50</v>
      </c>
      <c r="D779" t="s">
        <v>99</v>
      </c>
      <c r="E779" t="s">
        <v>31</v>
      </c>
      <c r="F779" s="5">
        <v>60</v>
      </c>
      <c r="G779" s="19">
        <v>942.49999951571203</v>
      </c>
    </row>
    <row r="780" spans="1:7" x14ac:dyDescent="0.35">
      <c r="A780">
        <v>1995</v>
      </c>
      <c r="B780">
        <v>12</v>
      </c>
      <c r="C780">
        <v>41</v>
      </c>
      <c r="D780" t="s">
        <v>44</v>
      </c>
      <c r="E780" t="s">
        <v>36</v>
      </c>
      <c r="F780" s="5">
        <v>59</v>
      </c>
      <c r="G780" s="19">
        <v>569.35</v>
      </c>
    </row>
    <row r="781" spans="1:7" x14ac:dyDescent="0.35">
      <c r="A781">
        <v>1995</v>
      </c>
      <c r="B781">
        <v>12</v>
      </c>
      <c r="C781">
        <v>1</v>
      </c>
      <c r="D781" t="s">
        <v>43</v>
      </c>
      <c r="E781" t="s">
        <v>34</v>
      </c>
      <c r="F781" s="5">
        <v>58</v>
      </c>
      <c r="G781" s="19">
        <v>1044</v>
      </c>
    </row>
    <row r="782" spans="1:7" x14ac:dyDescent="0.35">
      <c r="A782">
        <v>1995</v>
      </c>
      <c r="B782">
        <v>12</v>
      </c>
      <c r="C782">
        <v>76</v>
      </c>
      <c r="D782" t="s">
        <v>55</v>
      </c>
      <c r="E782" t="s">
        <v>34</v>
      </c>
      <c r="F782" s="5">
        <v>50</v>
      </c>
      <c r="G782" s="19">
        <v>900</v>
      </c>
    </row>
    <row r="783" spans="1:7" x14ac:dyDescent="0.35">
      <c r="A783">
        <v>1995</v>
      </c>
      <c r="B783">
        <v>12</v>
      </c>
      <c r="C783">
        <v>65</v>
      </c>
      <c r="D783" t="s">
        <v>88</v>
      </c>
      <c r="E783" t="s">
        <v>39</v>
      </c>
      <c r="F783" s="5">
        <v>50</v>
      </c>
      <c r="G783" s="19">
        <v>1041.97499984316</v>
      </c>
    </row>
    <row r="784" spans="1:7" x14ac:dyDescent="0.35">
      <c r="A784">
        <v>1995</v>
      </c>
      <c r="B784">
        <v>12</v>
      </c>
      <c r="C784">
        <v>18</v>
      </c>
      <c r="D784" t="s">
        <v>97</v>
      </c>
      <c r="E784" t="s">
        <v>36</v>
      </c>
      <c r="F784" s="5">
        <v>45</v>
      </c>
      <c r="G784" s="19">
        <v>2549.9999960884402</v>
      </c>
    </row>
    <row r="785" spans="1:7" x14ac:dyDescent="0.35">
      <c r="A785">
        <v>1995</v>
      </c>
      <c r="B785">
        <v>12</v>
      </c>
      <c r="C785">
        <v>23</v>
      </c>
      <c r="D785" t="s">
        <v>75</v>
      </c>
      <c r="E785" t="s">
        <v>27</v>
      </c>
      <c r="F785" s="5">
        <v>44</v>
      </c>
      <c r="G785" s="19">
        <v>396</v>
      </c>
    </row>
    <row r="786" spans="1:7" x14ac:dyDescent="0.35">
      <c r="A786">
        <v>1995</v>
      </c>
      <c r="B786">
        <v>12</v>
      </c>
      <c r="C786">
        <v>72</v>
      </c>
      <c r="D786" t="s">
        <v>42</v>
      </c>
      <c r="E786" t="s">
        <v>24</v>
      </c>
      <c r="F786" s="5">
        <v>42</v>
      </c>
      <c r="G786" s="19">
        <v>1461.6</v>
      </c>
    </row>
    <row r="787" spans="1:7" x14ac:dyDescent="0.35">
      <c r="A787">
        <v>1995</v>
      </c>
      <c r="B787">
        <v>12</v>
      </c>
      <c r="C787">
        <v>70</v>
      </c>
      <c r="D787" t="s">
        <v>96</v>
      </c>
      <c r="E787" t="s">
        <v>34</v>
      </c>
      <c r="F787" s="5">
        <v>40</v>
      </c>
      <c r="G787" s="19">
        <v>600</v>
      </c>
    </row>
    <row r="788" spans="1:7" x14ac:dyDescent="0.35">
      <c r="A788">
        <v>1995</v>
      </c>
      <c r="B788">
        <v>12</v>
      </c>
      <c r="C788">
        <v>62</v>
      </c>
      <c r="D788" t="s">
        <v>30</v>
      </c>
      <c r="E788" t="s">
        <v>31</v>
      </c>
      <c r="F788" s="5">
        <v>39</v>
      </c>
      <c r="G788" s="19">
        <v>1922.7</v>
      </c>
    </row>
    <row r="789" spans="1:7" x14ac:dyDescent="0.35">
      <c r="A789">
        <v>1995</v>
      </c>
      <c r="B789">
        <v>12</v>
      </c>
      <c r="C789">
        <v>35</v>
      </c>
      <c r="D789" t="s">
        <v>49</v>
      </c>
      <c r="E789" t="s">
        <v>34</v>
      </c>
      <c r="F789" s="5">
        <v>35</v>
      </c>
      <c r="G789" s="19">
        <v>503.99999812245301</v>
      </c>
    </row>
    <row r="790" spans="1:7" x14ac:dyDescent="0.35">
      <c r="A790">
        <v>1995</v>
      </c>
      <c r="B790">
        <v>12</v>
      </c>
      <c r="C790">
        <v>26</v>
      </c>
      <c r="D790" t="s">
        <v>41</v>
      </c>
      <c r="E790" t="s">
        <v>31</v>
      </c>
      <c r="F790" s="5">
        <v>32</v>
      </c>
      <c r="G790" s="19">
        <v>961.88399944156401</v>
      </c>
    </row>
    <row r="791" spans="1:7" x14ac:dyDescent="0.35">
      <c r="A791">
        <v>1995</v>
      </c>
      <c r="B791">
        <v>12</v>
      </c>
      <c r="C791">
        <v>6</v>
      </c>
      <c r="D791" t="s">
        <v>114</v>
      </c>
      <c r="E791" t="s">
        <v>39</v>
      </c>
      <c r="F791" s="5">
        <v>30</v>
      </c>
      <c r="G791" s="19">
        <v>750</v>
      </c>
    </row>
    <row r="792" spans="1:7" x14ac:dyDescent="0.35">
      <c r="A792">
        <v>1995</v>
      </c>
      <c r="B792">
        <v>12</v>
      </c>
      <c r="C792">
        <v>34</v>
      </c>
      <c r="D792" t="s">
        <v>69</v>
      </c>
      <c r="E792" t="s">
        <v>34</v>
      </c>
      <c r="F792" s="5">
        <v>30</v>
      </c>
      <c r="G792" s="19">
        <v>420</v>
      </c>
    </row>
    <row r="793" spans="1:7" x14ac:dyDescent="0.35">
      <c r="A793">
        <v>1995</v>
      </c>
      <c r="B793">
        <v>12</v>
      </c>
      <c r="C793">
        <v>47</v>
      </c>
      <c r="D793" t="s">
        <v>72</v>
      </c>
      <c r="E793" t="s">
        <v>31</v>
      </c>
      <c r="F793" s="5">
        <v>30</v>
      </c>
      <c r="G793" s="19">
        <v>213.75</v>
      </c>
    </row>
    <row r="794" spans="1:7" x14ac:dyDescent="0.35">
      <c r="A794">
        <v>1995</v>
      </c>
      <c r="B794">
        <v>12</v>
      </c>
      <c r="C794">
        <v>51</v>
      </c>
      <c r="D794" t="s">
        <v>66</v>
      </c>
      <c r="E794" t="s">
        <v>59</v>
      </c>
      <c r="F794" s="5">
        <v>30</v>
      </c>
      <c r="G794" s="19">
        <v>1510.49999881535</v>
      </c>
    </row>
    <row r="795" spans="1:7" x14ac:dyDescent="0.35">
      <c r="A795">
        <v>1995</v>
      </c>
      <c r="B795">
        <v>12</v>
      </c>
      <c r="C795">
        <v>42</v>
      </c>
      <c r="D795" t="s">
        <v>68</v>
      </c>
      <c r="E795" t="s">
        <v>27</v>
      </c>
      <c r="F795" s="5">
        <v>28</v>
      </c>
      <c r="G795" s="19">
        <v>392</v>
      </c>
    </row>
    <row r="796" spans="1:7" x14ac:dyDescent="0.35">
      <c r="A796">
        <v>1995</v>
      </c>
      <c r="B796">
        <v>12</v>
      </c>
      <c r="C796">
        <v>46</v>
      </c>
      <c r="D796" t="s">
        <v>64</v>
      </c>
      <c r="E796" t="s">
        <v>36</v>
      </c>
      <c r="F796" s="5">
        <v>28</v>
      </c>
      <c r="G796" s="19">
        <v>319.19999974965998</v>
      </c>
    </row>
    <row r="797" spans="1:7" x14ac:dyDescent="0.35">
      <c r="A797">
        <v>1995</v>
      </c>
      <c r="B797">
        <v>12</v>
      </c>
      <c r="C797">
        <v>36</v>
      </c>
      <c r="D797" t="s">
        <v>45</v>
      </c>
      <c r="E797" t="s">
        <v>36</v>
      </c>
      <c r="F797" s="5">
        <v>26</v>
      </c>
      <c r="G797" s="19">
        <v>417.99999886751101</v>
      </c>
    </row>
    <row r="798" spans="1:7" x14ac:dyDescent="0.35">
      <c r="A798">
        <v>1995</v>
      </c>
      <c r="B798">
        <v>12</v>
      </c>
      <c r="C798">
        <v>4</v>
      </c>
      <c r="D798" t="s">
        <v>109</v>
      </c>
      <c r="E798" t="s">
        <v>39</v>
      </c>
      <c r="F798" s="5">
        <v>25</v>
      </c>
      <c r="G798" s="19">
        <v>550</v>
      </c>
    </row>
    <row r="799" spans="1:7" x14ac:dyDescent="0.35">
      <c r="A799">
        <v>1995</v>
      </c>
      <c r="B799">
        <v>12</v>
      </c>
      <c r="C799">
        <v>28</v>
      </c>
      <c r="D799" t="s">
        <v>70</v>
      </c>
      <c r="E799" t="s">
        <v>59</v>
      </c>
      <c r="F799" s="5">
        <v>25</v>
      </c>
      <c r="G799" s="19">
        <v>1094.3999993205</v>
      </c>
    </row>
    <row r="800" spans="1:7" x14ac:dyDescent="0.35">
      <c r="A800">
        <v>1995</v>
      </c>
      <c r="B800">
        <v>12</v>
      </c>
      <c r="C800">
        <v>64</v>
      </c>
      <c r="D800" t="s">
        <v>53</v>
      </c>
      <c r="E800" t="s">
        <v>27</v>
      </c>
      <c r="F800" s="5">
        <v>24</v>
      </c>
      <c r="G800" s="19">
        <v>798</v>
      </c>
    </row>
    <row r="801" spans="1:7" x14ac:dyDescent="0.35">
      <c r="A801">
        <v>1995</v>
      </c>
      <c r="B801">
        <v>12</v>
      </c>
      <c r="C801">
        <v>14</v>
      </c>
      <c r="D801" t="s">
        <v>63</v>
      </c>
      <c r="E801" t="s">
        <v>59</v>
      </c>
      <c r="F801" s="5">
        <v>21</v>
      </c>
      <c r="G801" s="19">
        <v>470.812499307096</v>
      </c>
    </row>
    <row r="802" spans="1:7" x14ac:dyDescent="0.35">
      <c r="A802">
        <v>1995</v>
      </c>
      <c r="B802">
        <v>12</v>
      </c>
      <c r="C802">
        <v>3</v>
      </c>
      <c r="D802" t="s">
        <v>98</v>
      </c>
      <c r="E802" t="s">
        <v>39</v>
      </c>
      <c r="F802" s="5">
        <v>20</v>
      </c>
      <c r="G802" s="19">
        <v>200</v>
      </c>
    </row>
    <row r="803" spans="1:7" x14ac:dyDescent="0.35">
      <c r="A803">
        <v>1995</v>
      </c>
      <c r="B803">
        <v>12</v>
      </c>
      <c r="C803">
        <v>17</v>
      </c>
      <c r="D803" t="s">
        <v>22</v>
      </c>
      <c r="E803" t="s">
        <v>21</v>
      </c>
      <c r="F803" s="5">
        <v>20</v>
      </c>
      <c r="G803" s="19">
        <v>740.99999941885403</v>
      </c>
    </row>
    <row r="804" spans="1:7" x14ac:dyDescent="0.35">
      <c r="A804">
        <v>1995</v>
      </c>
      <c r="B804">
        <v>12</v>
      </c>
      <c r="C804">
        <v>75</v>
      </c>
      <c r="D804" t="s">
        <v>54</v>
      </c>
      <c r="E804" t="s">
        <v>34</v>
      </c>
      <c r="F804" s="5">
        <v>20</v>
      </c>
      <c r="G804" s="19">
        <v>155</v>
      </c>
    </row>
    <row r="805" spans="1:7" x14ac:dyDescent="0.35">
      <c r="A805">
        <v>1995</v>
      </c>
      <c r="B805">
        <v>12</v>
      </c>
      <c r="C805">
        <v>61</v>
      </c>
      <c r="D805" t="s">
        <v>47</v>
      </c>
      <c r="E805" t="s">
        <v>39</v>
      </c>
      <c r="F805" s="5">
        <v>20</v>
      </c>
      <c r="G805" s="19">
        <v>512.99999915063302</v>
      </c>
    </row>
    <row r="806" spans="1:7" x14ac:dyDescent="0.35">
      <c r="A806">
        <v>1995</v>
      </c>
      <c r="B806">
        <v>12</v>
      </c>
      <c r="C806">
        <v>16</v>
      </c>
      <c r="D806" t="s">
        <v>46</v>
      </c>
      <c r="E806" t="s">
        <v>31</v>
      </c>
      <c r="F806" s="5">
        <v>18</v>
      </c>
      <c r="G806" s="19">
        <v>301.01249980498102</v>
      </c>
    </row>
    <row r="807" spans="1:7" x14ac:dyDescent="0.35">
      <c r="A807">
        <v>1995</v>
      </c>
      <c r="B807">
        <v>12</v>
      </c>
      <c r="C807">
        <v>55</v>
      </c>
      <c r="D807" t="s">
        <v>32</v>
      </c>
      <c r="E807" t="s">
        <v>21</v>
      </c>
      <c r="F807" s="5">
        <v>18</v>
      </c>
      <c r="G807" s="19">
        <v>432</v>
      </c>
    </row>
    <row r="808" spans="1:7" x14ac:dyDescent="0.35">
      <c r="A808">
        <v>1995</v>
      </c>
      <c r="B808">
        <v>12</v>
      </c>
      <c r="C808">
        <v>44</v>
      </c>
      <c r="D808" t="s">
        <v>52</v>
      </c>
      <c r="E808" t="s">
        <v>39</v>
      </c>
      <c r="F808" s="5">
        <v>16</v>
      </c>
      <c r="G808" s="19">
        <v>311.2</v>
      </c>
    </row>
    <row r="809" spans="1:7" x14ac:dyDescent="0.35">
      <c r="A809">
        <v>1995</v>
      </c>
      <c r="B809">
        <v>12</v>
      </c>
      <c r="C809">
        <v>2</v>
      </c>
      <c r="D809" t="s">
        <v>33</v>
      </c>
      <c r="E809" t="s">
        <v>34</v>
      </c>
      <c r="F809" s="5">
        <v>15</v>
      </c>
      <c r="G809" s="19">
        <v>227.99999915063299</v>
      </c>
    </row>
    <row r="810" spans="1:7" x14ac:dyDescent="0.35">
      <c r="A810">
        <v>1995</v>
      </c>
      <c r="B810">
        <v>12</v>
      </c>
      <c r="C810">
        <v>73</v>
      </c>
      <c r="D810" t="s">
        <v>73</v>
      </c>
      <c r="E810" t="s">
        <v>36</v>
      </c>
      <c r="F810" s="5">
        <v>15</v>
      </c>
      <c r="G810" s="19">
        <v>225</v>
      </c>
    </row>
    <row r="811" spans="1:7" x14ac:dyDescent="0.35">
      <c r="A811">
        <v>1995</v>
      </c>
      <c r="B811">
        <v>12</v>
      </c>
      <c r="C811">
        <v>57</v>
      </c>
      <c r="D811" t="s">
        <v>76</v>
      </c>
      <c r="E811" t="s">
        <v>27</v>
      </c>
      <c r="F811" s="5">
        <v>14</v>
      </c>
      <c r="G811" s="19">
        <v>204.75</v>
      </c>
    </row>
    <row r="812" spans="1:7" x14ac:dyDescent="0.35">
      <c r="A812">
        <v>1995</v>
      </c>
      <c r="B812">
        <v>12</v>
      </c>
      <c r="C812">
        <v>31</v>
      </c>
      <c r="D812" t="s">
        <v>57</v>
      </c>
      <c r="E812" t="s">
        <v>24</v>
      </c>
      <c r="F812" s="5">
        <v>11</v>
      </c>
      <c r="G812" s="19">
        <v>135.62499997206001</v>
      </c>
    </row>
    <row r="813" spans="1:7" x14ac:dyDescent="0.35">
      <c r="A813">
        <v>1995</v>
      </c>
      <c r="B813">
        <v>12</v>
      </c>
      <c r="C813">
        <v>13</v>
      </c>
      <c r="D813" t="s">
        <v>56</v>
      </c>
      <c r="E813" t="s">
        <v>36</v>
      </c>
      <c r="F813" s="5">
        <v>10</v>
      </c>
      <c r="G813" s="19">
        <v>60</v>
      </c>
    </row>
    <row r="814" spans="1:7" x14ac:dyDescent="0.35">
      <c r="A814">
        <v>1995</v>
      </c>
      <c r="B814">
        <v>12</v>
      </c>
      <c r="C814">
        <v>32</v>
      </c>
      <c r="D814" t="s">
        <v>100</v>
      </c>
      <c r="E814" t="s">
        <v>24</v>
      </c>
      <c r="F814" s="5">
        <v>10</v>
      </c>
      <c r="G814" s="19">
        <v>320</v>
      </c>
    </row>
    <row r="815" spans="1:7" x14ac:dyDescent="0.35">
      <c r="A815">
        <v>1995</v>
      </c>
      <c r="B815">
        <v>12</v>
      </c>
      <c r="C815">
        <v>63</v>
      </c>
      <c r="D815" t="s">
        <v>38</v>
      </c>
      <c r="E815" t="s">
        <v>39</v>
      </c>
      <c r="F815" s="5">
        <v>9</v>
      </c>
      <c r="G815" s="19">
        <v>395.1</v>
      </c>
    </row>
    <row r="816" spans="1:7" x14ac:dyDescent="0.35">
      <c r="A816">
        <v>1995</v>
      </c>
      <c r="B816">
        <v>12</v>
      </c>
      <c r="C816">
        <v>68</v>
      </c>
      <c r="D816" t="s">
        <v>37</v>
      </c>
      <c r="E816" t="s">
        <v>31</v>
      </c>
      <c r="F816" s="5">
        <v>6</v>
      </c>
      <c r="G816" s="19">
        <v>59.999999776482497</v>
      </c>
    </row>
    <row r="817" spans="1:7" x14ac:dyDescent="0.35">
      <c r="A817">
        <v>1995</v>
      </c>
      <c r="B817">
        <v>12</v>
      </c>
      <c r="C817">
        <v>11</v>
      </c>
      <c r="D817" t="s">
        <v>92</v>
      </c>
      <c r="E817" t="s">
        <v>24</v>
      </c>
      <c r="F817" s="5">
        <v>5</v>
      </c>
      <c r="G817" s="19">
        <v>105</v>
      </c>
    </row>
    <row r="818" spans="1:7" x14ac:dyDescent="0.35">
      <c r="A818">
        <v>1995</v>
      </c>
      <c r="B818">
        <v>12</v>
      </c>
      <c r="C818">
        <v>74</v>
      </c>
      <c r="D818" t="s">
        <v>94</v>
      </c>
      <c r="E818" t="s">
        <v>59</v>
      </c>
      <c r="F818" s="5">
        <v>5</v>
      </c>
      <c r="G818" s="19">
        <v>50</v>
      </c>
    </row>
    <row r="819" spans="1:7" x14ac:dyDescent="0.35">
      <c r="A819">
        <v>1995</v>
      </c>
      <c r="B819">
        <v>12</v>
      </c>
      <c r="C819">
        <v>77</v>
      </c>
      <c r="D819" t="s">
        <v>107</v>
      </c>
      <c r="E819" t="s">
        <v>39</v>
      </c>
      <c r="F819" s="5">
        <v>2</v>
      </c>
      <c r="G819" s="19">
        <v>23.399999961256899</v>
      </c>
    </row>
    <row r="820" spans="1:7" x14ac:dyDescent="0.35">
      <c r="A820">
        <v>1996</v>
      </c>
      <c r="B820">
        <v>1</v>
      </c>
      <c r="C820">
        <v>51</v>
      </c>
      <c r="D820" t="s">
        <v>66</v>
      </c>
      <c r="E820" t="s">
        <v>59</v>
      </c>
      <c r="F820" s="5">
        <v>188</v>
      </c>
      <c r="G820" s="19">
        <v>9195.4999944716692</v>
      </c>
    </row>
    <row r="821" spans="1:7" x14ac:dyDescent="0.35">
      <c r="A821">
        <v>1996</v>
      </c>
      <c r="B821">
        <v>1</v>
      </c>
      <c r="C821">
        <v>31</v>
      </c>
      <c r="D821" t="s">
        <v>57</v>
      </c>
      <c r="E821" t="s">
        <v>24</v>
      </c>
      <c r="F821" s="5">
        <v>149</v>
      </c>
      <c r="G821" s="19">
        <v>1671.2499972432799</v>
      </c>
    </row>
    <row r="822" spans="1:7" x14ac:dyDescent="0.35">
      <c r="A822">
        <v>1996</v>
      </c>
      <c r="B822">
        <v>1</v>
      </c>
      <c r="C822">
        <v>39</v>
      </c>
      <c r="D822" t="s">
        <v>87</v>
      </c>
      <c r="E822" t="s">
        <v>34</v>
      </c>
      <c r="F822" s="5">
        <v>148</v>
      </c>
      <c r="G822" s="19">
        <v>2424.5999962985502</v>
      </c>
    </row>
    <row r="823" spans="1:7" x14ac:dyDescent="0.35">
      <c r="A823">
        <v>1996</v>
      </c>
      <c r="B823">
        <v>1</v>
      </c>
      <c r="C823">
        <v>75</v>
      </c>
      <c r="D823" t="s">
        <v>54</v>
      </c>
      <c r="E823" t="s">
        <v>34</v>
      </c>
      <c r="F823" s="5">
        <v>117</v>
      </c>
      <c r="G823" s="19">
        <v>815.29999863728801</v>
      </c>
    </row>
    <row r="824" spans="1:7" x14ac:dyDescent="0.35">
      <c r="A824">
        <v>1996</v>
      </c>
      <c r="B824">
        <v>1</v>
      </c>
      <c r="C824">
        <v>17</v>
      </c>
      <c r="D824" t="s">
        <v>22</v>
      </c>
      <c r="E824" t="s">
        <v>21</v>
      </c>
      <c r="F824" s="5">
        <v>108</v>
      </c>
      <c r="G824" s="19">
        <v>3480.75</v>
      </c>
    </row>
    <row r="825" spans="1:7" x14ac:dyDescent="0.35">
      <c r="A825">
        <v>1996</v>
      </c>
      <c r="B825">
        <v>1</v>
      </c>
      <c r="C825">
        <v>56</v>
      </c>
      <c r="D825" t="s">
        <v>26</v>
      </c>
      <c r="E825" t="s">
        <v>27</v>
      </c>
      <c r="F825" s="5">
        <v>100</v>
      </c>
      <c r="G825" s="19">
        <v>3533.99999320507</v>
      </c>
    </row>
    <row r="826" spans="1:7" x14ac:dyDescent="0.35">
      <c r="A826">
        <v>1996</v>
      </c>
      <c r="B826">
        <v>1</v>
      </c>
      <c r="C826">
        <v>2</v>
      </c>
      <c r="D826" t="s">
        <v>33</v>
      </c>
      <c r="E826" t="s">
        <v>34</v>
      </c>
      <c r="F826" s="5">
        <v>85</v>
      </c>
      <c r="G826" s="19">
        <v>1505.74999978765</v>
      </c>
    </row>
    <row r="827" spans="1:7" x14ac:dyDescent="0.35">
      <c r="A827">
        <v>1996</v>
      </c>
      <c r="B827">
        <v>1</v>
      </c>
      <c r="C827">
        <v>11</v>
      </c>
      <c r="D827" t="s">
        <v>92</v>
      </c>
      <c r="E827" t="s">
        <v>24</v>
      </c>
      <c r="F827" s="5">
        <v>85</v>
      </c>
      <c r="G827" s="19">
        <v>1601.2499984353699</v>
      </c>
    </row>
    <row r="828" spans="1:7" x14ac:dyDescent="0.35">
      <c r="A828">
        <v>1996</v>
      </c>
      <c r="B828">
        <v>1</v>
      </c>
      <c r="C828">
        <v>16</v>
      </c>
      <c r="D828" t="s">
        <v>46</v>
      </c>
      <c r="E828" t="s">
        <v>31</v>
      </c>
      <c r="F828" s="5">
        <v>85</v>
      </c>
      <c r="G828" s="19">
        <v>1483.25</v>
      </c>
    </row>
    <row r="829" spans="1:7" x14ac:dyDescent="0.35">
      <c r="A829">
        <v>1996</v>
      </c>
      <c r="B829">
        <v>1</v>
      </c>
      <c r="C829">
        <v>65</v>
      </c>
      <c r="D829" t="s">
        <v>88</v>
      </c>
      <c r="E829" t="s">
        <v>39</v>
      </c>
      <c r="F829" s="5">
        <v>82</v>
      </c>
      <c r="G829" s="19">
        <v>1557.69999749064</v>
      </c>
    </row>
    <row r="830" spans="1:7" x14ac:dyDescent="0.35">
      <c r="A830">
        <v>1996</v>
      </c>
      <c r="B830">
        <v>1</v>
      </c>
      <c r="C830">
        <v>19</v>
      </c>
      <c r="D830" t="s">
        <v>71</v>
      </c>
      <c r="E830" t="s">
        <v>31</v>
      </c>
      <c r="F830" s="5">
        <v>74</v>
      </c>
      <c r="G830" s="19">
        <v>646.759999492764</v>
      </c>
    </row>
    <row r="831" spans="1:7" x14ac:dyDescent="0.35">
      <c r="A831">
        <v>1996</v>
      </c>
      <c r="B831">
        <v>1</v>
      </c>
      <c r="C831">
        <v>41</v>
      </c>
      <c r="D831" t="s">
        <v>44</v>
      </c>
      <c r="E831" t="s">
        <v>36</v>
      </c>
      <c r="F831" s="5">
        <v>74</v>
      </c>
      <c r="G831" s="19">
        <v>689.97499964050905</v>
      </c>
    </row>
    <row r="832" spans="1:7" x14ac:dyDescent="0.35">
      <c r="A832">
        <v>1996</v>
      </c>
      <c r="B832">
        <v>1</v>
      </c>
      <c r="C832">
        <v>68</v>
      </c>
      <c r="D832" t="s">
        <v>37</v>
      </c>
      <c r="E832" t="s">
        <v>31</v>
      </c>
      <c r="F832" s="5">
        <v>73</v>
      </c>
      <c r="G832" s="19">
        <v>912.5</v>
      </c>
    </row>
    <row r="833" spans="1:7" x14ac:dyDescent="0.35">
      <c r="A833">
        <v>1996</v>
      </c>
      <c r="B833">
        <v>1</v>
      </c>
      <c r="C833">
        <v>29</v>
      </c>
      <c r="D833" t="s">
        <v>20</v>
      </c>
      <c r="E833" t="s">
        <v>21</v>
      </c>
      <c r="F833" s="5">
        <v>72</v>
      </c>
      <c r="G833" s="19">
        <v>8083.4869968641497</v>
      </c>
    </row>
    <row r="834" spans="1:7" x14ac:dyDescent="0.35">
      <c r="A834">
        <v>1996</v>
      </c>
      <c r="B834">
        <v>1</v>
      </c>
      <c r="C834">
        <v>59</v>
      </c>
      <c r="D834" t="s">
        <v>23</v>
      </c>
      <c r="E834" t="s">
        <v>24</v>
      </c>
      <c r="F834" s="5">
        <v>65</v>
      </c>
      <c r="G834" s="19">
        <v>3533.7499993853198</v>
      </c>
    </row>
    <row r="835" spans="1:7" x14ac:dyDescent="0.35">
      <c r="A835">
        <v>1996</v>
      </c>
      <c r="B835">
        <v>1</v>
      </c>
      <c r="C835">
        <v>25</v>
      </c>
      <c r="D835" t="s">
        <v>80</v>
      </c>
      <c r="E835" t="s">
        <v>31</v>
      </c>
      <c r="F835" s="5">
        <v>62</v>
      </c>
      <c r="G835" s="19">
        <v>692.99999984353701</v>
      </c>
    </row>
    <row r="836" spans="1:7" x14ac:dyDescent="0.35">
      <c r="A836">
        <v>1996</v>
      </c>
      <c r="B836">
        <v>1</v>
      </c>
      <c r="C836">
        <v>55</v>
      </c>
      <c r="D836" t="s">
        <v>32</v>
      </c>
      <c r="E836" t="s">
        <v>21</v>
      </c>
      <c r="F836" s="5">
        <v>60</v>
      </c>
      <c r="G836" s="19">
        <v>1080</v>
      </c>
    </row>
    <row r="837" spans="1:7" x14ac:dyDescent="0.35">
      <c r="A837">
        <v>1996</v>
      </c>
      <c r="B837">
        <v>1</v>
      </c>
      <c r="C837">
        <v>10</v>
      </c>
      <c r="D837" t="s">
        <v>35</v>
      </c>
      <c r="E837" t="s">
        <v>36</v>
      </c>
      <c r="F837" s="5">
        <v>52</v>
      </c>
      <c r="G837" s="19">
        <v>1612</v>
      </c>
    </row>
    <row r="838" spans="1:7" x14ac:dyDescent="0.35">
      <c r="A838">
        <v>1996</v>
      </c>
      <c r="B838">
        <v>1</v>
      </c>
      <c r="C838">
        <v>74</v>
      </c>
      <c r="D838" t="s">
        <v>94</v>
      </c>
      <c r="E838" t="s">
        <v>59</v>
      </c>
      <c r="F838" s="5">
        <v>50</v>
      </c>
      <c r="G838" s="19">
        <v>462.5</v>
      </c>
    </row>
    <row r="839" spans="1:7" x14ac:dyDescent="0.35">
      <c r="A839">
        <v>1996</v>
      </c>
      <c r="B839">
        <v>1</v>
      </c>
      <c r="C839">
        <v>66</v>
      </c>
      <c r="D839" t="s">
        <v>93</v>
      </c>
      <c r="E839" t="s">
        <v>39</v>
      </c>
      <c r="F839" s="5">
        <v>50</v>
      </c>
      <c r="G839" s="19">
        <v>850</v>
      </c>
    </row>
    <row r="840" spans="1:7" x14ac:dyDescent="0.35">
      <c r="A840">
        <v>1996</v>
      </c>
      <c r="B840">
        <v>1</v>
      </c>
      <c r="C840">
        <v>62</v>
      </c>
      <c r="D840" t="s">
        <v>30</v>
      </c>
      <c r="E840" t="s">
        <v>31</v>
      </c>
      <c r="F840" s="5">
        <v>42</v>
      </c>
      <c r="G840" s="19">
        <v>2008.9749999999999</v>
      </c>
    </row>
    <row r="841" spans="1:7" x14ac:dyDescent="0.35">
      <c r="A841">
        <v>1996</v>
      </c>
      <c r="B841">
        <v>1</v>
      </c>
      <c r="C841">
        <v>21</v>
      </c>
      <c r="D841" t="s">
        <v>90</v>
      </c>
      <c r="E841" t="s">
        <v>31</v>
      </c>
      <c r="F841" s="5">
        <v>40</v>
      </c>
      <c r="G841" s="19">
        <v>400</v>
      </c>
    </row>
    <row r="842" spans="1:7" x14ac:dyDescent="0.35">
      <c r="A842">
        <v>1996</v>
      </c>
      <c r="B842">
        <v>1</v>
      </c>
      <c r="C842">
        <v>24</v>
      </c>
      <c r="D842" t="s">
        <v>77</v>
      </c>
      <c r="E842" t="s">
        <v>34</v>
      </c>
      <c r="F842" s="5">
        <v>40</v>
      </c>
      <c r="G842" s="19">
        <v>166.499999463558</v>
      </c>
    </row>
    <row r="843" spans="1:7" x14ac:dyDescent="0.35">
      <c r="A843">
        <v>1996</v>
      </c>
      <c r="B843">
        <v>1</v>
      </c>
      <c r="C843">
        <v>27</v>
      </c>
      <c r="D843" t="s">
        <v>89</v>
      </c>
      <c r="E843" t="s">
        <v>31</v>
      </c>
      <c r="F843" s="5">
        <v>40</v>
      </c>
      <c r="G843" s="19">
        <v>1756</v>
      </c>
    </row>
    <row r="844" spans="1:7" x14ac:dyDescent="0.35">
      <c r="A844">
        <v>1996</v>
      </c>
      <c r="B844">
        <v>1</v>
      </c>
      <c r="C844">
        <v>30</v>
      </c>
      <c r="D844" t="s">
        <v>91</v>
      </c>
      <c r="E844" t="s">
        <v>36</v>
      </c>
      <c r="F844" s="5">
        <v>40</v>
      </c>
      <c r="G844" s="19">
        <v>796.11749884262599</v>
      </c>
    </row>
    <row r="845" spans="1:7" x14ac:dyDescent="0.35">
      <c r="A845">
        <v>1996</v>
      </c>
      <c r="B845">
        <v>1</v>
      </c>
      <c r="C845">
        <v>72</v>
      </c>
      <c r="D845" t="s">
        <v>42</v>
      </c>
      <c r="E845" t="s">
        <v>24</v>
      </c>
      <c r="F845" s="5">
        <v>40</v>
      </c>
      <c r="G845" s="19">
        <v>1235.3999937772701</v>
      </c>
    </row>
    <row r="846" spans="1:7" x14ac:dyDescent="0.35">
      <c r="A846">
        <v>1996</v>
      </c>
      <c r="B846">
        <v>1</v>
      </c>
      <c r="C846">
        <v>7</v>
      </c>
      <c r="D846" t="s">
        <v>58</v>
      </c>
      <c r="E846" t="s">
        <v>59</v>
      </c>
      <c r="F846" s="5">
        <v>38</v>
      </c>
      <c r="G846" s="19">
        <v>1126.49999946355</v>
      </c>
    </row>
    <row r="847" spans="1:7" x14ac:dyDescent="0.35">
      <c r="A847">
        <v>1996</v>
      </c>
      <c r="B847">
        <v>1</v>
      </c>
      <c r="C847">
        <v>70</v>
      </c>
      <c r="D847" t="s">
        <v>96</v>
      </c>
      <c r="E847" t="s">
        <v>34</v>
      </c>
      <c r="F847" s="5">
        <v>35</v>
      </c>
      <c r="G847" s="19">
        <v>525</v>
      </c>
    </row>
    <row r="848" spans="1:7" x14ac:dyDescent="0.35">
      <c r="A848">
        <v>1996</v>
      </c>
      <c r="B848">
        <v>1</v>
      </c>
      <c r="C848">
        <v>64</v>
      </c>
      <c r="D848" t="s">
        <v>53</v>
      </c>
      <c r="E848" t="s">
        <v>27</v>
      </c>
      <c r="F848" s="5">
        <v>35</v>
      </c>
      <c r="G848" s="19">
        <v>930.99999653175405</v>
      </c>
    </row>
    <row r="849" spans="1:7" x14ac:dyDescent="0.35">
      <c r="A849">
        <v>1996</v>
      </c>
      <c r="B849">
        <v>1</v>
      </c>
      <c r="C849">
        <v>42</v>
      </c>
      <c r="D849" t="s">
        <v>68</v>
      </c>
      <c r="E849" t="s">
        <v>27</v>
      </c>
      <c r="F849" s="5">
        <v>34</v>
      </c>
      <c r="G849" s="19">
        <v>411.59999904036499</v>
      </c>
    </row>
    <row r="850" spans="1:7" x14ac:dyDescent="0.35">
      <c r="A850">
        <v>1996</v>
      </c>
      <c r="B850">
        <v>1</v>
      </c>
      <c r="C850">
        <v>8</v>
      </c>
      <c r="D850" t="s">
        <v>106</v>
      </c>
      <c r="E850" t="s">
        <v>39</v>
      </c>
      <c r="F850" s="5">
        <v>30</v>
      </c>
      <c r="G850" s="19">
        <v>959.99999642372097</v>
      </c>
    </row>
    <row r="851" spans="1:7" x14ac:dyDescent="0.35">
      <c r="A851">
        <v>1996</v>
      </c>
      <c r="B851">
        <v>1</v>
      </c>
      <c r="C851">
        <v>18</v>
      </c>
      <c r="D851" t="s">
        <v>97</v>
      </c>
      <c r="E851" t="s">
        <v>36</v>
      </c>
      <c r="F851" s="5">
        <v>30</v>
      </c>
      <c r="G851" s="19">
        <v>1875</v>
      </c>
    </row>
    <row r="852" spans="1:7" x14ac:dyDescent="0.35">
      <c r="A852">
        <v>1996</v>
      </c>
      <c r="B852">
        <v>1</v>
      </c>
      <c r="C852">
        <v>36</v>
      </c>
      <c r="D852" t="s">
        <v>45</v>
      </c>
      <c r="E852" t="s">
        <v>36</v>
      </c>
      <c r="F852" s="5">
        <v>30</v>
      </c>
      <c r="G852" s="19">
        <v>570</v>
      </c>
    </row>
    <row r="853" spans="1:7" x14ac:dyDescent="0.35">
      <c r="A853">
        <v>1996</v>
      </c>
      <c r="B853">
        <v>1</v>
      </c>
      <c r="C853">
        <v>43</v>
      </c>
      <c r="D853" t="s">
        <v>105</v>
      </c>
      <c r="E853" t="s">
        <v>34</v>
      </c>
      <c r="F853" s="5">
        <v>30</v>
      </c>
      <c r="G853" s="19">
        <v>1035</v>
      </c>
    </row>
    <row r="854" spans="1:7" x14ac:dyDescent="0.35">
      <c r="A854">
        <v>1996</v>
      </c>
      <c r="B854">
        <v>1</v>
      </c>
      <c r="C854">
        <v>47</v>
      </c>
      <c r="D854" t="s">
        <v>72</v>
      </c>
      <c r="E854" t="s">
        <v>31</v>
      </c>
      <c r="F854" s="5">
        <v>30</v>
      </c>
      <c r="G854" s="19">
        <v>285</v>
      </c>
    </row>
    <row r="855" spans="1:7" x14ac:dyDescent="0.35">
      <c r="A855">
        <v>1996</v>
      </c>
      <c r="B855">
        <v>1</v>
      </c>
      <c r="C855">
        <v>63</v>
      </c>
      <c r="D855" t="s">
        <v>38</v>
      </c>
      <c r="E855" t="s">
        <v>39</v>
      </c>
      <c r="F855" s="5">
        <v>30</v>
      </c>
      <c r="G855" s="19">
        <v>1317</v>
      </c>
    </row>
    <row r="856" spans="1:7" x14ac:dyDescent="0.35">
      <c r="A856">
        <v>1996</v>
      </c>
      <c r="B856">
        <v>1</v>
      </c>
      <c r="C856">
        <v>71</v>
      </c>
      <c r="D856" t="s">
        <v>40</v>
      </c>
      <c r="E856" t="s">
        <v>24</v>
      </c>
      <c r="F856" s="5">
        <v>28</v>
      </c>
      <c r="G856" s="19">
        <v>602</v>
      </c>
    </row>
    <row r="857" spans="1:7" x14ac:dyDescent="0.35">
      <c r="A857">
        <v>1996</v>
      </c>
      <c r="B857">
        <v>1</v>
      </c>
      <c r="C857">
        <v>45</v>
      </c>
      <c r="D857" t="s">
        <v>60</v>
      </c>
      <c r="E857" t="s">
        <v>36</v>
      </c>
      <c r="F857" s="5">
        <v>27</v>
      </c>
      <c r="G857" s="19">
        <v>243.67499980889201</v>
      </c>
    </row>
    <row r="858" spans="1:7" x14ac:dyDescent="0.35">
      <c r="A858">
        <v>1996</v>
      </c>
      <c r="B858">
        <v>1</v>
      </c>
      <c r="C858">
        <v>28</v>
      </c>
      <c r="D858" t="s">
        <v>70</v>
      </c>
      <c r="E858" t="s">
        <v>59</v>
      </c>
      <c r="F858" s="5">
        <v>24</v>
      </c>
      <c r="G858" s="19">
        <v>1094.4000000000001</v>
      </c>
    </row>
    <row r="859" spans="1:7" x14ac:dyDescent="0.35">
      <c r="A859">
        <v>1996</v>
      </c>
      <c r="B859">
        <v>1</v>
      </c>
      <c r="C859">
        <v>69</v>
      </c>
      <c r="D859" t="s">
        <v>48</v>
      </c>
      <c r="E859" t="s">
        <v>24</v>
      </c>
      <c r="F859" s="5">
        <v>24</v>
      </c>
      <c r="G859" s="19">
        <v>691.199997425079</v>
      </c>
    </row>
    <row r="860" spans="1:7" x14ac:dyDescent="0.35">
      <c r="A860">
        <v>1996</v>
      </c>
      <c r="B860">
        <v>1</v>
      </c>
      <c r="C860">
        <v>52</v>
      </c>
      <c r="D860" t="s">
        <v>122</v>
      </c>
      <c r="E860" t="s">
        <v>27</v>
      </c>
      <c r="F860" s="5">
        <v>23</v>
      </c>
      <c r="G860" s="19">
        <v>155.74999992176799</v>
      </c>
    </row>
    <row r="861" spans="1:7" x14ac:dyDescent="0.35">
      <c r="A861">
        <v>1996</v>
      </c>
      <c r="B861">
        <v>1</v>
      </c>
      <c r="C861">
        <v>26</v>
      </c>
      <c r="D861" t="s">
        <v>41</v>
      </c>
      <c r="E861" t="s">
        <v>31</v>
      </c>
      <c r="F861" s="5">
        <v>21</v>
      </c>
      <c r="G861" s="19">
        <v>524.66399804547405</v>
      </c>
    </row>
    <row r="862" spans="1:7" x14ac:dyDescent="0.35">
      <c r="A862">
        <v>1996</v>
      </c>
      <c r="B862">
        <v>1</v>
      </c>
      <c r="C862">
        <v>3</v>
      </c>
      <c r="D862" t="s">
        <v>98</v>
      </c>
      <c r="E862" t="s">
        <v>39</v>
      </c>
      <c r="F862" s="5">
        <v>20</v>
      </c>
      <c r="G862" s="19">
        <v>179.99999970197601</v>
      </c>
    </row>
    <row r="863" spans="1:7" x14ac:dyDescent="0.35">
      <c r="A863">
        <v>1996</v>
      </c>
      <c r="B863">
        <v>1</v>
      </c>
      <c r="C863">
        <v>13</v>
      </c>
      <c r="D863" t="s">
        <v>56</v>
      </c>
      <c r="E863" t="s">
        <v>36</v>
      </c>
      <c r="F863" s="5">
        <v>20</v>
      </c>
      <c r="G863" s="19">
        <v>101.99999928474401</v>
      </c>
    </row>
    <row r="864" spans="1:7" x14ac:dyDescent="0.35">
      <c r="A864">
        <v>1996</v>
      </c>
      <c r="B864">
        <v>1</v>
      </c>
      <c r="C864">
        <v>61</v>
      </c>
      <c r="D864" t="s">
        <v>47</v>
      </c>
      <c r="E864" t="s">
        <v>39</v>
      </c>
      <c r="F864" s="5">
        <v>20</v>
      </c>
      <c r="G864" s="19">
        <v>570</v>
      </c>
    </row>
    <row r="865" spans="1:7" x14ac:dyDescent="0.35">
      <c r="A865">
        <v>1996</v>
      </c>
      <c r="B865">
        <v>1</v>
      </c>
      <c r="C865">
        <v>54</v>
      </c>
      <c r="D865" t="s">
        <v>74</v>
      </c>
      <c r="E865" t="s">
        <v>21</v>
      </c>
      <c r="F865" s="5">
        <v>19</v>
      </c>
      <c r="G865" s="19">
        <v>122.924999722465</v>
      </c>
    </row>
    <row r="866" spans="1:7" x14ac:dyDescent="0.35">
      <c r="A866">
        <v>1996</v>
      </c>
      <c r="B866">
        <v>1</v>
      </c>
      <c r="C866">
        <v>14</v>
      </c>
      <c r="D866" t="s">
        <v>63</v>
      </c>
      <c r="E866" t="s">
        <v>59</v>
      </c>
      <c r="F866" s="5">
        <v>15</v>
      </c>
      <c r="G866" s="19">
        <v>278.99999896064401</v>
      </c>
    </row>
    <row r="867" spans="1:7" x14ac:dyDescent="0.35">
      <c r="A867">
        <v>1996</v>
      </c>
      <c r="B867">
        <v>1</v>
      </c>
      <c r="C867">
        <v>35</v>
      </c>
      <c r="D867" t="s">
        <v>49</v>
      </c>
      <c r="E867" t="s">
        <v>34</v>
      </c>
      <c r="F867" s="5">
        <v>15</v>
      </c>
      <c r="G867" s="19">
        <v>270</v>
      </c>
    </row>
    <row r="868" spans="1:7" x14ac:dyDescent="0.35">
      <c r="A868">
        <v>1996</v>
      </c>
      <c r="B868">
        <v>1</v>
      </c>
      <c r="C868">
        <v>77</v>
      </c>
      <c r="D868" t="s">
        <v>107</v>
      </c>
      <c r="E868" t="s">
        <v>39</v>
      </c>
      <c r="F868" s="5">
        <v>15</v>
      </c>
      <c r="G868" s="19">
        <v>195</v>
      </c>
    </row>
    <row r="869" spans="1:7" x14ac:dyDescent="0.35">
      <c r="A869">
        <v>1996</v>
      </c>
      <c r="B869">
        <v>1</v>
      </c>
      <c r="C869">
        <v>38</v>
      </c>
      <c r="D869" t="s">
        <v>85</v>
      </c>
      <c r="E869" t="s">
        <v>34</v>
      </c>
      <c r="F869" s="5">
        <v>15</v>
      </c>
      <c r="G869" s="19">
        <v>3952.5</v>
      </c>
    </row>
    <row r="870" spans="1:7" x14ac:dyDescent="0.35">
      <c r="A870">
        <v>1996</v>
      </c>
      <c r="B870">
        <v>1</v>
      </c>
      <c r="C870">
        <v>60</v>
      </c>
      <c r="D870" t="s">
        <v>29</v>
      </c>
      <c r="E870" t="s">
        <v>24</v>
      </c>
      <c r="F870" s="5">
        <v>15</v>
      </c>
      <c r="G870" s="19">
        <v>510</v>
      </c>
    </row>
    <row r="871" spans="1:7" x14ac:dyDescent="0.35">
      <c r="A871">
        <v>1996</v>
      </c>
      <c r="B871">
        <v>1</v>
      </c>
      <c r="C871">
        <v>22</v>
      </c>
      <c r="D871" t="s">
        <v>65</v>
      </c>
      <c r="E871" t="s">
        <v>27</v>
      </c>
      <c r="F871" s="5">
        <v>10</v>
      </c>
      <c r="G871" s="19">
        <v>210</v>
      </c>
    </row>
    <row r="872" spans="1:7" x14ac:dyDescent="0.35">
      <c r="A872">
        <v>1996</v>
      </c>
      <c r="B872">
        <v>1</v>
      </c>
      <c r="C872">
        <v>34</v>
      </c>
      <c r="D872" t="s">
        <v>69</v>
      </c>
      <c r="E872" t="s">
        <v>34</v>
      </c>
      <c r="F872" s="5">
        <v>10</v>
      </c>
      <c r="G872" s="19">
        <v>140</v>
      </c>
    </row>
    <row r="873" spans="1:7" x14ac:dyDescent="0.35">
      <c r="A873">
        <v>1996</v>
      </c>
      <c r="B873">
        <v>1</v>
      </c>
      <c r="C873">
        <v>44</v>
      </c>
      <c r="D873" t="s">
        <v>52</v>
      </c>
      <c r="E873" t="s">
        <v>39</v>
      </c>
      <c r="F873" s="5">
        <v>10</v>
      </c>
      <c r="G873" s="19">
        <v>194.5</v>
      </c>
    </row>
    <row r="874" spans="1:7" x14ac:dyDescent="0.35">
      <c r="A874">
        <v>1996</v>
      </c>
      <c r="B874">
        <v>1</v>
      </c>
      <c r="C874">
        <v>49</v>
      </c>
      <c r="D874" t="s">
        <v>62</v>
      </c>
      <c r="E874" t="s">
        <v>31</v>
      </c>
      <c r="F874" s="5">
        <v>4</v>
      </c>
      <c r="G874" s="19">
        <v>67.999999523162799</v>
      </c>
    </row>
    <row r="875" spans="1:7" x14ac:dyDescent="0.35">
      <c r="A875">
        <v>1996</v>
      </c>
      <c r="B875">
        <v>1</v>
      </c>
      <c r="C875">
        <v>67</v>
      </c>
      <c r="D875" t="s">
        <v>137</v>
      </c>
      <c r="E875" t="s">
        <v>34</v>
      </c>
      <c r="F875" s="5">
        <v>3</v>
      </c>
      <c r="G875" s="19">
        <v>42</v>
      </c>
    </row>
    <row r="876" spans="1:7" x14ac:dyDescent="0.35">
      <c r="A876">
        <v>1996</v>
      </c>
      <c r="B876">
        <v>1</v>
      </c>
      <c r="C876">
        <v>40</v>
      </c>
      <c r="D876" t="s">
        <v>50</v>
      </c>
      <c r="E876" t="s">
        <v>36</v>
      </c>
      <c r="F876" s="5">
        <v>1</v>
      </c>
      <c r="G876" s="19">
        <v>18.399999999999999</v>
      </c>
    </row>
    <row r="877" spans="1:7" x14ac:dyDescent="0.35">
      <c r="A877">
        <v>1996</v>
      </c>
      <c r="B877">
        <v>2</v>
      </c>
      <c r="C877">
        <v>60</v>
      </c>
      <c r="D877" t="s">
        <v>29</v>
      </c>
      <c r="E877" t="s">
        <v>24</v>
      </c>
      <c r="F877" s="5">
        <v>156</v>
      </c>
      <c r="G877" s="19">
        <v>4997.9999954402401</v>
      </c>
    </row>
    <row r="878" spans="1:7" x14ac:dyDescent="0.35">
      <c r="A878">
        <v>1996</v>
      </c>
      <c r="B878">
        <v>2</v>
      </c>
      <c r="C878">
        <v>59</v>
      </c>
      <c r="D878" t="s">
        <v>23</v>
      </c>
      <c r="E878" t="s">
        <v>24</v>
      </c>
      <c r="F878" s="5">
        <v>147</v>
      </c>
      <c r="G878" s="19">
        <v>7749.4999950006604</v>
      </c>
    </row>
    <row r="879" spans="1:7" x14ac:dyDescent="0.35">
      <c r="A879">
        <v>1996</v>
      </c>
      <c r="B879">
        <v>2</v>
      </c>
      <c r="C879">
        <v>10</v>
      </c>
      <c r="D879" t="s">
        <v>35</v>
      </c>
      <c r="E879" t="s">
        <v>36</v>
      </c>
      <c r="F879" s="5">
        <v>131</v>
      </c>
      <c r="G879" s="19">
        <v>3595.9999815225601</v>
      </c>
    </row>
    <row r="880" spans="1:7" x14ac:dyDescent="0.35">
      <c r="A880">
        <v>1996</v>
      </c>
      <c r="B880">
        <v>2</v>
      </c>
      <c r="C880">
        <v>40</v>
      </c>
      <c r="D880" t="s">
        <v>50</v>
      </c>
      <c r="E880" t="s">
        <v>36</v>
      </c>
      <c r="F880" s="5">
        <v>115</v>
      </c>
      <c r="G880" s="19">
        <v>1950.3999934196399</v>
      </c>
    </row>
    <row r="881" spans="1:7" x14ac:dyDescent="0.35">
      <c r="A881">
        <v>1996</v>
      </c>
      <c r="B881">
        <v>2</v>
      </c>
      <c r="C881">
        <v>64</v>
      </c>
      <c r="D881" t="s">
        <v>53</v>
      </c>
      <c r="E881" t="s">
        <v>27</v>
      </c>
      <c r="F881" s="5">
        <v>111</v>
      </c>
      <c r="G881" s="19">
        <v>3441.375</v>
      </c>
    </row>
    <row r="882" spans="1:7" x14ac:dyDescent="0.35">
      <c r="A882">
        <v>1996</v>
      </c>
      <c r="B882">
        <v>2</v>
      </c>
      <c r="C882">
        <v>26</v>
      </c>
      <c r="D882" t="s">
        <v>41</v>
      </c>
      <c r="E882" t="s">
        <v>31</v>
      </c>
      <c r="F882" s="5">
        <v>105</v>
      </c>
      <c r="G882" s="19">
        <v>2734.1864892035701</v>
      </c>
    </row>
    <row r="883" spans="1:7" x14ac:dyDescent="0.35">
      <c r="A883">
        <v>1996</v>
      </c>
      <c r="B883">
        <v>2</v>
      </c>
      <c r="C883">
        <v>56</v>
      </c>
      <c r="D883" t="s">
        <v>26</v>
      </c>
      <c r="E883" t="s">
        <v>27</v>
      </c>
      <c r="F883" s="5">
        <v>104</v>
      </c>
      <c r="G883" s="19">
        <v>3837.9999954700402</v>
      </c>
    </row>
    <row r="884" spans="1:7" x14ac:dyDescent="0.35">
      <c r="A884">
        <v>1996</v>
      </c>
      <c r="B884">
        <v>2</v>
      </c>
      <c r="C884">
        <v>62</v>
      </c>
      <c r="D884" t="s">
        <v>30</v>
      </c>
      <c r="E884" t="s">
        <v>31</v>
      </c>
      <c r="F884" s="5">
        <v>98</v>
      </c>
      <c r="G884" s="19">
        <v>4597.2249919190999</v>
      </c>
    </row>
    <row r="885" spans="1:7" x14ac:dyDescent="0.35">
      <c r="A885">
        <v>1996</v>
      </c>
      <c r="B885">
        <v>2</v>
      </c>
      <c r="C885">
        <v>70</v>
      </c>
      <c r="D885" t="s">
        <v>96</v>
      </c>
      <c r="E885" t="s">
        <v>34</v>
      </c>
      <c r="F885" s="5">
        <v>96</v>
      </c>
      <c r="G885" s="19">
        <v>1372.4999973177901</v>
      </c>
    </row>
    <row r="886" spans="1:7" x14ac:dyDescent="0.35">
      <c r="A886">
        <v>1996</v>
      </c>
      <c r="B886">
        <v>2</v>
      </c>
      <c r="C886">
        <v>13</v>
      </c>
      <c r="D886" t="s">
        <v>56</v>
      </c>
      <c r="E886" t="s">
        <v>36</v>
      </c>
      <c r="F886" s="5">
        <v>91</v>
      </c>
      <c r="G886" s="19">
        <v>483.89999762177399</v>
      </c>
    </row>
    <row r="887" spans="1:7" x14ac:dyDescent="0.35">
      <c r="A887">
        <v>1996</v>
      </c>
      <c r="B887">
        <v>2</v>
      </c>
      <c r="C887">
        <v>76</v>
      </c>
      <c r="D887" t="s">
        <v>55</v>
      </c>
      <c r="E887" t="s">
        <v>34</v>
      </c>
      <c r="F887" s="5">
        <v>91</v>
      </c>
      <c r="G887" s="19">
        <v>1408.4999946355799</v>
      </c>
    </row>
    <row r="888" spans="1:7" x14ac:dyDescent="0.35">
      <c r="A888">
        <v>1996</v>
      </c>
      <c r="B888">
        <v>2</v>
      </c>
      <c r="C888">
        <v>58</v>
      </c>
      <c r="D888" t="s">
        <v>79</v>
      </c>
      <c r="E888" t="s">
        <v>36</v>
      </c>
      <c r="F888" s="5">
        <v>90</v>
      </c>
      <c r="G888" s="19">
        <v>1073.2499982230299</v>
      </c>
    </row>
    <row r="889" spans="1:7" x14ac:dyDescent="0.35">
      <c r="A889">
        <v>1996</v>
      </c>
      <c r="B889">
        <v>2</v>
      </c>
      <c r="C889">
        <v>23</v>
      </c>
      <c r="D889" t="s">
        <v>75</v>
      </c>
      <c r="E889" t="s">
        <v>27</v>
      </c>
      <c r="F889" s="5">
        <v>88</v>
      </c>
      <c r="G889" s="19">
        <v>728.99999906122605</v>
      </c>
    </row>
    <row r="890" spans="1:7" x14ac:dyDescent="0.35">
      <c r="A890">
        <v>1996</v>
      </c>
      <c r="B890">
        <v>2</v>
      </c>
      <c r="C890">
        <v>22</v>
      </c>
      <c r="D890" t="s">
        <v>65</v>
      </c>
      <c r="E890" t="s">
        <v>27</v>
      </c>
      <c r="F890" s="5">
        <v>87</v>
      </c>
      <c r="G890" s="19">
        <v>1827</v>
      </c>
    </row>
    <row r="891" spans="1:7" x14ac:dyDescent="0.35">
      <c r="A891">
        <v>1996</v>
      </c>
      <c r="B891">
        <v>2</v>
      </c>
      <c r="C891">
        <v>1</v>
      </c>
      <c r="D891" t="s">
        <v>43</v>
      </c>
      <c r="E891" t="s">
        <v>34</v>
      </c>
      <c r="F891" s="5">
        <v>84</v>
      </c>
      <c r="G891" s="19">
        <v>1205.9999957084599</v>
      </c>
    </row>
    <row r="892" spans="1:7" x14ac:dyDescent="0.35">
      <c r="A892">
        <v>1996</v>
      </c>
      <c r="B892">
        <v>2</v>
      </c>
      <c r="C892">
        <v>3</v>
      </c>
      <c r="D892" t="s">
        <v>98</v>
      </c>
      <c r="E892" t="s">
        <v>39</v>
      </c>
      <c r="F892" s="5">
        <v>79</v>
      </c>
      <c r="G892" s="19">
        <v>790</v>
      </c>
    </row>
    <row r="893" spans="1:7" x14ac:dyDescent="0.35">
      <c r="A893">
        <v>1996</v>
      </c>
      <c r="B893">
        <v>2</v>
      </c>
      <c r="C893">
        <v>31</v>
      </c>
      <c r="D893" t="s">
        <v>57</v>
      </c>
      <c r="E893" t="s">
        <v>24</v>
      </c>
      <c r="F893" s="5">
        <v>74</v>
      </c>
      <c r="G893" s="19">
        <v>893.74999953433803</v>
      </c>
    </row>
    <row r="894" spans="1:7" x14ac:dyDescent="0.35">
      <c r="A894">
        <v>1996</v>
      </c>
      <c r="B894">
        <v>2</v>
      </c>
      <c r="C894">
        <v>38</v>
      </c>
      <c r="D894" t="s">
        <v>85</v>
      </c>
      <c r="E894" t="s">
        <v>34</v>
      </c>
      <c r="F894" s="5">
        <v>70</v>
      </c>
      <c r="G894" s="19">
        <v>18049.749994110301</v>
      </c>
    </row>
    <row r="895" spans="1:7" x14ac:dyDescent="0.35">
      <c r="A895">
        <v>1996</v>
      </c>
      <c r="B895">
        <v>2</v>
      </c>
      <c r="C895">
        <v>57</v>
      </c>
      <c r="D895" t="s">
        <v>76</v>
      </c>
      <c r="E895" t="s">
        <v>27</v>
      </c>
      <c r="F895" s="5">
        <v>64</v>
      </c>
      <c r="G895" s="19">
        <v>1238.24999985471</v>
      </c>
    </row>
    <row r="896" spans="1:7" x14ac:dyDescent="0.35">
      <c r="A896">
        <v>1996</v>
      </c>
      <c r="B896">
        <v>2</v>
      </c>
      <c r="C896">
        <v>2</v>
      </c>
      <c r="D896" t="s">
        <v>33</v>
      </c>
      <c r="E896" t="s">
        <v>34</v>
      </c>
      <c r="F896" s="5">
        <v>62</v>
      </c>
      <c r="G896" s="19">
        <v>1127.6499992497199</v>
      </c>
    </row>
    <row r="897" spans="1:7" x14ac:dyDescent="0.35">
      <c r="A897">
        <v>1996</v>
      </c>
      <c r="B897">
        <v>2</v>
      </c>
      <c r="C897">
        <v>42</v>
      </c>
      <c r="D897" t="s">
        <v>68</v>
      </c>
      <c r="E897" t="s">
        <v>27</v>
      </c>
      <c r="F897" s="5">
        <v>62</v>
      </c>
      <c r="G897" s="19">
        <v>809.19999912381104</v>
      </c>
    </row>
    <row r="898" spans="1:7" x14ac:dyDescent="0.35">
      <c r="A898">
        <v>1996</v>
      </c>
      <c r="B898">
        <v>2</v>
      </c>
      <c r="C898">
        <v>37</v>
      </c>
      <c r="D898" t="s">
        <v>61</v>
      </c>
      <c r="E898" t="s">
        <v>36</v>
      </c>
      <c r="F898" s="5">
        <v>60</v>
      </c>
      <c r="G898" s="19">
        <v>1247.99999535083</v>
      </c>
    </row>
    <row r="899" spans="1:7" x14ac:dyDescent="0.35">
      <c r="A899">
        <v>1996</v>
      </c>
      <c r="B899">
        <v>2</v>
      </c>
      <c r="C899">
        <v>35</v>
      </c>
      <c r="D899" t="s">
        <v>49</v>
      </c>
      <c r="E899" t="s">
        <v>34</v>
      </c>
      <c r="F899" s="5">
        <v>59</v>
      </c>
      <c r="G899" s="19">
        <v>1016.99999932944</v>
      </c>
    </row>
    <row r="900" spans="1:7" x14ac:dyDescent="0.35">
      <c r="A900">
        <v>1996</v>
      </c>
      <c r="B900">
        <v>2</v>
      </c>
      <c r="C900">
        <v>39</v>
      </c>
      <c r="D900" t="s">
        <v>87</v>
      </c>
      <c r="E900" t="s">
        <v>34</v>
      </c>
      <c r="F900" s="5">
        <v>59</v>
      </c>
      <c r="G900" s="19">
        <v>1025.99999946355</v>
      </c>
    </row>
    <row r="901" spans="1:7" x14ac:dyDescent="0.35">
      <c r="A901">
        <v>1996</v>
      </c>
      <c r="B901">
        <v>2</v>
      </c>
      <c r="C901">
        <v>71</v>
      </c>
      <c r="D901" t="s">
        <v>40</v>
      </c>
      <c r="E901" t="s">
        <v>24</v>
      </c>
      <c r="F901" s="5">
        <v>55</v>
      </c>
      <c r="G901" s="19">
        <v>945.99999647587504</v>
      </c>
    </row>
    <row r="902" spans="1:7" x14ac:dyDescent="0.35">
      <c r="A902">
        <v>1996</v>
      </c>
      <c r="B902">
        <v>2</v>
      </c>
      <c r="C902">
        <v>72</v>
      </c>
      <c r="D902" t="s">
        <v>42</v>
      </c>
      <c r="E902" t="s">
        <v>24</v>
      </c>
      <c r="F902" s="5">
        <v>55</v>
      </c>
      <c r="G902" s="19">
        <v>1722.59999714791</v>
      </c>
    </row>
    <row r="903" spans="1:7" x14ac:dyDescent="0.35">
      <c r="A903">
        <v>1996</v>
      </c>
      <c r="B903">
        <v>2</v>
      </c>
      <c r="C903">
        <v>77</v>
      </c>
      <c r="D903" t="s">
        <v>107</v>
      </c>
      <c r="E903" t="s">
        <v>39</v>
      </c>
      <c r="F903" s="5">
        <v>52</v>
      </c>
      <c r="G903" s="19">
        <v>651.29999963194098</v>
      </c>
    </row>
    <row r="904" spans="1:7" x14ac:dyDescent="0.35">
      <c r="A904">
        <v>1996</v>
      </c>
      <c r="B904">
        <v>2</v>
      </c>
      <c r="C904">
        <v>41</v>
      </c>
      <c r="D904" t="s">
        <v>44</v>
      </c>
      <c r="E904" t="s">
        <v>36</v>
      </c>
      <c r="F904" s="5">
        <v>52</v>
      </c>
      <c r="G904" s="19">
        <v>501.8</v>
      </c>
    </row>
    <row r="905" spans="1:7" x14ac:dyDescent="0.35">
      <c r="A905">
        <v>1996</v>
      </c>
      <c r="B905">
        <v>2</v>
      </c>
      <c r="C905">
        <v>25</v>
      </c>
      <c r="D905" t="s">
        <v>80</v>
      </c>
      <c r="E905" t="s">
        <v>31</v>
      </c>
      <c r="F905" s="5">
        <v>51</v>
      </c>
      <c r="G905" s="19">
        <v>620.199997559189</v>
      </c>
    </row>
    <row r="906" spans="1:7" x14ac:dyDescent="0.35">
      <c r="A906">
        <v>1996</v>
      </c>
      <c r="B906">
        <v>2</v>
      </c>
      <c r="C906">
        <v>16</v>
      </c>
      <c r="D906" t="s">
        <v>46</v>
      </c>
      <c r="E906" t="s">
        <v>31</v>
      </c>
      <c r="F906" s="5">
        <v>50</v>
      </c>
      <c r="G906" s="19">
        <v>872.5</v>
      </c>
    </row>
    <row r="907" spans="1:7" x14ac:dyDescent="0.35">
      <c r="A907">
        <v>1996</v>
      </c>
      <c r="B907">
        <v>2</v>
      </c>
      <c r="C907">
        <v>36</v>
      </c>
      <c r="D907" t="s">
        <v>45</v>
      </c>
      <c r="E907" t="s">
        <v>36</v>
      </c>
      <c r="F907" s="5">
        <v>50</v>
      </c>
      <c r="G907" s="19">
        <v>712.5</v>
      </c>
    </row>
    <row r="908" spans="1:7" x14ac:dyDescent="0.35">
      <c r="A908">
        <v>1996</v>
      </c>
      <c r="B908">
        <v>2</v>
      </c>
      <c r="C908">
        <v>68</v>
      </c>
      <c r="D908" t="s">
        <v>37</v>
      </c>
      <c r="E908" t="s">
        <v>31</v>
      </c>
      <c r="F908" s="5">
        <v>44</v>
      </c>
      <c r="G908" s="19">
        <v>550</v>
      </c>
    </row>
    <row r="909" spans="1:7" x14ac:dyDescent="0.35">
      <c r="A909">
        <v>1996</v>
      </c>
      <c r="B909">
        <v>2</v>
      </c>
      <c r="C909">
        <v>43</v>
      </c>
      <c r="D909" t="s">
        <v>105</v>
      </c>
      <c r="E909" t="s">
        <v>34</v>
      </c>
      <c r="F909" s="5">
        <v>41</v>
      </c>
      <c r="G909" s="19">
        <v>1747.99999451637</v>
      </c>
    </row>
    <row r="910" spans="1:7" x14ac:dyDescent="0.35">
      <c r="A910">
        <v>1996</v>
      </c>
      <c r="B910">
        <v>2</v>
      </c>
      <c r="C910">
        <v>24</v>
      </c>
      <c r="D910" t="s">
        <v>77</v>
      </c>
      <c r="E910" t="s">
        <v>34</v>
      </c>
      <c r="F910" s="5">
        <v>40</v>
      </c>
      <c r="G910" s="19">
        <v>135</v>
      </c>
    </row>
    <row r="911" spans="1:7" x14ac:dyDescent="0.35">
      <c r="A911">
        <v>1996</v>
      </c>
      <c r="B911">
        <v>2</v>
      </c>
      <c r="C911">
        <v>47</v>
      </c>
      <c r="D911" t="s">
        <v>72</v>
      </c>
      <c r="E911" t="s">
        <v>31</v>
      </c>
      <c r="F911" s="5">
        <v>40</v>
      </c>
      <c r="G911" s="19">
        <v>285</v>
      </c>
    </row>
    <row r="912" spans="1:7" x14ac:dyDescent="0.35">
      <c r="A912">
        <v>1996</v>
      </c>
      <c r="B912">
        <v>2</v>
      </c>
      <c r="C912">
        <v>45</v>
      </c>
      <c r="D912" t="s">
        <v>60</v>
      </c>
      <c r="E912" t="s">
        <v>36</v>
      </c>
      <c r="F912" s="5">
        <v>36</v>
      </c>
      <c r="G912" s="19">
        <v>273.59999898076001</v>
      </c>
    </row>
    <row r="913" spans="1:7" x14ac:dyDescent="0.35">
      <c r="A913">
        <v>1996</v>
      </c>
      <c r="B913">
        <v>2</v>
      </c>
      <c r="C913">
        <v>11</v>
      </c>
      <c r="D913" t="s">
        <v>92</v>
      </c>
      <c r="E913" t="s">
        <v>24</v>
      </c>
      <c r="F913" s="5">
        <v>35</v>
      </c>
      <c r="G913" s="19">
        <v>692.999999374151</v>
      </c>
    </row>
    <row r="914" spans="1:7" x14ac:dyDescent="0.35">
      <c r="A914">
        <v>1996</v>
      </c>
      <c r="B914">
        <v>2</v>
      </c>
      <c r="C914">
        <v>18</v>
      </c>
      <c r="D914" t="s">
        <v>97</v>
      </c>
      <c r="E914" t="s">
        <v>36</v>
      </c>
      <c r="F914" s="5">
        <v>35</v>
      </c>
      <c r="G914" s="19">
        <v>1796.875</v>
      </c>
    </row>
    <row r="915" spans="1:7" x14ac:dyDescent="0.35">
      <c r="A915">
        <v>1996</v>
      </c>
      <c r="B915">
        <v>2</v>
      </c>
      <c r="C915">
        <v>46</v>
      </c>
      <c r="D915" t="s">
        <v>64</v>
      </c>
      <c r="E915" t="s">
        <v>36</v>
      </c>
      <c r="F915" s="5">
        <v>35</v>
      </c>
      <c r="G915" s="19">
        <v>420</v>
      </c>
    </row>
    <row r="916" spans="1:7" x14ac:dyDescent="0.35">
      <c r="A916">
        <v>1996</v>
      </c>
      <c r="B916">
        <v>2</v>
      </c>
      <c r="C916">
        <v>54</v>
      </c>
      <c r="D916" t="s">
        <v>74</v>
      </c>
      <c r="E916" t="s">
        <v>21</v>
      </c>
      <c r="F916" s="5">
        <v>35</v>
      </c>
      <c r="G916" s="19">
        <v>195.5625</v>
      </c>
    </row>
    <row r="917" spans="1:7" x14ac:dyDescent="0.35">
      <c r="A917">
        <v>1996</v>
      </c>
      <c r="B917">
        <v>2</v>
      </c>
      <c r="C917">
        <v>5</v>
      </c>
      <c r="D917" t="s">
        <v>51</v>
      </c>
      <c r="E917" t="s">
        <v>39</v>
      </c>
      <c r="F917" s="5">
        <v>30</v>
      </c>
      <c r="G917" s="19">
        <v>640.5</v>
      </c>
    </row>
    <row r="918" spans="1:7" x14ac:dyDescent="0.35">
      <c r="A918">
        <v>1996</v>
      </c>
      <c r="B918">
        <v>2</v>
      </c>
      <c r="C918">
        <v>61</v>
      </c>
      <c r="D918" t="s">
        <v>47</v>
      </c>
      <c r="E918" t="s">
        <v>39</v>
      </c>
      <c r="F918" s="5">
        <v>30</v>
      </c>
      <c r="G918" s="19">
        <v>726.74999490380196</v>
      </c>
    </row>
    <row r="919" spans="1:7" x14ac:dyDescent="0.35">
      <c r="A919">
        <v>1996</v>
      </c>
      <c r="B919">
        <v>2</v>
      </c>
      <c r="C919">
        <v>19</v>
      </c>
      <c r="D919" t="s">
        <v>71</v>
      </c>
      <c r="E919" t="s">
        <v>31</v>
      </c>
      <c r="F919" s="5">
        <v>29</v>
      </c>
      <c r="G919" s="19">
        <v>244.71999967098199</v>
      </c>
    </row>
    <row r="920" spans="1:7" x14ac:dyDescent="0.35">
      <c r="A920">
        <v>1996</v>
      </c>
      <c r="B920">
        <v>2</v>
      </c>
      <c r="C920">
        <v>53</v>
      </c>
      <c r="D920" t="s">
        <v>25</v>
      </c>
      <c r="E920" t="s">
        <v>21</v>
      </c>
      <c r="F920" s="5">
        <v>29</v>
      </c>
      <c r="G920" s="19">
        <v>921.67999956011704</v>
      </c>
    </row>
    <row r="921" spans="1:7" x14ac:dyDescent="0.35">
      <c r="A921">
        <v>1996</v>
      </c>
      <c r="B921">
        <v>2</v>
      </c>
      <c r="C921">
        <v>7</v>
      </c>
      <c r="D921" t="s">
        <v>58</v>
      </c>
      <c r="E921" t="s">
        <v>59</v>
      </c>
      <c r="F921" s="5">
        <v>25</v>
      </c>
      <c r="G921" s="19">
        <v>689.99999910592999</v>
      </c>
    </row>
    <row r="922" spans="1:7" x14ac:dyDescent="0.35">
      <c r="A922">
        <v>1996</v>
      </c>
      <c r="B922">
        <v>2</v>
      </c>
      <c r="C922">
        <v>4</v>
      </c>
      <c r="D922" t="s">
        <v>109</v>
      </c>
      <c r="E922" t="s">
        <v>39</v>
      </c>
      <c r="F922" s="5">
        <v>21</v>
      </c>
      <c r="G922" s="19">
        <v>462</v>
      </c>
    </row>
    <row r="923" spans="1:7" x14ac:dyDescent="0.35">
      <c r="A923">
        <v>1996</v>
      </c>
      <c r="B923">
        <v>2</v>
      </c>
      <c r="C923">
        <v>8</v>
      </c>
      <c r="D923" t="s">
        <v>106</v>
      </c>
      <c r="E923" t="s">
        <v>39</v>
      </c>
      <c r="F923" s="5">
        <v>20</v>
      </c>
      <c r="G923" s="19">
        <v>800</v>
      </c>
    </row>
    <row r="924" spans="1:7" x14ac:dyDescent="0.35">
      <c r="A924">
        <v>1996</v>
      </c>
      <c r="B924">
        <v>2</v>
      </c>
      <c r="C924">
        <v>30</v>
      </c>
      <c r="D924" t="s">
        <v>91</v>
      </c>
      <c r="E924" t="s">
        <v>36</v>
      </c>
      <c r="F924" s="5">
        <v>20</v>
      </c>
      <c r="G924" s="19">
        <v>491.909999614208</v>
      </c>
    </row>
    <row r="925" spans="1:7" x14ac:dyDescent="0.35">
      <c r="A925">
        <v>1996</v>
      </c>
      <c r="B925">
        <v>2</v>
      </c>
      <c r="C925">
        <v>32</v>
      </c>
      <c r="D925" t="s">
        <v>100</v>
      </c>
      <c r="E925" t="s">
        <v>24</v>
      </c>
      <c r="F925" s="5">
        <v>20</v>
      </c>
      <c r="G925" s="19">
        <v>640</v>
      </c>
    </row>
    <row r="926" spans="1:7" x14ac:dyDescent="0.35">
      <c r="A926">
        <v>1996</v>
      </c>
      <c r="B926">
        <v>2</v>
      </c>
      <c r="C926">
        <v>33</v>
      </c>
      <c r="D926" t="s">
        <v>78</v>
      </c>
      <c r="E926" t="s">
        <v>24</v>
      </c>
      <c r="F926" s="5">
        <v>20</v>
      </c>
      <c r="G926" s="19">
        <v>48.499999940395298</v>
      </c>
    </row>
    <row r="927" spans="1:7" x14ac:dyDescent="0.35">
      <c r="A927">
        <v>1996</v>
      </c>
      <c r="B927">
        <v>2</v>
      </c>
      <c r="C927">
        <v>75</v>
      </c>
      <c r="D927" t="s">
        <v>54</v>
      </c>
      <c r="E927" t="s">
        <v>34</v>
      </c>
      <c r="F927" s="5">
        <v>20</v>
      </c>
      <c r="G927" s="19">
        <v>155</v>
      </c>
    </row>
    <row r="928" spans="1:7" x14ac:dyDescent="0.35">
      <c r="A928">
        <v>1996</v>
      </c>
      <c r="B928">
        <v>2</v>
      </c>
      <c r="C928">
        <v>52</v>
      </c>
      <c r="D928" t="s">
        <v>122</v>
      </c>
      <c r="E928" t="s">
        <v>27</v>
      </c>
      <c r="F928" s="5">
        <v>20</v>
      </c>
      <c r="G928" s="19">
        <v>140</v>
      </c>
    </row>
    <row r="929" spans="1:7" x14ac:dyDescent="0.35">
      <c r="A929">
        <v>1996</v>
      </c>
      <c r="B929">
        <v>2</v>
      </c>
      <c r="C929">
        <v>74</v>
      </c>
      <c r="D929" t="s">
        <v>94</v>
      </c>
      <c r="E929" t="s">
        <v>59</v>
      </c>
      <c r="F929" s="5">
        <v>20</v>
      </c>
      <c r="G929" s="19">
        <v>200</v>
      </c>
    </row>
    <row r="930" spans="1:7" x14ac:dyDescent="0.35">
      <c r="A930">
        <v>1996</v>
      </c>
      <c r="B930">
        <v>2</v>
      </c>
      <c r="C930">
        <v>29</v>
      </c>
      <c r="D930" t="s">
        <v>20</v>
      </c>
      <c r="E930" t="s">
        <v>21</v>
      </c>
      <c r="F930" s="5">
        <v>18</v>
      </c>
      <c r="G930" s="19">
        <v>1869.22899926215</v>
      </c>
    </row>
    <row r="931" spans="1:7" x14ac:dyDescent="0.35">
      <c r="A931">
        <v>1996</v>
      </c>
      <c r="B931">
        <v>2</v>
      </c>
      <c r="C931">
        <v>44</v>
      </c>
      <c r="D931" t="s">
        <v>52</v>
      </c>
      <c r="E931" t="s">
        <v>39</v>
      </c>
      <c r="F931" s="5">
        <v>16</v>
      </c>
      <c r="G931" s="19">
        <v>248.959999072551</v>
      </c>
    </row>
    <row r="932" spans="1:7" x14ac:dyDescent="0.35">
      <c r="A932">
        <v>1996</v>
      </c>
      <c r="B932">
        <v>2</v>
      </c>
      <c r="C932">
        <v>65</v>
      </c>
      <c r="D932" t="s">
        <v>88</v>
      </c>
      <c r="E932" t="s">
        <v>39</v>
      </c>
      <c r="F932" s="5">
        <v>15</v>
      </c>
      <c r="G932" s="19">
        <v>268.387498117983</v>
      </c>
    </row>
    <row r="933" spans="1:7" x14ac:dyDescent="0.35">
      <c r="A933">
        <v>1996</v>
      </c>
      <c r="B933">
        <v>2</v>
      </c>
      <c r="C933">
        <v>51</v>
      </c>
      <c r="D933" t="s">
        <v>66</v>
      </c>
      <c r="E933" t="s">
        <v>59</v>
      </c>
      <c r="F933" s="5">
        <v>13</v>
      </c>
      <c r="G933" s="19">
        <v>636</v>
      </c>
    </row>
    <row r="934" spans="1:7" x14ac:dyDescent="0.35">
      <c r="A934">
        <v>1996</v>
      </c>
      <c r="B934">
        <v>2</v>
      </c>
      <c r="C934">
        <v>27</v>
      </c>
      <c r="D934" t="s">
        <v>89</v>
      </c>
      <c r="E934" t="s">
        <v>31</v>
      </c>
      <c r="F934" s="5">
        <v>10</v>
      </c>
      <c r="G934" s="19">
        <v>439</v>
      </c>
    </row>
    <row r="935" spans="1:7" x14ac:dyDescent="0.35">
      <c r="A935">
        <v>1996</v>
      </c>
      <c r="B935">
        <v>2</v>
      </c>
      <c r="C935">
        <v>48</v>
      </c>
      <c r="D935" t="s">
        <v>95</v>
      </c>
      <c r="E935" t="s">
        <v>31</v>
      </c>
      <c r="F935" s="5">
        <v>8</v>
      </c>
      <c r="G935" s="19">
        <v>86.699999392032595</v>
      </c>
    </row>
    <row r="936" spans="1:7" x14ac:dyDescent="0.35">
      <c r="A936">
        <v>1996</v>
      </c>
      <c r="B936">
        <v>2</v>
      </c>
      <c r="C936">
        <v>6</v>
      </c>
      <c r="D936" t="s">
        <v>114</v>
      </c>
      <c r="E936" t="s">
        <v>39</v>
      </c>
      <c r="F936" s="5">
        <v>6</v>
      </c>
      <c r="G936" s="19">
        <v>150</v>
      </c>
    </row>
    <row r="937" spans="1:7" x14ac:dyDescent="0.35">
      <c r="A937">
        <v>1996</v>
      </c>
      <c r="B937">
        <v>2</v>
      </c>
      <c r="C937">
        <v>17</v>
      </c>
      <c r="D937" t="s">
        <v>22</v>
      </c>
      <c r="E937" t="s">
        <v>21</v>
      </c>
      <c r="F937" s="5">
        <v>6</v>
      </c>
      <c r="G937" s="19">
        <v>234</v>
      </c>
    </row>
    <row r="938" spans="1:7" x14ac:dyDescent="0.35">
      <c r="A938">
        <v>1996</v>
      </c>
      <c r="B938">
        <v>2</v>
      </c>
      <c r="C938">
        <v>20</v>
      </c>
      <c r="D938" t="s">
        <v>86</v>
      </c>
      <c r="E938" t="s">
        <v>31</v>
      </c>
      <c r="F938" s="5">
        <v>5</v>
      </c>
      <c r="G938" s="19">
        <v>405</v>
      </c>
    </row>
    <row r="939" spans="1:7" x14ac:dyDescent="0.35">
      <c r="A939">
        <v>1996</v>
      </c>
      <c r="B939">
        <v>2</v>
      </c>
      <c r="C939">
        <v>9</v>
      </c>
      <c r="D939" t="s">
        <v>108</v>
      </c>
      <c r="E939" t="s">
        <v>21</v>
      </c>
      <c r="F939" s="5">
        <v>3</v>
      </c>
      <c r="G939" s="19">
        <v>291</v>
      </c>
    </row>
    <row r="940" spans="1:7" x14ac:dyDescent="0.35">
      <c r="A940">
        <v>1996</v>
      </c>
      <c r="B940">
        <v>3</v>
      </c>
      <c r="C940">
        <v>29</v>
      </c>
      <c r="D940" t="s">
        <v>20</v>
      </c>
      <c r="E940" t="s">
        <v>21</v>
      </c>
      <c r="F940" s="5">
        <v>164</v>
      </c>
      <c r="G940" s="19">
        <v>18444.71</v>
      </c>
    </row>
    <row r="941" spans="1:7" x14ac:dyDescent="0.35">
      <c r="A941">
        <v>1996</v>
      </c>
      <c r="B941">
        <v>3</v>
      </c>
      <c r="C941">
        <v>24</v>
      </c>
      <c r="D941" t="s">
        <v>77</v>
      </c>
      <c r="E941" t="s">
        <v>34</v>
      </c>
      <c r="F941" s="5">
        <v>146</v>
      </c>
      <c r="G941" s="19">
        <v>650.25</v>
      </c>
    </row>
    <row r="942" spans="1:7" x14ac:dyDescent="0.35">
      <c r="A942">
        <v>1996</v>
      </c>
      <c r="B942">
        <v>3</v>
      </c>
      <c r="C942">
        <v>75</v>
      </c>
      <c r="D942" t="s">
        <v>54</v>
      </c>
      <c r="E942" t="s">
        <v>34</v>
      </c>
      <c r="F942" s="5">
        <v>134</v>
      </c>
      <c r="G942" s="19">
        <v>991.999999307096</v>
      </c>
    </row>
    <row r="943" spans="1:7" x14ac:dyDescent="0.35">
      <c r="A943">
        <v>1996</v>
      </c>
      <c r="B943">
        <v>3</v>
      </c>
      <c r="C943">
        <v>39</v>
      </c>
      <c r="D943" t="s">
        <v>87</v>
      </c>
      <c r="E943" t="s">
        <v>34</v>
      </c>
      <c r="F943" s="5">
        <v>133</v>
      </c>
      <c r="G943" s="19">
        <v>2300.3999980688</v>
      </c>
    </row>
    <row r="944" spans="1:7" x14ac:dyDescent="0.35">
      <c r="A944">
        <v>1996</v>
      </c>
      <c r="B944">
        <v>3</v>
      </c>
      <c r="C944">
        <v>30</v>
      </c>
      <c r="D944" t="s">
        <v>91</v>
      </c>
      <c r="E944" t="s">
        <v>36</v>
      </c>
      <c r="F944" s="5">
        <v>126</v>
      </c>
      <c r="G944" s="19">
        <v>2983.8224997106499</v>
      </c>
    </row>
    <row r="945" spans="1:7" x14ac:dyDescent="0.35">
      <c r="A945">
        <v>1996</v>
      </c>
      <c r="B945">
        <v>3</v>
      </c>
      <c r="C945">
        <v>11</v>
      </c>
      <c r="D945" t="s">
        <v>92</v>
      </c>
      <c r="E945" t="s">
        <v>24</v>
      </c>
      <c r="F945" s="5">
        <v>115</v>
      </c>
      <c r="G945" s="19">
        <v>2205</v>
      </c>
    </row>
    <row r="946" spans="1:7" x14ac:dyDescent="0.35">
      <c r="A946">
        <v>1996</v>
      </c>
      <c r="B946">
        <v>3</v>
      </c>
      <c r="C946">
        <v>33</v>
      </c>
      <c r="D946" t="s">
        <v>78</v>
      </c>
      <c r="E946" t="s">
        <v>24</v>
      </c>
      <c r="F946" s="5">
        <v>105</v>
      </c>
      <c r="G946" s="19">
        <v>237.5</v>
      </c>
    </row>
    <row r="947" spans="1:7" x14ac:dyDescent="0.35">
      <c r="A947">
        <v>1996</v>
      </c>
      <c r="B947">
        <v>3</v>
      </c>
      <c r="C947">
        <v>40</v>
      </c>
      <c r="D947" t="s">
        <v>50</v>
      </c>
      <c r="E947" t="s">
        <v>36</v>
      </c>
      <c r="F947" s="5">
        <v>103</v>
      </c>
      <c r="G947" s="19">
        <v>1895.2</v>
      </c>
    </row>
    <row r="948" spans="1:7" x14ac:dyDescent="0.35">
      <c r="A948">
        <v>1996</v>
      </c>
      <c r="B948">
        <v>3</v>
      </c>
      <c r="C948">
        <v>21</v>
      </c>
      <c r="D948" t="s">
        <v>90</v>
      </c>
      <c r="E948" t="s">
        <v>31</v>
      </c>
      <c r="F948" s="5">
        <v>100</v>
      </c>
      <c r="G948" s="19">
        <v>979.99999970197598</v>
      </c>
    </row>
    <row r="949" spans="1:7" x14ac:dyDescent="0.35">
      <c r="A949">
        <v>1996</v>
      </c>
      <c r="B949">
        <v>3</v>
      </c>
      <c r="C949">
        <v>38</v>
      </c>
      <c r="D949" t="s">
        <v>85</v>
      </c>
      <c r="E949" t="s">
        <v>34</v>
      </c>
      <c r="F949" s="5">
        <v>100</v>
      </c>
      <c r="G949" s="19">
        <v>25559.499988220599</v>
      </c>
    </row>
    <row r="950" spans="1:7" x14ac:dyDescent="0.35">
      <c r="A950">
        <v>1996</v>
      </c>
      <c r="B950">
        <v>3</v>
      </c>
      <c r="C950">
        <v>60</v>
      </c>
      <c r="D950" t="s">
        <v>29</v>
      </c>
      <c r="E950" t="s">
        <v>24</v>
      </c>
      <c r="F950" s="5">
        <v>100</v>
      </c>
      <c r="G950" s="19">
        <v>3400</v>
      </c>
    </row>
    <row r="951" spans="1:7" x14ac:dyDescent="0.35">
      <c r="A951">
        <v>1996</v>
      </c>
      <c r="B951">
        <v>3</v>
      </c>
      <c r="C951">
        <v>17</v>
      </c>
      <c r="D951" t="s">
        <v>22</v>
      </c>
      <c r="E951" t="s">
        <v>21</v>
      </c>
      <c r="F951" s="5">
        <v>95</v>
      </c>
      <c r="G951" s="19">
        <v>3673.7999995350801</v>
      </c>
    </row>
    <row r="952" spans="1:7" x14ac:dyDescent="0.35">
      <c r="A952">
        <v>1996</v>
      </c>
      <c r="B952">
        <v>3</v>
      </c>
      <c r="C952">
        <v>1</v>
      </c>
      <c r="D952" t="s">
        <v>43</v>
      </c>
      <c r="E952" t="s">
        <v>34</v>
      </c>
      <c r="F952" s="5">
        <v>90</v>
      </c>
      <c r="G952" s="19">
        <v>1547.9999975860101</v>
      </c>
    </row>
    <row r="953" spans="1:7" x14ac:dyDescent="0.35">
      <c r="A953">
        <v>1996</v>
      </c>
      <c r="B953">
        <v>3</v>
      </c>
      <c r="C953">
        <v>49</v>
      </c>
      <c r="D953" t="s">
        <v>62</v>
      </c>
      <c r="E953" t="s">
        <v>31</v>
      </c>
      <c r="F953" s="5">
        <v>87</v>
      </c>
      <c r="G953" s="19">
        <v>1595.9999963641101</v>
      </c>
    </row>
    <row r="954" spans="1:7" x14ac:dyDescent="0.35">
      <c r="A954">
        <v>1996</v>
      </c>
      <c r="B954">
        <v>3</v>
      </c>
      <c r="C954">
        <v>70</v>
      </c>
      <c r="D954" t="s">
        <v>96</v>
      </c>
      <c r="E954" t="s">
        <v>34</v>
      </c>
      <c r="F954" s="5">
        <v>83</v>
      </c>
      <c r="G954" s="19">
        <v>1083.7499977648199</v>
      </c>
    </row>
    <row r="955" spans="1:7" x14ac:dyDescent="0.35">
      <c r="A955">
        <v>1996</v>
      </c>
      <c r="B955">
        <v>3</v>
      </c>
      <c r="C955">
        <v>10</v>
      </c>
      <c r="D955" t="s">
        <v>35</v>
      </c>
      <c r="E955" t="s">
        <v>36</v>
      </c>
      <c r="F955" s="5">
        <v>80</v>
      </c>
      <c r="G955" s="19">
        <v>2480</v>
      </c>
    </row>
    <row r="956" spans="1:7" x14ac:dyDescent="0.35">
      <c r="A956">
        <v>1996</v>
      </c>
      <c r="B956">
        <v>3</v>
      </c>
      <c r="C956">
        <v>23</v>
      </c>
      <c r="D956" t="s">
        <v>75</v>
      </c>
      <c r="E956" t="s">
        <v>27</v>
      </c>
      <c r="F956" s="5">
        <v>80</v>
      </c>
      <c r="G956" s="19">
        <v>665.99999919533695</v>
      </c>
    </row>
    <row r="957" spans="1:7" x14ac:dyDescent="0.35">
      <c r="A957">
        <v>1996</v>
      </c>
      <c r="B957">
        <v>3</v>
      </c>
      <c r="C957">
        <v>13</v>
      </c>
      <c r="D957" t="s">
        <v>56</v>
      </c>
      <c r="E957" t="s">
        <v>36</v>
      </c>
      <c r="F957" s="5">
        <v>73</v>
      </c>
      <c r="G957" s="19">
        <v>429.59999987483002</v>
      </c>
    </row>
    <row r="958" spans="1:7" x14ac:dyDescent="0.35">
      <c r="A958">
        <v>1996</v>
      </c>
      <c r="B958">
        <v>3</v>
      </c>
      <c r="C958">
        <v>77</v>
      </c>
      <c r="D958" t="s">
        <v>107</v>
      </c>
      <c r="E958" t="s">
        <v>39</v>
      </c>
      <c r="F958" s="5">
        <v>65</v>
      </c>
      <c r="G958" s="19">
        <v>845</v>
      </c>
    </row>
    <row r="959" spans="1:7" x14ac:dyDescent="0.35">
      <c r="A959">
        <v>1996</v>
      </c>
      <c r="B959">
        <v>3</v>
      </c>
      <c r="C959">
        <v>62</v>
      </c>
      <c r="D959" t="s">
        <v>30</v>
      </c>
      <c r="E959" t="s">
        <v>31</v>
      </c>
      <c r="F959" s="5">
        <v>64</v>
      </c>
      <c r="G959" s="19">
        <v>3061.5299975022599</v>
      </c>
    </row>
    <row r="960" spans="1:7" x14ac:dyDescent="0.35">
      <c r="A960">
        <v>1996</v>
      </c>
      <c r="B960">
        <v>3</v>
      </c>
      <c r="C960">
        <v>65</v>
      </c>
      <c r="D960" t="s">
        <v>88</v>
      </c>
      <c r="E960" t="s">
        <v>39</v>
      </c>
      <c r="F960" s="5">
        <v>64</v>
      </c>
      <c r="G960" s="19">
        <v>1312.46749948244</v>
      </c>
    </row>
    <row r="961" spans="1:7" x14ac:dyDescent="0.35">
      <c r="A961">
        <v>1996</v>
      </c>
      <c r="B961">
        <v>3</v>
      </c>
      <c r="C961">
        <v>16</v>
      </c>
      <c r="D961" t="s">
        <v>46</v>
      </c>
      <c r="E961" t="s">
        <v>31</v>
      </c>
      <c r="F961" s="5">
        <v>63</v>
      </c>
      <c r="G961" s="19">
        <v>958.00499984398402</v>
      </c>
    </row>
    <row r="962" spans="1:7" x14ac:dyDescent="0.35">
      <c r="A962">
        <v>1996</v>
      </c>
      <c r="B962">
        <v>3</v>
      </c>
      <c r="C962">
        <v>2</v>
      </c>
      <c r="D962" t="s">
        <v>33</v>
      </c>
      <c r="E962" t="s">
        <v>34</v>
      </c>
      <c r="F962" s="5">
        <v>61</v>
      </c>
      <c r="G962" s="19">
        <v>1059.25</v>
      </c>
    </row>
    <row r="963" spans="1:7" x14ac:dyDescent="0.35">
      <c r="A963">
        <v>1996</v>
      </c>
      <c r="B963">
        <v>3</v>
      </c>
      <c r="C963">
        <v>68</v>
      </c>
      <c r="D963" t="s">
        <v>37</v>
      </c>
      <c r="E963" t="s">
        <v>31</v>
      </c>
      <c r="F963" s="5">
        <v>58</v>
      </c>
      <c r="G963" s="19">
        <v>725</v>
      </c>
    </row>
    <row r="964" spans="1:7" x14ac:dyDescent="0.35">
      <c r="A964">
        <v>1996</v>
      </c>
      <c r="B964">
        <v>3</v>
      </c>
      <c r="C964">
        <v>71</v>
      </c>
      <c r="D964" t="s">
        <v>40</v>
      </c>
      <c r="E964" t="s">
        <v>24</v>
      </c>
      <c r="F964" s="5">
        <v>55</v>
      </c>
      <c r="G964" s="19">
        <v>1182.5</v>
      </c>
    </row>
    <row r="965" spans="1:7" x14ac:dyDescent="0.35">
      <c r="A965">
        <v>1996</v>
      </c>
      <c r="B965">
        <v>3</v>
      </c>
      <c r="C965">
        <v>6</v>
      </c>
      <c r="D965" t="s">
        <v>114</v>
      </c>
      <c r="E965" t="s">
        <v>39</v>
      </c>
      <c r="F965" s="5">
        <v>50</v>
      </c>
      <c r="G965" s="19">
        <v>1187.4999990686699</v>
      </c>
    </row>
    <row r="966" spans="1:7" x14ac:dyDescent="0.35">
      <c r="A966">
        <v>1996</v>
      </c>
      <c r="B966">
        <v>3</v>
      </c>
      <c r="C966">
        <v>69</v>
      </c>
      <c r="D966" t="s">
        <v>48</v>
      </c>
      <c r="E966" t="s">
        <v>24</v>
      </c>
      <c r="F966" s="5">
        <v>50</v>
      </c>
      <c r="G966" s="19">
        <v>1709.99999865889</v>
      </c>
    </row>
    <row r="967" spans="1:7" x14ac:dyDescent="0.35">
      <c r="A967">
        <v>1996</v>
      </c>
      <c r="B967">
        <v>3</v>
      </c>
      <c r="C967">
        <v>61</v>
      </c>
      <c r="D967" t="s">
        <v>47</v>
      </c>
      <c r="E967" t="s">
        <v>39</v>
      </c>
      <c r="F967" s="5">
        <v>50</v>
      </c>
      <c r="G967" s="19">
        <v>1253.9999974519001</v>
      </c>
    </row>
    <row r="968" spans="1:7" x14ac:dyDescent="0.35">
      <c r="A968">
        <v>1996</v>
      </c>
      <c r="B968">
        <v>3</v>
      </c>
      <c r="C968">
        <v>41</v>
      </c>
      <c r="D968" t="s">
        <v>44</v>
      </c>
      <c r="E968" t="s">
        <v>36</v>
      </c>
      <c r="F968" s="5">
        <v>49</v>
      </c>
      <c r="G968" s="19">
        <v>472.85</v>
      </c>
    </row>
    <row r="969" spans="1:7" x14ac:dyDescent="0.35">
      <c r="A969">
        <v>1996</v>
      </c>
      <c r="B969">
        <v>3</v>
      </c>
      <c r="C969">
        <v>18</v>
      </c>
      <c r="D969" t="s">
        <v>97</v>
      </c>
      <c r="E969" t="s">
        <v>36</v>
      </c>
      <c r="F969" s="5">
        <v>45</v>
      </c>
      <c r="G969" s="19">
        <v>2812.5</v>
      </c>
    </row>
    <row r="970" spans="1:7" x14ac:dyDescent="0.35">
      <c r="A970">
        <v>1996</v>
      </c>
      <c r="B970">
        <v>3</v>
      </c>
      <c r="C970">
        <v>54</v>
      </c>
      <c r="D970" t="s">
        <v>74</v>
      </c>
      <c r="E970" t="s">
        <v>21</v>
      </c>
      <c r="F970" s="5">
        <v>42</v>
      </c>
      <c r="G970" s="19">
        <v>277.13999857902502</v>
      </c>
    </row>
    <row r="971" spans="1:7" x14ac:dyDescent="0.35">
      <c r="A971">
        <v>1996</v>
      </c>
      <c r="B971">
        <v>3</v>
      </c>
      <c r="C971">
        <v>58</v>
      </c>
      <c r="D971" t="s">
        <v>79</v>
      </c>
      <c r="E971" t="s">
        <v>36</v>
      </c>
      <c r="F971" s="5">
        <v>42</v>
      </c>
      <c r="G971" s="19">
        <v>532.64999905228603</v>
      </c>
    </row>
    <row r="972" spans="1:7" x14ac:dyDescent="0.35">
      <c r="A972">
        <v>1996</v>
      </c>
      <c r="B972">
        <v>3</v>
      </c>
      <c r="C972">
        <v>55</v>
      </c>
      <c r="D972" t="s">
        <v>32</v>
      </c>
      <c r="E972" t="s">
        <v>21</v>
      </c>
      <c r="F972" s="5">
        <v>40</v>
      </c>
      <c r="G972" s="19">
        <v>839.99999552965096</v>
      </c>
    </row>
    <row r="973" spans="1:7" x14ac:dyDescent="0.35">
      <c r="A973">
        <v>1996</v>
      </c>
      <c r="B973">
        <v>3</v>
      </c>
      <c r="C973">
        <v>59</v>
      </c>
      <c r="D973" t="s">
        <v>23</v>
      </c>
      <c r="E973" t="s">
        <v>24</v>
      </c>
      <c r="F973" s="5">
        <v>40</v>
      </c>
      <c r="G973" s="19">
        <v>2089.99999836087</v>
      </c>
    </row>
    <row r="974" spans="1:7" x14ac:dyDescent="0.35">
      <c r="A974">
        <v>1996</v>
      </c>
      <c r="B974">
        <v>3</v>
      </c>
      <c r="C974">
        <v>19</v>
      </c>
      <c r="D974" t="s">
        <v>71</v>
      </c>
      <c r="E974" t="s">
        <v>31</v>
      </c>
      <c r="F974" s="5">
        <v>37</v>
      </c>
      <c r="G974" s="19">
        <v>340.4</v>
      </c>
    </row>
    <row r="975" spans="1:7" x14ac:dyDescent="0.35">
      <c r="A975">
        <v>1996</v>
      </c>
      <c r="B975">
        <v>3</v>
      </c>
      <c r="C975">
        <v>35</v>
      </c>
      <c r="D975" t="s">
        <v>49</v>
      </c>
      <c r="E975" t="s">
        <v>34</v>
      </c>
      <c r="F975" s="5">
        <v>37</v>
      </c>
      <c r="G975" s="19">
        <v>666</v>
      </c>
    </row>
    <row r="976" spans="1:7" x14ac:dyDescent="0.35">
      <c r="A976">
        <v>1996</v>
      </c>
      <c r="B976">
        <v>3</v>
      </c>
      <c r="C976">
        <v>56</v>
      </c>
      <c r="D976" t="s">
        <v>26</v>
      </c>
      <c r="E976" t="s">
        <v>27</v>
      </c>
      <c r="F976" s="5">
        <v>37</v>
      </c>
      <c r="G976" s="19">
        <v>1366.09999940544</v>
      </c>
    </row>
    <row r="977" spans="1:7" x14ac:dyDescent="0.35">
      <c r="A977">
        <v>1996</v>
      </c>
      <c r="B977">
        <v>3</v>
      </c>
      <c r="C977">
        <v>31</v>
      </c>
      <c r="D977" t="s">
        <v>57</v>
      </c>
      <c r="E977" t="s">
        <v>24</v>
      </c>
      <c r="F977" s="5">
        <v>35</v>
      </c>
      <c r="G977" s="19">
        <v>437.5</v>
      </c>
    </row>
    <row r="978" spans="1:7" x14ac:dyDescent="0.35">
      <c r="A978">
        <v>1996</v>
      </c>
      <c r="B978">
        <v>3</v>
      </c>
      <c r="C978">
        <v>64</v>
      </c>
      <c r="D978" t="s">
        <v>53</v>
      </c>
      <c r="E978" t="s">
        <v>27</v>
      </c>
      <c r="F978" s="5">
        <v>35</v>
      </c>
      <c r="G978" s="19">
        <v>1138.8124996284</v>
      </c>
    </row>
    <row r="979" spans="1:7" x14ac:dyDescent="0.35">
      <c r="A979">
        <v>1996</v>
      </c>
      <c r="B979">
        <v>3</v>
      </c>
      <c r="C979">
        <v>7</v>
      </c>
      <c r="D979" t="s">
        <v>58</v>
      </c>
      <c r="E979" t="s">
        <v>59</v>
      </c>
      <c r="F979" s="5">
        <v>32</v>
      </c>
      <c r="G979" s="19">
        <v>929.99999955296505</v>
      </c>
    </row>
    <row r="980" spans="1:7" x14ac:dyDescent="0.35">
      <c r="A980">
        <v>1996</v>
      </c>
      <c r="B980">
        <v>3</v>
      </c>
      <c r="C980">
        <v>4</v>
      </c>
      <c r="D980" t="s">
        <v>109</v>
      </c>
      <c r="E980" t="s">
        <v>39</v>
      </c>
      <c r="F980" s="5">
        <v>30</v>
      </c>
      <c r="G980" s="19">
        <v>495</v>
      </c>
    </row>
    <row r="981" spans="1:7" x14ac:dyDescent="0.35">
      <c r="A981">
        <v>1996</v>
      </c>
      <c r="B981">
        <v>3</v>
      </c>
      <c r="C981">
        <v>8</v>
      </c>
      <c r="D981" t="s">
        <v>106</v>
      </c>
      <c r="E981" t="s">
        <v>39</v>
      </c>
      <c r="F981" s="5">
        <v>30</v>
      </c>
      <c r="G981" s="19">
        <v>1200</v>
      </c>
    </row>
    <row r="982" spans="1:7" x14ac:dyDescent="0.35">
      <c r="A982">
        <v>1996</v>
      </c>
      <c r="B982">
        <v>3</v>
      </c>
      <c r="C982">
        <v>67</v>
      </c>
      <c r="D982" t="s">
        <v>137</v>
      </c>
      <c r="E982" t="s">
        <v>34</v>
      </c>
      <c r="F982" s="5">
        <v>30</v>
      </c>
      <c r="G982" s="19">
        <v>420</v>
      </c>
    </row>
    <row r="983" spans="1:7" x14ac:dyDescent="0.35">
      <c r="A983">
        <v>1996</v>
      </c>
      <c r="B983">
        <v>3</v>
      </c>
      <c r="C983">
        <v>42</v>
      </c>
      <c r="D983" t="s">
        <v>68</v>
      </c>
      <c r="E983" t="s">
        <v>27</v>
      </c>
      <c r="F983" s="5">
        <v>25</v>
      </c>
      <c r="G983" s="19">
        <v>350</v>
      </c>
    </row>
    <row r="984" spans="1:7" x14ac:dyDescent="0.35">
      <c r="A984">
        <v>1996</v>
      </c>
      <c r="B984">
        <v>3</v>
      </c>
      <c r="C984">
        <v>52</v>
      </c>
      <c r="D984" t="s">
        <v>122</v>
      </c>
      <c r="E984" t="s">
        <v>27</v>
      </c>
      <c r="F984" s="5">
        <v>22</v>
      </c>
      <c r="G984" s="19">
        <v>149.099999926984</v>
      </c>
    </row>
    <row r="985" spans="1:7" x14ac:dyDescent="0.35">
      <c r="A985">
        <v>1996</v>
      </c>
      <c r="B985">
        <v>3</v>
      </c>
      <c r="C985">
        <v>46</v>
      </c>
      <c r="D985" t="s">
        <v>64</v>
      </c>
      <c r="E985" t="s">
        <v>36</v>
      </c>
      <c r="F985" s="5">
        <v>21</v>
      </c>
      <c r="G985" s="19">
        <v>252</v>
      </c>
    </row>
    <row r="986" spans="1:7" x14ac:dyDescent="0.35">
      <c r="A986">
        <v>1996</v>
      </c>
      <c r="B986">
        <v>3</v>
      </c>
      <c r="C986">
        <v>47</v>
      </c>
      <c r="D986" t="s">
        <v>72</v>
      </c>
      <c r="E986" t="s">
        <v>31</v>
      </c>
      <c r="F986" s="5">
        <v>21</v>
      </c>
      <c r="G986" s="19">
        <v>179.54999970272101</v>
      </c>
    </row>
    <row r="987" spans="1:7" x14ac:dyDescent="0.35">
      <c r="A987">
        <v>1996</v>
      </c>
      <c r="B987">
        <v>3</v>
      </c>
      <c r="C987">
        <v>20</v>
      </c>
      <c r="D987" t="s">
        <v>86</v>
      </c>
      <c r="E987" t="s">
        <v>31</v>
      </c>
      <c r="F987" s="5">
        <v>20</v>
      </c>
      <c r="G987" s="19">
        <v>1538.999998793</v>
      </c>
    </row>
    <row r="988" spans="1:7" x14ac:dyDescent="0.35">
      <c r="A988">
        <v>1996</v>
      </c>
      <c r="B988">
        <v>3</v>
      </c>
      <c r="C988">
        <v>26</v>
      </c>
      <c r="D988" t="s">
        <v>41</v>
      </c>
      <c r="E988" t="s">
        <v>31</v>
      </c>
      <c r="F988" s="5">
        <v>20</v>
      </c>
      <c r="G988" s="19">
        <v>624.6</v>
      </c>
    </row>
    <row r="989" spans="1:7" x14ac:dyDescent="0.35">
      <c r="A989">
        <v>1996</v>
      </c>
      <c r="B989">
        <v>3</v>
      </c>
      <c r="C989">
        <v>36</v>
      </c>
      <c r="D989" t="s">
        <v>45</v>
      </c>
      <c r="E989" t="s">
        <v>36</v>
      </c>
      <c r="F989" s="5">
        <v>20</v>
      </c>
      <c r="G989" s="19">
        <v>380</v>
      </c>
    </row>
    <row r="990" spans="1:7" x14ac:dyDescent="0.35">
      <c r="A990">
        <v>1996</v>
      </c>
      <c r="B990">
        <v>3</v>
      </c>
      <c r="C990">
        <v>57</v>
      </c>
      <c r="D990" t="s">
        <v>76</v>
      </c>
      <c r="E990" t="s">
        <v>27</v>
      </c>
      <c r="F990" s="5">
        <v>20</v>
      </c>
      <c r="G990" s="19">
        <v>390</v>
      </c>
    </row>
    <row r="991" spans="1:7" x14ac:dyDescent="0.35">
      <c r="A991">
        <v>1996</v>
      </c>
      <c r="B991">
        <v>3</v>
      </c>
      <c r="C991">
        <v>45</v>
      </c>
      <c r="D991" t="s">
        <v>60</v>
      </c>
      <c r="E991" t="s">
        <v>36</v>
      </c>
      <c r="F991" s="5">
        <v>15</v>
      </c>
      <c r="G991" s="19">
        <v>142.5</v>
      </c>
    </row>
    <row r="992" spans="1:7" x14ac:dyDescent="0.35">
      <c r="A992">
        <v>1996</v>
      </c>
      <c r="B992">
        <v>3</v>
      </c>
      <c r="C992">
        <v>73</v>
      </c>
      <c r="D992" t="s">
        <v>73</v>
      </c>
      <c r="E992" t="s">
        <v>36</v>
      </c>
      <c r="F992" s="5">
        <v>10</v>
      </c>
      <c r="G992" s="19">
        <v>150</v>
      </c>
    </row>
    <row r="993" spans="1:7" x14ac:dyDescent="0.35">
      <c r="A993">
        <v>1996</v>
      </c>
      <c r="B993">
        <v>3</v>
      </c>
      <c r="C993">
        <v>34</v>
      </c>
      <c r="D993" t="s">
        <v>69</v>
      </c>
      <c r="E993" t="s">
        <v>34</v>
      </c>
      <c r="F993" s="5">
        <v>10</v>
      </c>
      <c r="G993" s="19">
        <v>140</v>
      </c>
    </row>
    <row r="994" spans="1:7" x14ac:dyDescent="0.35">
      <c r="A994">
        <v>1996</v>
      </c>
      <c r="B994">
        <v>3</v>
      </c>
      <c r="C994">
        <v>76</v>
      </c>
      <c r="D994" t="s">
        <v>55</v>
      </c>
      <c r="E994" t="s">
        <v>34</v>
      </c>
      <c r="F994" s="5">
        <v>10</v>
      </c>
      <c r="G994" s="19">
        <v>180</v>
      </c>
    </row>
    <row r="995" spans="1:7" x14ac:dyDescent="0.35">
      <c r="A995">
        <v>1996</v>
      </c>
      <c r="B995">
        <v>3</v>
      </c>
      <c r="C995">
        <v>32</v>
      </c>
      <c r="D995" t="s">
        <v>100</v>
      </c>
      <c r="E995" t="s">
        <v>24</v>
      </c>
      <c r="F995" s="5">
        <v>6</v>
      </c>
      <c r="G995" s="19">
        <v>192</v>
      </c>
    </row>
    <row r="996" spans="1:7" x14ac:dyDescent="0.35">
      <c r="A996">
        <v>1996</v>
      </c>
      <c r="B996">
        <v>3</v>
      </c>
      <c r="C996">
        <v>25</v>
      </c>
      <c r="D996" t="s">
        <v>80</v>
      </c>
      <c r="E996" t="s">
        <v>31</v>
      </c>
      <c r="F996" s="5">
        <v>5</v>
      </c>
      <c r="G996" s="19">
        <v>70</v>
      </c>
    </row>
    <row r="997" spans="1:7" x14ac:dyDescent="0.35">
      <c r="A997">
        <v>1996</v>
      </c>
      <c r="B997">
        <v>3</v>
      </c>
      <c r="C997">
        <v>28</v>
      </c>
      <c r="D997" t="s">
        <v>70</v>
      </c>
      <c r="E997" t="s">
        <v>59</v>
      </c>
      <c r="F997" s="5">
        <v>3</v>
      </c>
      <c r="G997" s="19">
        <v>136.80000000000001</v>
      </c>
    </row>
    <row r="998" spans="1:7" x14ac:dyDescent="0.35">
      <c r="A998">
        <v>1996</v>
      </c>
      <c r="B998">
        <v>3</v>
      </c>
      <c r="C998">
        <v>53</v>
      </c>
      <c r="D998" t="s">
        <v>25</v>
      </c>
      <c r="E998" t="s">
        <v>21</v>
      </c>
      <c r="F998" s="5">
        <v>3</v>
      </c>
      <c r="G998" s="19">
        <v>98.4</v>
      </c>
    </row>
    <row r="999" spans="1:7" x14ac:dyDescent="0.35">
      <c r="A999">
        <v>1996</v>
      </c>
      <c r="B999">
        <v>3</v>
      </c>
      <c r="C999">
        <v>51</v>
      </c>
      <c r="D999" t="s">
        <v>66</v>
      </c>
      <c r="E999" t="s">
        <v>59</v>
      </c>
      <c r="F999" s="5">
        <v>2</v>
      </c>
      <c r="G999" s="19">
        <v>106</v>
      </c>
    </row>
    <row r="1000" spans="1:7" x14ac:dyDescent="0.35">
      <c r="A1000">
        <v>1996</v>
      </c>
      <c r="B1000">
        <v>4</v>
      </c>
      <c r="C1000">
        <v>13</v>
      </c>
      <c r="D1000" t="s">
        <v>56</v>
      </c>
      <c r="E1000" t="s">
        <v>36</v>
      </c>
      <c r="F1000" s="5">
        <v>288</v>
      </c>
      <c r="G1000" s="19">
        <v>1584.59999549388</v>
      </c>
    </row>
    <row r="1001" spans="1:7" x14ac:dyDescent="0.35">
      <c r="A1001">
        <v>1996</v>
      </c>
      <c r="B1001">
        <v>4</v>
      </c>
      <c r="C1001">
        <v>7</v>
      </c>
      <c r="D1001" t="s">
        <v>58</v>
      </c>
      <c r="E1001" t="s">
        <v>59</v>
      </c>
      <c r="F1001" s="5">
        <v>217</v>
      </c>
      <c r="G1001" s="19">
        <v>6510</v>
      </c>
    </row>
    <row r="1002" spans="1:7" x14ac:dyDescent="0.35">
      <c r="A1002">
        <v>1996</v>
      </c>
      <c r="B1002">
        <v>4</v>
      </c>
      <c r="C1002">
        <v>75</v>
      </c>
      <c r="D1002" t="s">
        <v>54</v>
      </c>
      <c r="E1002" t="s">
        <v>34</v>
      </c>
      <c r="F1002" s="5">
        <v>217</v>
      </c>
      <c r="G1002" s="19">
        <v>1543.0249973554101</v>
      </c>
    </row>
    <row r="1003" spans="1:7" x14ac:dyDescent="0.35">
      <c r="A1003">
        <v>1996</v>
      </c>
      <c r="B1003">
        <v>4</v>
      </c>
      <c r="C1003">
        <v>24</v>
      </c>
      <c r="D1003" t="s">
        <v>77</v>
      </c>
      <c r="E1003" t="s">
        <v>34</v>
      </c>
      <c r="F1003" s="5">
        <v>200</v>
      </c>
      <c r="G1003" s="19">
        <v>888.75</v>
      </c>
    </row>
    <row r="1004" spans="1:7" x14ac:dyDescent="0.35">
      <c r="A1004">
        <v>1996</v>
      </c>
      <c r="B1004">
        <v>4</v>
      </c>
      <c r="C1004">
        <v>16</v>
      </c>
      <c r="D1004" t="s">
        <v>46</v>
      </c>
      <c r="E1004" t="s">
        <v>31</v>
      </c>
      <c r="F1004" s="5">
        <v>173</v>
      </c>
      <c r="G1004" s="19">
        <v>2830.38999537155</v>
      </c>
    </row>
    <row r="1005" spans="1:7" x14ac:dyDescent="0.35">
      <c r="A1005">
        <v>1996</v>
      </c>
      <c r="B1005">
        <v>4</v>
      </c>
      <c r="C1005">
        <v>62</v>
      </c>
      <c r="D1005" t="s">
        <v>30</v>
      </c>
      <c r="E1005" t="s">
        <v>31</v>
      </c>
      <c r="F1005" s="5">
        <v>156</v>
      </c>
      <c r="G1005" s="19">
        <v>6966.0899925067997</v>
      </c>
    </row>
    <row r="1006" spans="1:7" x14ac:dyDescent="0.35">
      <c r="A1006">
        <v>1996</v>
      </c>
      <c r="B1006">
        <v>4</v>
      </c>
      <c r="C1006">
        <v>31</v>
      </c>
      <c r="D1006" t="s">
        <v>57</v>
      </c>
      <c r="E1006" t="s">
        <v>24</v>
      </c>
      <c r="F1006" s="5">
        <v>153</v>
      </c>
      <c r="G1006" s="19">
        <v>1696.8749976716899</v>
      </c>
    </row>
    <row r="1007" spans="1:7" x14ac:dyDescent="0.35">
      <c r="A1007">
        <v>1996</v>
      </c>
      <c r="B1007">
        <v>4</v>
      </c>
      <c r="C1007">
        <v>21</v>
      </c>
      <c r="D1007" t="s">
        <v>90</v>
      </c>
      <c r="E1007" t="s">
        <v>31</v>
      </c>
      <c r="F1007" s="5">
        <v>148</v>
      </c>
      <c r="G1007" s="19">
        <v>1419.9999976158099</v>
      </c>
    </row>
    <row r="1008" spans="1:7" x14ac:dyDescent="0.35">
      <c r="A1008">
        <v>1996</v>
      </c>
      <c r="B1008">
        <v>4</v>
      </c>
      <c r="C1008">
        <v>76</v>
      </c>
      <c r="D1008" t="s">
        <v>55</v>
      </c>
      <c r="E1008" t="s">
        <v>34</v>
      </c>
      <c r="F1008" s="5">
        <v>139</v>
      </c>
      <c r="G1008" s="19">
        <v>2502</v>
      </c>
    </row>
  </sheetData>
  <pageMargins left="0.7" right="0.7" top="0.75" bottom="0.75" header="0.3" footer="0.3"/>
  <tableParts count="1">
    <tablePart r:id="rId1"/>
  </tableParts>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0CE6B3-4342-4FB4-A3BB-118A89CE1BCD}">
  <sheetPr codeName="Sheet15"/>
  <dimension ref="A23:J1023"/>
  <sheetViews>
    <sheetView zoomScale="78" workbookViewId="0">
      <selection activeCell="P3" sqref="P3"/>
    </sheetView>
  </sheetViews>
  <sheetFormatPr defaultRowHeight="14.5" x14ac:dyDescent="0.35"/>
  <cols>
    <col min="1" max="1" width="11.36328125" customWidth="1"/>
    <col min="2" max="2" width="11.1796875" customWidth="1"/>
    <col min="3" max="3" width="28.81640625" bestFit="1" customWidth="1"/>
    <col min="4" max="5" width="15.08984375" customWidth="1"/>
    <col min="6" max="6" width="14.90625" customWidth="1"/>
    <col min="7" max="7" width="12.453125" customWidth="1"/>
    <col min="8" max="8" width="11.90625" customWidth="1"/>
    <col min="9" max="9" width="13.6328125" customWidth="1"/>
    <col min="10" max="10" width="11.54296875" bestFit="1" customWidth="1"/>
  </cols>
  <sheetData>
    <row r="23" spans="1:10" x14ac:dyDescent="0.35">
      <c r="A23" s="21" t="s">
        <v>464</v>
      </c>
      <c r="B23" t="s">
        <v>377</v>
      </c>
      <c r="C23" t="s">
        <v>4</v>
      </c>
      <c r="D23" t="s">
        <v>5</v>
      </c>
      <c r="E23" s="5" t="s">
        <v>381</v>
      </c>
      <c r="F23" s="18" t="s">
        <v>375</v>
      </c>
      <c r="G23" t="s">
        <v>465</v>
      </c>
      <c r="H23" t="s">
        <v>466</v>
      </c>
      <c r="I23" t="s">
        <v>467</v>
      </c>
      <c r="J23" t="s">
        <v>468</v>
      </c>
    </row>
    <row r="24" spans="1:10" x14ac:dyDescent="0.35">
      <c r="A24" s="21">
        <v>34752</v>
      </c>
      <c r="B24">
        <v>36</v>
      </c>
      <c r="C24" t="s">
        <v>45</v>
      </c>
      <c r="D24" t="s">
        <v>36</v>
      </c>
      <c r="E24" s="5">
        <v>120</v>
      </c>
      <c r="F24" s="18">
        <v>2222.9999991506302</v>
      </c>
      <c r="G24" s="1">
        <f t="shared" ref="G24:G87" si="0">AVERAGEIFS($F$24:$F$1023,$C$24:$C$1023,C24)</f>
        <v>624.30647032909519</v>
      </c>
      <c r="H24" s="1" cm="1">
        <f t="array" ref="H24">_xlfn.STDEV.P(_xlfn._xlws.FILTER($F$24:$F$1023,$C$24:$C$1023=C24))</f>
        <v>498.23847143567212</v>
      </c>
      <c r="I24" s="1">
        <f t="shared" ref="I24:I87" si="1">(F24-G24)/H24</f>
        <v>3.2086914609682911</v>
      </c>
      <c r="J24" t="str">
        <f t="shared" ref="J24:J87" si="2">IF(ABS(I24)&gt;3,"Yes","No")</f>
        <v>Yes</v>
      </c>
    </row>
    <row r="25" spans="1:10" x14ac:dyDescent="0.35">
      <c r="A25" s="21">
        <v>34829</v>
      </c>
      <c r="B25">
        <v>41</v>
      </c>
      <c r="C25" t="s">
        <v>44</v>
      </c>
      <c r="D25" t="s">
        <v>36</v>
      </c>
      <c r="E25" s="5">
        <v>168</v>
      </c>
      <c r="F25" s="18">
        <v>1582.59999942481</v>
      </c>
      <c r="G25" s="1">
        <f t="shared" si="0"/>
        <v>421.2029684872478</v>
      </c>
      <c r="H25" s="1" cm="1">
        <f t="array" ref="H25">_xlfn.STDEV.P(_xlfn._xlws.FILTER($F$24:$F$1023,$C$24:$C$1023=C25))</f>
        <v>382.18782718631564</v>
      </c>
      <c r="I25" s="1">
        <f t="shared" si="1"/>
        <v>3.038812197363324</v>
      </c>
      <c r="J25" t="str">
        <f t="shared" si="2"/>
        <v>Yes</v>
      </c>
    </row>
    <row r="26" spans="1:10" x14ac:dyDescent="0.35">
      <c r="A26" s="21">
        <v>34883</v>
      </c>
      <c r="B26">
        <v>51</v>
      </c>
      <c r="C26" t="s">
        <v>66</v>
      </c>
      <c r="D26" t="s">
        <v>59</v>
      </c>
      <c r="E26" s="5">
        <v>188</v>
      </c>
      <c r="F26" s="18">
        <v>9195.4999944716692</v>
      </c>
      <c r="G26" s="1">
        <f t="shared" si="0"/>
        <v>2098.0933303059123</v>
      </c>
      <c r="H26" s="1" cm="1">
        <f t="array" ref="H26">_xlfn.STDEV.P(_xlfn._xlws.FILTER($F$24:$F$1023,$C$24:$C$1023=C26))</f>
        <v>2225.901859393276</v>
      </c>
      <c r="I26" s="1">
        <f t="shared" si="1"/>
        <v>3.1885532752555088</v>
      </c>
      <c r="J26" t="str">
        <f t="shared" si="2"/>
        <v>Yes</v>
      </c>
    </row>
    <row r="27" spans="1:10" x14ac:dyDescent="0.35">
      <c r="A27" s="21">
        <v>34932</v>
      </c>
      <c r="B27">
        <v>29</v>
      </c>
      <c r="C27" t="s">
        <v>20</v>
      </c>
      <c r="D27" t="s">
        <v>21</v>
      </c>
      <c r="E27" s="5">
        <v>164</v>
      </c>
      <c r="F27" s="18">
        <v>18444.71</v>
      </c>
      <c r="G27" s="1">
        <f t="shared" si="0"/>
        <v>4187.4594984071273</v>
      </c>
      <c r="H27" s="1" cm="1">
        <f t="array" ref="H27">_xlfn.STDEV.P(_xlfn._xlws.FILTER($F$24:$F$1023,$C$24:$C$1023=C27))</f>
        <v>4172.1296484054001</v>
      </c>
      <c r="I27" s="1">
        <f t="shared" si="1"/>
        <v>3.4172596978241159</v>
      </c>
      <c r="J27" t="str">
        <f t="shared" si="2"/>
        <v>Yes</v>
      </c>
    </row>
    <row r="28" spans="1:10" x14ac:dyDescent="0.35">
      <c r="A28" s="21">
        <v>34933</v>
      </c>
      <c r="B28">
        <v>30</v>
      </c>
      <c r="C28" t="s">
        <v>91</v>
      </c>
      <c r="D28" t="s">
        <v>36</v>
      </c>
      <c r="E28" s="5">
        <v>126</v>
      </c>
      <c r="F28" s="18">
        <v>2983.8224997106499</v>
      </c>
      <c r="G28" s="1">
        <f t="shared" si="0"/>
        <v>675.31041632147446</v>
      </c>
      <c r="H28" s="1" cm="1">
        <f t="array" ref="H28">_xlfn.STDEV.P(_xlfn._xlws.FILTER($F$24:$F$1023,$C$24:$C$1023=C28))</f>
        <v>680.80599476123814</v>
      </c>
      <c r="I28" s="1">
        <f t="shared" si="1"/>
        <v>3.390851580557515</v>
      </c>
      <c r="J28" t="str">
        <f t="shared" si="2"/>
        <v>Yes</v>
      </c>
    </row>
    <row r="29" spans="1:10" x14ac:dyDescent="0.35">
      <c r="A29" s="21">
        <v>34953</v>
      </c>
      <c r="B29">
        <v>13</v>
      </c>
      <c r="C29" t="s">
        <v>56</v>
      </c>
      <c r="D29" t="s">
        <v>36</v>
      </c>
      <c r="E29" s="5">
        <v>288</v>
      </c>
      <c r="F29" s="18">
        <v>1584.59999549388</v>
      </c>
      <c r="G29" s="1">
        <f t="shared" si="0"/>
        <v>266.67428511295918</v>
      </c>
      <c r="H29" s="1" cm="1">
        <f t="array" ref="H29">_xlfn.STDEV.P(_xlfn._xlws.FILTER($F$24:$F$1023,$C$24:$C$1023=C29))</f>
        <v>396.84982512631029</v>
      </c>
      <c r="I29" s="1">
        <f t="shared" si="1"/>
        <v>3.3209683536119701</v>
      </c>
      <c r="J29" t="str">
        <f t="shared" si="2"/>
        <v>Yes</v>
      </c>
    </row>
    <row r="30" spans="1:10" x14ac:dyDescent="0.35">
      <c r="A30" s="21">
        <v>34953</v>
      </c>
      <c r="B30">
        <v>7</v>
      </c>
      <c r="C30" t="s">
        <v>58</v>
      </c>
      <c r="D30" t="s">
        <v>59</v>
      </c>
      <c r="E30" s="5">
        <v>217</v>
      </c>
      <c r="F30" s="18">
        <v>6510</v>
      </c>
      <c r="G30" s="1">
        <f t="shared" si="0"/>
        <v>1374.4846144754144</v>
      </c>
      <c r="H30" s="1" cm="1">
        <f t="array" ref="H30">_xlfn.STDEV.P(_xlfn._xlws.FILTER($F$24:$F$1023,$C$24:$C$1023=C30))</f>
        <v>1619.0920257700639</v>
      </c>
      <c r="I30" s="1">
        <f t="shared" si="1"/>
        <v>3.1718489769487062</v>
      </c>
      <c r="J30" t="str">
        <f t="shared" si="2"/>
        <v>Yes</v>
      </c>
    </row>
    <row r="31" spans="1:10" x14ac:dyDescent="0.35">
      <c r="A31" s="21">
        <v>34954</v>
      </c>
      <c r="B31">
        <v>16</v>
      </c>
      <c r="C31" t="s">
        <v>46</v>
      </c>
      <c r="D31" t="s">
        <v>31</v>
      </c>
      <c r="E31" s="5">
        <v>173</v>
      </c>
      <c r="F31" s="18">
        <v>2830.38999537155</v>
      </c>
      <c r="G31" s="1">
        <f t="shared" si="0"/>
        <v>865.92170914875146</v>
      </c>
      <c r="H31" s="1" cm="1">
        <f t="array" ref="H31">_xlfn.STDEV.P(_xlfn._xlws.FILTER($F$24:$F$1023,$C$24:$C$1023=C31))</f>
        <v>598.41848250523049</v>
      </c>
      <c r="I31" s="1">
        <f t="shared" si="1"/>
        <v>3.2827667320680192</v>
      </c>
      <c r="J31" t="str">
        <f t="shared" si="2"/>
        <v>Yes</v>
      </c>
    </row>
    <row r="32" spans="1:10" x14ac:dyDescent="0.35">
      <c r="A32" s="21">
        <v>34550</v>
      </c>
      <c r="B32">
        <v>2</v>
      </c>
      <c r="C32" t="s">
        <v>33</v>
      </c>
      <c r="D32" t="s">
        <v>34</v>
      </c>
      <c r="E32" s="5">
        <v>105</v>
      </c>
      <c r="F32" s="18">
        <v>1443.9999977350201</v>
      </c>
      <c r="G32" s="1">
        <f t="shared" si="0"/>
        <v>816.2273323205095</v>
      </c>
      <c r="H32" s="1" cm="1">
        <f t="array" ref="H32">_xlfn.STDEV.P(_xlfn._xlws.FILTER($F$24:$F$1023,$C$24:$C$1023=C32))</f>
        <v>492.60978417435473</v>
      </c>
      <c r="I32" s="1">
        <f t="shared" si="1"/>
        <v>1.2743812355791866</v>
      </c>
      <c r="J32" t="str">
        <f t="shared" si="2"/>
        <v>No</v>
      </c>
    </row>
    <row r="33" spans="1:10" x14ac:dyDescent="0.35">
      <c r="A33" s="21">
        <v>34550</v>
      </c>
      <c r="B33">
        <v>59</v>
      </c>
      <c r="C33" t="s">
        <v>23</v>
      </c>
      <c r="D33" t="s">
        <v>24</v>
      </c>
      <c r="E33" s="5">
        <v>100</v>
      </c>
      <c r="F33" s="18">
        <v>3937.9999816417599</v>
      </c>
      <c r="G33" s="1">
        <f t="shared" si="0"/>
        <v>3036.1222172315302</v>
      </c>
      <c r="H33" s="1" cm="1">
        <f t="array" ref="H33">_xlfn.STDEV.P(_xlfn._xlws.FILTER($F$24:$F$1023,$C$24:$C$1023=C33))</f>
        <v>1907.6459461251163</v>
      </c>
      <c r="I33" s="1">
        <f t="shared" si="1"/>
        <v>0.47276999499941719</v>
      </c>
      <c r="J33" t="str">
        <f t="shared" si="2"/>
        <v>No</v>
      </c>
    </row>
    <row r="34" spans="1:10" x14ac:dyDescent="0.35">
      <c r="A34" s="21">
        <v>34550</v>
      </c>
      <c r="B34">
        <v>16</v>
      </c>
      <c r="C34" t="s">
        <v>46</v>
      </c>
      <c r="D34" t="s">
        <v>31</v>
      </c>
      <c r="E34" s="5">
        <v>95</v>
      </c>
      <c r="F34" s="18">
        <v>1112</v>
      </c>
      <c r="G34" s="1">
        <f t="shared" si="0"/>
        <v>865.92170914875146</v>
      </c>
      <c r="H34" s="1" cm="1">
        <f t="array" ref="H34">_xlfn.STDEV.P(_xlfn._xlws.FILTER($F$24:$F$1023,$C$24:$C$1023=C34))</f>
        <v>598.41848250523049</v>
      </c>
      <c r="I34" s="1">
        <f t="shared" si="1"/>
        <v>0.41121438933680943</v>
      </c>
      <c r="J34" t="str">
        <f t="shared" si="2"/>
        <v>No</v>
      </c>
    </row>
    <row r="35" spans="1:10" x14ac:dyDescent="0.35">
      <c r="A35" s="21">
        <v>34551</v>
      </c>
      <c r="B35">
        <v>33</v>
      </c>
      <c r="C35" t="s">
        <v>78</v>
      </c>
      <c r="D35" t="s">
        <v>24</v>
      </c>
      <c r="E35" s="5">
        <v>85</v>
      </c>
      <c r="F35" s="18">
        <v>161.49999987333999</v>
      </c>
      <c r="G35" s="1">
        <f t="shared" si="0"/>
        <v>97.166666611035595</v>
      </c>
      <c r="H35" s="1" cm="1">
        <f t="array" ref="H35">_xlfn.STDEV.P(_xlfn._xlws.FILTER($F$24:$F$1023,$C$24:$C$1023=C35))</f>
        <v>72.710766444577601</v>
      </c>
      <c r="I35" s="1">
        <f t="shared" si="1"/>
        <v>0.88478414419329843</v>
      </c>
      <c r="J35" t="str">
        <f t="shared" si="2"/>
        <v>No</v>
      </c>
    </row>
    <row r="36" spans="1:10" x14ac:dyDescent="0.35">
      <c r="A36" s="21">
        <v>34551</v>
      </c>
      <c r="B36">
        <v>5</v>
      </c>
      <c r="C36" t="s">
        <v>51</v>
      </c>
      <c r="D36" t="s">
        <v>39</v>
      </c>
      <c r="E36" s="5">
        <v>77</v>
      </c>
      <c r="F36" s="18">
        <v>1047.1999960988701</v>
      </c>
      <c r="G36" s="22">
        <f t="shared" si="0"/>
        <v>490.88749927027669</v>
      </c>
      <c r="H36" s="1" cm="1">
        <f t="array" ref="H36">_xlfn.STDEV.P(_xlfn._xlws.FILTER($F$24:$F$1023,$C$24:$C$1023=C36))</f>
        <v>306.30803410413256</v>
      </c>
      <c r="I36" s="1">
        <f t="shared" si="1"/>
        <v>1.8161864361659845</v>
      </c>
      <c r="J36" t="str">
        <f t="shared" si="2"/>
        <v>No</v>
      </c>
    </row>
    <row r="37" spans="1:10" x14ac:dyDescent="0.35">
      <c r="A37" s="21">
        <v>34554</v>
      </c>
      <c r="B37">
        <v>51</v>
      </c>
      <c r="C37" t="s">
        <v>66</v>
      </c>
      <c r="D37" t="s">
        <v>59</v>
      </c>
      <c r="E37" s="5">
        <v>75</v>
      </c>
      <c r="F37" s="18">
        <v>2957.3999911546698</v>
      </c>
      <c r="G37" s="1">
        <f t="shared" si="0"/>
        <v>2098.0933303059123</v>
      </c>
      <c r="H37" s="1" cm="1">
        <f t="array" ref="H37">_xlfn.STDEV.P(_xlfn._xlws.FILTER($F$24:$F$1023,$C$24:$C$1023=C37))</f>
        <v>2225.901859393276</v>
      </c>
      <c r="I37" s="1">
        <f t="shared" si="1"/>
        <v>0.38604876366066854</v>
      </c>
      <c r="J37" t="str">
        <f t="shared" si="2"/>
        <v>No</v>
      </c>
    </row>
    <row r="38" spans="1:10" x14ac:dyDescent="0.35">
      <c r="A38" s="21">
        <v>34554</v>
      </c>
      <c r="B38">
        <v>57</v>
      </c>
      <c r="C38" t="s">
        <v>76</v>
      </c>
      <c r="D38" t="s">
        <v>27</v>
      </c>
      <c r="E38" s="5">
        <v>65</v>
      </c>
      <c r="F38" s="18">
        <v>1002.29999982565</v>
      </c>
      <c r="G38" s="1">
        <f t="shared" si="0"/>
        <v>449.84999991059226</v>
      </c>
      <c r="H38" s="1" cm="1">
        <f t="array" ref="H38">_xlfn.STDEV.P(_xlfn._xlws.FILTER($F$24:$F$1023,$C$24:$C$1023=C38))</f>
        <v>362.8341563356899</v>
      </c>
      <c r="I38" s="1">
        <f t="shared" si="1"/>
        <v>1.5225964542432371</v>
      </c>
      <c r="J38" t="str">
        <f t="shared" si="2"/>
        <v>No</v>
      </c>
    </row>
    <row r="39" spans="1:10" x14ac:dyDescent="0.35">
      <c r="A39" s="21">
        <v>34554</v>
      </c>
      <c r="B39">
        <v>30</v>
      </c>
      <c r="C39" t="s">
        <v>91</v>
      </c>
      <c r="D39" t="s">
        <v>36</v>
      </c>
      <c r="E39" s="5">
        <v>60</v>
      </c>
      <c r="F39" s="18">
        <v>931.5</v>
      </c>
      <c r="G39" s="1">
        <f t="shared" si="0"/>
        <v>675.31041632147446</v>
      </c>
      <c r="H39" s="1" cm="1">
        <f t="array" ref="H39">_xlfn.STDEV.P(_xlfn._xlws.FILTER($F$24:$F$1023,$C$24:$C$1023=C39))</f>
        <v>680.80599476123814</v>
      </c>
      <c r="I39" s="1">
        <f t="shared" si="1"/>
        <v>0.37630336050194801</v>
      </c>
      <c r="J39" t="str">
        <f t="shared" si="2"/>
        <v>No</v>
      </c>
    </row>
    <row r="40" spans="1:10" x14ac:dyDescent="0.35">
      <c r="A40" s="21">
        <v>34554</v>
      </c>
      <c r="B40">
        <v>74</v>
      </c>
      <c r="C40" t="s">
        <v>94</v>
      </c>
      <c r="D40" t="s">
        <v>59</v>
      </c>
      <c r="E40" s="5">
        <v>57</v>
      </c>
      <c r="F40" s="18">
        <v>384</v>
      </c>
      <c r="G40" s="1">
        <f t="shared" si="0"/>
        <v>279.0624998807906</v>
      </c>
      <c r="H40" s="1" cm="1">
        <f t="array" ref="H40">_xlfn.STDEV.P(_xlfn._xlws.FILTER($F$24:$F$1023,$C$24:$C$1023=C40))</f>
        <v>190.11286714946041</v>
      </c>
      <c r="I40" s="1">
        <f t="shared" si="1"/>
        <v>0.5519747384416176</v>
      </c>
      <c r="J40" t="str">
        <f t="shared" si="2"/>
        <v>No</v>
      </c>
    </row>
    <row r="41" spans="1:10" x14ac:dyDescent="0.35">
      <c r="A41" s="21">
        <v>34554</v>
      </c>
      <c r="B41">
        <v>41</v>
      </c>
      <c r="C41" t="s">
        <v>44</v>
      </c>
      <c r="D41" t="s">
        <v>36</v>
      </c>
      <c r="E41" s="5">
        <v>51</v>
      </c>
      <c r="F41" s="18">
        <v>333.02499885261</v>
      </c>
      <c r="G41" s="1">
        <f t="shared" si="0"/>
        <v>421.2029684872478</v>
      </c>
      <c r="H41" s="1" cm="1">
        <f t="array" ref="H41">_xlfn.STDEV.P(_xlfn._xlws.FILTER($F$24:$F$1023,$C$24:$C$1023=C41))</f>
        <v>382.18782718631564</v>
      </c>
      <c r="I41" s="1">
        <f t="shared" si="1"/>
        <v>-0.23071893807766738</v>
      </c>
      <c r="J41" t="str">
        <f t="shared" si="2"/>
        <v>No</v>
      </c>
    </row>
    <row r="42" spans="1:10" x14ac:dyDescent="0.35">
      <c r="A42" s="21">
        <v>34555</v>
      </c>
      <c r="B42">
        <v>40</v>
      </c>
      <c r="C42" t="s">
        <v>50</v>
      </c>
      <c r="D42" t="s">
        <v>36</v>
      </c>
      <c r="E42" s="5">
        <v>50</v>
      </c>
      <c r="F42" s="18">
        <v>735</v>
      </c>
      <c r="G42" s="1">
        <f t="shared" si="0"/>
        <v>966.97823429668517</v>
      </c>
      <c r="H42" s="1" cm="1">
        <f t="array" ref="H42">_xlfn.STDEV.P(_xlfn._xlws.FILTER($F$24:$F$1023,$C$24:$C$1023=C42))</f>
        <v>690.30358265436666</v>
      </c>
      <c r="I42" s="1">
        <f t="shared" si="1"/>
        <v>-0.33605248491493939</v>
      </c>
      <c r="J42" t="str">
        <f t="shared" si="2"/>
        <v>No</v>
      </c>
    </row>
    <row r="43" spans="1:10" x14ac:dyDescent="0.35">
      <c r="A43" s="21">
        <v>34555</v>
      </c>
      <c r="B43">
        <v>39</v>
      </c>
      <c r="C43" t="s">
        <v>87</v>
      </c>
      <c r="D43" t="s">
        <v>34</v>
      </c>
      <c r="E43" s="5">
        <v>48</v>
      </c>
      <c r="F43" s="18">
        <v>691.19999999999902</v>
      </c>
      <c r="G43" s="1">
        <f t="shared" si="0"/>
        <v>757.35599902152819</v>
      </c>
      <c r="H43" s="1" cm="1">
        <f t="array" ref="H43">_xlfn.STDEV.P(_xlfn._xlws.FILTER($F$24:$F$1023,$C$24:$C$1023=C43))</f>
        <v>742.04552203537753</v>
      </c>
      <c r="I43" s="1">
        <f t="shared" si="1"/>
        <v>-8.9153558719777759E-2</v>
      </c>
      <c r="J43" t="str">
        <f t="shared" si="2"/>
        <v>No</v>
      </c>
    </row>
    <row r="44" spans="1:10" x14ac:dyDescent="0.35">
      <c r="A44" s="21">
        <v>34555</v>
      </c>
      <c r="B44">
        <v>24</v>
      </c>
      <c r="C44" t="s">
        <v>77</v>
      </c>
      <c r="D44" t="s">
        <v>34</v>
      </c>
      <c r="E44" s="5">
        <v>43</v>
      </c>
      <c r="F44" s="18">
        <v>146.69999967813399</v>
      </c>
      <c r="G44" s="1">
        <f t="shared" si="0"/>
        <v>241.30406231107165</v>
      </c>
      <c r="H44" s="1" cm="1">
        <f t="array" ref="H44">_xlfn.STDEV.P(_xlfn._xlws.FILTER($F$24:$F$1023,$C$24:$C$1023=C44))</f>
        <v>221.48324568890894</v>
      </c>
      <c r="I44" s="1">
        <f t="shared" si="1"/>
        <v>-0.42713868644410552</v>
      </c>
      <c r="J44" t="str">
        <f t="shared" si="2"/>
        <v>No</v>
      </c>
    </row>
    <row r="45" spans="1:10" x14ac:dyDescent="0.35">
      <c r="A45" s="21">
        <v>34556</v>
      </c>
      <c r="B45">
        <v>70</v>
      </c>
      <c r="C45" t="s">
        <v>96</v>
      </c>
      <c r="D45" t="s">
        <v>34</v>
      </c>
      <c r="E45" s="5">
        <v>41</v>
      </c>
      <c r="F45" s="18">
        <v>429</v>
      </c>
      <c r="G45" s="1">
        <f t="shared" si="0"/>
        <v>608.35312436870197</v>
      </c>
      <c r="H45" s="1" cm="1">
        <f t="array" ref="H45">_xlfn.STDEV.P(_xlfn._xlws.FILTER($F$24:$F$1023,$C$24:$C$1023=C45))</f>
        <v>412.778144226922</v>
      </c>
      <c r="I45" s="1">
        <f t="shared" si="1"/>
        <v>-0.43450247276198761</v>
      </c>
      <c r="J45" t="str">
        <f t="shared" si="2"/>
        <v>No</v>
      </c>
    </row>
    <row r="46" spans="1:10" x14ac:dyDescent="0.35">
      <c r="A46" s="21">
        <v>34556</v>
      </c>
      <c r="B46">
        <v>20</v>
      </c>
      <c r="C46" t="s">
        <v>86</v>
      </c>
      <c r="D46" t="s">
        <v>31</v>
      </c>
      <c r="E46" s="5">
        <v>40</v>
      </c>
      <c r="F46" s="18">
        <v>2462.3999980688</v>
      </c>
      <c r="G46" s="1">
        <f t="shared" si="0"/>
        <v>1755.89999888688</v>
      </c>
      <c r="H46" s="1" cm="1">
        <f t="array" ref="H46">_xlfn.STDEV.P(_xlfn._xlws.FILTER($F$24:$F$1023,$C$24:$C$1023=C46))</f>
        <v>771.3288795750982</v>
      </c>
      <c r="I46" s="1">
        <f t="shared" si="1"/>
        <v>0.91595170087642708</v>
      </c>
      <c r="J46" t="str">
        <f t="shared" si="2"/>
        <v>No</v>
      </c>
    </row>
    <row r="47" spans="1:10" x14ac:dyDescent="0.35">
      <c r="A47" s="21">
        <v>34556</v>
      </c>
      <c r="B47">
        <v>49</v>
      </c>
      <c r="C47" t="s">
        <v>62</v>
      </c>
      <c r="D47" t="s">
        <v>31</v>
      </c>
      <c r="E47" s="5">
        <v>40</v>
      </c>
      <c r="F47" s="18">
        <v>640</v>
      </c>
      <c r="G47" s="22">
        <f t="shared" si="0"/>
        <v>553.7166660961999</v>
      </c>
      <c r="H47" s="1" cm="1">
        <f t="array" ref="H47">_xlfn.STDEV.P(_xlfn._xlws.FILTER($F$24:$F$1023,$C$24:$C$1023=C47))</f>
        <v>403.17062043068341</v>
      </c>
      <c r="I47" s="1">
        <f t="shared" si="1"/>
        <v>0.21401195804304565</v>
      </c>
      <c r="J47" t="str">
        <f t="shared" si="2"/>
        <v>No</v>
      </c>
    </row>
    <row r="48" spans="1:10" x14ac:dyDescent="0.35">
      <c r="A48" s="21">
        <v>34557</v>
      </c>
      <c r="B48">
        <v>60</v>
      </c>
      <c r="C48" t="s">
        <v>29</v>
      </c>
      <c r="D48" t="s">
        <v>24</v>
      </c>
      <c r="E48" s="5">
        <v>40</v>
      </c>
      <c r="F48" s="18">
        <v>1088</v>
      </c>
      <c r="G48" s="1">
        <f t="shared" si="0"/>
        <v>2231.0799975946534</v>
      </c>
      <c r="H48" s="1" cm="1">
        <f t="array" ref="H48">_xlfn.STDEV.P(_xlfn._xlws.FILTER($F$24:$F$1023,$C$24:$C$1023=C48))</f>
        <v>1423.878216599516</v>
      </c>
      <c r="I48" s="1">
        <f t="shared" si="1"/>
        <v>-0.80279337394776595</v>
      </c>
      <c r="J48" t="str">
        <f t="shared" si="2"/>
        <v>No</v>
      </c>
    </row>
    <row r="49" spans="1:10" x14ac:dyDescent="0.35">
      <c r="A49" s="21">
        <v>34557</v>
      </c>
      <c r="B49">
        <v>65</v>
      </c>
      <c r="C49" t="s">
        <v>88</v>
      </c>
      <c r="D49" t="s">
        <v>39</v>
      </c>
      <c r="E49" s="5">
        <v>35</v>
      </c>
      <c r="F49" s="18">
        <v>550.19999849796295</v>
      </c>
      <c r="G49" s="1">
        <f t="shared" si="0"/>
        <v>745.99111031804887</v>
      </c>
      <c r="H49" s="1" cm="1">
        <f t="array" ref="H49">_xlfn.STDEV.P(_xlfn._xlws.FILTER($F$24:$F$1023,$C$24:$C$1023=C49))</f>
        <v>419.37425156039581</v>
      </c>
      <c r="I49" s="1">
        <f t="shared" si="1"/>
        <v>-0.46686488522266667</v>
      </c>
      <c r="J49" t="str">
        <f t="shared" si="2"/>
        <v>No</v>
      </c>
    </row>
    <row r="50" spans="1:10" x14ac:dyDescent="0.35">
      <c r="A50" s="21">
        <v>34557</v>
      </c>
      <c r="B50">
        <v>17</v>
      </c>
      <c r="C50" t="s">
        <v>22</v>
      </c>
      <c r="D50" t="s">
        <v>21</v>
      </c>
      <c r="E50" s="5">
        <v>30</v>
      </c>
      <c r="F50" s="18">
        <v>936</v>
      </c>
      <c r="G50" s="1">
        <f t="shared" si="0"/>
        <v>1779.6674990854215</v>
      </c>
      <c r="H50" s="1" cm="1">
        <f t="array" ref="H50">_xlfn.STDEV.P(_xlfn._xlws.FILTER($F$24:$F$1023,$C$24:$C$1023=C50))</f>
        <v>1219.2553545735764</v>
      </c>
      <c r="I50" s="1">
        <f t="shared" si="1"/>
        <v>-0.69195308096923358</v>
      </c>
      <c r="J50" t="str">
        <f t="shared" si="2"/>
        <v>No</v>
      </c>
    </row>
    <row r="51" spans="1:10" x14ac:dyDescent="0.35">
      <c r="A51" s="21">
        <v>34558</v>
      </c>
      <c r="B51">
        <v>21</v>
      </c>
      <c r="C51" t="s">
        <v>90</v>
      </c>
      <c r="D51" t="s">
        <v>31</v>
      </c>
      <c r="E51" s="5">
        <v>30</v>
      </c>
      <c r="F51" s="18">
        <v>240</v>
      </c>
      <c r="G51" s="1">
        <f t="shared" si="0"/>
        <v>475.82352889022366</v>
      </c>
      <c r="H51" s="1" cm="1">
        <f t="array" ref="H51">_xlfn.STDEV.P(_xlfn._xlws.FILTER($F$24:$F$1023,$C$24:$C$1023=C51))</f>
        <v>381.12221783193922</v>
      </c>
      <c r="I51" s="1">
        <f t="shared" si="1"/>
        <v>-0.61876090623038171</v>
      </c>
      <c r="J51" t="str">
        <f t="shared" si="2"/>
        <v>No</v>
      </c>
    </row>
    <row r="52" spans="1:10" x14ac:dyDescent="0.35">
      <c r="A52" s="21">
        <v>34558</v>
      </c>
      <c r="B52">
        <v>72</v>
      </c>
      <c r="C52" t="s">
        <v>42</v>
      </c>
      <c r="D52" t="s">
        <v>24</v>
      </c>
      <c r="E52" s="5">
        <v>29</v>
      </c>
      <c r="F52" s="18">
        <v>813.39999958574697</v>
      </c>
      <c r="G52" s="1">
        <f t="shared" si="0"/>
        <v>1435.5521418124422</v>
      </c>
      <c r="H52" s="1" cm="1">
        <f t="array" ref="H52">_xlfn.STDEV.P(_xlfn._xlws.FILTER($F$24:$F$1023,$C$24:$C$1023=C52))</f>
        <v>667.17869564903606</v>
      </c>
      <c r="I52" s="1">
        <f t="shared" si="1"/>
        <v>-0.93251200358168107</v>
      </c>
      <c r="J52" t="str">
        <f t="shared" si="2"/>
        <v>No</v>
      </c>
    </row>
    <row r="53" spans="1:10" x14ac:dyDescent="0.35">
      <c r="A53" s="21">
        <v>34558</v>
      </c>
      <c r="B53">
        <v>77</v>
      </c>
      <c r="C53" t="s">
        <v>107</v>
      </c>
      <c r="D53" t="s">
        <v>39</v>
      </c>
      <c r="E53" s="5">
        <v>27</v>
      </c>
      <c r="F53" s="18">
        <v>280.8</v>
      </c>
      <c r="G53" s="1">
        <f t="shared" si="0"/>
        <v>384.04888867214282</v>
      </c>
      <c r="H53" s="1" cm="1">
        <f t="array" ref="H53">_xlfn.STDEV.P(_xlfn._xlws.FILTER($F$24:$F$1023,$C$24:$C$1023=C53))</f>
        <v>285.48397450413245</v>
      </c>
      <c r="I53" s="1">
        <f t="shared" si="1"/>
        <v>-0.3616626427156886</v>
      </c>
      <c r="J53" t="str">
        <f t="shared" si="2"/>
        <v>No</v>
      </c>
    </row>
    <row r="54" spans="1:10" x14ac:dyDescent="0.35">
      <c r="A54" s="21">
        <v>34558</v>
      </c>
      <c r="B54">
        <v>27</v>
      </c>
      <c r="C54" t="s">
        <v>89</v>
      </c>
      <c r="D54" t="s">
        <v>31</v>
      </c>
      <c r="E54" s="5">
        <v>25</v>
      </c>
      <c r="F54" s="18">
        <v>877.5</v>
      </c>
      <c r="G54" s="1">
        <f t="shared" si="0"/>
        <v>1812.1964285714287</v>
      </c>
      <c r="H54" s="1" cm="1">
        <f t="array" ref="H54">_xlfn.STDEV.P(_xlfn._xlws.FILTER($F$24:$F$1023,$C$24:$C$1023=C54))</f>
        <v>1552.1262948215685</v>
      </c>
      <c r="I54" s="1">
        <f t="shared" si="1"/>
        <v>-0.60220384880399236</v>
      </c>
      <c r="J54" t="str">
        <f t="shared" si="2"/>
        <v>No</v>
      </c>
    </row>
    <row r="55" spans="1:10" x14ac:dyDescent="0.35">
      <c r="A55" s="21">
        <v>34561</v>
      </c>
      <c r="B55">
        <v>36</v>
      </c>
      <c r="C55" t="s">
        <v>45</v>
      </c>
      <c r="D55" t="s">
        <v>36</v>
      </c>
      <c r="E55" s="5">
        <v>25</v>
      </c>
      <c r="F55" s="18">
        <v>380</v>
      </c>
      <c r="G55" s="1">
        <f t="shared" si="0"/>
        <v>624.30647032909519</v>
      </c>
      <c r="H55" s="1" cm="1">
        <f t="array" ref="H55">_xlfn.STDEV.P(_xlfn._xlws.FILTER($F$24:$F$1023,$C$24:$C$1023=C55))</f>
        <v>498.23847143567212</v>
      </c>
      <c r="I55" s="1">
        <f t="shared" si="1"/>
        <v>-0.49034043803387378</v>
      </c>
      <c r="J55" t="str">
        <f t="shared" si="2"/>
        <v>No</v>
      </c>
    </row>
    <row r="56" spans="1:10" x14ac:dyDescent="0.35">
      <c r="A56" s="21">
        <v>34561</v>
      </c>
      <c r="B56">
        <v>55</v>
      </c>
      <c r="C56" t="s">
        <v>32</v>
      </c>
      <c r="D56" t="s">
        <v>21</v>
      </c>
      <c r="E56" s="5">
        <v>21</v>
      </c>
      <c r="F56" s="18">
        <v>342.71999759673997</v>
      </c>
      <c r="G56" s="1">
        <f t="shared" si="0"/>
        <v>741.52941061924435</v>
      </c>
      <c r="H56" s="1" cm="1">
        <f t="array" ref="H56">_xlfn.STDEV.P(_xlfn._xlws.FILTER($F$24:$F$1023,$C$24:$C$1023=C56))</f>
        <v>751.70781810256221</v>
      </c>
      <c r="I56" s="1">
        <f t="shared" si="1"/>
        <v>-0.53053780128184225</v>
      </c>
      <c r="J56" t="str">
        <f t="shared" si="2"/>
        <v>No</v>
      </c>
    </row>
    <row r="57" spans="1:10" x14ac:dyDescent="0.35">
      <c r="A57" s="21">
        <v>34562</v>
      </c>
      <c r="B57">
        <v>31</v>
      </c>
      <c r="C57" t="s">
        <v>57</v>
      </c>
      <c r="D57" t="s">
        <v>24</v>
      </c>
      <c r="E57" s="5">
        <v>20</v>
      </c>
      <c r="F57" s="18">
        <v>200</v>
      </c>
      <c r="G57" s="1">
        <f t="shared" si="0"/>
        <v>804.63194329964028</v>
      </c>
      <c r="H57" s="1" cm="1">
        <f t="array" ref="H57">_xlfn.STDEV.P(_xlfn._xlws.FILTER($F$24:$F$1023,$C$24:$C$1023=C57))</f>
        <v>614.0428509528798</v>
      </c>
      <c r="I57" s="1">
        <f t="shared" si="1"/>
        <v>-0.9846738584471173</v>
      </c>
      <c r="J57" t="str">
        <f t="shared" si="2"/>
        <v>No</v>
      </c>
    </row>
    <row r="58" spans="1:10" x14ac:dyDescent="0.35">
      <c r="A58" s="21">
        <v>34562</v>
      </c>
      <c r="B58">
        <v>35</v>
      </c>
      <c r="C58" t="s">
        <v>49</v>
      </c>
      <c r="D58" t="s">
        <v>34</v>
      </c>
      <c r="E58" s="5">
        <v>20</v>
      </c>
      <c r="F58" s="18">
        <v>288</v>
      </c>
      <c r="G58" s="1">
        <f t="shared" si="0"/>
        <v>668.4187490662548</v>
      </c>
      <c r="H58" s="1" cm="1">
        <f t="array" ref="H58">_xlfn.STDEV.P(_xlfn._xlws.FILTER($F$24:$F$1023,$C$24:$C$1023=C58))</f>
        <v>399.80502094786851</v>
      </c>
      <c r="I58" s="1">
        <f t="shared" si="1"/>
        <v>-0.95151068429392849</v>
      </c>
      <c r="J58" t="str">
        <f t="shared" si="2"/>
        <v>No</v>
      </c>
    </row>
    <row r="59" spans="1:10" x14ac:dyDescent="0.35">
      <c r="A59" s="21">
        <v>34562</v>
      </c>
      <c r="B59">
        <v>7</v>
      </c>
      <c r="C59" t="s">
        <v>58</v>
      </c>
      <c r="D59" t="s">
        <v>59</v>
      </c>
      <c r="E59" s="5">
        <v>15</v>
      </c>
      <c r="F59" s="18">
        <v>360</v>
      </c>
      <c r="G59" s="1">
        <f t="shared" si="0"/>
        <v>1374.4846144754144</v>
      </c>
      <c r="H59" s="1" cm="1">
        <f t="array" ref="H59">_xlfn.STDEV.P(_xlfn._xlws.FILTER($F$24:$F$1023,$C$24:$C$1023=C59))</f>
        <v>1619.0920257700639</v>
      </c>
      <c r="I59" s="1">
        <f t="shared" si="1"/>
        <v>-0.62657625281855778</v>
      </c>
      <c r="J59" t="str">
        <f t="shared" si="2"/>
        <v>No</v>
      </c>
    </row>
    <row r="60" spans="1:10" x14ac:dyDescent="0.35">
      <c r="A60" s="21">
        <v>34563</v>
      </c>
      <c r="B60">
        <v>76</v>
      </c>
      <c r="C60" t="s">
        <v>55</v>
      </c>
      <c r="D60" t="s">
        <v>34</v>
      </c>
      <c r="E60" s="5">
        <v>15</v>
      </c>
      <c r="F60" s="18">
        <v>183.59999871253899</v>
      </c>
      <c r="G60" s="1">
        <f t="shared" si="0"/>
        <v>750.87999908924075</v>
      </c>
      <c r="H60" s="1" cm="1">
        <f t="array" ref="H60">_xlfn.STDEV.P(_xlfn._xlws.FILTER($F$24:$F$1023,$C$24:$C$1023=C60))</f>
        <v>591.87295276549492</v>
      </c>
      <c r="I60" s="1">
        <f t="shared" si="1"/>
        <v>-0.95844893355257432</v>
      </c>
      <c r="J60" t="str">
        <f t="shared" si="2"/>
        <v>No</v>
      </c>
    </row>
    <row r="61" spans="1:10" x14ac:dyDescent="0.35">
      <c r="A61" s="21">
        <v>34563</v>
      </c>
      <c r="B61">
        <v>53</v>
      </c>
      <c r="C61" t="s">
        <v>25</v>
      </c>
      <c r="D61" t="s">
        <v>21</v>
      </c>
      <c r="E61" s="5">
        <v>15</v>
      </c>
      <c r="F61" s="18">
        <v>393</v>
      </c>
      <c r="G61" s="1">
        <f t="shared" si="0"/>
        <v>1198.983570729195</v>
      </c>
      <c r="H61" s="1" cm="1">
        <f t="array" ref="H61">_xlfn.STDEV.P(_xlfn._xlws.FILTER($F$24:$F$1023,$C$24:$C$1023=C61))</f>
        <v>1072.4371089270473</v>
      </c>
      <c r="I61" s="1">
        <f t="shared" si="1"/>
        <v>-0.75154390315303987</v>
      </c>
      <c r="J61" t="str">
        <f t="shared" si="2"/>
        <v>No</v>
      </c>
    </row>
    <row r="62" spans="1:10" x14ac:dyDescent="0.35">
      <c r="A62" s="21">
        <v>34563</v>
      </c>
      <c r="B62">
        <v>62</v>
      </c>
      <c r="C62" t="s">
        <v>30</v>
      </c>
      <c r="D62" t="s">
        <v>31</v>
      </c>
      <c r="E62" s="5">
        <v>15</v>
      </c>
      <c r="F62" s="18">
        <v>443.25</v>
      </c>
      <c r="G62" s="1">
        <f t="shared" si="0"/>
        <v>2414.047102842831</v>
      </c>
      <c r="H62" s="1" cm="1">
        <f t="array" ref="H62">_xlfn.STDEV.P(_xlfn._xlws.FILTER($F$24:$F$1023,$C$24:$C$1023=C62))</f>
        <v>1727.4559642285269</v>
      </c>
      <c r="I62" s="1">
        <f t="shared" si="1"/>
        <v>-1.1408667680411633</v>
      </c>
      <c r="J62" t="str">
        <f t="shared" si="2"/>
        <v>No</v>
      </c>
    </row>
    <row r="63" spans="1:10" x14ac:dyDescent="0.35">
      <c r="A63" s="21">
        <v>34564</v>
      </c>
      <c r="B63">
        <v>11</v>
      </c>
      <c r="C63" t="s">
        <v>92</v>
      </c>
      <c r="D63" t="s">
        <v>24</v>
      </c>
      <c r="E63" s="5">
        <v>12</v>
      </c>
      <c r="F63" s="18">
        <v>168</v>
      </c>
      <c r="G63" s="1">
        <f t="shared" si="0"/>
        <v>713.50124924937177</v>
      </c>
      <c r="H63" s="1" cm="1">
        <f t="array" ref="H63">_xlfn.STDEV.P(_xlfn._xlws.FILTER($F$24:$F$1023,$C$24:$C$1023=C63))</f>
        <v>610.84195483862857</v>
      </c>
      <c r="I63" s="1">
        <f t="shared" si="1"/>
        <v>-0.89303173255917168</v>
      </c>
      <c r="J63" t="str">
        <f t="shared" si="2"/>
        <v>No</v>
      </c>
    </row>
    <row r="64" spans="1:10" x14ac:dyDescent="0.35">
      <c r="A64" s="21">
        <v>34564</v>
      </c>
      <c r="B64">
        <v>12</v>
      </c>
      <c r="C64" t="s">
        <v>28</v>
      </c>
      <c r="D64" t="s">
        <v>24</v>
      </c>
      <c r="E64" s="5">
        <v>12</v>
      </c>
      <c r="F64" s="18">
        <v>346.559999728202</v>
      </c>
      <c r="G64" s="1">
        <f t="shared" si="0"/>
        <v>1446.976664129892</v>
      </c>
      <c r="H64" s="1" cm="1">
        <f t="array" ref="H64">_xlfn.STDEV.P(_xlfn._xlws.FILTER($F$24:$F$1023,$C$24:$C$1023=C64))</f>
        <v>1141.5126723089697</v>
      </c>
      <c r="I64" s="1">
        <f t="shared" si="1"/>
        <v>-0.96399864065971896</v>
      </c>
      <c r="J64" t="str">
        <f t="shared" si="2"/>
        <v>No</v>
      </c>
    </row>
    <row r="65" spans="1:10" x14ac:dyDescent="0.35">
      <c r="A65" s="21">
        <v>34565</v>
      </c>
      <c r="B65">
        <v>29</v>
      </c>
      <c r="C65" t="s">
        <v>20</v>
      </c>
      <c r="D65" t="s">
        <v>21</v>
      </c>
      <c r="E65" s="5">
        <v>10</v>
      </c>
      <c r="F65" s="18">
        <v>990</v>
      </c>
      <c r="G65" s="1">
        <f t="shared" si="0"/>
        <v>4187.4594984071273</v>
      </c>
      <c r="H65" s="1" cm="1">
        <f t="array" ref="H65">_xlfn.STDEV.P(_xlfn._xlws.FILTER($F$24:$F$1023,$C$24:$C$1023=C65))</f>
        <v>4172.1296484054001</v>
      </c>
      <c r="I65" s="1">
        <f t="shared" si="1"/>
        <v>-0.76638545967266514</v>
      </c>
      <c r="J65" t="str">
        <f t="shared" si="2"/>
        <v>No</v>
      </c>
    </row>
    <row r="66" spans="1:10" x14ac:dyDescent="0.35">
      <c r="A66" s="21">
        <v>34565</v>
      </c>
      <c r="B66">
        <v>42</v>
      </c>
      <c r="C66" t="s">
        <v>68</v>
      </c>
      <c r="D66" t="s">
        <v>27</v>
      </c>
      <c r="E66" s="5">
        <v>10</v>
      </c>
      <c r="F66" s="18">
        <v>98</v>
      </c>
      <c r="G66" s="1">
        <f t="shared" si="0"/>
        <v>463.02666603386319</v>
      </c>
      <c r="H66" s="1" cm="1">
        <f t="array" ref="H66">_xlfn.STDEV.P(_xlfn._xlws.FILTER($F$24:$F$1023,$C$24:$C$1023=C66))</f>
        <v>366.79232849333272</v>
      </c>
      <c r="I66" s="1">
        <f t="shared" si="1"/>
        <v>-0.99518620668343227</v>
      </c>
      <c r="J66" t="str">
        <f t="shared" si="2"/>
        <v>No</v>
      </c>
    </row>
    <row r="67" spans="1:10" x14ac:dyDescent="0.35">
      <c r="A67" s="21">
        <v>34565</v>
      </c>
      <c r="B67">
        <v>14</v>
      </c>
      <c r="C67" t="s">
        <v>63</v>
      </c>
      <c r="D67" t="s">
        <v>59</v>
      </c>
      <c r="E67" s="5">
        <v>9</v>
      </c>
      <c r="F67" s="18">
        <v>167.4</v>
      </c>
      <c r="G67" s="1">
        <f t="shared" si="0"/>
        <v>692.7443176133213</v>
      </c>
      <c r="H67" s="1" cm="1">
        <f t="array" ref="H67">_xlfn.STDEV.P(_xlfn._xlws.FILTER($F$24:$F$1023,$C$24:$C$1023=C67))</f>
        <v>446.81220369302434</v>
      </c>
      <c r="I67" s="1">
        <f t="shared" si="1"/>
        <v>-1.1757608974670066</v>
      </c>
      <c r="J67" t="str">
        <f t="shared" si="2"/>
        <v>No</v>
      </c>
    </row>
    <row r="68" spans="1:10" x14ac:dyDescent="0.35">
      <c r="A68" s="21">
        <v>34565</v>
      </c>
      <c r="B68">
        <v>22</v>
      </c>
      <c r="C68" t="s">
        <v>65</v>
      </c>
      <c r="D68" t="s">
        <v>27</v>
      </c>
      <c r="E68" s="5">
        <v>6</v>
      </c>
      <c r="F68" s="18">
        <v>95.759999924898096</v>
      </c>
      <c r="G68" s="1">
        <f t="shared" si="0"/>
        <v>769.54499999061227</v>
      </c>
      <c r="H68" s="1" cm="1">
        <f t="array" ref="H68">_xlfn.STDEV.P(_xlfn._xlws.FILTER($F$24:$F$1023,$C$24:$C$1023=C68))</f>
        <v>710.94791313263636</v>
      </c>
      <c r="I68" s="1">
        <f t="shared" si="1"/>
        <v>-0.94772765714555374</v>
      </c>
      <c r="J68" t="str">
        <f t="shared" si="2"/>
        <v>No</v>
      </c>
    </row>
    <row r="69" spans="1:10" x14ac:dyDescent="0.35">
      <c r="A69" s="21">
        <v>34565</v>
      </c>
      <c r="B69">
        <v>32</v>
      </c>
      <c r="C69" t="s">
        <v>100</v>
      </c>
      <c r="D69" t="s">
        <v>24</v>
      </c>
      <c r="E69" s="5">
        <v>6</v>
      </c>
      <c r="F69" s="18">
        <v>122.87999954223601</v>
      </c>
      <c r="G69" s="1">
        <f t="shared" si="0"/>
        <v>466.81599877357382</v>
      </c>
      <c r="H69" s="1" cm="1">
        <f t="array" ref="H69">_xlfn.STDEV.P(_xlfn._xlws.FILTER($F$24:$F$1023,$C$24:$C$1023=C69))</f>
        <v>375.91403275144347</v>
      </c>
      <c r="I69" s="1">
        <f t="shared" si="1"/>
        <v>-0.91493258901231356</v>
      </c>
      <c r="J69" t="str">
        <f t="shared" si="2"/>
        <v>No</v>
      </c>
    </row>
    <row r="70" spans="1:10" x14ac:dyDescent="0.35">
      <c r="A70" s="21">
        <v>34565</v>
      </c>
      <c r="B70">
        <v>56</v>
      </c>
      <c r="C70" t="s">
        <v>26</v>
      </c>
      <c r="D70" t="s">
        <v>27</v>
      </c>
      <c r="E70" s="5">
        <v>2</v>
      </c>
      <c r="F70" s="18">
        <v>60.8</v>
      </c>
      <c r="G70" s="1">
        <f t="shared" si="0"/>
        <v>2135.3399980738727</v>
      </c>
      <c r="H70" s="1" cm="1">
        <f t="array" ref="H70">_xlfn.STDEV.P(_xlfn._xlws.FILTER($F$24:$F$1023,$C$24:$C$1023=C70))</f>
        <v>1395.3152929627063</v>
      </c>
      <c r="I70" s="1">
        <f t="shared" si="1"/>
        <v>-1.4867894077681556</v>
      </c>
      <c r="J70" t="str">
        <f t="shared" si="2"/>
        <v>No</v>
      </c>
    </row>
    <row r="71" spans="1:10" x14ac:dyDescent="0.35">
      <c r="A71" s="21">
        <v>34568</v>
      </c>
      <c r="B71">
        <v>37</v>
      </c>
      <c r="C71" t="s">
        <v>61</v>
      </c>
      <c r="D71" t="s">
        <v>36</v>
      </c>
      <c r="E71" s="5">
        <v>1</v>
      </c>
      <c r="F71" s="18">
        <v>20.8</v>
      </c>
      <c r="G71" s="1">
        <f t="shared" si="0"/>
        <v>496.07999893069098</v>
      </c>
      <c r="H71" s="1" cm="1">
        <f t="array" ref="H71">_xlfn.STDEV.P(_xlfn._xlws.FILTER($F$24:$F$1023,$C$24:$C$1023=C71))</f>
        <v>421.26547475738641</v>
      </c>
      <c r="I71" s="1">
        <f t="shared" si="1"/>
        <v>-1.1282196795367871</v>
      </c>
      <c r="J71" t="str">
        <f t="shared" si="2"/>
        <v>No</v>
      </c>
    </row>
    <row r="72" spans="1:10" x14ac:dyDescent="0.35">
      <c r="A72" s="21">
        <v>34568</v>
      </c>
      <c r="B72">
        <v>35</v>
      </c>
      <c r="C72" t="s">
        <v>49</v>
      </c>
      <c r="D72" t="s">
        <v>34</v>
      </c>
      <c r="E72" s="5">
        <v>104</v>
      </c>
      <c r="F72" s="18">
        <v>1497.6</v>
      </c>
      <c r="G72" s="1">
        <f t="shared" si="0"/>
        <v>668.4187490662548</v>
      </c>
      <c r="H72" s="1" cm="1">
        <f t="array" ref="H72">_xlfn.STDEV.P(_xlfn._xlws.FILTER($F$24:$F$1023,$C$24:$C$1023=C72))</f>
        <v>399.80502094786851</v>
      </c>
      <c r="I72" s="1">
        <f t="shared" si="1"/>
        <v>2.0739640762086977</v>
      </c>
      <c r="J72" t="str">
        <f t="shared" si="2"/>
        <v>No</v>
      </c>
    </row>
    <row r="73" spans="1:10" x14ac:dyDescent="0.35">
      <c r="A73" s="21">
        <v>34568</v>
      </c>
      <c r="B73">
        <v>40</v>
      </c>
      <c r="C73" t="s">
        <v>50</v>
      </c>
      <c r="D73" t="s">
        <v>36</v>
      </c>
      <c r="E73" s="5">
        <v>100</v>
      </c>
      <c r="F73" s="18">
        <v>1308.29999759048</v>
      </c>
      <c r="G73" s="1">
        <f t="shared" si="0"/>
        <v>966.97823429668517</v>
      </c>
      <c r="H73" s="1" cm="1">
        <f t="array" ref="H73">_xlfn.STDEV.P(_xlfn._xlws.FILTER($F$24:$F$1023,$C$24:$C$1023=C73))</f>
        <v>690.30358265436666</v>
      </c>
      <c r="I73" s="1">
        <f t="shared" si="1"/>
        <v>0.49445167585736516</v>
      </c>
      <c r="J73" t="str">
        <f t="shared" si="2"/>
        <v>No</v>
      </c>
    </row>
    <row r="74" spans="1:10" x14ac:dyDescent="0.35">
      <c r="A74" s="21">
        <v>34569</v>
      </c>
      <c r="B74">
        <v>60</v>
      </c>
      <c r="C74" t="s">
        <v>29</v>
      </c>
      <c r="D74" t="s">
        <v>24</v>
      </c>
      <c r="E74" s="5">
        <v>76</v>
      </c>
      <c r="F74" s="18">
        <v>1931.2</v>
      </c>
      <c r="G74" s="1">
        <f t="shared" si="0"/>
        <v>2231.0799975946534</v>
      </c>
      <c r="H74" s="1" cm="1">
        <f t="array" ref="H74">_xlfn.STDEV.P(_xlfn._xlws.FILTER($F$24:$F$1023,$C$24:$C$1023=C74))</f>
        <v>1423.878216599516</v>
      </c>
      <c r="I74" s="1">
        <f t="shared" si="1"/>
        <v>-0.21060789757063783</v>
      </c>
      <c r="J74" t="str">
        <f t="shared" si="2"/>
        <v>No</v>
      </c>
    </row>
    <row r="75" spans="1:10" x14ac:dyDescent="0.35">
      <c r="A75" s="21">
        <v>34569</v>
      </c>
      <c r="B75">
        <v>1</v>
      </c>
      <c r="C75" t="s">
        <v>43</v>
      </c>
      <c r="D75" t="s">
        <v>34</v>
      </c>
      <c r="E75" s="5">
        <v>63</v>
      </c>
      <c r="F75" s="18">
        <v>777.59999806880899</v>
      </c>
      <c r="G75" s="1">
        <f t="shared" si="0"/>
        <v>616.4399990344034</v>
      </c>
      <c r="H75" s="1" cm="1">
        <f t="array" ref="H75">_xlfn.STDEV.P(_xlfn._xlws.FILTER($F$24:$F$1023,$C$24:$C$1023=C75))</f>
        <v>418.64384133965928</v>
      </c>
      <c r="I75" s="1">
        <f t="shared" si="1"/>
        <v>0.38495729094853987</v>
      </c>
      <c r="J75" t="str">
        <f t="shared" si="2"/>
        <v>No</v>
      </c>
    </row>
    <row r="76" spans="1:10" x14ac:dyDescent="0.35">
      <c r="A76" s="21">
        <v>34569</v>
      </c>
      <c r="B76">
        <v>44</v>
      </c>
      <c r="C76" t="s">
        <v>52</v>
      </c>
      <c r="D76" t="s">
        <v>39</v>
      </c>
      <c r="E76" s="5">
        <v>61</v>
      </c>
      <c r="F76" s="18">
        <v>908.29999944567601</v>
      </c>
      <c r="G76" s="1">
        <f t="shared" si="0"/>
        <v>644.93035653712445</v>
      </c>
      <c r="H76" s="1" cm="1">
        <f t="array" ref="H76">_xlfn.STDEV.P(_xlfn._xlws.FILTER($F$24:$F$1023,$C$24:$C$1023=C76))</f>
        <v>446.10133348953525</v>
      </c>
      <c r="I76" s="1">
        <f t="shared" si="1"/>
        <v>0.59038075687511871</v>
      </c>
      <c r="J76" t="str">
        <f t="shared" si="2"/>
        <v>No</v>
      </c>
    </row>
    <row r="77" spans="1:10" x14ac:dyDescent="0.35">
      <c r="A77" s="21">
        <v>34569</v>
      </c>
      <c r="B77">
        <v>31</v>
      </c>
      <c r="C77" t="s">
        <v>57</v>
      </c>
      <c r="D77" t="s">
        <v>24</v>
      </c>
      <c r="E77" s="5">
        <v>55</v>
      </c>
      <c r="F77" s="18">
        <v>542.49999988824095</v>
      </c>
      <c r="G77" s="1">
        <f t="shared" si="0"/>
        <v>804.63194329964028</v>
      </c>
      <c r="H77" s="1" cm="1">
        <f t="array" ref="H77">_xlfn.STDEV.P(_xlfn._xlws.FILTER($F$24:$F$1023,$C$24:$C$1023=C77))</f>
        <v>614.0428509528798</v>
      </c>
      <c r="I77" s="1">
        <f t="shared" si="1"/>
        <v>-0.42689519632810563</v>
      </c>
      <c r="J77" t="str">
        <f t="shared" si="2"/>
        <v>No</v>
      </c>
    </row>
    <row r="78" spans="1:10" x14ac:dyDescent="0.35">
      <c r="A78" s="21">
        <v>34570</v>
      </c>
      <c r="B78">
        <v>62</v>
      </c>
      <c r="C78" t="s">
        <v>30</v>
      </c>
      <c r="D78" t="s">
        <v>31</v>
      </c>
      <c r="E78" s="5">
        <v>52</v>
      </c>
      <c r="F78" s="18">
        <v>2048.8000000000002</v>
      </c>
      <c r="G78" s="1">
        <f t="shared" si="0"/>
        <v>2414.047102842831</v>
      </c>
      <c r="H78" s="1" cm="1">
        <f t="array" ref="H78">_xlfn.STDEV.P(_xlfn._xlws.FILTER($F$24:$F$1023,$C$24:$C$1023=C78))</f>
        <v>1727.4559642285269</v>
      </c>
      <c r="I78" s="1">
        <f t="shared" si="1"/>
        <v>-0.21143641887621045</v>
      </c>
      <c r="J78" t="str">
        <f t="shared" si="2"/>
        <v>No</v>
      </c>
    </row>
    <row r="79" spans="1:10" x14ac:dyDescent="0.35">
      <c r="A79" s="21">
        <v>34570</v>
      </c>
      <c r="B79">
        <v>33</v>
      </c>
      <c r="C79" t="s">
        <v>78</v>
      </c>
      <c r="D79" t="s">
        <v>24</v>
      </c>
      <c r="E79" s="5">
        <v>44</v>
      </c>
      <c r="F79" s="18">
        <v>88</v>
      </c>
      <c r="G79" s="1">
        <f t="shared" si="0"/>
        <v>97.166666611035595</v>
      </c>
      <c r="H79" s="1" cm="1">
        <f t="array" ref="H79">_xlfn.STDEV.P(_xlfn._xlws.FILTER($F$24:$F$1023,$C$24:$C$1023=C79))</f>
        <v>72.710766444577601</v>
      </c>
      <c r="I79" s="1">
        <f t="shared" si="1"/>
        <v>-0.12607027898712514</v>
      </c>
      <c r="J79" t="str">
        <f t="shared" si="2"/>
        <v>No</v>
      </c>
    </row>
    <row r="80" spans="1:10" x14ac:dyDescent="0.35">
      <c r="A80" s="21">
        <v>34571</v>
      </c>
      <c r="B80">
        <v>75</v>
      </c>
      <c r="C80" t="s">
        <v>54</v>
      </c>
      <c r="D80" t="s">
        <v>34</v>
      </c>
      <c r="E80" s="5">
        <v>42</v>
      </c>
      <c r="F80" s="18">
        <v>260.39999999999998</v>
      </c>
      <c r="G80" s="1">
        <f t="shared" si="0"/>
        <v>439.66611068484627</v>
      </c>
      <c r="H80" s="1" cm="1">
        <f t="array" ref="H80">_xlfn.STDEV.P(_xlfn._xlws.FILTER($F$24:$F$1023,$C$24:$C$1023=C80))</f>
        <v>403.2691862886133</v>
      </c>
      <c r="I80" s="1">
        <f t="shared" si="1"/>
        <v>-0.44453213084460269</v>
      </c>
      <c r="J80" t="str">
        <f t="shared" si="2"/>
        <v>No</v>
      </c>
    </row>
    <row r="81" spans="1:10" x14ac:dyDescent="0.35">
      <c r="A81" s="21">
        <v>34571</v>
      </c>
      <c r="B81">
        <v>16</v>
      </c>
      <c r="C81" t="s">
        <v>46</v>
      </c>
      <c r="D81" t="s">
        <v>31</v>
      </c>
      <c r="E81" s="5">
        <v>40</v>
      </c>
      <c r="F81" s="18">
        <v>472.59999668598101</v>
      </c>
      <c r="G81" s="1">
        <f t="shared" si="0"/>
        <v>865.92170914875146</v>
      </c>
      <c r="H81" s="1" cm="1">
        <f t="array" ref="H81">_xlfn.STDEV.P(_xlfn._xlws.FILTER($F$24:$F$1023,$C$24:$C$1023=C81))</f>
        <v>598.41848250523049</v>
      </c>
      <c r="I81" s="1">
        <f t="shared" si="1"/>
        <v>-0.65726865723826067</v>
      </c>
      <c r="J81" t="str">
        <f t="shared" si="2"/>
        <v>No</v>
      </c>
    </row>
    <row r="82" spans="1:10" x14ac:dyDescent="0.35">
      <c r="A82" s="21">
        <v>34572</v>
      </c>
      <c r="B82">
        <v>24</v>
      </c>
      <c r="C82" t="s">
        <v>77</v>
      </c>
      <c r="D82" t="s">
        <v>34</v>
      </c>
      <c r="E82" s="5">
        <v>40</v>
      </c>
      <c r="F82" s="18">
        <v>141.83999996781299</v>
      </c>
      <c r="G82" s="1">
        <f t="shared" si="0"/>
        <v>241.30406231107165</v>
      </c>
      <c r="H82" s="1" cm="1">
        <f t="array" ref="H82">_xlfn.STDEV.P(_xlfn._xlws.FILTER($F$24:$F$1023,$C$24:$C$1023=C82))</f>
        <v>221.48324568890894</v>
      </c>
      <c r="I82" s="1">
        <f t="shared" si="1"/>
        <v>-0.44908165416251822</v>
      </c>
      <c r="J82" t="str">
        <f t="shared" si="2"/>
        <v>No</v>
      </c>
    </row>
    <row r="83" spans="1:10" x14ac:dyDescent="0.35">
      <c r="A83" s="21">
        <v>34575</v>
      </c>
      <c r="B83">
        <v>43</v>
      </c>
      <c r="C83" t="s">
        <v>105</v>
      </c>
      <c r="D83" t="s">
        <v>34</v>
      </c>
      <c r="E83" s="5">
        <v>40</v>
      </c>
      <c r="F83" s="18">
        <v>1472</v>
      </c>
      <c r="G83" s="1">
        <f t="shared" si="0"/>
        <v>1479.0916657755768</v>
      </c>
      <c r="H83" s="1" cm="1">
        <f t="array" ref="H83">_xlfn.STDEV.P(_xlfn._xlws.FILTER($F$24:$F$1023,$C$24:$C$1023=C83))</f>
        <v>1018.3994924118444</v>
      </c>
      <c r="I83" s="1">
        <f t="shared" si="1"/>
        <v>-6.9635401710401307E-3</v>
      </c>
      <c r="J83" t="str">
        <f t="shared" si="2"/>
        <v>No</v>
      </c>
    </row>
    <row r="84" spans="1:10" x14ac:dyDescent="0.35">
      <c r="A84" s="21">
        <v>34575</v>
      </c>
      <c r="B84">
        <v>10</v>
      </c>
      <c r="C84" t="s">
        <v>35</v>
      </c>
      <c r="D84" t="s">
        <v>36</v>
      </c>
      <c r="E84" s="5">
        <v>39</v>
      </c>
      <c r="F84" s="18">
        <v>937.43999955654101</v>
      </c>
      <c r="G84" s="1">
        <f t="shared" si="0"/>
        <v>1196.0626647585625</v>
      </c>
      <c r="H84" s="1" cm="1">
        <f t="array" ref="H84">_xlfn.STDEV.P(_xlfn._xlws.FILTER($F$24:$F$1023,$C$24:$C$1023=C84))</f>
        <v>1018.5795252400861</v>
      </c>
      <c r="I84" s="1">
        <f t="shared" si="1"/>
        <v>-0.25390522663516368</v>
      </c>
      <c r="J84" t="str">
        <f t="shared" si="2"/>
        <v>No</v>
      </c>
    </row>
    <row r="85" spans="1:10" x14ac:dyDescent="0.35">
      <c r="A85" s="21">
        <v>34575</v>
      </c>
      <c r="B85">
        <v>53</v>
      </c>
      <c r="C85" t="s">
        <v>25</v>
      </c>
      <c r="D85" t="s">
        <v>21</v>
      </c>
      <c r="E85" s="5">
        <v>36</v>
      </c>
      <c r="F85" s="18">
        <v>754.55999718904502</v>
      </c>
      <c r="G85" s="1">
        <f t="shared" si="0"/>
        <v>1198.983570729195</v>
      </c>
      <c r="H85" s="1" cm="1">
        <f t="array" ref="H85">_xlfn.STDEV.P(_xlfn._xlws.FILTER($F$24:$F$1023,$C$24:$C$1023=C85))</f>
        <v>1072.4371089270473</v>
      </c>
      <c r="I85" s="1">
        <f t="shared" si="1"/>
        <v>-0.41440525494757185</v>
      </c>
      <c r="J85" t="str">
        <f t="shared" si="2"/>
        <v>No</v>
      </c>
    </row>
    <row r="86" spans="1:10" x14ac:dyDescent="0.35">
      <c r="A86" s="21">
        <v>34576</v>
      </c>
      <c r="B86">
        <v>72</v>
      </c>
      <c r="C86" t="s">
        <v>42</v>
      </c>
      <c r="D86" t="s">
        <v>24</v>
      </c>
      <c r="E86" s="5">
        <v>34</v>
      </c>
      <c r="F86" s="18">
        <v>945.2</v>
      </c>
      <c r="G86" s="1">
        <f t="shared" si="0"/>
        <v>1435.5521418124422</v>
      </c>
      <c r="H86" s="1" cm="1">
        <f t="array" ref="H86">_xlfn.STDEV.P(_xlfn._xlws.FILTER($F$24:$F$1023,$C$24:$C$1023=C86))</f>
        <v>667.17869564903606</v>
      </c>
      <c r="I86" s="1">
        <f t="shared" si="1"/>
        <v>-0.73496372862359494</v>
      </c>
      <c r="J86" t="str">
        <f t="shared" si="2"/>
        <v>No</v>
      </c>
    </row>
    <row r="87" spans="1:10" x14ac:dyDescent="0.35">
      <c r="A87" s="21">
        <v>34576</v>
      </c>
      <c r="B87">
        <v>76</v>
      </c>
      <c r="C87" t="s">
        <v>55</v>
      </c>
      <c r="D87" t="s">
        <v>34</v>
      </c>
      <c r="E87" s="5">
        <v>33</v>
      </c>
      <c r="F87" s="18">
        <v>451.43999964594798</v>
      </c>
      <c r="G87" s="1">
        <f t="shared" si="0"/>
        <v>750.87999908924075</v>
      </c>
      <c r="H87" s="1" cm="1">
        <f t="array" ref="H87">_xlfn.STDEV.P(_xlfn._xlws.FILTER($F$24:$F$1023,$C$24:$C$1023=C87))</f>
        <v>591.87295276549492</v>
      </c>
      <c r="I87" s="1">
        <f t="shared" si="1"/>
        <v>-0.50591938361801347</v>
      </c>
      <c r="J87" t="str">
        <f t="shared" si="2"/>
        <v>No</v>
      </c>
    </row>
    <row r="88" spans="1:10" x14ac:dyDescent="0.35">
      <c r="A88" s="21">
        <v>34577</v>
      </c>
      <c r="B88">
        <v>3</v>
      </c>
      <c r="C88" t="s">
        <v>98</v>
      </c>
      <c r="D88" t="s">
        <v>39</v>
      </c>
      <c r="E88" s="5">
        <v>30</v>
      </c>
      <c r="F88" s="18">
        <v>240</v>
      </c>
      <c r="G88" s="1">
        <f t="shared" ref="G88:G151" si="3">AVERAGEIFS($F$24:$F$1023,$C$24:$C$1023,C88)</f>
        <v>305.99999994039524</v>
      </c>
      <c r="H88" s="1" cm="1">
        <f t="array" ref="H88">_xlfn.STDEV.P(_xlfn._xlws.FILTER($F$24:$F$1023,$C$24:$C$1023=C88))</f>
        <v>229.809583049472</v>
      </c>
      <c r="I88" s="1">
        <f t="shared" ref="I88:I151" si="4">(F88-G88)/H88</f>
        <v>-0.28719428957054055</v>
      </c>
      <c r="J88" t="str">
        <f t="shared" ref="J88:J151" si="5">IF(ABS(I88)&gt;3,"Yes","No")</f>
        <v>No</v>
      </c>
    </row>
    <row r="89" spans="1:10" x14ac:dyDescent="0.35">
      <c r="A89" s="21">
        <v>34577</v>
      </c>
      <c r="B89">
        <v>13</v>
      </c>
      <c r="C89" t="s">
        <v>56</v>
      </c>
      <c r="D89" t="s">
        <v>36</v>
      </c>
      <c r="E89" s="5">
        <v>30</v>
      </c>
      <c r="F89" s="18">
        <v>134.399999856948</v>
      </c>
      <c r="G89" s="1">
        <f t="shared" si="3"/>
        <v>266.67428511295918</v>
      </c>
      <c r="H89" s="1" cm="1">
        <f t="array" ref="H89">_xlfn.STDEV.P(_xlfn._xlws.FILTER($F$24:$F$1023,$C$24:$C$1023=C89))</f>
        <v>396.84982512631029</v>
      </c>
      <c r="I89" s="1">
        <f t="shared" si="4"/>
        <v>-0.3333106804668759</v>
      </c>
      <c r="J89" t="str">
        <f t="shared" si="5"/>
        <v>No</v>
      </c>
    </row>
    <row r="90" spans="1:10" x14ac:dyDescent="0.35">
      <c r="A90" s="21">
        <v>34578</v>
      </c>
      <c r="B90">
        <v>17</v>
      </c>
      <c r="C90" t="s">
        <v>22</v>
      </c>
      <c r="D90" t="s">
        <v>21</v>
      </c>
      <c r="E90" s="5">
        <v>30</v>
      </c>
      <c r="F90" s="18">
        <v>819</v>
      </c>
      <c r="G90" s="1">
        <f t="shared" si="3"/>
        <v>1779.6674990854215</v>
      </c>
      <c r="H90" s="1" cm="1">
        <f t="array" ref="H90">_xlfn.STDEV.P(_xlfn._xlws.FILTER($F$24:$F$1023,$C$24:$C$1023=C90))</f>
        <v>1219.2553545735764</v>
      </c>
      <c r="I90" s="1">
        <f t="shared" si="4"/>
        <v>-0.7879132910770823</v>
      </c>
      <c r="J90" t="str">
        <f t="shared" si="5"/>
        <v>No</v>
      </c>
    </row>
    <row r="91" spans="1:10" x14ac:dyDescent="0.35">
      <c r="A91" s="21">
        <v>34578</v>
      </c>
      <c r="B91">
        <v>36</v>
      </c>
      <c r="C91" t="s">
        <v>45</v>
      </c>
      <c r="D91" t="s">
        <v>36</v>
      </c>
      <c r="E91" s="5">
        <v>30</v>
      </c>
      <c r="F91" s="18">
        <v>456</v>
      </c>
      <c r="G91" s="1">
        <f t="shared" si="3"/>
        <v>624.30647032909519</v>
      </c>
      <c r="H91" s="1" cm="1">
        <f t="array" ref="H91">_xlfn.STDEV.P(_xlfn._xlws.FILTER($F$24:$F$1023,$C$24:$C$1023=C91))</f>
        <v>498.23847143567212</v>
      </c>
      <c r="I91" s="1">
        <f t="shared" si="4"/>
        <v>-0.33780304006657852</v>
      </c>
      <c r="J91" t="str">
        <f t="shared" si="5"/>
        <v>No</v>
      </c>
    </row>
    <row r="92" spans="1:10" x14ac:dyDescent="0.35">
      <c r="A92" s="21">
        <v>34578</v>
      </c>
      <c r="B92">
        <v>20</v>
      </c>
      <c r="C92" t="s">
        <v>86</v>
      </c>
      <c r="D92" t="s">
        <v>31</v>
      </c>
      <c r="E92" s="5">
        <v>26</v>
      </c>
      <c r="F92" s="18">
        <v>1684.8</v>
      </c>
      <c r="G92" s="1">
        <f t="shared" si="3"/>
        <v>1755.89999888688</v>
      </c>
      <c r="H92" s="1" cm="1">
        <f t="array" ref="H92">_xlfn.STDEV.P(_xlfn._xlws.FILTER($F$24:$F$1023,$C$24:$C$1023=C92))</f>
        <v>771.3288795750982</v>
      </c>
      <c r="I92" s="1">
        <f t="shared" si="4"/>
        <v>-9.2178577477932469E-2</v>
      </c>
      <c r="J92" t="str">
        <f t="shared" si="5"/>
        <v>No</v>
      </c>
    </row>
    <row r="93" spans="1:10" x14ac:dyDescent="0.35">
      <c r="A93" s="21">
        <v>34579</v>
      </c>
      <c r="B93">
        <v>73</v>
      </c>
      <c r="C93" t="s">
        <v>73</v>
      </c>
      <c r="D93" t="s">
        <v>36</v>
      </c>
      <c r="E93" s="5">
        <v>25</v>
      </c>
      <c r="F93" s="18">
        <v>300</v>
      </c>
      <c r="G93" s="1">
        <f t="shared" si="3"/>
        <v>360.6818176535042</v>
      </c>
      <c r="H93" s="1" cm="1">
        <f t="array" ref="H93">_xlfn.STDEV.P(_xlfn._xlws.FILTER($F$24:$F$1023,$C$24:$C$1023=C93))</f>
        <v>217.91303731634622</v>
      </c>
      <c r="I93" s="1">
        <f t="shared" si="4"/>
        <v>-0.27846804578934797</v>
      </c>
      <c r="J93" t="str">
        <f t="shared" si="5"/>
        <v>No</v>
      </c>
    </row>
    <row r="94" spans="1:10" x14ac:dyDescent="0.35">
      <c r="A94" s="21">
        <v>34579</v>
      </c>
      <c r="B94">
        <v>59</v>
      </c>
      <c r="C94" t="s">
        <v>23</v>
      </c>
      <c r="D94" t="s">
        <v>24</v>
      </c>
      <c r="E94" s="5">
        <v>21</v>
      </c>
      <c r="F94" s="18">
        <v>910.79999980330399</v>
      </c>
      <c r="G94" s="1">
        <f t="shared" si="3"/>
        <v>3036.1222172315302</v>
      </c>
      <c r="H94" s="1" cm="1">
        <f t="array" ref="H94">_xlfn.STDEV.P(_xlfn._xlws.FILTER($F$24:$F$1023,$C$24:$C$1023=C94))</f>
        <v>1907.6459461251163</v>
      </c>
      <c r="I94" s="1">
        <f t="shared" si="4"/>
        <v>-1.1141072701384984</v>
      </c>
      <c r="J94" t="str">
        <f t="shared" si="5"/>
        <v>No</v>
      </c>
    </row>
    <row r="95" spans="1:10" x14ac:dyDescent="0.35">
      <c r="A95" s="21">
        <v>34579</v>
      </c>
      <c r="B95">
        <v>5</v>
      </c>
      <c r="C95" t="s">
        <v>51</v>
      </c>
      <c r="D95" t="s">
        <v>39</v>
      </c>
      <c r="E95" s="5">
        <v>20</v>
      </c>
      <c r="F95" s="18">
        <v>340</v>
      </c>
      <c r="G95" s="1">
        <f t="shared" si="3"/>
        <v>490.88749927027669</v>
      </c>
      <c r="H95" s="1" cm="1">
        <f t="array" ref="H95">_xlfn.STDEV.P(_xlfn._xlws.FILTER($F$24:$F$1023,$C$24:$C$1023=C95))</f>
        <v>306.30803410413256</v>
      </c>
      <c r="I95" s="1">
        <f t="shared" si="4"/>
        <v>-0.49260052780391955</v>
      </c>
      <c r="J95" t="str">
        <f t="shared" si="5"/>
        <v>No</v>
      </c>
    </row>
    <row r="96" spans="1:10" x14ac:dyDescent="0.35">
      <c r="A96" s="21">
        <v>34582</v>
      </c>
      <c r="B96">
        <v>15</v>
      </c>
      <c r="C96" t="s">
        <v>67</v>
      </c>
      <c r="D96" t="s">
        <v>39</v>
      </c>
      <c r="E96" s="5">
        <v>20</v>
      </c>
      <c r="F96" s="18">
        <v>248</v>
      </c>
      <c r="G96" s="1">
        <f t="shared" si="3"/>
        <v>297.47083326211816</v>
      </c>
      <c r="H96" s="1" cm="1">
        <f t="array" ref="H96">_xlfn.STDEV.P(_xlfn._xlws.FILTER($F$24:$F$1023,$C$24:$C$1023=C96))</f>
        <v>233.0248647367591</v>
      </c>
      <c r="I96" s="1">
        <f t="shared" si="4"/>
        <v>-0.21229851723335968</v>
      </c>
      <c r="J96" t="str">
        <f t="shared" si="5"/>
        <v>No</v>
      </c>
    </row>
    <row r="97" spans="1:10" x14ac:dyDescent="0.35">
      <c r="A97" s="21">
        <v>34582</v>
      </c>
      <c r="B97">
        <v>28</v>
      </c>
      <c r="C97" t="s">
        <v>70</v>
      </c>
      <c r="D97" t="s">
        <v>59</v>
      </c>
      <c r="E97" s="5">
        <v>20</v>
      </c>
      <c r="F97" s="18">
        <v>728</v>
      </c>
      <c r="G97" s="1">
        <f t="shared" si="3"/>
        <v>1256.1973325099534</v>
      </c>
      <c r="H97" s="1" cm="1">
        <f t="array" ref="H97">_xlfn.STDEV.P(_xlfn._xlws.FILTER($F$24:$F$1023,$C$24:$C$1023=C97))</f>
        <v>782.04414020592731</v>
      </c>
      <c r="I97" s="1">
        <f t="shared" si="4"/>
        <v>-0.67540603573970759</v>
      </c>
      <c r="J97" t="str">
        <f t="shared" si="5"/>
        <v>No</v>
      </c>
    </row>
    <row r="98" spans="1:10" x14ac:dyDescent="0.35">
      <c r="A98" s="21">
        <v>34582</v>
      </c>
      <c r="B98">
        <v>34</v>
      </c>
      <c r="C98" t="s">
        <v>69</v>
      </c>
      <c r="D98" t="s">
        <v>34</v>
      </c>
      <c r="E98" s="5">
        <v>20</v>
      </c>
      <c r="F98" s="18">
        <v>224</v>
      </c>
      <c r="G98" s="1">
        <f t="shared" si="3"/>
        <v>270.78333320468647</v>
      </c>
      <c r="H98" s="1" cm="1">
        <f t="array" ref="H98">_xlfn.STDEV.P(_xlfn._xlws.FILTER($F$24:$F$1023,$C$24:$C$1023=C98))</f>
        <v>154.73057137866886</v>
      </c>
      <c r="I98" s="1">
        <f t="shared" si="4"/>
        <v>-0.30235352191775089</v>
      </c>
      <c r="J98" t="str">
        <f t="shared" si="5"/>
        <v>No</v>
      </c>
    </row>
    <row r="99" spans="1:10" x14ac:dyDescent="0.35">
      <c r="A99" s="21">
        <v>34582</v>
      </c>
      <c r="B99">
        <v>55</v>
      </c>
      <c r="C99" t="s">
        <v>32</v>
      </c>
      <c r="D99" t="s">
        <v>21</v>
      </c>
      <c r="E99" s="5">
        <v>20</v>
      </c>
      <c r="F99" s="18">
        <v>384</v>
      </c>
      <c r="G99" s="1">
        <f t="shared" si="3"/>
        <v>741.52941061924435</v>
      </c>
      <c r="H99" s="1" cm="1">
        <f t="array" ref="H99">_xlfn.STDEV.P(_xlfn._xlws.FILTER($F$24:$F$1023,$C$24:$C$1023=C99))</f>
        <v>751.70781810256221</v>
      </c>
      <c r="I99" s="1">
        <f t="shared" si="4"/>
        <v>-0.47562284442073399</v>
      </c>
      <c r="J99" t="str">
        <f t="shared" si="5"/>
        <v>No</v>
      </c>
    </row>
    <row r="100" spans="1:10" x14ac:dyDescent="0.35">
      <c r="A100" s="21">
        <v>34582</v>
      </c>
      <c r="B100">
        <v>71</v>
      </c>
      <c r="C100" t="s">
        <v>40</v>
      </c>
      <c r="D100" t="s">
        <v>24</v>
      </c>
      <c r="E100" s="5">
        <v>20</v>
      </c>
      <c r="F100" s="18">
        <v>344</v>
      </c>
      <c r="G100" s="1">
        <f t="shared" si="3"/>
        <v>925.97812405088894</v>
      </c>
      <c r="H100" s="1" cm="1">
        <f t="array" ref="H100">_xlfn.STDEV.P(_xlfn._xlws.FILTER($F$24:$F$1023,$C$24:$C$1023=C100))</f>
        <v>714.20127833080039</v>
      </c>
      <c r="I100" s="1">
        <f t="shared" si="4"/>
        <v>-0.8148656992200608</v>
      </c>
      <c r="J100" t="str">
        <f t="shared" si="5"/>
        <v>No</v>
      </c>
    </row>
    <row r="101" spans="1:10" x14ac:dyDescent="0.35">
      <c r="A101" s="21">
        <v>34583</v>
      </c>
      <c r="B101">
        <v>19</v>
      </c>
      <c r="C101" t="s">
        <v>71</v>
      </c>
      <c r="D101" t="s">
        <v>31</v>
      </c>
      <c r="E101" s="5">
        <v>19</v>
      </c>
      <c r="F101" s="18">
        <v>138.69999999999999</v>
      </c>
      <c r="G101" s="1">
        <f t="shared" si="3"/>
        <v>298.22799978693308</v>
      </c>
      <c r="H101" s="1" cm="1">
        <f t="array" ref="H101">_xlfn.STDEV.P(_xlfn._xlws.FILTER($F$24:$F$1023,$C$24:$C$1023=C101))</f>
        <v>171.84695600806512</v>
      </c>
      <c r="I101" s="1">
        <f t="shared" si="4"/>
        <v>-0.92831437630728897</v>
      </c>
      <c r="J101" t="str">
        <f t="shared" si="5"/>
        <v>No</v>
      </c>
    </row>
    <row r="102" spans="1:10" x14ac:dyDescent="0.35">
      <c r="A102" s="21">
        <v>34583</v>
      </c>
      <c r="B102">
        <v>27</v>
      </c>
      <c r="C102" t="s">
        <v>89</v>
      </c>
      <c r="D102" t="s">
        <v>31</v>
      </c>
      <c r="E102" s="5">
        <v>15</v>
      </c>
      <c r="F102" s="18">
        <v>394.875</v>
      </c>
      <c r="G102" s="1">
        <f t="shared" si="3"/>
        <v>1812.1964285714287</v>
      </c>
      <c r="H102" s="1" cm="1">
        <f t="array" ref="H102">_xlfn.STDEV.P(_xlfn._xlws.FILTER($F$24:$F$1023,$C$24:$C$1023=C102))</f>
        <v>1552.1262948215685</v>
      </c>
      <c r="I102" s="1">
        <f t="shared" si="4"/>
        <v>-0.91314826203260935</v>
      </c>
      <c r="J102" t="str">
        <f t="shared" si="5"/>
        <v>No</v>
      </c>
    </row>
    <row r="103" spans="1:10" x14ac:dyDescent="0.35">
      <c r="A103" s="21">
        <v>34584</v>
      </c>
      <c r="B103">
        <v>29</v>
      </c>
      <c r="C103" t="s">
        <v>20</v>
      </c>
      <c r="D103" t="s">
        <v>21</v>
      </c>
      <c r="E103" s="5">
        <v>15</v>
      </c>
      <c r="F103" s="18">
        <v>1485</v>
      </c>
      <c r="G103" s="1">
        <f t="shared" si="3"/>
        <v>4187.4594984071273</v>
      </c>
      <c r="H103" s="1" cm="1">
        <f t="array" ref="H103">_xlfn.STDEV.P(_xlfn._xlws.FILTER($F$24:$F$1023,$C$24:$C$1023=C103))</f>
        <v>4172.1296484054001</v>
      </c>
      <c r="I103" s="1">
        <f t="shared" si="4"/>
        <v>-0.64774101625533498</v>
      </c>
      <c r="J103" t="str">
        <f t="shared" si="5"/>
        <v>No</v>
      </c>
    </row>
    <row r="104" spans="1:10" x14ac:dyDescent="0.35">
      <c r="A104" s="21">
        <v>34584</v>
      </c>
      <c r="B104">
        <v>46</v>
      </c>
      <c r="C104" t="s">
        <v>64</v>
      </c>
      <c r="D104" t="s">
        <v>36</v>
      </c>
      <c r="E104" s="5">
        <v>15</v>
      </c>
      <c r="F104" s="18">
        <v>122.399999141693</v>
      </c>
      <c r="G104" s="1">
        <f t="shared" si="3"/>
        <v>364.43999977249348</v>
      </c>
      <c r="H104" s="1" cm="1">
        <f t="array" ref="H104">_xlfn.STDEV.P(_xlfn._xlws.FILTER($F$24:$F$1023,$C$24:$C$1023=C104))</f>
        <v>305.90583899175118</v>
      </c>
      <c r="I104" s="1">
        <f t="shared" si="4"/>
        <v>-0.79122386623462637</v>
      </c>
      <c r="J104" t="str">
        <f t="shared" si="5"/>
        <v>No</v>
      </c>
    </row>
    <row r="105" spans="1:10" x14ac:dyDescent="0.35">
      <c r="A105" s="21">
        <v>34585</v>
      </c>
      <c r="B105">
        <v>49</v>
      </c>
      <c r="C105" t="s">
        <v>62</v>
      </c>
      <c r="D105" t="s">
        <v>31</v>
      </c>
      <c r="E105" s="5">
        <v>15</v>
      </c>
      <c r="F105" s="18">
        <v>240</v>
      </c>
      <c r="G105" s="1">
        <f t="shared" si="3"/>
        <v>553.7166660961999</v>
      </c>
      <c r="H105" s="1" cm="1">
        <f t="array" ref="H105">_xlfn.STDEV.P(_xlfn._xlws.FILTER($F$24:$F$1023,$C$24:$C$1023=C105))</f>
        <v>403.17062043068341</v>
      </c>
      <c r="I105" s="1">
        <f t="shared" si="4"/>
        <v>-0.77812382698192362</v>
      </c>
      <c r="J105" t="str">
        <f t="shared" si="5"/>
        <v>No</v>
      </c>
    </row>
    <row r="106" spans="1:10" x14ac:dyDescent="0.35">
      <c r="A106" s="21">
        <v>34585</v>
      </c>
      <c r="B106">
        <v>63</v>
      </c>
      <c r="C106" t="s">
        <v>38</v>
      </c>
      <c r="D106" t="s">
        <v>39</v>
      </c>
      <c r="E106" s="5">
        <v>13</v>
      </c>
      <c r="F106" s="18">
        <v>456.3</v>
      </c>
      <c r="G106" s="1">
        <f t="shared" si="3"/>
        <v>1024.7794979286186</v>
      </c>
      <c r="H106" s="1" cm="1">
        <f t="array" ref="H106">_xlfn.STDEV.P(_xlfn._xlws.FILTER($F$24:$F$1023,$C$24:$C$1023=C106))</f>
        <v>717.93040392797047</v>
      </c>
      <c r="I106" s="1">
        <f t="shared" si="4"/>
        <v>-0.7918309279260638</v>
      </c>
      <c r="J106" t="str">
        <f t="shared" si="5"/>
        <v>No</v>
      </c>
    </row>
    <row r="107" spans="1:10" x14ac:dyDescent="0.35">
      <c r="A107" s="21">
        <v>34586</v>
      </c>
      <c r="B107">
        <v>18</v>
      </c>
      <c r="C107" t="s">
        <v>97</v>
      </c>
      <c r="D107" t="s">
        <v>36</v>
      </c>
      <c r="E107" s="5">
        <v>12</v>
      </c>
      <c r="F107" s="18">
        <v>600</v>
      </c>
      <c r="G107" s="1">
        <f t="shared" si="3"/>
        <v>1806.0267836188079</v>
      </c>
      <c r="H107" s="1" cm="1">
        <f t="array" ref="H107">_xlfn.STDEV.P(_xlfn._xlws.FILTER($F$24:$F$1023,$C$24:$C$1023=C107))</f>
        <v>1173.8753546398934</v>
      </c>
      <c r="I107" s="1">
        <f t="shared" si="4"/>
        <v>-1.0273891336519094</v>
      </c>
      <c r="J107" t="str">
        <f t="shared" si="5"/>
        <v>No</v>
      </c>
    </row>
    <row r="108" spans="1:10" x14ac:dyDescent="0.35">
      <c r="A108" s="21">
        <v>34586</v>
      </c>
      <c r="B108">
        <v>77</v>
      </c>
      <c r="C108" t="s">
        <v>107</v>
      </c>
      <c r="D108" t="s">
        <v>39</v>
      </c>
      <c r="E108" s="5">
        <v>10</v>
      </c>
      <c r="F108" s="18">
        <v>104</v>
      </c>
      <c r="G108" s="1">
        <f t="shared" si="3"/>
        <v>384.04888867214282</v>
      </c>
      <c r="H108" s="1" cm="1">
        <f t="array" ref="H108">_xlfn.STDEV.P(_xlfn._xlws.FILTER($F$24:$F$1023,$C$24:$C$1023=C108))</f>
        <v>285.48397450413245</v>
      </c>
      <c r="I108" s="1">
        <f t="shared" si="4"/>
        <v>-0.98096185314279016</v>
      </c>
      <c r="J108" t="str">
        <f t="shared" si="5"/>
        <v>No</v>
      </c>
    </row>
    <row r="109" spans="1:10" x14ac:dyDescent="0.35">
      <c r="A109" s="21">
        <v>34589</v>
      </c>
      <c r="B109">
        <v>54</v>
      </c>
      <c r="C109" t="s">
        <v>74</v>
      </c>
      <c r="D109" t="s">
        <v>21</v>
      </c>
      <c r="E109" s="5">
        <v>10</v>
      </c>
      <c r="F109" s="18">
        <v>53.099999912083099</v>
      </c>
      <c r="G109" s="1">
        <f t="shared" si="3"/>
        <v>267.17573495991502</v>
      </c>
      <c r="H109" s="1" cm="1">
        <f t="array" ref="H109">_xlfn.STDEV.P(_xlfn._xlws.FILTER($F$24:$F$1023,$C$24:$C$1023=C109))</f>
        <v>240.69715937238254</v>
      </c>
      <c r="I109" s="1">
        <f t="shared" si="4"/>
        <v>-0.88939867676890771</v>
      </c>
      <c r="J109" t="str">
        <f t="shared" si="5"/>
        <v>No</v>
      </c>
    </row>
    <row r="110" spans="1:10" x14ac:dyDescent="0.35">
      <c r="A110" s="21">
        <v>34589</v>
      </c>
      <c r="B110">
        <v>64</v>
      </c>
      <c r="C110" t="s">
        <v>53</v>
      </c>
      <c r="D110" t="s">
        <v>27</v>
      </c>
      <c r="E110" s="5">
        <v>9</v>
      </c>
      <c r="F110" s="18">
        <v>239.4</v>
      </c>
      <c r="G110" s="1">
        <f t="shared" si="3"/>
        <v>1218.6124992739535</v>
      </c>
      <c r="H110" s="1" cm="1">
        <f t="array" ref="H110">_xlfn.STDEV.P(_xlfn._xlws.FILTER($F$24:$F$1023,$C$24:$C$1023=C110))</f>
        <v>865.50625959039769</v>
      </c>
      <c r="I110" s="1">
        <f t="shared" si="4"/>
        <v>-1.1313754099679967</v>
      </c>
      <c r="J110" t="str">
        <f t="shared" si="5"/>
        <v>No</v>
      </c>
    </row>
    <row r="111" spans="1:10" x14ac:dyDescent="0.35">
      <c r="A111" s="21">
        <v>34589</v>
      </c>
      <c r="B111">
        <v>30</v>
      </c>
      <c r="C111" t="s">
        <v>91</v>
      </c>
      <c r="D111" t="s">
        <v>36</v>
      </c>
      <c r="E111" s="5">
        <v>6</v>
      </c>
      <c r="F111" s="18">
        <v>124.2</v>
      </c>
      <c r="G111" s="1">
        <f t="shared" si="3"/>
        <v>675.31041632147446</v>
      </c>
      <c r="H111" s="1" cm="1">
        <f t="array" ref="H111">_xlfn.STDEV.P(_xlfn._xlws.FILTER($F$24:$F$1023,$C$24:$C$1023=C111))</f>
        <v>680.80599476123814</v>
      </c>
      <c r="I111" s="1">
        <f t="shared" si="4"/>
        <v>-0.80949700878405373</v>
      </c>
      <c r="J111" t="str">
        <f t="shared" si="5"/>
        <v>No</v>
      </c>
    </row>
    <row r="112" spans="1:10" x14ac:dyDescent="0.35">
      <c r="A112" s="21">
        <v>34589</v>
      </c>
      <c r="B112">
        <v>67</v>
      </c>
      <c r="C112" t="s">
        <v>137</v>
      </c>
      <c r="D112" t="s">
        <v>34</v>
      </c>
      <c r="E112" s="5">
        <v>5</v>
      </c>
      <c r="F112" s="18">
        <v>42</v>
      </c>
      <c r="G112" s="1">
        <f t="shared" si="3"/>
        <v>228.66666666666666</v>
      </c>
      <c r="H112" s="1" cm="1">
        <f t="array" ref="H112">_xlfn.STDEV.P(_xlfn._xlws.FILTER($F$24:$F$1023,$C$24:$C$1023=C112))</f>
        <v>170.6367161219674</v>
      </c>
      <c r="I112" s="1">
        <f t="shared" si="4"/>
        <v>-1.093941977488839</v>
      </c>
      <c r="J112" t="str">
        <f t="shared" si="5"/>
        <v>No</v>
      </c>
    </row>
    <row r="113" spans="1:10" x14ac:dyDescent="0.35">
      <c r="A113" s="21">
        <v>34590</v>
      </c>
      <c r="B113">
        <v>68</v>
      </c>
      <c r="C113" t="s">
        <v>37</v>
      </c>
      <c r="D113" t="s">
        <v>31</v>
      </c>
      <c r="E113" s="5">
        <v>3</v>
      </c>
      <c r="F113" s="18">
        <v>26.999999955296499</v>
      </c>
      <c r="G113" s="1">
        <f t="shared" si="3"/>
        <v>420.40624976158119</v>
      </c>
      <c r="H113" s="1" cm="1">
        <f t="array" ref="H113">_xlfn.STDEV.P(_xlfn._xlws.FILTER($F$24:$F$1023,$C$24:$C$1023=C113))</f>
        <v>298.75654886105377</v>
      </c>
      <c r="I113" s="1">
        <f t="shared" si="4"/>
        <v>-1.316812137862962</v>
      </c>
      <c r="J113" t="str">
        <f t="shared" si="5"/>
        <v>No</v>
      </c>
    </row>
    <row r="114" spans="1:10" x14ac:dyDescent="0.35">
      <c r="A114" s="21">
        <v>34591</v>
      </c>
      <c r="B114">
        <v>51</v>
      </c>
      <c r="C114" t="s">
        <v>66</v>
      </c>
      <c r="D114" t="s">
        <v>59</v>
      </c>
      <c r="E114" s="5">
        <v>2</v>
      </c>
      <c r="F114" s="18">
        <v>76.319999873638096</v>
      </c>
      <c r="G114" s="1">
        <f t="shared" si="3"/>
        <v>2098.0933303059123</v>
      </c>
      <c r="H114" s="1" cm="1">
        <f t="array" ref="H114">_xlfn.STDEV.P(_xlfn._xlws.FILTER($F$24:$F$1023,$C$24:$C$1023=C114))</f>
        <v>2225.901859393276</v>
      </c>
      <c r="I114" s="1">
        <f t="shared" si="4"/>
        <v>-0.9082940121103803</v>
      </c>
      <c r="J114" t="str">
        <f t="shared" si="5"/>
        <v>No</v>
      </c>
    </row>
    <row r="115" spans="1:10" x14ac:dyDescent="0.35">
      <c r="A115" s="21">
        <v>34591</v>
      </c>
      <c r="B115">
        <v>57</v>
      </c>
      <c r="C115" t="s">
        <v>76</v>
      </c>
      <c r="D115" t="s">
        <v>27</v>
      </c>
      <c r="E115" s="5">
        <v>2</v>
      </c>
      <c r="F115" s="18">
        <v>31.2</v>
      </c>
      <c r="G115" s="1">
        <f t="shared" si="3"/>
        <v>449.84999991059226</v>
      </c>
      <c r="H115" s="1" cm="1">
        <f t="array" ref="H115">_xlfn.STDEV.P(_xlfn._xlws.FILTER($F$24:$F$1023,$C$24:$C$1023=C115))</f>
        <v>362.8341563356899</v>
      </c>
      <c r="I115" s="1">
        <f t="shared" si="4"/>
        <v>-1.1538329360680757</v>
      </c>
      <c r="J115" t="str">
        <f t="shared" si="5"/>
        <v>No</v>
      </c>
    </row>
    <row r="116" spans="1:10" x14ac:dyDescent="0.35">
      <c r="A116" s="21">
        <v>34591</v>
      </c>
      <c r="B116">
        <v>62</v>
      </c>
      <c r="C116" t="s">
        <v>30</v>
      </c>
      <c r="D116" t="s">
        <v>31</v>
      </c>
      <c r="E116" s="5">
        <v>125</v>
      </c>
      <c r="F116" s="18">
        <v>4826.4999985322302</v>
      </c>
      <c r="G116" s="1">
        <f t="shared" si="3"/>
        <v>2414.047102842831</v>
      </c>
      <c r="H116" s="1" cm="1">
        <f t="array" ref="H116">_xlfn.STDEV.P(_xlfn._xlws.FILTER($F$24:$F$1023,$C$24:$C$1023=C116))</f>
        <v>1727.4559642285269</v>
      </c>
      <c r="I116" s="1">
        <f t="shared" si="4"/>
        <v>1.3965351045963064</v>
      </c>
      <c r="J116" t="str">
        <f t="shared" si="5"/>
        <v>No</v>
      </c>
    </row>
    <row r="117" spans="1:10" x14ac:dyDescent="0.35">
      <c r="A117" s="21">
        <v>34591</v>
      </c>
      <c r="B117">
        <v>39</v>
      </c>
      <c r="C117" t="s">
        <v>87</v>
      </c>
      <c r="D117" t="s">
        <v>34</v>
      </c>
      <c r="E117" s="5">
        <v>90</v>
      </c>
      <c r="F117" s="18">
        <v>1252.7999993562601</v>
      </c>
      <c r="G117" s="1">
        <f t="shared" si="3"/>
        <v>757.35599902152819</v>
      </c>
      <c r="H117" s="1" cm="1">
        <f t="array" ref="H117">_xlfn.STDEV.P(_xlfn._xlws.FILTER($F$24:$F$1023,$C$24:$C$1023=C117))</f>
        <v>742.04552203537753</v>
      </c>
      <c r="I117" s="1">
        <f t="shared" si="4"/>
        <v>0.66767332410519042</v>
      </c>
      <c r="J117" t="str">
        <f t="shared" si="5"/>
        <v>No</v>
      </c>
    </row>
    <row r="118" spans="1:10" x14ac:dyDescent="0.35">
      <c r="A118" s="21">
        <v>34591</v>
      </c>
      <c r="B118">
        <v>43</v>
      </c>
      <c r="C118" t="s">
        <v>105</v>
      </c>
      <c r="D118" t="s">
        <v>34</v>
      </c>
      <c r="E118" s="5">
        <v>56</v>
      </c>
      <c r="F118" s="18">
        <v>2060.8000000000002</v>
      </c>
      <c r="G118" s="1">
        <f t="shared" si="3"/>
        <v>1479.0916657755768</v>
      </c>
      <c r="H118" s="1" cm="1">
        <f t="array" ref="H118">_xlfn.STDEV.P(_xlfn._xlws.FILTER($F$24:$F$1023,$C$24:$C$1023=C118))</f>
        <v>1018.3994924118444</v>
      </c>
      <c r="I118" s="1">
        <f t="shared" si="4"/>
        <v>0.57119857046155953</v>
      </c>
      <c r="J118" t="str">
        <f t="shared" si="5"/>
        <v>No</v>
      </c>
    </row>
    <row r="119" spans="1:10" x14ac:dyDescent="0.35">
      <c r="A119" s="21">
        <v>34592</v>
      </c>
      <c r="B119">
        <v>70</v>
      </c>
      <c r="C119" t="s">
        <v>96</v>
      </c>
      <c r="D119" t="s">
        <v>34</v>
      </c>
      <c r="E119" s="5">
        <v>55</v>
      </c>
      <c r="F119" s="18">
        <v>660</v>
      </c>
      <c r="G119" s="1">
        <f t="shared" si="3"/>
        <v>608.35312436870197</v>
      </c>
      <c r="H119" s="1" cm="1">
        <f t="array" ref="H119">_xlfn.STDEV.P(_xlfn._xlws.FILTER($F$24:$F$1023,$C$24:$C$1023=C119))</f>
        <v>412.778144226922</v>
      </c>
      <c r="I119" s="1">
        <f t="shared" si="4"/>
        <v>0.12512017981966</v>
      </c>
      <c r="J119" t="str">
        <f t="shared" si="5"/>
        <v>No</v>
      </c>
    </row>
    <row r="120" spans="1:10" x14ac:dyDescent="0.35">
      <c r="A120" s="21">
        <v>34592</v>
      </c>
      <c r="B120">
        <v>36</v>
      </c>
      <c r="C120" t="s">
        <v>45</v>
      </c>
      <c r="D120" t="s">
        <v>36</v>
      </c>
      <c r="E120" s="5">
        <v>52</v>
      </c>
      <c r="F120" s="18">
        <v>638.4</v>
      </c>
      <c r="G120" s="1">
        <f t="shared" si="3"/>
        <v>624.30647032909519</v>
      </c>
      <c r="H120" s="1" cm="1">
        <f t="array" ref="H120">_xlfn.STDEV.P(_xlfn._xlws.FILTER($F$24:$F$1023,$C$24:$C$1023=C120))</f>
        <v>498.23847143567212</v>
      </c>
      <c r="I120" s="1">
        <f t="shared" si="4"/>
        <v>2.8286715054930099E-2</v>
      </c>
      <c r="J120" t="str">
        <f t="shared" si="5"/>
        <v>No</v>
      </c>
    </row>
    <row r="121" spans="1:10" x14ac:dyDescent="0.35">
      <c r="A121" s="21">
        <v>34593</v>
      </c>
      <c r="B121">
        <v>40</v>
      </c>
      <c r="C121" t="s">
        <v>50</v>
      </c>
      <c r="D121" t="s">
        <v>36</v>
      </c>
      <c r="E121" s="5">
        <v>50</v>
      </c>
      <c r="F121" s="18">
        <v>676.19999912381104</v>
      </c>
      <c r="G121" s="1">
        <f t="shared" si="3"/>
        <v>966.97823429668517</v>
      </c>
      <c r="H121" s="1" cm="1">
        <f t="array" ref="H121">_xlfn.STDEV.P(_xlfn._xlws.FILTER($F$24:$F$1023,$C$24:$C$1023=C121))</f>
        <v>690.30358265436666</v>
      </c>
      <c r="I121" s="1">
        <f t="shared" si="4"/>
        <v>-0.42123240046758686</v>
      </c>
      <c r="J121" t="str">
        <f t="shared" si="5"/>
        <v>No</v>
      </c>
    </row>
    <row r="122" spans="1:10" x14ac:dyDescent="0.35">
      <c r="A122" s="21">
        <v>34593</v>
      </c>
      <c r="B122">
        <v>2</v>
      </c>
      <c r="C122" t="s">
        <v>33</v>
      </c>
      <c r="D122" t="s">
        <v>34</v>
      </c>
      <c r="E122" s="5">
        <v>40</v>
      </c>
      <c r="F122" s="18">
        <v>608</v>
      </c>
      <c r="G122" s="1">
        <f t="shared" si="3"/>
        <v>816.2273323205095</v>
      </c>
      <c r="H122" s="1" cm="1">
        <f t="array" ref="H122">_xlfn.STDEV.P(_xlfn._xlws.FILTER($F$24:$F$1023,$C$24:$C$1023=C122))</f>
        <v>492.60978417435473</v>
      </c>
      <c r="I122" s="1">
        <f t="shared" si="4"/>
        <v>-0.42270238840162649</v>
      </c>
      <c r="J122" t="str">
        <f t="shared" si="5"/>
        <v>No</v>
      </c>
    </row>
    <row r="123" spans="1:10" x14ac:dyDescent="0.35">
      <c r="A123" s="21">
        <v>34593</v>
      </c>
      <c r="B123">
        <v>16</v>
      </c>
      <c r="C123" t="s">
        <v>46</v>
      </c>
      <c r="D123" t="s">
        <v>31</v>
      </c>
      <c r="E123" s="5">
        <v>40</v>
      </c>
      <c r="F123" s="18">
        <v>556</v>
      </c>
      <c r="G123" s="1">
        <f t="shared" si="3"/>
        <v>865.92170914875146</v>
      </c>
      <c r="H123" s="1" cm="1">
        <f t="array" ref="H123">_xlfn.STDEV.P(_xlfn._xlws.FILTER($F$24:$F$1023,$C$24:$C$1023=C123))</f>
        <v>598.41848250523049</v>
      </c>
      <c r="I123" s="1">
        <f t="shared" si="4"/>
        <v>-0.51790129852154521</v>
      </c>
      <c r="J123" t="str">
        <f t="shared" si="5"/>
        <v>No</v>
      </c>
    </row>
    <row r="124" spans="1:10" x14ac:dyDescent="0.35">
      <c r="A124" s="21">
        <v>34593</v>
      </c>
      <c r="B124">
        <v>17</v>
      </c>
      <c r="C124" t="s">
        <v>22</v>
      </c>
      <c r="D124" t="s">
        <v>21</v>
      </c>
      <c r="E124" s="5">
        <v>40</v>
      </c>
      <c r="F124" s="18">
        <v>1248</v>
      </c>
      <c r="G124" s="1">
        <f t="shared" si="3"/>
        <v>1779.6674990854215</v>
      </c>
      <c r="H124" s="1" cm="1">
        <f t="array" ref="H124">_xlfn.STDEV.P(_xlfn._xlws.FILTER($F$24:$F$1023,$C$24:$C$1023=C124))</f>
        <v>1219.2553545735764</v>
      </c>
      <c r="I124" s="1">
        <f t="shared" si="4"/>
        <v>-0.43605918734830362</v>
      </c>
      <c r="J124" t="str">
        <f t="shared" si="5"/>
        <v>No</v>
      </c>
    </row>
    <row r="125" spans="1:10" x14ac:dyDescent="0.35">
      <c r="A125" s="21">
        <v>34596</v>
      </c>
      <c r="B125">
        <v>32</v>
      </c>
      <c r="C125" t="s">
        <v>100</v>
      </c>
      <c r="D125" t="s">
        <v>24</v>
      </c>
      <c r="E125" s="5">
        <v>40</v>
      </c>
      <c r="F125" s="18">
        <v>921.59999847412098</v>
      </c>
      <c r="G125" s="1">
        <f t="shared" si="3"/>
        <v>466.81599877357382</v>
      </c>
      <c r="H125" s="1" cm="1">
        <f t="array" ref="H125">_xlfn.STDEV.P(_xlfn._xlws.FILTER($F$24:$F$1023,$C$24:$C$1023=C125))</f>
        <v>375.91403275144347</v>
      </c>
      <c r="I125" s="1">
        <f t="shared" si="4"/>
        <v>1.2098085202401927</v>
      </c>
      <c r="J125" t="str">
        <f t="shared" si="5"/>
        <v>No</v>
      </c>
    </row>
    <row r="126" spans="1:10" x14ac:dyDescent="0.35">
      <c r="A126" s="21">
        <v>34596</v>
      </c>
      <c r="B126">
        <v>59</v>
      </c>
      <c r="C126" t="s">
        <v>23</v>
      </c>
      <c r="D126" t="s">
        <v>24</v>
      </c>
      <c r="E126" s="5">
        <v>40</v>
      </c>
      <c r="F126" s="18">
        <v>1430</v>
      </c>
      <c r="G126" s="1">
        <f t="shared" si="3"/>
        <v>3036.1222172315302</v>
      </c>
      <c r="H126" s="1" cm="1">
        <f t="array" ref="H126">_xlfn.STDEV.P(_xlfn._xlws.FILTER($F$24:$F$1023,$C$24:$C$1023=C126))</f>
        <v>1907.6459461251163</v>
      </c>
      <c r="I126" s="1">
        <f t="shared" si="4"/>
        <v>-0.84193936537015546</v>
      </c>
      <c r="J126" t="str">
        <f t="shared" si="5"/>
        <v>No</v>
      </c>
    </row>
    <row r="127" spans="1:10" x14ac:dyDescent="0.35">
      <c r="A127" s="21">
        <v>34596</v>
      </c>
      <c r="B127">
        <v>68</v>
      </c>
      <c r="C127" t="s">
        <v>37</v>
      </c>
      <c r="D127" t="s">
        <v>31</v>
      </c>
      <c r="E127" s="5">
        <v>38</v>
      </c>
      <c r="F127" s="18">
        <v>364.99999977648201</v>
      </c>
      <c r="G127" s="1">
        <f t="shared" si="3"/>
        <v>420.40624976158119</v>
      </c>
      <c r="H127" s="1" cm="1">
        <f t="array" ref="H127">_xlfn.STDEV.P(_xlfn._xlws.FILTER($F$24:$F$1023,$C$24:$C$1023=C127))</f>
        <v>298.75654886105377</v>
      </c>
      <c r="I127" s="1">
        <f t="shared" si="4"/>
        <v>-0.18545618563450342</v>
      </c>
      <c r="J127" t="str">
        <f t="shared" si="5"/>
        <v>No</v>
      </c>
    </row>
    <row r="128" spans="1:10" x14ac:dyDescent="0.35">
      <c r="A128" s="21">
        <v>34596</v>
      </c>
      <c r="B128">
        <v>28</v>
      </c>
      <c r="C128" t="s">
        <v>70</v>
      </c>
      <c r="D128" t="s">
        <v>59</v>
      </c>
      <c r="E128" s="5">
        <v>32</v>
      </c>
      <c r="F128" s="18">
        <v>1164.8</v>
      </c>
      <c r="G128" s="1">
        <f t="shared" si="3"/>
        <v>1256.1973325099534</v>
      </c>
      <c r="H128" s="1" cm="1">
        <f t="array" ref="H128">_xlfn.STDEV.P(_xlfn._xlws.FILTER($F$24:$F$1023,$C$24:$C$1023=C128))</f>
        <v>782.04414020592731</v>
      </c>
      <c r="I128" s="1">
        <f t="shared" si="4"/>
        <v>-0.11686978753640015</v>
      </c>
      <c r="J128" t="str">
        <f t="shared" si="5"/>
        <v>No</v>
      </c>
    </row>
    <row r="129" spans="1:10" x14ac:dyDescent="0.35">
      <c r="A129" s="21">
        <v>34597</v>
      </c>
      <c r="B129">
        <v>6</v>
      </c>
      <c r="C129" t="s">
        <v>114</v>
      </c>
      <c r="D129" t="s">
        <v>39</v>
      </c>
      <c r="E129" s="5">
        <v>30</v>
      </c>
      <c r="F129" s="18">
        <v>600</v>
      </c>
      <c r="G129" s="1">
        <f t="shared" si="3"/>
        <v>759.58333317811173</v>
      </c>
      <c r="H129" s="1" cm="1">
        <f t="array" ref="H129">_xlfn.STDEV.P(_xlfn._xlws.FILTER($F$24:$F$1023,$C$24:$C$1023=C129))</f>
        <v>573.04089550634319</v>
      </c>
      <c r="I129" s="1">
        <f t="shared" si="4"/>
        <v>-0.27848506874383322</v>
      </c>
      <c r="J129" t="str">
        <f t="shared" si="5"/>
        <v>No</v>
      </c>
    </row>
    <row r="130" spans="1:10" x14ac:dyDescent="0.35">
      <c r="A130" s="21">
        <v>34597</v>
      </c>
      <c r="B130">
        <v>49</v>
      </c>
      <c r="C130" t="s">
        <v>62</v>
      </c>
      <c r="D130" t="s">
        <v>31</v>
      </c>
      <c r="E130" s="5">
        <v>30</v>
      </c>
      <c r="F130" s="18">
        <v>480</v>
      </c>
      <c r="G130" s="1">
        <f t="shared" si="3"/>
        <v>553.7166660961999</v>
      </c>
      <c r="H130" s="1" cm="1">
        <f t="array" ref="H130">_xlfn.STDEV.P(_xlfn._xlws.FILTER($F$24:$F$1023,$C$24:$C$1023=C130))</f>
        <v>403.17062043068341</v>
      </c>
      <c r="I130" s="1">
        <f t="shared" si="4"/>
        <v>-0.18284235596694207</v>
      </c>
      <c r="J130" t="str">
        <f t="shared" si="5"/>
        <v>No</v>
      </c>
    </row>
    <row r="131" spans="1:10" x14ac:dyDescent="0.35">
      <c r="A131" s="21">
        <v>34597</v>
      </c>
      <c r="B131">
        <v>53</v>
      </c>
      <c r="C131" t="s">
        <v>25</v>
      </c>
      <c r="D131" t="s">
        <v>21</v>
      </c>
      <c r="E131" s="5">
        <v>30</v>
      </c>
      <c r="F131" s="18">
        <v>786</v>
      </c>
      <c r="G131" s="1">
        <f t="shared" si="3"/>
        <v>1198.983570729195</v>
      </c>
      <c r="H131" s="1" cm="1">
        <f t="array" ref="H131">_xlfn.STDEV.P(_xlfn._xlws.FILTER($F$24:$F$1023,$C$24:$C$1023=C131))</f>
        <v>1072.4371089270473</v>
      </c>
      <c r="I131" s="1">
        <f t="shared" si="4"/>
        <v>-0.38508884790678038</v>
      </c>
      <c r="J131" t="str">
        <f t="shared" si="5"/>
        <v>No</v>
      </c>
    </row>
    <row r="132" spans="1:10" x14ac:dyDescent="0.35">
      <c r="A132" s="21">
        <v>34598</v>
      </c>
      <c r="B132">
        <v>58</v>
      </c>
      <c r="C132" t="s">
        <v>79</v>
      </c>
      <c r="D132" t="s">
        <v>36</v>
      </c>
      <c r="E132" s="5">
        <v>30</v>
      </c>
      <c r="F132" s="18">
        <v>286.19999952614302</v>
      </c>
      <c r="G132" s="1">
        <f t="shared" si="3"/>
        <v>506.01749913915921</v>
      </c>
      <c r="H132" s="1" cm="1">
        <f t="array" ref="H132">_xlfn.STDEV.P(_xlfn._xlws.FILTER($F$24:$F$1023,$C$24:$C$1023=C132))</f>
        <v>311.82880526281502</v>
      </c>
      <c r="I132" s="1">
        <f t="shared" si="4"/>
        <v>-0.70493006387831936</v>
      </c>
      <c r="J132" t="str">
        <f t="shared" si="5"/>
        <v>No</v>
      </c>
    </row>
    <row r="133" spans="1:10" x14ac:dyDescent="0.35">
      <c r="A133" s="21">
        <v>34598</v>
      </c>
      <c r="B133">
        <v>65</v>
      </c>
      <c r="C133" t="s">
        <v>88</v>
      </c>
      <c r="D133" t="s">
        <v>39</v>
      </c>
      <c r="E133" s="5">
        <v>30</v>
      </c>
      <c r="F133" s="18">
        <v>453.59999924898102</v>
      </c>
      <c r="G133" s="1">
        <f t="shared" si="3"/>
        <v>745.99111031804887</v>
      </c>
      <c r="H133" s="1" cm="1">
        <f t="array" ref="H133">_xlfn.STDEV.P(_xlfn._xlws.FILTER($F$24:$F$1023,$C$24:$C$1023=C133))</f>
        <v>419.37425156039581</v>
      </c>
      <c r="I133" s="1">
        <f t="shared" si="4"/>
        <v>-0.69720806649704248</v>
      </c>
      <c r="J133" t="str">
        <f t="shared" si="5"/>
        <v>No</v>
      </c>
    </row>
    <row r="134" spans="1:10" x14ac:dyDescent="0.35">
      <c r="A134" s="21">
        <v>34599</v>
      </c>
      <c r="B134">
        <v>66</v>
      </c>
      <c r="C134" t="s">
        <v>93</v>
      </c>
      <c r="D134" t="s">
        <v>39</v>
      </c>
      <c r="E134" s="5">
        <v>30</v>
      </c>
      <c r="F134" s="18">
        <v>408</v>
      </c>
      <c r="G134" s="1">
        <f t="shared" si="3"/>
        <v>480.85714213337218</v>
      </c>
      <c r="H134" s="1" cm="1">
        <f t="array" ref="H134">_xlfn.STDEV.P(_xlfn._xlws.FILTER($F$24:$F$1023,$C$24:$C$1023=C134))</f>
        <v>293.59972149137542</v>
      </c>
      <c r="I134" s="1">
        <f t="shared" si="4"/>
        <v>-0.2481512644606251</v>
      </c>
      <c r="J134" t="str">
        <f t="shared" si="5"/>
        <v>No</v>
      </c>
    </row>
    <row r="135" spans="1:10" x14ac:dyDescent="0.35">
      <c r="A135" s="21">
        <v>34599</v>
      </c>
      <c r="B135">
        <v>18</v>
      </c>
      <c r="C135" t="s">
        <v>97</v>
      </c>
      <c r="D135" t="s">
        <v>36</v>
      </c>
      <c r="E135" s="5">
        <v>25</v>
      </c>
      <c r="F135" s="18">
        <v>1124.9999981373501</v>
      </c>
      <c r="G135" s="1">
        <f t="shared" si="3"/>
        <v>1806.0267836188079</v>
      </c>
      <c r="H135" s="1" cm="1">
        <f t="array" ref="H135">_xlfn.STDEV.P(_xlfn._xlws.FILTER($F$24:$F$1023,$C$24:$C$1023=C135))</f>
        <v>1173.8753546398934</v>
      </c>
      <c r="I135" s="1">
        <f t="shared" si="4"/>
        <v>-0.58015255434881718</v>
      </c>
      <c r="J135" t="str">
        <f t="shared" si="5"/>
        <v>No</v>
      </c>
    </row>
    <row r="136" spans="1:10" x14ac:dyDescent="0.35">
      <c r="A136" s="21">
        <v>34599</v>
      </c>
      <c r="B136">
        <v>29</v>
      </c>
      <c r="C136" t="s">
        <v>20</v>
      </c>
      <c r="D136" t="s">
        <v>21</v>
      </c>
      <c r="E136" s="5">
        <v>25</v>
      </c>
      <c r="F136" s="18">
        <v>2227.4999963119599</v>
      </c>
      <c r="G136" s="1">
        <f t="shared" si="3"/>
        <v>4187.4594984071273</v>
      </c>
      <c r="H136" s="1" cm="1">
        <f t="array" ref="H136">_xlfn.STDEV.P(_xlfn._xlws.FILTER($F$24:$F$1023,$C$24:$C$1023=C136))</f>
        <v>4172.1296484054001</v>
      </c>
      <c r="I136" s="1">
        <f t="shared" si="4"/>
        <v>-0.46977435201331041</v>
      </c>
      <c r="J136" t="str">
        <f t="shared" si="5"/>
        <v>No</v>
      </c>
    </row>
    <row r="137" spans="1:10" x14ac:dyDescent="0.35">
      <c r="A137" s="21">
        <v>34600</v>
      </c>
      <c r="B137">
        <v>56</v>
      </c>
      <c r="C137" t="s">
        <v>26</v>
      </c>
      <c r="D137" t="s">
        <v>27</v>
      </c>
      <c r="E137" s="5">
        <v>24</v>
      </c>
      <c r="F137" s="18">
        <v>729.6</v>
      </c>
      <c r="G137" s="1">
        <f t="shared" si="3"/>
        <v>2135.3399980738727</v>
      </c>
      <c r="H137" s="1" cm="1">
        <f t="array" ref="H137">_xlfn.STDEV.P(_xlfn._xlws.FILTER($F$24:$F$1023,$C$24:$C$1023=C137))</f>
        <v>1395.3152929627063</v>
      </c>
      <c r="I137" s="1">
        <f t="shared" si="4"/>
        <v>-1.0074712182714141</v>
      </c>
      <c r="J137" t="str">
        <f t="shared" si="5"/>
        <v>No</v>
      </c>
    </row>
    <row r="138" spans="1:10" x14ac:dyDescent="0.35">
      <c r="A138" s="21">
        <v>34600</v>
      </c>
      <c r="B138">
        <v>69</v>
      </c>
      <c r="C138" t="s">
        <v>48</v>
      </c>
      <c r="D138" t="s">
        <v>24</v>
      </c>
      <c r="E138" s="5">
        <v>23</v>
      </c>
      <c r="F138" s="18">
        <v>662.4</v>
      </c>
      <c r="G138" s="1">
        <f t="shared" si="3"/>
        <v>1357.9971411485737</v>
      </c>
      <c r="H138" s="1" cm="1">
        <f t="array" ref="H138">_xlfn.STDEV.P(_xlfn._xlws.FILTER($F$24:$F$1023,$C$24:$C$1023=C138))</f>
        <v>932.67339638785802</v>
      </c>
      <c r="I138" s="1">
        <f t="shared" si="4"/>
        <v>-0.7458099950556597</v>
      </c>
      <c r="J138" t="str">
        <f t="shared" si="5"/>
        <v>No</v>
      </c>
    </row>
    <row r="139" spans="1:10" x14ac:dyDescent="0.35">
      <c r="A139" s="21">
        <v>34603</v>
      </c>
      <c r="B139">
        <v>1</v>
      </c>
      <c r="C139" t="s">
        <v>43</v>
      </c>
      <c r="D139" t="s">
        <v>34</v>
      </c>
      <c r="E139" s="5">
        <v>20</v>
      </c>
      <c r="F139" s="18">
        <v>288</v>
      </c>
      <c r="G139" s="1">
        <f t="shared" si="3"/>
        <v>616.4399990344034</v>
      </c>
      <c r="H139" s="1" cm="1">
        <f t="array" ref="H139">_xlfn.STDEV.P(_xlfn._xlws.FILTER($F$24:$F$1023,$C$24:$C$1023=C139))</f>
        <v>418.64384133965928</v>
      </c>
      <c r="I139" s="1">
        <f t="shared" si="4"/>
        <v>-0.78453321559298761</v>
      </c>
      <c r="J139" t="str">
        <f t="shared" si="5"/>
        <v>No</v>
      </c>
    </row>
    <row r="140" spans="1:10" x14ac:dyDescent="0.35">
      <c r="A140" s="21">
        <v>34603</v>
      </c>
      <c r="B140">
        <v>4</v>
      </c>
      <c r="C140" t="s">
        <v>109</v>
      </c>
      <c r="D140" t="s">
        <v>39</v>
      </c>
      <c r="E140" s="5">
        <v>20</v>
      </c>
      <c r="F140" s="18">
        <v>352</v>
      </c>
      <c r="G140" s="1">
        <f t="shared" si="3"/>
        <v>617.1846144339205</v>
      </c>
      <c r="H140" s="1" cm="1">
        <f t="array" ref="H140">_xlfn.STDEV.P(_xlfn._xlws.FILTER($F$24:$F$1023,$C$24:$C$1023=C140))</f>
        <v>473.65228855534355</v>
      </c>
      <c r="I140" s="1">
        <f t="shared" si="4"/>
        <v>-0.55987191625895671</v>
      </c>
      <c r="J140" t="str">
        <f t="shared" si="5"/>
        <v>No</v>
      </c>
    </row>
    <row r="141" spans="1:10" x14ac:dyDescent="0.35">
      <c r="A141" s="21">
        <v>34604</v>
      </c>
      <c r="B141">
        <v>72</v>
      </c>
      <c r="C141" t="s">
        <v>42</v>
      </c>
      <c r="D141" t="s">
        <v>24</v>
      </c>
      <c r="E141" s="5">
        <v>20</v>
      </c>
      <c r="F141" s="18">
        <v>556</v>
      </c>
      <c r="G141" s="1">
        <f t="shared" si="3"/>
        <v>1435.5521418124422</v>
      </c>
      <c r="H141" s="1" cm="1">
        <f t="array" ref="H141">_xlfn.STDEV.P(_xlfn._xlws.FILTER($F$24:$F$1023,$C$24:$C$1023=C141))</f>
        <v>667.17869564903606</v>
      </c>
      <c r="I141" s="1">
        <f t="shared" si="4"/>
        <v>-1.3183156889576755</v>
      </c>
      <c r="J141" t="str">
        <f t="shared" si="5"/>
        <v>No</v>
      </c>
    </row>
    <row r="142" spans="1:10" x14ac:dyDescent="0.35">
      <c r="A142" s="21">
        <v>34604</v>
      </c>
      <c r="B142">
        <v>19</v>
      </c>
      <c r="C142" t="s">
        <v>71</v>
      </c>
      <c r="D142" t="s">
        <v>31</v>
      </c>
      <c r="E142" s="5">
        <v>15</v>
      </c>
      <c r="F142" s="18">
        <v>109.5</v>
      </c>
      <c r="G142" s="1">
        <f t="shared" si="3"/>
        <v>298.22799978693308</v>
      </c>
      <c r="H142" s="1" cm="1">
        <f t="array" ref="H142">_xlfn.STDEV.P(_xlfn._xlws.FILTER($F$24:$F$1023,$C$24:$C$1023=C142))</f>
        <v>171.84695600806512</v>
      </c>
      <c r="I142" s="1">
        <f t="shared" si="4"/>
        <v>-1.0982330101795676</v>
      </c>
      <c r="J142" t="str">
        <f t="shared" si="5"/>
        <v>No</v>
      </c>
    </row>
    <row r="143" spans="1:10" x14ac:dyDescent="0.35">
      <c r="A143" s="21">
        <v>34604</v>
      </c>
      <c r="B143">
        <v>34</v>
      </c>
      <c r="C143" t="s">
        <v>69</v>
      </c>
      <c r="D143" t="s">
        <v>34</v>
      </c>
      <c r="E143" s="5">
        <v>14</v>
      </c>
      <c r="F143" s="18">
        <v>156.80000000000001</v>
      </c>
      <c r="G143" s="1">
        <f t="shared" si="3"/>
        <v>270.78333320468647</v>
      </c>
      <c r="H143" s="1" cm="1">
        <f t="array" ref="H143">_xlfn.STDEV.P(_xlfn._xlws.FILTER($F$24:$F$1023,$C$24:$C$1023=C143))</f>
        <v>154.73057137866886</v>
      </c>
      <c r="I143" s="1">
        <f t="shared" si="4"/>
        <v>-0.73665683639038249</v>
      </c>
      <c r="J143" t="str">
        <f t="shared" si="5"/>
        <v>No</v>
      </c>
    </row>
    <row r="144" spans="1:10" x14ac:dyDescent="0.35">
      <c r="A144" s="21">
        <v>34604</v>
      </c>
      <c r="B144">
        <v>11</v>
      </c>
      <c r="C144" t="s">
        <v>92</v>
      </c>
      <c r="D144" t="s">
        <v>24</v>
      </c>
      <c r="E144" s="5">
        <v>12</v>
      </c>
      <c r="F144" s="18">
        <v>201.6</v>
      </c>
      <c r="G144" s="1">
        <f t="shared" si="3"/>
        <v>713.50124924937177</v>
      </c>
      <c r="H144" s="1" cm="1">
        <f t="array" ref="H144">_xlfn.STDEV.P(_xlfn._xlws.FILTER($F$24:$F$1023,$C$24:$C$1023=C144))</f>
        <v>610.84195483862857</v>
      </c>
      <c r="I144" s="1">
        <f t="shared" si="4"/>
        <v>-0.83802568765042529</v>
      </c>
      <c r="J144" t="str">
        <f t="shared" si="5"/>
        <v>No</v>
      </c>
    </row>
    <row r="145" spans="1:10" x14ac:dyDescent="0.35">
      <c r="A145" s="21">
        <v>34604</v>
      </c>
      <c r="B145">
        <v>75</v>
      </c>
      <c r="C145" t="s">
        <v>54</v>
      </c>
      <c r="D145" t="s">
        <v>34</v>
      </c>
      <c r="E145" s="5">
        <v>10</v>
      </c>
      <c r="F145" s="18">
        <v>62</v>
      </c>
      <c r="G145" s="1">
        <f t="shared" si="3"/>
        <v>439.66611068484627</v>
      </c>
      <c r="H145" s="1" cm="1">
        <f t="array" ref="H145">_xlfn.STDEV.P(_xlfn._xlws.FILTER($F$24:$F$1023,$C$24:$C$1023=C145))</f>
        <v>403.2691862886133</v>
      </c>
      <c r="I145" s="1">
        <f t="shared" si="4"/>
        <v>-0.93651120275417399</v>
      </c>
      <c r="J145" t="str">
        <f t="shared" si="5"/>
        <v>No</v>
      </c>
    </row>
    <row r="146" spans="1:10" x14ac:dyDescent="0.35">
      <c r="A146" s="21">
        <v>34604</v>
      </c>
      <c r="B146">
        <v>30</v>
      </c>
      <c r="C146" t="s">
        <v>91</v>
      </c>
      <c r="D146" t="s">
        <v>36</v>
      </c>
      <c r="E146" s="5">
        <v>10</v>
      </c>
      <c r="F146" s="18">
        <v>207</v>
      </c>
      <c r="G146" s="1">
        <f t="shared" si="3"/>
        <v>675.31041632147446</v>
      </c>
      <c r="H146" s="1" cm="1">
        <f t="array" ref="H146">_xlfn.STDEV.P(_xlfn._xlws.FILTER($F$24:$F$1023,$C$24:$C$1023=C146))</f>
        <v>680.80599476123814</v>
      </c>
      <c r="I146" s="1">
        <f t="shared" si="4"/>
        <v>-0.68787645808805364</v>
      </c>
      <c r="J146" t="str">
        <f t="shared" si="5"/>
        <v>No</v>
      </c>
    </row>
    <row r="147" spans="1:10" x14ac:dyDescent="0.35">
      <c r="A147" s="21">
        <v>34604</v>
      </c>
      <c r="B147">
        <v>41</v>
      </c>
      <c r="C147" t="s">
        <v>44</v>
      </c>
      <c r="D147" t="s">
        <v>36</v>
      </c>
      <c r="E147" s="5">
        <v>10</v>
      </c>
      <c r="F147" s="18">
        <v>77</v>
      </c>
      <c r="G147" s="1">
        <f t="shared" si="3"/>
        <v>421.2029684872478</v>
      </c>
      <c r="H147" s="1" cm="1">
        <f t="array" ref="H147">_xlfn.STDEV.P(_xlfn._xlws.FILTER($F$24:$F$1023,$C$24:$C$1023=C147))</f>
        <v>382.18782718631564</v>
      </c>
      <c r="I147" s="1">
        <f t="shared" si="4"/>
        <v>-0.90061206559425477</v>
      </c>
      <c r="J147" t="str">
        <f t="shared" si="5"/>
        <v>No</v>
      </c>
    </row>
    <row r="148" spans="1:10" x14ac:dyDescent="0.35">
      <c r="A148" s="21">
        <v>34605</v>
      </c>
      <c r="B148">
        <v>42</v>
      </c>
      <c r="C148" t="s">
        <v>68</v>
      </c>
      <c r="D148" t="s">
        <v>27</v>
      </c>
      <c r="E148" s="5">
        <v>8</v>
      </c>
      <c r="F148" s="18">
        <v>89.6</v>
      </c>
      <c r="G148" s="1">
        <f t="shared" si="3"/>
        <v>463.02666603386319</v>
      </c>
      <c r="H148" s="1" cm="1">
        <f t="array" ref="H148">_xlfn.STDEV.P(_xlfn._xlws.FILTER($F$24:$F$1023,$C$24:$C$1023=C148))</f>
        <v>366.79232849333272</v>
      </c>
      <c r="I148" s="1">
        <f t="shared" si="4"/>
        <v>-1.0180874490144933</v>
      </c>
      <c r="J148" t="str">
        <f t="shared" si="5"/>
        <v>No</v>
      </c>
    </row>
    <row r="149" spans="1:10" x14ac:dyDescent="0.35">
      <c r="A149" s="21">
        <v>34606</v>
      </c>
      <c r="B149">
        <v>71</v>
      </c>
      <c r="C149" t="s">
        <v>40</v>
      </c>
      <c r="D149" t="s">
        <v>24</v>
      </c>
      <c r="E149" s="5">
        <v>5</v>
      </c>
      <c r="F149" s="18">
        <v>86</v>
      </c>
      <c r="G149" s="1">
        <f t="shared" si="3"/>
        <v>925.97812405088894</v>
      </c>
      <c r="H149" s="1" cm="1">
        <f t="array" ref="H149">_xlfn.STDEV.P(_xlfn._xlws.FILTER($F$24:$F$1023,$C$24:$C$1023=C149))</f>
        <v>714.20127833080039</v>
      </c>
      <c r="I149" s="1">
        <f t="shared" si="4"/>
        <v>-1.176108401841633</v>
      </c>
      <c r="J149" t="str">
        <f t="shared" si="5"/>
        <v>No</v>
      </c>
    </row>
    <row r="150" spans="1:10" x14ac:dyDescent="0.35">
      <c r="A150" s="21">
        <v>34606</v>
      </c>
      <c r="B150">
        <v>54</v>
      </c>
      <c r="C150" t="s">
        <v>74</v>
      </c>
      <c r="D150" t="s">
        <v>21</v>
      </c>
      <c r="E150" s="5">
        <v>5</v>
      </c>
      <c r="F150" s="18">
        <v>29.5</v>
      </c>
      <c r="G150" s="1">
        <f t="shared" si="3"/>
        <v>267.17573495991502</v>
      </c>
      <c r="H150" s="1" cm="1">
        <f t="array" ref="H150">_xlfn.STDEV.P(_xlfn._xlws.FILTER($F$24:$F$1023,$C$24:$C$1023=C150))</f>
        <v>240.69715937238254</v>
      </c>
      <c r="I150" s="1">
        <f t="shared" si="4"/>
        <v>-0.98744719538715831</v>
      </c>
      <c r="J150" t="str">
        <f t="shared" si="5"/>
        <v>No</v>
      </c>
    </row>
    <row r="151" spans="1:10" x14ac:dyDescent="0.35">
      <c r="A151" s="21">
        <v>34606</v>
      </c>
      <c r="B151">
        <v>17</v>
      </c>
      <c r="C151" t="s">
        <v>22</v>
      </c>
      <c r="D151" t="s">
        <v>21</v>
      </c>
      <c r="E151" s="5">
        <v>98</v>
      </c>
      <c r="F151" s="18">
        <v>2948.3999983727899</v>
      </c>
      <c r="G151" s="1">
        <f t="shared" si="3"/>
        <v>1779.6674990854215</v>
      </c>
      <c r="H151" s="1" cm="1">
        <f t="array" ref="H151">_xlfn.STDEV.P(_xlfn._xlws.FILTER($F$24:$F$1023,$C$24:$C$1023=C151))</f>
        <v>1219.2553545735764</v>
      </c>
      <c r="I151" s="1">
        <f t="shared" si="4"/>
        <v>0.95856253155117144</v>
      </c>
      <c r="J151" t="str">
        <f t="shared" si="5"/>
        <v>No</v>
      </c>
    </row>
    <row r="152" spans="1:10" x14ac:dyDescent="0.35">
      <c r="A152" s="21">
        <v>34606</v>
      </c>
      <c r="B152">
        <v>72</v>
      </c>
      <c r="C152" t="s">
        <v>42</v>
      </c>
      <c r="D152" t="s">
        <v>24</v>
      </c>
      <c r="E152" s="5">
        <v>90</v>
      </c>
      <c r="F152" s="18">
        <v>2397.7499958574699</v>
      </c>
      <c r="G152" s="1">
        <f t="shared" ref="G152:G215" si="6">AVERAGEIFS($F$24:$F$1023,$C$24:$C$1023,C152)</f>
        <v>1435.5521418124422</v>
      </c>
      <c r="H152" s="1" cm="1">
        <f t="array" ref="H152">_xlfn.STDEV.P(_xlfn._xlws.FILTER($F$24:$F$1023,$C$24:$C$1023=C152))</f>
        <v>667.17869564903606</v>
      </c>
      <c r="I152" s="1">
        <f t="shared" ref="I152:I215" si="7">(F152-G152)/H152</f>
        <v>1.4421891171285004</v>
      </c>
      <c r="J152" t="str">
        <f t="shared" ref="J152:J215" si="8">IF(ABS(I152)&gt;3,"Yes","No")</f>
        <v>No</v>
      </c>
    </row>
    <row r="153" spans="1:10" x14ac:dyDescent="0.35">
      <c r="A153" s="21">
        <v>34607</v>
      </c>
      <c r="B153">
        <v>31</v>
      </c>
      <c r="C153" t="s">
        <v>57</v>
      </c>
      <c r="D153" t="s">
        <v>24</v>
      </c>
      <c r="E153" s="5">
        <v>85</v>
      </c>
      <c r="F153" s="18">
        <v>687.99999758601098</v>
      </c>
      <c r="G153" s="1">
        <f t="shared" si="6"/>
        <v>804.63194329964028</v>
      </c>
      <c r="H153" s="1" cm="1">
        <f t="array" ref="H153">_xlfn.STDEV.P(_xlfn._xlws.FILTER($F$24:$F$1023,$C$24:$C$1023=C153))</f>
        <v>614.0428509528798</v>
      </c>
      <c r="I153" s="1">
        <f t="shared" si="7"/>
        <v>-0.1899410530268992</v>
      </c>
      <c r="J153" t="str">
        <f t="shared" si="8"/>
        <v>No</v>
      </c>
    </row>
    <row r="154" spans="1:10" x14ac:dyDescent="0.35">
      <c r="A154" s="21">
        <v>34607</v>
      </c>
      <c r="B154">
        <v>35</v>
      </c>
      <c r="C154" t="s">
        <v>49</v>
      </c>
      <c r="D154" t="s">
        <v>34</v>
      </c>
      <c r="E154" s="5">
        <v>80</v>
      </c>
      <c r="F154" s="18">
        <v>1000.79999399185</v>
      </c>
      <c r="G154" s="1">
        <f t="shared" si="6"/>
        <v>668.4187490662548</v>
      </c>
      <c r="H154" s="1" cm="1">
        <f t="array" ref="H154">_xlfn.STDEV.P(_xlfn._xlws.FILTER($F$24:$F$1023,$C$24:$C$1023=C154))</f>
        <v>399.80502094786851</v>
      </c>
      <c r="I154" s="1">
        <f t="shared" si="7"/>
        <v>0.83135835597456176</v>
      </c>
      <c r="J154" t="str">
        <f t="shared" si="8"/>
        <v>No</v>
      </c>
    </row>
    <row r="155" spans="1:10" x14ac:dyDescent="0.35">
      <c r="A155" s="21">
        <v>34607</v>
      </c>
      <c r="B155">
        <v>63</v>
      </c>
      <c r="C155" t="s">
        <v>38</v>
      </c>
      <c r="D155" t="s">
        <v>39</v>
      </c>
      <c r="E155" s="5">
        <v>80</v>
      </c>
      <c r="F155" s="18">
        <v>2386.7999832630098</v>
      </c>
      <c r="G155" s="1">
        <f t="shared" si="6"/>
        <v>1024.7794979286186</v>
      </c>
      <c r="H155" s="1" cm="1">
        <f t="array" ref="H155">_xlfn.STDEV.P(_xlfn._xlws.FILTER($F$24:$F$1023,$C$24:$C$1023=C155))</f>
        <v>717.93040392797047</v>
      </c>
      <c r="I155" s="1">
        <f t="shared" si="7"/>
        <v>1.8971483557214577</v>
      </c>
      <c r="J155" t="str">
        <f t="shared" si="8"/>
        <v>No</v>
      </c>
    </row>
    <row r="156" spans="1:10" x14ac:dyDescent="0.35">
      <c r="A156" s="21">
        <v>34607</v>
      </c>
      <c r="B156">
        <v>26</v>
      </c>
      <c r="C156" t="s">
        <v>41</v>
      </c>
      <c r="D156" t="s">
        <v>31</v>
      </c>
      <c r="E156" s="5">
        <v>74</v>
      </c>
      <c r="F156" s="18">
        <v>1655.84999257922</v>
      </c>
      <c r="G156" s="1">
        <f t="shared" si="6"/>
        <v>1144.2242977664987</v>
      </c>
      <c r="H156" s="1" cm="1">
        <f t="array" ref="H156">_xlfn.STDEV.P(_xlfn._xlws.FILTER($F$24:$F$1023,$C$24:$C$1023=C156))</f>
        <v>593.45127433828816</v>
      </c>
      <c r="I156" s="1">
        <f t="shared" si="7"/>
        <v>0.86211912744343799</v>
      </c>
      <c r="J156" t="str">
        <f t="shared" si="8"/>
        <v>No</v>
      </c>
    </row>
    <row r="157" spans="1:10" x14ac:dyDescent="0.35">
      <c r="A157" s="21">
        <v>34607</v>
      </c>
      <c r="B157">
        <v>71</v>
      </c>
      <c r="C157" t="s">
        <v>40</v>
      </c>
      <c r="D157" t="s">
        <v>24</v>
      </c>
      <c r="E157" s="5">
        <v>70</v>
      </c>
      <c r="F157" s="18">
        <v>1135.1999989748001</v>
      </c>
      <c r="G157" s="1">
        <f t="shared" si="6"/>
        <v>925.97812405088894</v>
      </c>
      <c r="H157" s="1" cm="1">
        <f t="array" ref="H157">_xlfn.STDEV.P(_xlfn._xlws.FILTER($F$24:$F$1023,$C$24:$C$1023=C157))</f>
        <v>714.20127833080039</v>
      </c>
      <c r="I157" s="1">
        <f t="shared" si="7"/>
        <v>0.2929452540506442</v>
      </c>
      <c r="J157" t="str">
        <f t="shared" si="8"/>
        <v>No</v>
      </c>
    </row>
    <row r="158" spans="1:10" x14ac:dyDescent="0.35">
      <c r="A158" s="21">
        <v>34610</v>
      </c>
      <c r="B158">
        <v>18</v>
      </c>
      <c r="C158" t="s">
        <v>97</v>
      </c>
      <c r="D158" t="s">
        <v>36</v>
      </c>
      <c r="E158" s="5">
        <v>60</v>
      </c>
      <c r="F158" s="18">
        <v>2549.9999932944702</v>
      </c>
      <c r="G158" s="1">
        <f t="shared" si="6"/>
        <v>1806.0267836188079</v>
      </c>
      <c r="H158" s="1" cm="1">
        <f t="array" ref="H158">_xlfn.STDEV.P(_xlfn._xlws.FILTER($F$24:$F$1023,$C$24:$C$1023=C158))</f>
        <v>1173.8753546398934</v>
      </c>
      <c r="I158" s="1">
        <f t="shared" si="7"/>
        <v>0.63377530394092729</v>
      </c>
      <c r="J158" t="str">
        <f t="shared" si="8"/>
        <v>No</v>
      </c>
    </row>
    <row r="159" spans="1:10" x14ac:dyDescent="0.35">
      <c r="A159" s="21">
        <v>34611</v>
      </c>
      <c r="B159">
        <v>36</v>
      </c>
      <c r="C159" t="s">
        <v>45</v>
      </c>
      <c r="D159" t="s">
        <v>36</v>
      </c>
      <c r="E159" s="5">
        <v>60</v>
      </c>
      <c r="F159" s="18">
        <v>790.399998188018</v>
      </c>
      <c r="G159" s="1">
        <f t="shared" si="6"/>
        <v>624.30647032909519</v>
      </c>
      <c r="H159" s="1" cm="1">
        <f t="array" ref="H159">_xlfn.STDEV.P(_xlfn._xlws.FILTER($F$24:$F$1023,$C$24:$C$1023=C159))</f>
        <v>498.23847143567212</v>
      </c>
      <c r="I159" s="1">
        <f t="shared" si="7"/>
        <v>0.33336150735274411</v>
      </c>
      <c r="J159" t="str">
        <f t="shared" si="8"/>
        <v>No</v>
      </c>
    </row>
    <row r="160" spans="1:10" x14ac:dyDescent="0.35">
      <c r="A160" s="21">
        <v>34611</v>
      </c>
      <c r="B160">
        <v>30</v>
      </c>
      <c r="C160" t="s">
        <v>91</v>
      </c>
      <c r="D160" t="s">
        <v>36</v>
      </c>
      <c r="E160" s="5">
        <v>58</v>
      </c>
      <c r="F160" s="18">
        <v>1047.4199977174401</v>
      </c>
      <c r="G160" s="1">
        <f t="shared" si="6"/>
        <v>675.31041632147446</v>
      </c>
      <c r="H160" s="1" cm="1">
        <f t="array" ref="H160">_xlfn.STDEV.P(_xlfn._xlws.FILTER($F$24:$F$1023,$C$24:$C$1023=C160))</f>
        <v>680.80599476123814</v>
      </c>
      <c r="I160" s="1">
        <f t="shared" si="7"/>
        <v>0.54657212812361644</v>
      </c>
      <c r="J160" t="str">
        <f t="shared" si="8"/>
        <v>No</v>
      </c>
    </row>
    <row r="161" spans="1:10" x14ac:dyDescent="0.35">
      <c r="A161" s="21">
        <v>34611</v>
      </c>
      <c r="B161">
        <v>59</v>
      </c>
      <c r="C161" t="s">
        <v>23</v>
      </c>
      <c r="D161" t="s">
        <v>24</v>
      </c>
      <c r="E161" s="5">
        <v>58</v>
      </c>
      <c r="F161" s="18">
        <v>2228.5999871492299</v>
      </c>
      <c r="G161" s="1">
        <f t="shared" si="6"/>
        <v>3036.1222172315302</v>
      </c>
      <c r="H161" s="1" cm="1">
        <f t="array" ref="H161">_xlfn.STDEV.P(_xlfn._xlws.FILTER($F$24:$F$1023,$C$24:$C$1023=C161))</f>
        <v>1907.6459461251163</v>
      </c>
      <c r="I161" s="1">
        <f t="shared" si="7"/>
        <v>-0.42330823060881417</v>
      </c>
      <c r="J161" t="str">
        <f t="shared" si="8"/>
        <v>No</v>
      </c>
    </row>
    <row r="162" spans="1:10" x14ac:dyDescent="0.35">
      <c r="A162" s="21">
        <v>34612</v>
      </c>
      <c r="B162">
        <v>2</v>
      </c>
      <c r="C162" t="s">
        <v>33</v>
      </c>
      <c r="D162" t="s">
        <v>34</v>
      </c>
      <c r="E162" s="5">
        <v>56</v>
      </c>
      <c r="F162" s="18">
        <v>680.95999746322605</v>
      </c>
      <c r="G162" s="1">
        <f t="shared" si="6"/>
        <v>816.2273323205095</v>
      </c>
      <c r="H162" s="1" cm="1">
        <f t="array" ref="H162">_xlfn.STDEV.P(_xlfn._xlws.FILTER($F$24:$F$1023,$C$24:$C$1023=C162))</f>
        <v>492.60978417435473</v>
      </c>
      <c r="I162" s="1">
        <f t="shared" si="7"/>
        <v>-0.27459327687532659</v>
      </c>
      <c r="J162" t="str">
        <f t="shared" si="8"/>
        <v>No</v>
      </c>
    </row>
    <row r="163" spans="1:10" x14ac:dyDescent="0.35">
      <c r="A163" s="21">
        <v>34612</v>
      </c>
      <c r="B163">
        <v>4</v>
      </c>
      <c r="C163" t="s">
        <v>109</v>
      </c>
      <c r="D163" t="s">
        <v>39</v>
      </c>
      <c r="E163" s="5">
        <v>52</v>
      </c>
      <c r="F163" s="18">
        <v>883.51999952793096</v>
      </c>
      <c r="G163" s="1">
        <f t="shared" si="6"/>
        <v>617.1846144339205</v>
      </c>
      <c r="H163" s="1" cm="1">
        <f t="array" ref="H163">_xlfn.STDEV.P(_xlfn._xlws.FILTER($F$24:$F$1023,$C$24:$C$1023=C163))</f>
        <v>473.65228855534355</v>
      </c>
      <c r="I163" s="1">
        <f t="shared" si="7"/>
        <v>0.56230148471644237</v>
      </c>
      <c r="J163" t="str">
        <f t="shared" si="8"/>
        <v>No</v>
      </c>
    </row>
    <row r="164" spans="1:10" x14ac:dyDescent="0.35">
      <c r="A164" s="21">
        <v>34613</v>
      </c>
      <c r="B164">
        <v>11</v>
      </c>
      <c r="C164" t="s">
        <v>92</v>
      </c>
      <c r="D164" t="s">
        <v>24</v>
      </c>
      <c r="E164" s="5">
        <v>50</v>
      </c>
      <c r="F164" s="18">
        <v>671.99999749660401</v>
      </c>
      <c r="G164" s="1">
        <f t="shared" si="6"/>
        <v>713.50124924937177</v>
      </c>
      <c r="H164" s="1" cm="1">
        <f t="array" ref="H164">_xlfn.STDEV.P(_xlfn._xlws.FILTER($F$24:$F$1023,$C$24:$C$1023=C164))</f>
        <v>610.84195483862857</v>
      </c>
      <c r="I164" s="1">
        <f t="shared" si="7"/>
        <v>-6.794106302624793E-2</v>
      </c>
      <c r="J164" t="str">
        <f t="shared" si="8"/>
        <v>No</v>
      </c>
    </row>
    <row r="165" spans="1:10" x14ac:dyDescent="0.35">
      <c r="A165" s="21">
        <v>34613</v>
      </c>
      <c r="B165">
        <v>75</v>
      </c>
      <c r="C165" t="s">
        <v>54</v>
      </c>
      <c r="D165" t="s">
        <v>34</v>
      </c>
      <c r="E165" s="5">
        <v>50</v>
      </c>
      <c r="F165" s="18">
        <v>310</v>
      </c>
      <c r="G165" s="1">
        <f t="shared" si="6"/>
        <v>439.66611068484627</v>
      </c>
      <c r="H165" s="1" cm="1">
        <f t="array" ref="H165">_xlfn.STDEV.P(_xlfn._xlws.FILTER($F$24:$F$1023,$C$24:$C$1023=C165))</f>
        <v>403.2691862886133</v>
      </c>
      <c r="I165" s="1">
        <f t="shared" si="7"/>
        <v>-0.3215373628672098</v>
      </c>
      <c r="J165" t="str">
        <f t="shared" si="8"/>
        <v>No</v>
      </c>
    </row>
    <row r="166" spans="1:10" x14ac:dyDescent="0.35">
      <c r="A166" s="21">
        <v>34613</v>
      </c>
      <c r="B166">
        <v>51</v>
      </c>
      <c r="C166" t="s">
        <v>66</v>
      </c>
      <c r="D166" t="s">
        <v>59</v>
      </c>
      <c r="E166" s="5">
        <v>48</v>
      </c>
      <c r="F166" s="18">
        <v>1628.1599939346299</v>
      </c>
      <c r="G166" s="1">
        <f t="shared" si="6"/>
        <v>2098.0933303059123</v>
      </c>
      <c r="H166" s="1" cm="1">
        <f t="array" ref="H166">_xlfn.STDEV.P(_xlfn._xlws.FILTER($F$24:$F$1023,$C$24:$C$1023=C166))</f>
        <v>2225.901859393276</v>
      </c>
      <c r="I166" s="1">
        <f t="shared" si="7"/>
        <v>-0.21112042042112952</v>
      </c>
      <c r="J166" t="str">
        <f t="shared" si="8"/>
        <v>No</v>
      </c>
    </row>
    <row r="167" spans="1:10" x14ac:dyDescent="0.35">
      <c r="A167" s="21">
        <v>34613</v>
      </c>
      <c r="B167">
        <v>23</v>
      </c>
      <c r="C167" t="s">
        <v>75</v>
      </c>
      <c r="D167" t="s">
        <v>27</v>
      </c>
      <c r="E167" s="5">
        <v>40</v>
      </c>
      <c r="F167" s="18">
        <v>288</v>
      </c>
      <c r="G167" s="1">
        <f t="shared" si="6"/>
        <v>369.97499953061327</v>
      </c>
      <c r="H167" s="1" cm="1">
        <f t="array" ref="H167">_xlfn.STDEV.P(_xlfn._xlws.FILTER($F$24:$F$1023,$C$24:$C$1023=C167))</f>
        <v>216.9191244703664</v>
      </c>
      <c r="I167" s="1">
        <f t="shared" si="7"/>
        <v>-0.37790581964944259</v>
      </c>
      <c r="J167" t="str">
        <f t="shared" si="8"/>
        <v>No</v>
      </c>
    </row>
    <row r="168" spans="1:10" x14ac:dyDescent="0.35">
      <c r="A168" s="21">
        <v>34614</v>
      </c>
      <c r="B168">
        <v>43</v>
      </c>
      <c r="C168" t="s">
        <v>105</v>
      </c>
      <c r="D168" t="s">
        <v>34</v>
      </c>
      <c r="E168" s="5">
        <v>40</v>
      </c>
      <c r="F168" s="18">
        <v>1398.39999890327</v>
      </c>
      <c r="G168" s="1">
        <f t="shared" si="6"/>
        <v>1479.0916657755768</v>
      </c>
      <c r="H168" s="1" cm="1">
        <f t="array" ref="H168">_xlfn.STDEV.P(_xlfn._xlws.FILTER($F$24:$F$1023,$C$24:$C$1023=C168))</f>
        <v>1018.3994924118444</v>
      </c>
      <c r="I168" s="1">
        <f t="shared" si="7"/>
        <v>-7.9233805077030386E-2</v>
      </c>
      <c r="J168" t="str">
        <f t="shared" si="8"/>
        <v>No</v>
      </c>
    </row>
    <row r="169" spans="1:10" x14ac:dyDescent="0.35">
      <c r="A169" s="21">
        <v>34614</v>
      </c>
      <c r="B169">
        <v>55</v>
      </c>
      <c r="C169" t="s">
        <v>32</v>
      </c>
      <c r="D169" t="s">
        <v>21</v>
      </c>
      <c r="E169" s="5">
        <v>40</v>
      </c>
      <c r="F169" s="18">
        <v>614.39999771118096</v>
      </c>
      <c r="G169" s="1">
        <f t="shared" si="6"/>
        <v>741.52941061924435</v>
      </c>
      <c r="H169" s="1" cm="1">
        <f t="array" ref="H169">_xlfn.STDEV.P(_xlfn._xlws.FILTER($F$24:$F$1023,$C$24:$C$1023=C169))</f>
        <v>751.70781810256221</v>
      </c>
      <c r="I169" s="1">
        <f t="shared" si="7"/>
        <v>-0.16912078050346682</v>
      </c>
      <c r="J169" t="str">
        <f t="shared" si="8"/>
        <v>No</v>
      </c>
    </row>
    <row r="170" spans="1:10" x14ac:dyDescent="0.35">
      <c r="A170" s="21">
        <v>34617</v>
      </c>
      <c r="B170">
        <v>65</v>
      </c>
      <c r="C170" t="s">
        <v>88</v>
      </c>
      <c r="D170" t="s">
        <v>39</v>
      </c>
      <c r="E170" s="5">
        <v>40</v>
      </c>
      <c r="F170" s="18">
        <v>672</v>
      </c>
      <c r="G170" s="1">
        <f t="shared" si="6"/>
        <v>745.99111031804887</v>
      </c>
      <c r="H170" s="1" cm="1">
        <f t="array" ref="H170">_xlfn.STDEV.P(_xlfn._xlws.FILTER($F$24:$F$1023,$C$24:$C$1023=C170))</f>
        <v>419.37425156039581</v>
      </c>
      <c r="I170" s="1">
        <f t="shared" si="7"/>
        <v>-0.17643217255886562</v>
      </c>
      <c r="J170" t="str">
        <f t="shared" si="8"/>
        <v>No</v>
      </c>
    </row>
    <row r="171" spans="1:10" x14ac:dyDescent="0.35">
      <c r="A171" s="21">
        <v>34617</v>
      </c>
      <c r="B171">
        <v>76</v>
      </c>
      <c r="C171" t="s">
        <v>55</v>
      </c>
      <c r="D171" t="s">
        <v>34</v>
      </c>
      <c r="E171" s="5">
        <v>36</v>
      </c>
      <c r="F171" s="18">
        <v>518.4</v>
      </c>
      <c r="G171" s="1">
        <f t="shared" si="6"/>
        <v>750.87999908924075</v>
      </c>
      <c r="H171" s="1" cm="1">
        <f t="array" ref="H171">_xlfn.STDEV.P(_xlfn._xlws.FILTER($F$24:$F$1023,$C$24:$C$1023=C171))</f>
        <v>591.87295276549492</v>
      </c>
      <c r="I171" s="1">
        <f t="shared" si="7"/>
        <v>-0.39278699593044475</v>
      </c>
      <c r="J171" t="str">
        <f t="shared" si="8"/>
        <v>No</v>
      </c>
    </row>
    <row r="172" spans="1:10" x14ac:dyDescent="0.35">
      <c r="A172" s="21">
        <v>34617</v>
      </c>
      <c r="B172">
        <v>41</v>
      </c>
      <c r="C172" t="s">
        <v>44</v>
      </c>
      <c r="D172" t="s">
        <v>36</v>
      </c>
      <c r="E172" s="5">
        <v>32</v>
      </c>
      <c r="F172" s="18">
        <v>241.779999931156</v>
      </c>
      <c r="G172" s="1">
        <f t="shared" si="6"/>
        <v>421.2029684872478</v>
      </c>
      <c r="H172" s="1" cm="1">
        <f t="array" ref="H172">_xlfn.STDEV.P(_xlfn._xlws.FILTER($F$24:$F$1023,$C$24:$C$1023=C172))</f>
        <v>382.18782718631564</v>
      </c>
      <c r="I172" s="1">
        <f t="shared" si="7"/>
        <v>-0.46946280282397257</v>
      </c>
      <c r="J172" t="str">
        <f t="shared" si="8"/>
        <v>No</v>
      </c>
    </row>
    <row r="173" spans="1:10" x14ac:dyDescent="0.35">
      <c r="A173" s="21">
        <v>34617</v>
      </c>
      <c r="B173">
        <v>46</v>
      </c>
      <c r="C173" t="s">
        <v>64</v>
      </c>
      <c r="D173" t="s">
        <v>36</v>
      </c>
      <c r="E173" s="5">
        <v>30</v>
      </c>
      <c r="F173" s="18">
        <v>288</v>
      </c>
      <c r="G173" s="1">
        <f t="shared" si="6"/>
        <v>364.43999977249348</v>
      </c>
      <c r="H173" s="1" cm="1">
        <f t="array" ref="H173">_xlfn.STDEV.P(_xlfn._xlws.FILTER($F$24:$F$1023,$C$24:$C$1023=C173))</f>
        <v>305.90583899175118</v>
      </c>
      <c r="I173" s="1">
        <f t="shared" si="7"/>
        <v>-0.24988081307776117</v>
      </c>
      <c r="J173" t="str">
        <f t="shared" si="8"/>
        <v>No</v>
      </c>
    </row>
    <row r="174" spans="1:10" x14ac:dyDescent="0.35">
      <c r="A174" s="21">
        <v>34618</v>
      </c>
      <c r="B174">
        <v>58</v>
      </c>
      <c r="C174" t="s">
        <v>79</v>
      </c>
      <c r="D174" t="s">
        <v>36</v>
      </c>
      <c r="E174" s="5">
        <v>30</v>
      </c>
      <c r="F174" s="18">
        <v>254.39999905228601</v>
      </c>
      <c r="G174" s="1">
        <f t="shared" si="6"/>
        <v>506.01749913915921</v>
      </c>
      <c r="H174" s="1" cm="1">
        <f t="array" ref="H174">_xlfn.STDEV.P(_xlfn._xlws.FILTER($F$24:$F$1023,$C$24:$C$1023=C174))</f>
        <v>311.82880526281502</v>
      </c>
      <c r="I174" s="1">
        <f t="shared" si="7"/>
        <v>-0.80690909832658142</v>
      </c>
      <c r="J174" t="str">
        <f t="shared" si="8"/>
        <v>No</v>
      </c>
    </row>
    <row r="175" spans="1:10" x14ac:dyDescent="0.35">
      <c r="A175" s="21">
        <v>34618</v>
      </c>
      <c r="B175">
        <v>37</v>
      </c>
      <c r="C175" t="s">
        <v>61</v>
      </c>
      <c r="D175" t="s">
        <v>36</v>
      </c>
      <c r="E175" s="5">
        <v>28</v>
      </c>
      <c r="F175" s="18">
        <v>582.4</v>
      </c>
      <c r="G175" s="1">
        <f t="shared" si="6"/>
        <v>496.07999893069098</v>
      </c>
      <c r="H175" s="1" cm="1">
        <f t="array" ref="H175">_xlfn.STDEV.P(_xlfn._xlws.FILTER($F$24:$F$1023,$C$24:$C$1023=C175))</f>
        <v>421.26547475738641</v>
      </c>
      <c r="I175" s="1">
        <f t="shared" si="7"/>
        <v>0.20490642182111429</v>
      </c>
      <c r="J175" t="str">
        <f t="shared" si="8"/>
        <v>No</v>
      </c>
    </row>
    <row r="176" spans="1:10" x14ac:dyDescent="0.35">
      <c r="A176" s="21">
        <v>34618</v>
      </c>
      <c r="B176">
        <v>52</v>
      </c>
      <c r="C176" t="s">
        <v>122</v>
      </c>
      <c r="D176" t="s">
        <v>27</v>
      </c>
      <c r="E176" s="5">
        <v>28</v>
      </c>
      <c r="F176" s="18">
        <v>156.80000000000001</v>
      </c>
      <c r="G176" s="1">
        <f t="shared" si="6"/>
        <v>221.63749993524189</v>
      </c>
      <c r="H176" s="1" cm="1">
        <f t="array" ref="H176">_xlfn.STDEV.P(_xlfn._xlws.FILTER($F$24:$F$1023,$C$24:$C$1023=C176))</f>
        <v>230.78942345648602</v>
      </c>
      <c r="I176" s="1">
        <f t="shared" si="7"/>
        <v>-0.28093791718954836</v>
      </c>
      <c r="J176" t="str">
        <f t="shared" si="8"/>
        <v>No</v>
      </c>
    </row>
    <row r="177" spans="1:10" x14ac:dyDescent="0.35">
      <c r="A177" s="21">
        <v>34619</v>
      </c>
      <c r="B177">
        <v>62</v>
      </c>
      <c r="C177" t="s">
        <v>30</v>
      </c>
      <c r="D177" t="s">
        <v>31</v>
      </c>
      <c r="E177" s="5">
        <v>28</v>
      </c>
      <c r="F177" s="18">
        <v>1103.2</v>
      </c>
      <c r="G177" s="1">
        <f t="shared" si="6"/>
        <v>2414.047102842831</v>
      </c>
      <c r="H177" s="1" cm="1">
        <f t="array" ref="H177">_xlfn.STDEV.P(_xlfn._xlws.FILTER($F$24:$F$1023,$C$24:$C$1023=C177))</f>
        <v>1727.4559642285269</v>
      </c>
      <c r="I177" s="1">
        <f t="shared" si="7"/>
        <v>-0.75883098034759378</v>
      </c>
      <c r="J177" t="str">
        <f t="shared" si="8"/>
        <v>No</v>
      </c>
    </row>
    <row r="178" spans="1:10" x14ac:dyDescent="0.35">
      <c r="A178" s="21">
        <v>34619</v>
      </c>
      <c r="B178">
        <v>16</v>
      </c>
      <c r="C178" t="s">
        <v>46</v>
      </c>
      <c r="D178" t="s">
        <v>31</v>
      </c>
      <c r="E178" s="5">
        <v>21</v>
      </c>
      <c r="F178" s="18">
        <v>248.11499826014</v>
      </c>
      <c r="G178" s="1">
        <f t="shared" si="6"/>
        <v>865.92170914875146</v>
      </c>
      <c r="H178" s="1" cm="1">
        <f t="array" ref="H178">_xlfn.STDEV.P(_xlfn._xlws.FILTER($F$24:$F$1023,$C$24:$C$1023=C178))</f>
        <v>598.41848250523049</v>
      </c>
      <c r="I178" s="1">
        <f t="shared" si="7"/>
        <v>-1.0323991135805393</v>
      </c>
      <c r="J178" t="str">
        <f t="shared" si="8"/>
        <v>No</v>
      </c>
    </row>
    <row r="179" spans="1:10" x14ac:dyDescent="0.35">
      <c r="A179" s="21">
        <v>34619</v>
      </c>
      <c r="B179">
        <v>38</v>
      </c>
      <c r="C179" t="s">
        <v>85</v>
      </c>
      <c r="D179" t="s">
        <v>34</v>
      </c>
      <c r="E179" s="5">
        <v>20</v>
      </c>
      <c r="F179" s="18">
        <v>4005.1999968588302</v>
      </c>
      <c r="G179" s="1">
        <f t="shared" si="6"/>
        <v>9806.8112419540175</v>
      </c>
      <c r="H179" s="1" cm="1">
        <f t="array" ref="H179">_xlfn.STDEV.P(_xlfn._xlws.FILTER($F$24:$F$1023,$C$24:$C$1023=C179))</f>
        <v>7202.6591157470903</v>
      </c>
      <c r="I179" s="1">
        <f t="shared" si="7"/>
        <v>-0.80548185772268355</v>
      </c>
      <c r="J179" t="str">
        <f t="shared" si="8"/>
        <v>No</v>
      </c>
    </row>
    <row r="180" spans="1:10" x14ac:dyDescent="0.35">
      <c r="A180" s="21">
        <v>34620</v>
      </c>
      <c r="B180">
        <v>68</v>
      </c>
      <c r="C180" t="s">
        <v>37</v>
      </c>
      <c r="D180" t="s">
        <v>31</v>
      </c>
      <c r="E180" s="5">
        <v>20</v>
      </c>
      <c r="F180" s="18">
        <v>200</v>
      </c>
      <c r="G180" s="1">
        <f t="shared" si="6"/>
        <v>420.40624976158119</v>
      </c>
      <c r="H180" s="1" cm="1">
        <f t="array" ref="H180">_xlfn.STDEV.P(_xlfn._xlws.FILTER($F$24:$F$1023,$C$24:$C$1023=C180))</f>
        <v>298.75654886105377</v>
      </c>
      <c r="I180" s="1">
        <f t="shared" si="7"/>
        <v>-0.7377453334557299</v>
      </c>
      <c r="J180" t="str">
        <f t="shared" si="8"/>
        <v>No</v>
      </c>
    </row>
    <row r="181" spans="1:10" x14ac:dyDescent="0.35">
      <c r="A181" s="21">
        <v>34620</v>
      </c>
      <c r="B181">
        <v>14</v>
      </c>
      <c r="C181" t="s">
        <v>63</v>
      </c>
      <c r="D181" t="s">
        <v>59</v>
      </c>
      <c r="E181" s="5">
        <v>19</v>
      </c>
      <c r="F181" s="18">
        <v>353.4</v>
      </c>
      <c r="G181" s="1">
        <f t="shared" si="6"/>
        <v>692.7443176133213</v>
      </c>
      <c r="H181" s="1" cm="1">
        <f t="array" ref="H181">_xlfn.STDEV.P(_xlfn._xlws.FILTER($F$24:$F$1023,$C$24:$C$1023=C181))</f>
        <v>446.81220369302434</v>
      </c>
      <c r="I181" s="1">
        <f t="shared" si="7"/>
        <v>-0.75947862392420862</v>
      </c>
      <c r="J181" t="str">
        <f t="shared" si="8"/>
        <v>No</v>
      </c>
    </row>
    <row r="182" spans="1:10" x14ac:dyDescent="0.35">
      <c r="A182" s="21">
        <v>34620</v>
      </c>
      <c r="B182">
        <v>47</v>
      </c>
      <c r="C182" t="s">
        <v>72</v>
      </c>
      <c r="D182" t="s">
        <v>31</v>
      </c>
      <c r="E182" s="5">
        <v>16</v>
      </c>
      <c r="F182" s="18">
        <v>97.279999637603694</v>
      </c>
      <c r="G182" s="1">
        <f t="shared" si="6"/>
        <v>268.65999991658776</v>
      </c>
      <c r="H182" s="1" cm="1">
        <f t="array" ref="H182">_xlfn.STDEV.P(_xlfn._xlws.FILTER($F$24:$F$1023,$C$24:$C$1023=C182))</f>
        <v>166.8466651792906</v>
      </c>
      <c r="I182" s="1">
        <f t="shared" si="7"/>
        <v>-1.0271706665207965</v>
      </c>
      <c r="J182" t="str">
        <f t="shared" si="8"/>
        <v>No</v>
      </c>
    </row>
    <row r="183" spans="1:10" x14ac:dyDescent="0.35">
      <c r="A183" s="21">
        <v>34621</v>
      </c>
      <c r="B183">
        <v>57</v>
      </c>
      <c r="C183" t="s">
        <v>76</v>
      </c>
      <c r="D183" t="s">
        <v>27</v>
      </c>
      <c r="E183" s="5">
        <v>16</v>
      </c>
      <c r="F183" s="18">
        <v>249.6</v>
      </c>
      <c r="G183" s="1">
        <f t="shared" si="6"/>
        <v>449.84999991059226</v>
      </c>
      <c r="H183" s="1" cm="1">
        <f t="array" ref="H183">_xlfn.STDEV.P(_xlfn._xlws.FILTER($F$24:$F$1023,$C$24:$C$1023=C183))</f>
        <v>362.8341563356899</v>
      </c>
      <c r="I183" s="1">
        <f t="shared" si="7"/>
        <v>-0.55190504095023329</v>
      </c>
      <c r="J183" t="str">
        <f t="shared" si="8"/>
        <v>No</v>
      </c>
    </row>
    <row r="184" spans="1:10" x14ac:dyDescent="0.35">
      <c r="A184" s="21">
        <v>34621</v>
      </c>
      <c r="B184">
        <v>54</v>
      </c>
      <c r="C184" t="s">
        <v>74</v>
      </c>
      <c r="D184" t="s">
        <v>21</v>
      </c>
      <c r="E184" s="5">
        <v>15</v>
      </c>
      <c r="F184" s="18">
        <v>88.5</v>
      </c>
      <c r="G184" s="1">
        <f t="shared" si="6"/>
        <v>267.17573495991502</v>
      </c>
      <c r="H184" s="1" cm="1">
        <f t="array" ref="H184">_xlfn.STDEV.P(_xlfn._xlws.FILTER($F$24:$F$1023,$C$24:$C$1023=C184))</f>
        <v>240.69715937238254</v>
      </c>
      <c r="I184" s="1">
        <f t="shared" si="7"/>
        <v>-0.74232589792838322</v>
      </c>
      <c r="J184" t="str">
        <f t="shared" si="8"/>
        <v>No</v>
      </c>
    </row>
    <row r="185" spans="1:10" x14ac:dyDescent="0.35">
      <c r="A185" s="21">
        <v>34621</v>
      </c>
      <c r="B185">
        <v>28</v>
      </c>
      <c r="C185" t="s">
        <v>70</v>
      </c>
      <c r="D185" t="s">
        <v>59</v>
      </c>
      <c r="E185" s="5">
        <v>14</v>
      </c>
      <c r="F185" s="18">
        <v>509.6</v>
      </c>
      <c r="G185" s="1">
        <f t="shared" si="6"/>
        <v>1256.1973325099534</v>
      </c>
      <c r="H185" s="1" cm="1">
        <f t="array" ref="H185">_xlfn.STDEV.P(_xlfn._xlws.FILTER($F$24:$F$1023,$C$24:$C$1023=C185))</f>
        <v>782.04414020592731</v>
      </c>
      <c r="I185" s="1">
        <f t="shared" si="7"/>
        <v>-0.95467415984136128</v>
      </c>
      <c r="J185" t="str">
        <f t="shared" si="8"/>
        <v>No</v>
      </c>
    </row>
    <row r="186" spans="1:10" x14ac:dyDescent="0.35">
      <c r="A186" s="21">
        <v>34624</v>
      </c>
      <c r="B186">
        <v>13</v>
      </c>
      <c r="C186" t="s">
        <v>56</v>
      </c>
      <c r="D186" t="s">
        <v>36</v>
      </c>
      <c r="E186" s="5">
        <v>12</v>
      </c>
      <c r="F186" s="18">
        <v>57.6</v>
      </c>
      <c r="G186" s="1">
        <f t="shared" si="6"/>
        <v>266.67428511295918</v>
      </c>
      <c r="H186" s="1" cm="1">
        <f t="array" ref="H186">_xlfn.STDEV.P(_xlfn._xlws.FILTER($F$24:$F$1023,$C$24:$C$1023=C186))</f>
        <v>396.84982512631029</v>
      </c>
      <c r="I186" s="1">
        <f t="shared" si="7"/>
        <v>-0.52683476689554931</v>
      </c>
      <c r="J186" t="str">
        <f t="shared" si="8"/>
        <v>No</v>
      </c>
    </row>
    <row r="187" spans="1:10" x14ac:dyDescent="0.35">
      <c r="A187" s="21">
        <v>34624</v>
      </c>
      <c r="B187">
        <v>56</v>
      </c>
      <c r="C187" t="s">
        <v>26</v>
      </c>
      <c r="D187" t="s">
        <v>27</v>
      </c>
      <c r="E187" s="5">
        <v>12</v>
      </c>
      <c r="F187" s="18">
        <v>346.559999728202</v>
      </c>
      <c r="G187" s="1">
        <f t="shared" si="6"/>
        <v>2135.3399980738727</v>
      </c>
      <c r="H187" s="1" cm="1">
        <f t="array" ref="H187">_xlfn.STDEV.P(_xlfn._xlws.FILTER($F$24:$F$1023,$C$24:$C$1023=C187))</f>
        <v>1395.3152929627063</v>
      </c>
      <c r="I187" s="1">
        <f t="shared" si="7"/>
        <v>-1.2819898179052502</v>
      </c>
      <c r="J187" t="str">
        <f t="shared" si="8"/>
        <v>No</v>
      </c>
    </row>
    <row r="188" spans="1:10" x14ac:dyDescent="0.35">
      <c r="A188" s="21">
        <v>34624</v>
      </c>
      <c r="B188">
        <v>19</v>
      </c>
      <c r="C188" t="s">
        <v>71</v>
      </c>
      <c r="D188" t="s">
        <v>31</v>
      </c>
      <c r="E188" s="5">
        <v>10</v>
      </c>
      <c r="F188" s="18">
        <v>69.349999945610705</v>
      </c>
      <c r="G188" s="1">
        <f t="shared" si="6"/>
        <v>298.22799978693308</v>
      </c>
      <c r="H188" s="1" cm="1">
        <f t="array" ref="H188">_xlfn.STDEV.P(_xlfn._xlws.FILTER($F$24:$F$1023,$C$24:$C$1023=C188))</f>
        <v>171.84695600806512</v>
      </c>
      <c r="I188" s="1">
        <f t="shared" si="7"/>
        <v>-1.3318711320704493</v>
      </c>
      <c r="J188" t="str">
        <f t="shared" si="8"/>
        <v>No</v>
      </c>
    </row>
    <row r="189" spans="1:10" x14ac:dyDescent="0.35">
      <c r="A189" s="21">
        <v>34625</v>
      </c>
      <c r="B189">
        <v>21</v>
      </c>
      <c r="C189" t="s">
        <v>90</v>
      </c>
      <c r="D189" t="s">
        <v>31</v>
      </c>
      <c r="E189" s="5">
        <v>10</v>
      </c>
      <c r="F189" s="18">
        <v>71.999999880790696</v>
      </c>
      <c r="G189" s="1">
        <f t="shared" si="6"/>
        <v>475.82352889022366</v>
      </c>
      <c r="H189" s="1" cm="1">
        <f t="array" ref="H189">_xlfn.STDEV.P(_xlfn._xlws.FILTER($F$24:$F$1023,$C$24:$C$1023=C189))</f>
        <v>381.12221783193922</v>
      </c>
      <c r="I189" s="1">
        <f t="shared" si="7"/>
        <v>-1.0595643867382829</v>
      </c>
      <c r="J189" t="str">
        <f t="shared" si="8"/>
        <v>No</v>
      </c>
    </row>
    <row r="190" spans="1:10" x14ac:dyDescent="0.35">
      <c r="A190" s="21">
        <v>34625</v>
      </c>
      <c r="B190">
        <v>42</v>
      </c>
      <c r="C190" t="s">
        <v>68</v>
      </c>
      <c r="D190" t="s">
        <v>27</v>
      </c>
      <c r="E190" s="5">
        <v>10</v>
      </c>
      <c r="F190" s="18">
        <v>89.599999666213904</v>
      </c>
      <c r="G190" s="1">
        <f t="shared" si="6"/>
        <v>463.02666603386319</v>
      </c>
      <c r="H190" s="1" cm="1">
        <f t="array" ref="H190">_xlfn.STDEV.P(_xlfn._xlws.FILTER($F$24:$F$1023,$C$24:$C$1023=C190))</f>
        <v>366.79232849333272</v>
      </c>
      <c r="I190" s="1">
        <f t="shared" si="7"/>
        <v>-1.0180874499245074</v>
      </c>
      <c r="J190" t="str">
        <f t="shared" si="8"/>
        <v>No</v>
      </c>
    </row>
    <row r="191" spans="1:10" x14ac:dyDescent="0.35">
      <c r="A191" s="21">
        <v>34626</v>
      </c>
      <c r="B191">
        <v>33</v>
      </c>
      <c r="C191" t="s">
        <v>78</v>
      </c>
      <c r="D191" t="s">
        <v>24</v>
      </c>
      <c r="E191" s="5">
        <v>8</v>
      </c>
      <c r="F191" s="18">
        <v>16</v>
      </c>
      <c r="G191" s="1">
        <f t="shared" si="6"/>
        <v>97.166666611035595</v>
      </c>
      <c r="H191" s="1" cm="1">
        <f t="array" ref="H191">_xlfn.STDEV.P(_xlfn._xlws.FILTER($F$24:$F$1023,$C$24:$C$1023=C191))</f>
        <v>72.710766444577601</v>
      </c>
      <c r="I191" s="1">
        <f t="shared" si="7"/>
        <v>-1.1162950217682459</v>
      </c>
      <c r="J191" t="str">
        <f t="shared" si="8"/>
        <v>No</v>
      </c>
    </row>
    <row r="192" spans="1:10" x14ac:dyDescent="0.35">
      <c r="A192" s="21">
        <v>34626</v>
      </c>
      <c r="B192">
        <v>6</v>
      </c>
      <c r="C192" t="s">
        <v>114</v>
      </c>
      <c r="D192" t="s">
        <v>39</v>
      </c>
      <c r="E192" s="5">
        <v>6</v>
      </c>
      <c r="F192" s="18">
        <v>120</v>
      </c>
      <c r="G192" s="1">
        <f t="shared" si="6"/>
        <v>759.58333317811173</v>
      </c>
      <c r="H192" s="1" cm="1">
        <f t="array" ref="H192">_xlfn.STDEV.P(_xlfn._xlws.FILTER($F$24:$F$1023,$C$24:$C$1023=C192))</f>
        <v>573.04089550634319</v>
      </c>
      <c r="I192" s="1">
        <f t="shared" si="7"/>
        <v>-1.1161216209760583</v>
      </c>
      <c r="J192" t="str">
        <f t="shared" si="8"/>
        <v>No</v>
      </c>
    </row>
    <row r="193" spans="1:10" x14ac:dyDescent="0.35">
      <c r="A193" s="21">
        <v>34627</v>
      </c>
      <c r="B193">
        <v>32</v>
      </c>
      <c r="C193" t="s">
        <v>100</v>
      </c>
      <c r="D193" t="s">
        <v>24</v>
      </c>
      <c r="E193" s="5">
        <v>6</v>
      </c>
      <c r="F193" s="18">
        <v>122.87999954223601</v>
      </c>
      <c r="G193" s="1">
        <f t="shared" si="6"/>
        <v>466.81599877357382</v>
      </c>
      <c r="H193" s="1" cm="1">
        <f t="array" ref="H193">_xlfn.STDEV.P(_xlfn._xlws.FILTER($F$24:$F$1023,$C$24:$C$1023=C193))</f>
        <v>375.91403275144347</v>
      </c>
      <c r="I193" s="1">
        <f t="shared" si="7"/>
        <v>-0.91493258901231356</v>
      </c>
      <c r="J193" t="str">
        <f t="shared" si="8"/>
        <v>No</v>
      </c>
    </row>
    <row r="194" spans="1:10" x14ac:dyDescent="0.35">
      <c r="A194" s="21">
        <v>34627</v>
      </c>
      <c r="B194">
        <v>15</v>
      </c>
      <c r="C194" t="s">
        <v>67</v>
      </c>
      <c r="D194" t="s">
        <v>39</v>
      </c>
      <c r="E194" s="5">
        <v>5</v>
      </c>
      <c r="F194" s="18">
        <v>62</v>
      </c>
      <c r="G194" s="1">
        <f t="shared" si="6"/>
        <v>297.47083326211816</v>
      </c>
      <c r="H194" s="1" cm="1">
        <f t="array" ref="H194">_xlfn.STDEV.P(_xlfn._xlws.FILTER($F$24:$F$1023,$C$24:$C$1023=C194))</f>
        <v>233.0248647367591</v>
      </c>
      <c r="I194" s="1">
        <f t="shared" si="7"/>
        <v>-1.0104965988420258</v>
      </c>
      <c r="J194" t="str">
        <f t="shared" si="8"/>
        <v>No</v>
      </c>
    </row>
    <row r="195" spans="1:10" x14ac:dyDescent="0.35">
      <c r="A195" s="21">
        <v>34627</v>
      </c>
      <c r="B195">
        <v>25</v>
      </c>
      <c r="C195" t="s">
        <v>80</v>
      </c>
      <c r="D195" t="s">
        <v>31</v>
      </c>
      <c r="E195" s="5">
        <v>4</v>
      </c>
      <c r="F195" s="18">
        <v>44.8</v>
      </c>
      <c r="G195" s="1">
        <f t="shared" si="6"/>
        <v>394.79999956581707</v>
      </c>
      <c r="H195" s="1" cm="1">
        <f t="array" ref="H195">_xlfn.STDEV.P(_xlfn._xlws.FILTER($F$24:$F$1023,$C$24:$C$1023=C195))</f>
        <v>325.29671032421493</v>
      </c>
      <c r="I195" s="1">
        <f t="shared" si="7"/>
        <v>-1.0759407902311124</v>
      </c>
      <c r="J195" t="str">
        <f t="shared" si="8"/>
        <v>No</v>
      </c>
    </row>
    <row r="196" spans="1:10" x14ac:dyDescent="0.35">
      <c r="A196" s="21">
        <v>34627</v>
      </c>
      <c r="B196">
        <v>39</v>
      </c>
      <c r="C196" t="s">
        <v>87</v>
      </c>
      <c r="D196" t="s">
        <v>34</v>
      </c>
      <c r="E196" s="5">
        <v>4</v>
      </c>
      <c r="F196" s="18">
        <v>57.6</v>
      </c>
      <c r="G196" s="1">
        <f t="shared" si="6"/>
        <v>757.35599902152819</v>
      </c>
      <c r="H196" s="1" cm="1">
        <f t="array" ref="H196">_xlfn.STDEV.P(_xlfn._xlws.FILTER($F$24:$F$1023,$C$24:$C$1023=C196))</f>
        <v>742.04552203537753</v>
      </c>
      <c r="I196" s="1">
        <f t="shared" si="7"/>
        <v>-0.94300953006514721</v>
      </c>
      <c r="J196" t="str">
        <f t="shared" si="8"/>
        <v>No</v>
      </c>
    </row>
    <row r="197" spans="1:10" x14ac:dyDescent="0.35">
      <c r="A197" s="21">
        <v>34627</v>
      </c>
      <c r="B197">
        <v>60</v>
      </c>
      <c r="C197" t="s">
        <v>29</v>
      </c>
      <c r="D197" t="s">
        <v>24</v>
      </c>
      <c r="E197" s="5">
        <v>143</v>
      </c>
      <c r="F197" s="18">
        <v>3587.6799955010401</v>
      </c>
      <c r="G197" s="1">
        <f t="shared" si="6"/>
        <v>2231.0799975946534</v>
      </c>
      <c r="H197" s="1" cm="1">
        <f t="array" ref="H197">_xlfn.STDEV.P(_xlfn._xlws.FILTER($F$24:$F$1023,$C$24:$C$1023=C197))</f>
        <v>1423.878216599516</v>
      </c>
      <c r="I197" s="1">
        <f t="shared" si="7"/>
        <v>0.95275001899122946</v>
      </c>
      <c r="J197" t="str">
        <f t="shared" si="8"/>
        <v>No</v>
      </c>
    </row>
    <row r="198" spans="1:10" x14ac:dyDescent="0.35">
      <c r="A198" s="21">
        <v>34628</v>
      </c>
      <c r="B198">
        <v>8</v>
      </c>
      <c r="C198" t="s">
        <v>106</v>
      </c>
      <c r="D198" t="s">
        <v>39</v>
      </c>
      <c r="E198" s="5">
        <v>140</v>
      </c>
      <c r="F198" s="18">
        <v>3920</v>
      </c>
      <c r="G198" s="1">
        <f t="shared" si="6"/>
        <v>1696.6666656732552</v>
      </c>
      <c r="H198" s="1" cm="1">
        <f t="array" ref="H198">_xlfn.STDEV.P(_xlfn._xlws.FILTER($F$24:$F$1023,$C$24:$C$1023=C198))</f>
        <v>1063.4796143238038</v>
      </c>
      <c r="I198" s="1">
        <f t="shared" si="7"/>
        <v>2.0906214885373382</v>
      </c>
      <c r="J198" t="str">
        <f t="shared" si="8"/>
        <v>No</v>
      </c>
    </row>
    <row r="199" spans="1:10" x14ac:dyDescent="0.35">
      <c r="A199" s="21">
        <v>34628</v>
      </c>
      <c r="B199">
        <v>31</v>
      </c>
      <c r="C199" t="s">
        <v>57</v>
      </c>
      <c r="D199" t="s">
        <v>24</v>
      </c>
      <c r="E199" s="5">
        <v>120</v>
      </c>
      <c r="F199" s="18">
        <v>1164.99999947845</v>
      </c>
      <c r="G199" s="1">
        <f t="shared" si="6"/>
        <v>804.63194329964028</v>
      </c>
      <c r="H199" s="1" cm="1">
        <f t="array" ref="H199">_xlfn.STDEV.P(_xlfn._xlws.FILTER($F$24:$F$1023,$C$24:$C$1023=C199))</f>
        <v>614.0428509528798</v>
      </c>
      <c r="I199" s="1">
        <f t="shared" si="7"/>
        <v>0.58687770017936991</v>
      </c>
      <c r="J199" t="str">
        <f t="shared" si="8"/>
        <v>No</v>
      </c>
    </row>
    <row r="200" spans="1:10" x14ac:dyDescent="0.35">
      <c r="A200" s="21">
        <v>34628</v>
      </c>
      <c r="B200">
        <v>54</v>
      </c>
      <c r="C200" t="s">
        <v>74</v>
      </c>
      <c r="D200" t="s">
        <v>21</v>
      </c>
      <c r="E200" s="5">
        <v>114</v>
      </c>
      <c r="F200" s="18">
        <v>654.89999929666499</v>
      </c>
      <c r="G200" s="1">
        <f t="shared" si="6"/>
        <v>267.17573495991502</v>
      </c>
      <c r="H200" s="1" cm="1">
        <f t="array" ref="H200">_xlfn.STDEV.P(_xlfn._xlws.FILTER($F$24:$F$1023,$C$24:$C$1023=C200))</f>
        <v>240.69715937238254</v>
      </c>
      <c r="I200" s="1">
        <f t="shared" si="7"/>
        <v>1.6108385547537842</v>
      </c>
      <c r="J200" t="str">
        <f t="shared" si="8"/>
        <v>No</v>
      </c>
    </row>
    <row r="201" spans="1:10" x14ac:dyDescent="0.35">
      <c r="A201" s="21">
        <v>34628</v>
      </c>
      <c r="B201">
        <v>39</v>
      </c>
      <c r="C201" t="s">
        <v>87</v>
      </c>
      <c r="D201" t="s">
        <v>34</v>
      </c>
      <c r="E201" s="5">
        <v>104</v>
      </c>
      <c r="F201" s="18">
        <v>1311.8399945497499</v>
      </c>
      <c r="G201" s="1">
        <f t="shared" si="6"/>
        <v>757.35599902152819</v>
      </c>
      <c r="H201" s="1" cm="1">
        <f t="array" ref="H201">_xlfn.STDEV.P(_xlfn._xlws.FILTER($F$24:$F$1023,$C$24:$C$1023=C201))</f>
        <v>742.04552203537753</v>
      </c>
      <c r="I201" s="1">
        <f t="shared" si="7"/>
        <v>0.74723716950317542</v>
      </c>
      <c r="J201" t="str">
        <f t="shared" si="8"/>
        <v>No</v>
      </c>
    </row>
    <row r="202" spans="1:10" x14ac:dyDescent="0.35">
      <c r="A202" s="21">
        <v>34631</v>
      </c>
      <c r="B202">
        <v>64</v>
      </c>
      <c r="C202" t="s">
        <v>53</v>
      </c>
      <c r="D202" t="s">
        <v>27</v>
      </c>
      <c r="E202" s="5">
        <v>85</v>
      </c>
      <c r="F202" s="18">
        <v>2167.8999986127001</v>
      </c>
      <c r="G202" s="1">
        <f t="shared" si="6"/>
        <v>1218.6124992739535</v>
      </c>
      <c r="H202" s="1" cm="1">
        <f t="array" ref="H202">_xlfn.STDEV.P(_xlfn._xlws.FILTER($F$24:$F$1023,$C$24:$C$1023=C202))</f>
        <v>865.50625959039769</v>
      </c>
      <c r="I202" s="1">
        <f t="shared" si="7"/>
        <v>1.0968002701540234</v>
      </c>
      <c r="J202" t="str">
        <f t="shared" si="8"/>
        <v>No</v>
      </c>
    </row>
    <row r="203" spans="1:10" x14ac:dyDescent="0.35">
      <c r="A203" s="21">
        <v>34631</v>
      </c>
      <c r="B203">
        <v>19</v>
      </c>
      <c r="C203" t="s">
        <v>71</v>
      </c>
      <c r="D203" t="s">
        <v>31</v>
      </c>
      <c r="E203" s="5">
        <v>80</v>
      </c>
      <c r="F203" s="18">
        <v>584</v>
      </c>
      <c r="G203" s="1">
        <f t="shared" si="6"/>
        <v>298.22799978693308</v>
      </c>
      <c r="H203" s="1" cm="1">
        <f t="array" ref="H203">_xlfn.STDEV.P(_xlfn._xlws.FILTER($F$24:$F$1023,$C$24:$C$1023=C203))</f>
        <v>171.84695600806512</v>
      </c>
      <c r="I203" s="1">
        <f t="shared" si="7"/>
        <v>1.6629447902449612</v>
      </c>
      <c r="J203" t="str">
        <f t="shared" si="8"/>
        <v>No</v>
      </c>
    </row>
    <row r="204" spans="1:10" x14ac:dyDescent="0.35">
      <c r="A204" s="21">
        <v>34631</v>
      </c>
      <c r="B204">
        <v>38</v>
      </c>
      <c r="C204" t="s">
        <v>85</v>
      </c>
      <c r="D204" t="s">
        <v>34</v>
      </c>
      <c r="E204" s="5">
        <v>80</v>
      </c>
      <c r="F204" s="18">
        <v>14545.1999654471</v>
      </c>
      <c r="G204" s="1">
        <f t="shared" si="6"/>
        <v>9806.8112419540175</v>
      </c>
      <c r="H204" s="1" cm="1">
        <f t="array" ref="H204">_xlfn.STDEV.P(_xlfn._xlws.FILTER($F$24:$F$1023,$C$24:$C$1023=C204))</f>
        <v>7202.6591157470903</v>
      </c>
      <c r="I204" s="1">
        <f t="shared" si="7"/>
        <v>0.65786658057072256</v>
      </c>
      <c r="J204" t="str">
        <f t="shared" si="8"/>
        <v>No</v>
      </c>
    </row>
    <row r="205" spans="1:10" x14ac:dyDescent="0.35">
      <c r="A205" s="21">
        <v>34631</v>
      </c>
      <c r="B205">
        <v>44</v>
      </c>
      <c r="C205" t="s">
        <v>52</v>
      </c>
      <c r="D205" t="s">
        <v>39</v>
      </c>
      <c r="E205" s="5">
        <v>77</v>
      </c>
      <c r="F205" s="18">
        <v>1133.82499911077</v>
      </c>
      <c r="G205" s="1">
        <f t="shared" si="6"/>
        <v>644.93035653712445</v>
      </c>
      <c r="H205" s="1" cm="1">
        <f t="array" ref="H205">_xlfn.STDEV.P(_xlfn._xlws.FILTER($F$24:$F$1023,$C$24:$C$1023=C205))</f>
        <v>446.10133348953525</v>
      </c>
      <c r="I205" s="1">
        <f t="shared" si="7"/>
        <v>1.0959273283255366</v>
      </c>
      <c r="J205" t="str">
        <f t="shared" si="8"/>
        <v>No</v>
      </c>
    </row>
    <row r="206" spans="1:10" x14ac:dyDescent="0.35">
      <c r="A206" s="21">
        <v>34632</v>
      </c>
      <c r="B206">
        <v>69</v>
      </c>
      <c r="C206" t="s">
        <v>48</v>
      </c>
      <c r="D206" t="s">
        <v>24</v>
      </c>
      <c r="E206" s="5">
        <v>68</v>
      </c>
      <c r="F206" s="18">
        <v>1906.5599992275199</v>
      </c>
      <c r="G206" s="1">
        <f t="shared" si="6"/>
        <v>1357.9971411485737</v>
      </c>
      <c r="H206" s="1" cm="1">
        <f t="array" ref="H206">_xlfn.STDEV.P(_xlfn._xlws.FILTER($F$24:$F$1023,$C$24:$C$1023=C206))</f>
        <v>932.67339638785802</v>
      </c>
      <c r="I206" s="1">
        <f t="shared" si="7"/>
        <v>0.58816179404652269</v>
      </c>
      <c r="J206" t="str">
        <f t="shared" si="8"/>
        <v>No</v>
      </c>
    </row>
    <row r="207" spans="1:10" x14ac:dyDescent="0.35">
      <c r="A207" s="21">
        <v>34633</v>
      </c>
      <c r="B207">
        <v>25</v>
      </c>
      <c r="C207" t="s">
        <v>80</v>
      </c>
      <c r="D207" t="s">
        <v>31</v>
      </c>
      <c r="E207" s="5">
        <v>60</v>
      </c>
      <c r="F207" s="18">
        <v>672</v>
      </c>
      <c r="G207" s="1">
        <f t="shared" si="6"/>
        <v>394.79999956581707</v>
      </c>
      <c r="H207" s="1" cm="1">
        <f t="array" ref="H207">_xlfn.STDEV.P(_xlfn._xlws.FILTER($F$24:$F$1023,$C$24:$C$1023=C207))</f>
        <v>325.29671032421493</v>
      </c>
      <c r="I207" s="1">
        <f t="shared" si="7"/>
        <v>0.85214510825487522</v>
      </c>
      <c r="J207" t="str">
        <f t="shared" si="8"/>
        <v>No</v>
      </c>
    </row>
    <row r="208" spans="1:10" x14ac:dyDescent="0.35">
      <c r="A208" s="21">
        <v>34633</v>
      </c>
      <c r="B208">
        <v>16</v>
      </c>
      <c r="C208" t="s">
        <v>46</v>
      </c>
      <c r="D208" t="s">
        <v>31</v>
      </c>
      <c r="E208" s="5">
        <v>56</v>
      </c>
      <c r="F208" s="18">
        <v>739.47999942004606</v>
      </c>
      <c r="G208" s="1">
        <f t="shared" si="6"/>
        <v>865.92170914875146</v>
      </c>
      <c r="H208" s="1" cm="1">
        <f t="array" ref="H208">_xlfn.STDEV.P(_xlfn._xlws.FILTER($F$24:$F$1023,$C$24:$C$1023=C208))</f>
        <v>598.41848250523049</v>
      </c>
      <c r="I208" s="1">
        <f t="shared" si="7"/>
        <v>-0.21129312249743262</v>
      </c>
      <c r="J208" t="str">
        <f t="shared" si="8"/>
        <v>No</v>
      </c>
    </row>
    <row r="209" spans="1:10" x14ac:dyDescent="0.35">
      <c r="A209" s="21">
        <v>34633</v>
      </c>
      <c r="B209">
        <v>57</v>
      </c>
      <c r="C209" t="s">
        <v>76</v>
      </c>
      <c r="D209" t="s">
        <v>27</v>
      </c>
      <c r="E209" s="5">
        <v>50</v>
      </c>
      <c r="F209" s="18">
        <v>780</v>
      </c>
      <c r="G209" s="1">
        <f t="shared" si="6"/>
        <v>449.84999991059226</v>
      </c>
      <c r="H209" s="1" cm="1">
        <f t="array" ref="H209">_xlfn.STDEV.P(_xlfn._xlws.FILTER($F$24:$F$1023,$C$24:$C$1023=C209))</f>
        <v>362.8341563356899</v>
      </c>
      <c r="I209" s="1">
        <f t="shared" si="7"/>
        <v>0.90991984719309849</v>
      </c>
      <c r="J209" t="str">
        <f t="shared" si="8"/>
        <v>No</v>
      </c>
    </row>
    <row r="210" spans="1:10" x14ac:dyDescent="0.35">
      <c r="A210" s="21">
        <v>34634</v>
      </c>
      <c r="B210">
        <v>34</v>
      </c>
      <c r="C210" t="s">
        <v>69</v>
      </c>
      <c r="D210" t="s">
        <v>34</v>
      </c>
      <c r="E210" s="5">
        <v>46</v>
      </c>
      <c r="F210" s="18">
        <v>509.59999991655297</v>
      </c>
      <c r="G210" s="1">
        <f t="shared" si="6"/>
        <v>270.78333320468647</v>
      </c>
      <c r="H210" s="1" cm="1">
        <f t="array" ref="H210">_xlfn.STDEV.P(_xlfn._xlws.FILTER($F$24:$F$1023,$C$24:$C$1023=C210))</f>
        <v>154.73057137866886</v>
      </c>
      <c r="I210" s="1">
        <f t="shared" si="7"/>
        <v>1.5434355640516284</v>
      </c>
      <c r="J210" t="str">
        <f t="shared" si="8"/>
        <v>No</v>
      </c>
    </row>
    <row r="211" spans="1:10" x14ac:dyDescent="0.35">
      <c r="A211" s="21">
        <v>34634</v>
      </c>
      <c r="B211">
        <v>24</v>
      </c>
      <c r="C211" t="s">
        <v>77</v>
      </c>
      <c r="D211" t="s">
        <v>34</v>
      </c>
      <c r="E211" s="5">
        <v>45</v>
      </c>
      <c r="F211" s="18">
        <v>160.199999973177</v>
      </c>
      <c r="G211" s="1">
        <f t="shared" si="6"/>
        <v>241.30406231107165</v>
      </c>
      <c r="H211" s="1" cm="1">
        <f t="array" ref="H211">_xlfn.STDEV.P(_xlfn._xlws.FILTER($F$24:$F$1023,$C$24:$C$1023=C211))</f>
        <v>221.48324568890894</v>
      </c>
      <c r="I211" s="1">
        <f t="shared" si="7"/>
        <v>-0.36618599337221125</v>
      </c>
      <c r="J211" t="str">
        <f t="shared" si="8"/>
        <v>No</v>
      </c>
    </row>
    <row r="212" spans="1:10" x14ac:dyDescent="0.35">
      <c r="A212" s="21">
        <v>34635</v>
      </c>
      <c r="B212">
        <v>28</v>
      </c>
      <c r="C212" t="s">
        <v>70</v>
      </c>
      <c r="D212" t="s">
        <v>59</v>
      </c>
      <c r="E212" s="5">
        <v>43</v>
      </c>
      <c r="F212" s="18">
        <v>1517.87999929487</v>
      </c>
      <c r="G212" s="1">
        <f t="shared" si="6"/>
        <v>1256.1973325099534</v>
      </c>
      <c r="H212" s="1" cm="1">
        <f t="array" ref="H212">_xlfn.STDEV.P(_xlfn._xlws.FILTER($F$24:$F$1023,$C$24:$C$1023=C212))</f>
        <v>782.04414020592731</v>
      </c>
      <c r="I212" s="1">
        <f t="shared" si="7"/>
        <v>0.33461367885962356</v>
      </c>
      <c r="J212" t="str">
        <f t="shared" si="8"/>
        <v>No</v>
      </c>
    </row>
    <row r="213" spans="1:10" x14ac:dyDescent="0.35">
      <c r="A213" s="21">
        <v>34635</v>
      </c>
      <c r="B213">
        <v>29</v>
      </c>
      <c r="C213" t="s">
        <v>20</v>
      </c>
      <c r="D213" t="s">
        <v>21</v>
      </c>
      <c r="E213" s="5">
        <v>39</v>
      </c>
      <c r="F213" s="18">
        <v>3861</v>
      </c>
      <c r="G213" s="1">
        <f t="shared" si="6"/>
        <v>4187.4594984071273</v>
      </c>
      <c r="H213" s="1" cm="1">
        <f t="array" ref="H213">_xlfn.STDEV.P(_xlfn._xlws.FILTER($F$24:$F$1023,$C$24:$C$1023=C213))</f>
        <v>4172.1296484054001</v>
      </c>
      <c r="I213" s="1">
        <f t="shared" si="7"/>
        <v>-7.8247687852150291E-2</v>
      </c>
      <c r="J213" t="str">
        <f t="shared" si="8"/>
        <v>No</v>
      </c>
    </row>
    <row r="214" spans="1:10" x14ac:dyDescent="0.35">
      <c r="A214" s="21">
        <v>34638</v>
      </c>
      <c r="B214">
        <v>11</v>
      </c>
      <c r="C214" t="s">
        <v>92</v>
      </c>
      <c r="D214" t="s">
        <v>24</v>
      </c>
      <c r="E214" s="5">
        <v>36</v>
      </c>
      <c r="F214" s="18">
        <v>564.47999939918498</v>
      </c>
      <c r="G214" s="1">
        <f t="shared" si="6"/>
        <v>713.50124924937177</v>
      </c>
      <c r="H214" s="1" cm="1">
        <f t="array" ref="H214">_xlfn.STDEV.P(_xlfn._xlws.FILTER($F$24:$F$1023,$C$24:$C$1023=C214))</f>
        <v>610.84195483862857</v>
      </c>
      <c r="I214" s="1">
        <f t="shared" si="7"/>
        <v>-0.24396040361955004</v>
      </c>
      <c r="J214" t="str">
        <f t="shared" si="8"/>
        <v>No</v>
      </c>
    </row>
    <row r="215" spans="1:10" x14ac:dyDescent="0.35">
      <c r="A215" s="21">
        <v>34639</v>
      </c>
      <c r="B215">
        <v>17</v>
      </c>
      <c r="C215" t="s">
        <v>22</v>
      </c>
      <c r="D215" t="s">
        <v>21</v>
      </c>
      <c r="E215" s="5">
        <v>36</v>
      </c>
      <c r="F215" s="18">
        <v>1010.8799983263</v>
      </c>
      <c r="G215" s="1">
        <f t="shared" si="6"/>
        <v>1779.6674990854215</v>
      </c>
      <c r="H215" s="1" cm="1">
        <f t="array" ref="H215">_xlfn.STDEV.P(_xlfn._xlws.FILTER($F$24:$F$1023,$C$24:$C$1023=C215))</f>
        <v>1219.2553545735764</v>
      </c>
      <c r="I215" s="1">
        <f t="shared" si="7"/>
        <v>-0.63053854787293351</v>
      </c>
      <c r="J215" t="str">
        <f t="shared" si="8"/>
        <v>No</v>
      </c>
    </row>
    <row r="216" spans="1:10" x14ac:dyDescent="0.35">
      <c r="A216" s="21">
        <v>34639</v>
      </c>
      <c r="B216">
        <v>4</v>
      </c>
      <c r="C216" t="s">
        <v>109</v>
      </c>
      <c r="D216" t="s">
        <v>39</v>
      </c>
      <c r="E216" s="5">
        <v>35</v>
      </c>
      <c r="F216" s="18">
        <v>616</v>
      </c>
      <c r="G216" s="1">
        <f t="shared" ref="G216:G279" si="9">AVERAGEIFS($F$24:$F$1023,$C$24:$C$1023,C216)</f>
        <v>617.1846144339205</v>
      </c>
      <c r="H216" s="1" cm="1">
        <f t="array" ref="H216">_xlfn.STDEV.P(_xlfn._xlws.FILTER($F$24:$F$1023,$C$24:$C$1023=C216))</f>
        <v>473.65228855534355</v>
      </c>
      <c r="I216" s="1">
        <f t="shared" ref="I216:I279" si="10">(F216-G216)/H216</f>
        <v>-2.5010212397233796E-3</v>
      </c>
      <c r="J216" t="str">
        <f t="shared" ref="J216:J279" si="11">IF(ABS(I216)&gt;3,"Yes","No")</f>
        <v>No</v>
      </c>
    </row>
    <row r="217" spans="1:10" x14ac:dyDescent="0.35">
      <c r="A217" s="21">
        <v>34640</v>
      </c>
      <c r="B217">
        <v>49</v>
      </c>
      <c r="C217" t="s">
        <v>62</v>
      </c>
      <c r="D217" t="s">
        <v>31</v>
      </c>
      <c r="E217" s="5">
        <v>35</v>
      </c>
      <c r="F217" s="18">
        <v>560</v>
      </c>
      <c r="G217" s="1">
        <f t="shared" si="9"/>
        <v>553.7166660961999</v>
      </c>
      <c r="H217" s="1" cm="1">
        <f t="array" ref="H217">_xlfn.STDEV.P(_xlfn._xlws.FILTER($F$24:$F$1023,$C$24:$C$1023=C217))</f>
        <v>403.17062043068341</v>
      </c>
      <c r="I217" s="1">
        <f t="shared" si="10"/>
        <v>1.5584801038051788E-2</v>
      </c>
      <c r="J217" t="str">
        <f t="shared" si="11"/>
        <v>No</v>
      </c>
    </row>
    <row r="218" spans="1:10" x14ac:dyDescent="0.35">
      <c r="A218" s="21">
        <v>34640</v>
      </c>
      <c r="B218">
        <v>10</v>
      </c>
      <c r="C218" t="s">
        <v>35</v>
      </c>
      <c r="D218" t="s">
        <v>36</v>
      </c>
      <c r="E218" s="5">
        <v>30</v>
      </c>
      <c r="F218" s="18">
        <v>595.19999778270699</v>
      </c>
      <c r="G218" s="1">
        <f t="shared" si="9"/>
        <v>1196.0626647585625</v>
      </c>
      <c r="H218" s="1" cm="1">
        <f t="array" ref="H218">_xlfn.STDEV.P(_xlfn._xlws.FILTER($F$24:$F$1023,$C$24:$C$1023=C218))</f>
        <v>1018.5795252400861</v>
      </c>
      <c r="I218" s="1">
        <f t="shared" si="10"/>
        <v>-0.58990255751923548</v>
      </c>
      <c r="J218" t="str">
        <f t="shared" si="11"/>
        <v>No</v>
      </c>
    </row>
    <row r="219" spans="1:10" x14ac:dyDescent="0.35">
      <c r="A219" s="21">
        <v>34640</v>
      </c>
      <c r="B219">
        <v>65</v>
      </c>
      <c r="C219" t="s">
        <v>88</v>
      </c>
      <c r="D219" t="s">
        <v>39</v>
      </c>
      <c r="E219" s="5">
        <v>30</v>
      </c>
      <c r="F219" s="18">
        <v>495.59999987483002</v>
      </c>
      <c r="G219" s="1">
        <f t="shared" si="9"/>
        <v>745.99111031804887</v>
      </c>
      <c r="H219" s="1" cm="1">
        <f t="array" ref="H219">_xlfn.STDEV.P(_xlfn._xlws.FILTER($F$24:$F$1023,$C$24:$C$1023=C219))</f>
        <v>419.37425156039581</v>
      </c>
      <c r="I219" s="1">
        <f t="shared" si="10"/>
        <v>-0.59705885497636235</v>
      </c>
      <c r="J219" t="str">
        <f t="shared" si="11"/>
        <v>No</v>
      </c>
    </row>
    <row r="220" spans="1:10" x14ac:dyDescent="0.35">
      <c r="A220" s="21">
        <v>34641</v>
      </c>
      <c r="B220">
        <v>1</v>
      </c>
      <c r="C220" t="s">
        <v>43</v>
      </c>
      <c r="D220" t="s">
        <v>34</v>
      </c>
      <c r="E220" s="5">
        <v>27</v>
      </c>
      <c r="F220" s="18">
        <v>356.399998712539</v>
      </c>
      <c r="G220" s="1">
        <f t="shared" si="9"/>
        <v>616.4399990344034</v>
      </c>
      <c r="H220" s="1" cm="1">
        <f t="array" ref="H220">_xlfn.STDEV.P(_xlfn._xlws.FILTER($F$24:$F$1023,$C$24:$C$1023=C220))</f>
        <v>418.64384133965928</v>
      </c>
      <c r="I220" s="1">
        <f t="shared" si="10"/>
        <v>-0.62114851490406986</v>
      </c>
      <c r="J220" t="str">
        <f t="shared" si="11"/>
        <v>No</v>
      </c>
    </row>
    <row r="221" spans="1:10" x14ac:dyDescent="0.35">
      <c r="A221" s="21">
        <v>34641</v>
      </c>
      <c r="B221">
        <v>76</v>
      </c>
      <c r="C221" t="s">
        <v>55</v>
      </c>
      <c r="D221" t="s">
        <v>34</v>
      </c>
      <c r="E221" s="5">
        <v>27</v>
      </c>
      <c r="F221" s="18">
        <v>388.8</v>
      </c>
      <c r="G221" s="1">
        <f t="shared" si="9"/>
        <v>750.87999908924075</v>
      </c>
      <c r="H221" s="1" cm="1">
        <f t="array" ref="H221">_xlfn.STDEV.P(_xlfn._xlws.FILTER($F$24:$F$1023,$C$24:$C$1023=C221))</f>
        <v>591.87295276549492</v>
      </c>
      <c r="I221" s="1">
        <f t="shared" si="10"/>
        <v>-0.61175290642601798</v>
      </c>
      <c r="J221" t="str">
        <f t="shared" si="11"/>
        <v>No</v>
      </c>
    </row>
    <row r="222" spans="1:10" x14ac:dyDescent="0.35">
      <c r="A222" s="21">
        <v>34642</v>
      </c>
      <c r="B222">
        <v>23</v>
      </c>
      <c r="C222" t="s">
        <v>75</v>
      </c>
      <c r="D222" t="s">
        <v>27</v>
      </c>
      <c r="E222" s="5">
        <v>25</v>
      </c>
      <c r="F222" s="18">
        <v>180</v>
      </c>
      <c r="G222" s="1">
        <f t="shared" si="9"/>
        <v>369.97499953061327</v>
      </c>
      <c r="H222" s="1" cm="1">
        <f t="array" ref="H222">_xlfn.STDEV.P(_xlfn._xlws.FILTER($F$24:$F$1023,$C$24:$C$1023=C222))</f>
        <v>216.9191244703664</v>
      </c>
      <c r="I222" s="1">
        <f t="shared" si="10"/>
        <v>-0.87578723173652684</v>
      </c>
      <c r="J222" t="str">
        <f t="shared" si="11"/>
        <v>No</v>
      </c>
    </row>
    <row r="223" spans="1:10" x14ac:dyDescent="0.35">
      <c r="A223" s="21">
        <v>34645</v>
      </c>
      <c r="B223">
        <v>36</v>
      </c>
      <c r="C223" t="s">
        <v>45</v>
      </c>
      <c r="D223" t="s">
        <v>36</v>
      </c>
      <c r="E223" s="5">
        <v>20</v>
      </c>
      <c r="F223" s="18">
        <v>288.79999977350201</v>
      </c>
      <c r="G223" s="1">
        <f t="shared" si="9"/>
        <v>624.30647032909519</v>
      </c>
      <c r="H223" s="1" cm="1">
        <f t="array" ref="H223">_xlfn.STDEV.P(_xlfn._xlws.FILTER($F$24:$F$1023,$C$24:$C$1023=C223))</f>
        <v>498.23847143567212</v>
      </c>
      <c r="I223" s="1">
        <f t="shared" si="10"/>
        <v>-0.67338531604922569</v>
      </c>
      <c r="J223" t="str">
        <f t="shared" si="11"/>
        <v>No</v>
      </c>
    </row>
    <row r="224" spans="1:10" x14ac:dyDescent="0.35">
      <c r="A224" s="21">
        <v>34645</v>
      </c>
      <c r="B224">
        <v>51</v>
      </c>
      <c r="C224" t="s">
        <v>66</v>
      </c>
      <c r="D224" t="s">
        <v>59</v>
      </c>
      <c r="E224" s="5">
        <v>20</v>
      </c>
      <c r="F224" s="18">
        <v>848</v>
      </c>
      <c r="G224" s="1">
        <f t="shared" si="9"/>
        <v>2098.0933303059123</v>
      </c>
      <c r="H224" s="1" cm="1">
        <f t="array" ref="H224">_xlfn.STDEV.P(_xlfn._xlws.FILTER($F$24:$F$1023,$C$24:$C$1023=C224))</f>
        <v>2225.901859393276</v>
      </c>
      <c r="I224" s="1">
        <f t="shared" si="10"/>
        <v>-0.56161206076114056</v>
      </c>
      <c r="J224" t="str">
        <f t="shared" si="11"/>
        <v>No</v>
      </c>
    </row>
    <row r="225" spans="1:10" x14ac:dyDescent="0.35">
      <c r="A225" s="21">
        <v>34645</v>
      </c>
      <c r="B225">
        <v>56</v>
      </c>
      <c r="C225" t="s">
        <v>26</v>
      </c>
      <c r="D225" t="s">
        <v>27</v>
      </c>
      <c r="E225" s="5">
        <v>20</v>
      </c>
      <c r="F225" s="18">
        <v>608</v>
      </c>
      <c r="G225" s="1">
        <f t="shared" si="9"/>
        <v>2135.3399980738727</v>
      </c>
      <c r="H225" s="1" cm="1">
        <f t="array" ref="H225">_xlfn.STDEV.P(_xlfn._xlws.FILTER($F$24:$F$1023,$C$24:$C$1023=C225))</f>
        <v>1395.3152929627063</v>
      </c>
      <c r="I225" s="1">
        <f t="shared" si="10"/>
        <v>-1.0946199799980945</v>
      </c>
      <c r="J225" t="str">
        <f t="shared" si="11"/>
        <v>No</v>
      </c>
    </row>
    <row r="226" spans="1:10" x14ac:dyDescent="0.35">
      <c r="A226" s="21">
        <v>34646</v>
      </c>
      <c r="B226">
        <v>75</v>
      </c>
      <c r="C226" t="s">
        <v>54</v>
      </c>
      <c r="D226" t="s">
        <v>34</v>
      </c>
      <c r="E226" s="5">
        <v>18</v>
      </c>
      <c r="F226" s="18">
        <v>106.01999977827001</v>
      </c>
      <c r="G226" s="1">
        <f t="shared" si="9"/>
        <v>439.66611068484627</v>
      </c>
      <c r="H226" s="1" cm="1">
        <f t="array" ref="H226">_xlfn.STDEV.P(_xlfn._xlws.FILTER($F$24:$F$1023,$C$24:$C$1023=C226))</f>
        <v>403.2691862886133</v>
      </c>
      <c r="I226" s="1">
        <f t="shared" si="10"/>
        <v>-0.82735334672406902</v>
      </c>
      <c r="J226" t="str">
        <f t="shared" si="11"/>
        <v>No</v>
      </c>
    </row>
    <row r="227" spans="1:10" x14ac:dyDescent="0.35">
      <c r="A227" s="21">
        <v>34646</v>
      </c>
      <c r="B227">
        <v>26</v>
      </c>
      <c r="C227" t="s">
        <v>41</v>
      </c>
      <c r="D227" t="s">
        <v>31</v>
      </c>
      <c r="E227" s="5">
        <v>16</v>
      </c>
      <c r="F227" s="18">
        <v>398.4</v>
      </c>
      <c r="G227" s="1">
        <f t="shared" si="9"/>
        <v>1144.2242977664987</v>
      </c>
      <c r="H227" s="1" cm="1">
        <f t="array" ref="H227">_xlfn.STDEV.P(_xlfn._xlws.FILTER($F$24:$F$1023,$C$24:$C$1023=C227))</f>
        <v>593.45127433828816</v>
      </c>
      <c r="I227" s="1">
        <f t="shared" si="10"/>
        <v>-1.2567574289870891</v>
      </c>
      <c r="J227" t="str">
        <f t="shared" si="11"/>
        <v>No</v>
      </c>
    </row>
    <row r="228" spans="1:10" x14ac:dyDescent="0.35">
      <c r="A228" s="21">
        <v>34646</v>
      </c>
      <c r="B228">
        <v>50</v>
      </c>
      <c r="C228" t="s">
        <v>99</v>
      </c>
      <c r="D228" t="s">
        <v>31</v>
      </c>
      <c r="E228" s="5">
        <v>15</v>
      </c>
      <c r="F228" s="18">
        <v>175.49999970942699</v>
      </c>
      <c r="G228" s="1">
        <f t="shared" si="9"/>
        <v>423.98958315374313</v>
      </c>
      <c r="H228" s="1" cm="1">
        <f t="array" ref="H228">_xlfn.STDEV.P(_xlfn._xlws.FILTER($F$24:$F$1023,$C$24:$C$1023=C228))</f>
        <v>259.32645221818893</v>
      </c>
      <c r="I228" s="1">
        <f t="shared" si="10"/>
        <v>-0.95821147946467489</v>
      </c>
      <c r="J228" t="str">
        <f t="shared" si="11"/>
        <v>No</v>
      </c>
    </row>
    <row r="229" spans="1:10" x14ac:dyDescent="0.35">
      <c r="A229" s="21">
        <v>34646</v>
      </c>
      <c r="B229">
        <v>41</v>
      </c>
      <c r="C229" t="s">
        <v>44</v>
      </c>
      <c r="D229" t="s">
        <v>36</v>
      </c>
      <c r="E229" s="5">
        <v>13</v>
      </c>
      <c r="F229" s="18">
        <v>100.1</v>
      </c>
      <c r="G229" s="1">
        <f t="shared" si="9"/>
        <v>421.2029684872478</v>
      </c>
      <c r="H229" s="1" cm="1">
        <f t="array" ref="H229">_xlfn.STDEV.P(_xlfn._xlws.FILTER($F$24:$F$1023,$C$24:$C$1023=C229))</f>
        <v>382.18782718631564</v>
      </c>
      <c r="I229" s="1">
        <f t="shared" si="10"/>
        <v>-0.84017058013391654</v>
      </c>
      <c r="J229" t="str">
        <f t="shared" si="11"/>
        <v>No</v>
      </c>
    </row>
    <row r="230" spans="1:10" x14ac:dyDescent="0.35">
      <c r="A230" s="21">
        <v>34646</v>
      </c>
      <c r="B230">
        <v>77</v>
      </c>
      <c r="C230" t="s">
        <v>107</v>
      </c>
      <c r="D230" t="s">
        <v>39</v>
      </c>
      <c r="E230" s="5">
        <v>12</v>
      </c>
      <c r="F230" s="18">
        <v>124.8</v>
      </c>
      <c r="G230" s="1">
        <f t="shared" si="9"/>
        <v>384.04888867214282</v>
      </c>
      <c r="H230" s="1" cm="1">
        <f t="array" ref="H230">_xlfn.STDEV.P(_xlfn._xlws.FILTER($F$24:$F$1023,$C$24:$C$1023=C230))</f>
        <v>285.48397450413245</v>
      </c>
      <c r="I230" s="1">
        <f t="shared" si="10"/>
        <v>-0.90810312250430758</v>
      </c>
      <c r="J230" t="str">
        <f t="shared" si="11"/>
        <v>No</v>
      </c>
    </row>
    <row r="231" spans="1:10" x14ac:dyDescent="0.35">
      <c r="A231" s="21">
        <v>34647</v>
      </c>
      <c r="B231">
        <v>55</v>
      </c>
      <c r="C231" t="s">
        <v>32</v>
      </c>
      <c r="D231" t="s">
        <v>21</v>
      </c>
      <c r="E231" s="5">
        <v>12</v>
      </c>
      <c r="F231" s="18">
        <v>230.4</v>
      </c>
      <c r="G231" s="1">
        <f t="shared" si="9"/>
        <v>741.52941061924435</v>
      </c>
      <c r="H231" s="1" cm="1">
        <f t="array" ref="H231">_xlfn.STDEV.P(_xlfn._xlws.FILTER($F$24:$F$1023,$C$24:$C$1023=C231))</f>
        <v>751.70781810256221</v>
      </c>
      <c r="I231" s="1">
        <f t="shared" si="10"/>
        <v>-0.67995755572879568</v>
      </c>
      <c r="J231" t="str">
        <f t="shared" si="11"/>
        <v>No</v>
      </c>
    </row>
    <row r="232" spans="1:10" x14ac:dyDescent="0.35">
      <c r="A232" s="21">
        <v>34647</v>
      </c>
      <c r="B232">
        <v>42</v>
      </c>
      <c r="C232" t="s">
        <v>68</v>
      </c>
      <c r="D232" t="s">
        <v>27</v>
      </c>
      <c r="E232" s="5">
        <v>9</v>
      </c>
      <c r="F232" s="18">
        <v>100.8</v>
      </c>
      <c r="G232" s="1">
        <f t="shared" si="9"/>
        <v>463.02666603386319</v>
      </c>
      <c r="H232" s="1" cm="1">
        <f t="array" ref="H232">_xlfn.STDEV.P(_xlfn._xlws.FILTER($F$24:$F$1023,$C$24:$C$1023=C232))</f>
        <v>366.79232849333272</v>
      </c>
      <c r="I232" s="1">
        <f t="shared" si="10"/>
        <v>-0.98755245923974522</v>
      </c>
      <c r="J232" t="str">
        <f t="shared" si="11"/>
        <v>No</v>
      </c>
    </row>
    <row r="233" spans="1:10" x14ac:dyDescent="0.35">
      <c r="A233" s="21">
        <v>34647</v>
      </c>
      <c r="B233">
        <v>21</v>
      </c>
      <c r="C233" t="s">
        <v>90</v>
      </c>
      <c r="D233" t="s">
        <v>31</v>
      </c>
      <c r="E233" s="5">
        <v>5</v>
      </c>
      <c r="F233" s="18">
        <v>35.999999940395298</v>
      </c>
      <c r="G233" s="1">
        <f t="shared" si="9"/>
        <v>475.82352889022366</v>
      </c>
      <c r="H233" s="1" cm="1">
        <f t="array" ref="H233">_xlfn.STDEV.P(_xlfn._xlws.FILTER($F$24:$F$1023,$C$24:$C$1023=C233))</f>
        <v>381.12221783193922</v>
      </c>
      <c r="I233" s="1">
        <f t="shared" si="10"/>
        <v>-1.1540222751951297</v>
      </c>
      <c r="J233" t="str">
        <f t="shared" si="11"/>
        <v>No</v>
      </c>
    </row>
    <row r="234" spans="1:10" x14ac:dyDescent="0.35">
      <c r="A234" s="21">
        <v>34647</v>
      </c>
      <c r="B234">
        <v>71</v>
      </c>
      <c r="C234" t="s">
        <v>40</v>
      </c>
      <c r="D234" t="s">
        <v>24</v>
      </c>
      <c r="E234" s="5">
        <v>5</v>
      </c>
      <c r="F234" s="18">
        <v>86</v>
      </c>
      <c r="G234" s="1">
        <f t="shared" si="9"/>
        <v>925.97812405088894</v>
      </c>
      <c r="H234" s="1" cm="1">
        <f t="array" ref="H234">_xlfn.STDEV.P(_xlfn._xlws.FILTER($F$24:$F$1023,$C$24:$C$1023=C234))</f>
        <v>714.20127833080039</v>
      </c>
      <c r="I234" s="1">
        <f t="shared" si="10"/>
        <v>-1.176108401841633</v>
      </c>
      <c r="J234" t="str">
        <f t="shared" si="11"/>
        <v>No</v>
      </c>
    </row>
    <row r="235" spans="1:10" x14ac:dyDescent="0.35">
      <c r="A235" s="21">
        <v>34647</v>
      </c>
      <c r="B235">
        <v>40</v>
      </c>
      <c r="C235" t="s">
        <v>50</v>
      </c>
      <c r="D235" t="s">
        <v>36</v>
      </c>
      <c r="E235" s="5">
        <v>4</v>
      </c>
      <c r="F235" s="18">
        <v>58.8</v>
      </c>
      <c r="G235" s="1">
        <f t="shared" si="9"/>
        <v>966.97823429668517</v>
      </c>
      <c r="H235" s="1" cm="1">
        <f t="array" ref="H235">_xlfn.STDEV.P(_xlfn._xlws.FILTER($F$24:$F$1023,$C$24:$C$1023=C235))</f>
        <v>690.30358265436666</v>
      </c>
      <c r="I235" s="1">
        <f t="shared" si="10"/>
        <v>-1.3156214991736583</v>
      </c>
      <c r="J235" t="str">
        <f t="shared" si="11"/>
        <v>No</v>
      </c>
    </row>
    <row r="236" spans="1:10" x14ac:dyDescent="0.35">
      <c r="A236" s="21">
        <v>34648</v>
      </c>
      <c r="B236">
        <v>68</v>
      </c>
      <c r="C236" t="s">
        <v>37</v>
      </c>
      <c r="D236" t="s">
        <v>31</v>
      </c>
      <c r="E236" s="5">
        <v>4</v>
      </c>
      <c r="F236" s="18">
        <v>37.999999970197599</v>
      </c>
      <c r="G236" s="1">
        <f t="shared" si="9"/>
        <v>420.40624976158119</v>
      </c>
      <c r="H236" s="1" cm="1">
        <f t="array" ref="H236">_xlfn.STDEV.P(_xlfn._xlws.FILTER($F$24:$F$1023,$C$24:$C$1023=C236))</f>
        <v>298.75654886105377</v>
      </c>
      <c r="I236" s="1">
        <f t="shared" si="10"/>
        <v>-1.2799928612417923</v>
      </c>
      <c r="J236" t="str">
        <f t="shared" si="11"/>
        <v>No</v>
      </c>
    </row>
    <row r="237" spans="1:10" x14ac:dyDescent="0.35">
      <c r="A237" s="21">
        <v>34648</v>
      </c>
      <c r="B237">
        <v>31</v>
      </c>
      <c r="C237" t="s">
        <v>57</v>
      </c>
      <c r="D237" t="s">
        <v>24</v>
      </c>
      <c r="E237" s="5">
        <v>164</v>
      </c>
      <c r="F237" s="18">
        <v>1558.999998793</v>
      </c>
      <c r="G237" s="1">
        <f t="shared" si="9"/>
        <v>804.63194329964028</v>
      </c>
      <c r="H237" s="1" cm="1">
        <f t="array" ref="H237">_xlfn.STDEV.P(_xlfn._xlws.FILTER($F$24:$F$1023,$C$24:$C$1023=C237))</f>
        <v>614.0428509528798</v>
      </c>
      <c r="I237" s="1">
        <f t="shared" si="10"/>
        <v>1.2285267295641036</v>
      </c>
      <c r="J237" t="str">
        <f t="shared" si="11"/>
        <v>No</v>
      </c>
    </row>
    <row r="238" spans="1:10" x14ac:dyDescent="0.35">
      <c r="A238" s="21">
        <v>34648</v>
      </c>
      <c r="B238">
        <v>71</v>
      </c>
      <c r="C238" t="s">
        <v>40</v>
      </c>
      <c r="D238" t="s">
        <v>24</v>
      </c>
      <c r="E238" s="5">
        <v>161</v>
      </c>
      <c r="F238" s="18">
        <v>2597.1999974370001</v>
      </c>
      <c r="G238" s="1">
        <f t="shared" si="9"/>
        <v>925.97812405088894</v>
      </c>
      <c r="H238" s="1" cm="1">
        <f t="array" ref="H238">_xlfn.STDEV.P(_xlfn._xlws.FILTER($F$24:$F$1023,$C$24:$C$1023=C238))</f>
        <v>714.20127833080039</v>
      </c>
      <c r="I238" s="1">
        <f t="shared" si="10"/>
        <v>2.3399872334197118</v>
      </c>
      <c r="J238" t="str">
        <f t="shared" si="11"/>
        <v>No</v>
      </c>
    </row>
    <row r="239" spans="1:10" x14ac:dyDescent="0.35">
      <c r="A239" s="21">
        <v>34649</v>
      </c>
      <c r="B239">
        <v>55</v>
      </c>
      <c r="C239" t="s">
        <v>32</v>
      </c>
      <c r="D239" t="s">
        <v>21</v>
      </c>
      <c r="E239" s="5">
        <v>135</v>
      </c>
      <c r="F239" s="18">
        <v>2361.5999965667702</v>
      </c>
      <c r="G239" s="1">
        <f t="shared" si="9"/>
        <v>741.52941061924435</v>
      </c>
      <c r="H239" s="1" cm="1">
        <f t="array" ref="H239">_xlfn.STDEV.P(_xlfn._xlws.FILTER($F$24:$F$1023,$C$24:$C$1023=C239))</f>
        <v>751.70781810256221</v>
      </c>
      <c r="I239" s="1">
        <f t="shared" si="10"/>
        <v>2.1551865591033206</v>
      </c>
      <c r="J239" t="str">
        <f t="shared" si="11"/>
        <v>No</v>
      </c>
    </row>
    <row r="240" spans="1:10" x14ac:dyDescent="0.35">
      <c r="A240" s="21">
        <v>34649</v>
      </c>
      <c r="B240">
        <v>53</v>
      </c>
      <c r="C240" t="s">
        <v>25</v>
      </c>
      <c r="D240" t="s">
        <v>21</v>
      </c>
      <c r="E240" s="5">
        <v>130</v>
      </c>
      <c r="F240" s="18">
        <v>3170.1999964862998</v>
      </c>
      <c r="G240" s="1">
        <f t="shared" si="9"/>
        <v>1198.983570729195</v>
      </c>
      <c r="H240" s="1" cm="1">
        <f t="array" ref="H240">_xlfn.STDEV.P(_xlfn._xlws.FILTER($F$24:$F$1023,$C$24:$C$1023=C240))</f>
        <v>1072.4371089270473</v>
      </c>
      <c r="I240" s="1">
        <f t="shared" si="10"/>
        <v>1.8380718173108248</v>
      </c>
      <c r="J240" t="str">
        <f t="shared" si="11"/>
        <v>No</v>
      </c>
    </row>
    <row r="241" spans="1:10" x14ac:dyDescent="0.35">
      <c r="A241" s="21">
        <v>34649</v>
      </c>
      <c r="B241">
        <v>60</v>
      </c>
      <c r="C241" t="s">
        <v>29</v>
      </c>
      <c r="D241" t="s">
        <v>24</v>
      </c>
      <c r="E241" s="5">
        <v>111</v>
      </c>
      <c r="F241" s="18">
        <v>2418.0799981355599</v>
      </c>
      <c r="G241" s="1">
        <f t="shared" si="9"/>
        <v>2231.0799975946534</v>
      </c>
      <c r="H241" s="1" cm="1">
        <f t="array" ref="H241">_xlfn.STDEV.P(_xlfn._xlws.FILTER($F$24:$F$1023,$C$24:$C$1023=C241))</f>
        <v>1423.878216599516</v>
      </c>
      <c r="I241" s="1">
        <f t="shared" si="10"/>
        <v>0.1313314568344876</v>
      </c>
      <c r="J241" t="str">
        <f t="shared" si="11"/>
        <v>No</v>
      </c>
    </row>
    <row r="242" spans="1:10" x14ac:dyDescent="0.35">
      <c r="A242" s="21">
        <v>34649</v>
      </c>
      <c r="B242">
        <v>58</v>
      </c>
      <c r="C242" t="s">
        <v>79</v>
      </c>
      <c r="D242" t="s">
        <v>36</v>
      </c>
      <c r="E242" s="5">
        <v>95</v>
      </c>
      <c r="F242" s="18">
        <v>837.39999747276295</v>
      </c>
      <c r="G242" s="1">
        <f t="shared" si="9"/>
        <v>506.01749913915921</v>
      </c>
      <c r="H242" s="1" cm="1">
        <f t="array" ref="H242">_xlfn.STDEV.P(_xlfn._xlws.FILTER($F$24:$F$1023,$C$24:$C$1023=C242))</f>
        <v>311.82880526281502</v>
      </c>
      <c r="I242" s="1">
        <f t="shared" si="10"/>
        <v>1.0627065003000877</v>
      </c>
      <c r="J242" t="str">
        <f t="shared" si="11"/>
        <v>No</v>
      </c>
    </row>
    <row r="243" spans="1:10" x14ac:dyDescent="0.35">
      <c r="A243" s="21">
        <v>34652</v>
      </c>
      <c r="B243">
        <v>72</v>
      </c>
      <c r="C243" t="s">
        <v>42</v>
      </c>
      <c r="D243" t="s">
        <v>24</v>
      </c>
      <c r="E243" s="5">
        <v>87</v>
      </c>
      <c r="F243" s="18">
        <v>2059.97999900579</v>
      </c>
      <c r="G243" s="1">
        <f t="shared" si="9"/>
        <v>1435.5521418124422</v>
      </c>
      <c r="H243" s="1" cm="1">
        <f t="array" ref="H243">_xlfn.STDEV.P(_xlfn._xlws.FILTER($F$24:$F$1023,$C$24:$C$1023=C243))</f>
        <v>667.17869564903606</v>
      </c>
      <c r="I243" s="1">
        <f t="shared" si="10"/>
        <v>0.93592295627170774</v>
      </c>
      <c r="J243" t="str">
        <f t="shared" si="11"/>
        <v>No</v>
      </c>
    </row>
    <row r="244" spans="1:10" x14ac:dyDescent="0.35">
      <c r="A244" s="21">
        <v>34652</v>
      </c>
      <c r="B244">
        <v>74</v>
      </c>
      <c r="C244" t="s">
        <v>94</v>
      </c>
      <c r="D244" t="s">
        <v>59</v>
      </c>
      <c r="E244" s="5">
        <v>84</v>
      </c>
      <c r="F244" s="18">
        <v>647.999999046325</v>
      </c>
      <c r="G244" s="1">
        <f t="shared" si="9"/>
        <v>279.0624998807906</v>
      </c>
      <c r="H244" s="1" cm="1">
        <f t="array" ref="H244">_xlfn.STDEV.P(_xlfn._xlws.FILTER($F$24:$F$1023,$C$24:$C$1023=C244))</f>
        <v>190.11286714946041</v>
      </c>
      <c r="I244" s="1">
        <f t="shared" si="10"/>
        <v>1.9406235080105756</v>
      </c>
      <c r="J244" t="str">
        <f t="shared" si="11"/>
        <v>No</v>
      </c>
    </row>
    <row r="245" spans="1:10" x14ac:dyDescent="0.35">
      <c r="A245" s="21">
        <v>34652</v>
      </c>
      <c r="B245">
        <v>46</v>
      </c>
      <c r="C245" t="s">
        <v>64</v>
      </c>
      <c r="D245" t="s">
        <v>36</v>
      </c>
      <c r="E245" s="5">
        <v>73</v>
      </c>
      <c r="F245" s="18">
        <v>673.91999959945599</v>
      </c>
      <c r="G245" s="1">
        <f t="shared" si="9"/>
        <v>364.43999977249348</v>
      </c>
      <c r="H245" s="1" cm="1">
        <f t="array" ref="H245">_xlfn.STDEV.P(_xlfn._xlws.FILTER($F$24:$F$1023,$C$24:$C$1023=C245))</f>
        <v>305.90583899175118</v>
      </c>
      <c r="I245" s="1">
        <f t="shared" si="10"/>
        <v>1.0116838594745088</v>
      </c>
      <c r="J245" t="str">
        <f t="shared" si="11"/>
        <v>No</v>
      </c>
    </row>
    <row r="246" spans="1:10" x14ac:dyDescent="0.35">
      <c r="A246" s="21">
        <v>34653</v>
      </c>
      <c r="B246">
        <v>26</v>
      </c>
      <c r="C246" t="s">
        <v>41</v>
      </c>
      <c r="D246" t="s">
        <v>31</v>
      </c>
      <c r="E246" s="5">
        <v>70</v>
      </c>
      <c r="F246" s="18">
        <v>1307.25</v>
      </c>
      <c r="G246" s="1">
        <f t="shared" si="9"/>
        <v>1144.2242977664987</v>
      </c>
      <c r="H246" s="1" cm="1">
        <f t="array" ref="H246">_xlfn.STDEV.P(_xlfn._xlws.FILTER($F$24:$F$1023,$C$24:$C$1023=C246))</f>
        <v>593.45127433828816</v>
      </c>
      <c r="I246" s="1">
        <f t="shared" si="10"/>
        <v>0.274707813906506</v>
      </c>
      <c r="J246" t="str">
        <f t="shared" si="11"/>
        <v>No</v>
      </c>
    </row>
    <row r="247" spans="1:10" x14ac:dyDescent="0.35">
      <c r="A247" s="21">
        <v>34653</v>
      </c>
      <c r="B247">
        <v>35</v>
      </c>
      <c r="C247" t="s">
        <v>49</v>
      </c>
      <c r="D247" t="s">
        <v>34</v>
      </c>
      <c r="E247" s="5">
        <v>70</v>
      </c>
      <c r="F247" s="18">
        <v>950.399999141693</v>
      </c>
      <c r="G247" s="1">
        <f t="shared" si="9"/>
        <v>668.4187490662548</v>
      </c>
      <c r="H247" s="1" cm="1">
        <f t="array" ref="H247">_xlfn.STDEV.P(_xlfn._xlws.FILTER($F$24:$F$1023,$C$24:$C$1023=C247))</f>
        <v>399.80502094786851</v>
      </c>
      <c r="I247" s="1">
        <f t="shared" si="10"/>
        <v>0.70529692050117188</v>
      </c>
      <c r="J247" t="str">
        <f t="shared" si="11"/>
        <v>No</v>
      </c>
    </row>
    <row r="248" spans="1:10" x14ac:dyDescent="0.35">
      <c r="A248" s="21">
        <v>34653</v>
      </c>
      <c r="B248">
        <v>68</v>
      </c>
      <c r="C248" t="s">
        <v>37</v>
      </c>
      <c r="D248" t="s">
        <v>31</v>
      </c>
      <c r="E248" s="5">
        <v>68</v>
      </c>
      <c r="F248" s="18">
        <v>663.99999976158097</v>
      </c>
      <c r="G248" s="1">
        <f t="shared" si="9"/>
        <v>420.40624976158119</v>
      </c>
      <c r="H248" s="1" cm="1">
        <f t="array" ref="H248">_xlfn.STDEV.P(_xlfn._xlws.FILTER($F$24:$F$1023,$C$24:$C$1023=C248))</f>
        <v>298.75654886105377</v>
      </c>
      <c r="I248" s="1">
        <f t="shared" si="10"/>
        <v>0.81535869566257035</v>
      </c>
      <c r="J248" t="str">
        <f t="shared" si="11"/>
        <v>No</v>
      </c>
    </row>
    <row r="249" spans="1:10" x14ac:dyDescent="0.35">
      <c r="A249" s="21">
        <v>34653</v>
      </c>
      <c r="B249">
        <v>33</v>
      </c>
      <c r="C249" t="s">
        <v>78</v>
      </c>
      <c r="D249" t="s">
        <v>24</v>
      </c>
      <c r="E249" s="5">
        <v>60</v>
      </c>
      <c r="F249" s="18">
        <v>120</v>
      </c>
      <c r="G249" s="1">
        <f t="shared" si="9"/>
        <v>97.166666611035595</v>
      </c>
      <c r="H249" s="1" cm="1">
        <f t="array" ref="H249">_xlfn.STDEV.P(_xlfn._xlws.FILTER($F$24:$F$1023,$C$24:$C$1023=C249))</f>
        <v>72.710766444577601</v>
      </c>
      <c r="I249" s="1">
        <f t="shared" si="10"/>
        <v>0.31402960669337299</v>
      </c>
      <c r="J249" t="str">
        <f t="shared" si="11"/>
        <v>No</v>
      </c>
    </row>
    <row r="250" spans="1:10" x14ac:dyDescent="0.35">
      <c r="A250" s="21">
        <v>34654</v>
      </c>
      <c r="B250">
        <v>70</v>
      </c>
      <c r="C250" t="s">
        <v>96</v>
      </c>
      <c r="D250" t="s">
        <v>34</v>
      </c>
      <c r="E250" s="5">
        <v>60</v>
      </c>
      <c r="F250" s="18">
        <v>720</v>
      </c>
      <c r="G250" s="1">
        <f t="shared" si="9"/>
        <v>608.35312436870197</v>
      </c>
      <c r="H250" s="1" cm="1">
        <f t="array" ref="H250">_xlfn.STDEV.P(_xlfn._xlws.FILTER($F$24:$F$1023,$C$24:$C$1023=C250))</f>
        <v>412.778144226922</v>
      </c>
      <c r="I250" s="1">
        <f t="shared" si="10"/>
        <v>0.27047671295775028</v>
      </c>
      <c r="J250" t="str">
        <f t="shared" si="11"/>
        <v>No</v>
      </c>
    </row>
    <row r="251" spans="1:10" x14ac:dyDescent="0.35">
      <c r="A251" s="21">
        <v>34654</v>
      </c>
      <c r="B251">
        <v>69</v>
      </c>
      <c r="C251" t="s">
        <v>48</v>
      </c>
      <c r="D251" t="s">
        <v>24</v>
      </c>
      <c r="E251" s="5">
        <v>58</v>
      </c>
      <c r="F251" s="18">
        <v>1670.4</v>
      </c>
      <c r="G251" s="1">
        <f t="shared" si="9"/>
        <v>1357.9971411485737</v>
      </c>
      <c r="H251" s="1" cm="1">
        <f t="array" ref="H251">_xlfn.STDEV.P(_xlfn._xlws.FILTER($F$24:$F$1023,$C$24:$C$1023=C251))</f>
        <v>932.67339638785802</v>
      </c>
      <c r="I251" s="1">
        <f t="shared" si="10"/>
        <v>0.33495418660093496</v>
      </c>
      <c r="J251" t="str">
        <f t="shared" si="11"/>
        <v>No</v>
      </c>
    </row>
    <row r="252" spans="1:10" x14ac:dyDescent="0.35">
      <c r="A252" s="21">
        <v>34654</v>
      </c>
      <c r="B252">
        <v>14</v>
      </c>
      <c r="C252" t="s">
        <v>63</v>
      </c>
      <c r="D252" t="s">
        <v>59</v>
      </c>
      <c r="E252" s="5">
        <v>57</v>
      </c>
      <c r="F252" s="18">
        <v>864.9</v>
      </c>
      <c r="G252" s="1">
        <f t="shared" si="9"/>
        <v>692.7443176133213</v>
      </c>
      <c r="H252" s="1" cm="1">
        <f t="array" ref="H252">_xlfn.STDEV.P(_xlfn._xlws.FILTER($F$24:$F$1023,$C$24:$C$1023=C252))</f>
        <v>446.81220369302434</v>
      </c>
      <c r="I252" s="1">
        <f t="shared" si="10"/>
        <v>0.3852976283184863</v>
      </c>
      <c r="J252" t="str">
        <f t="shared" si="11"/>
        <v>No</v>
      </c>
    </row>
    <row r="253" spans="1:10" x14ac:dyDescent="0.35">
      <c r="A253" s="21">
        <v>34655</v>
      </c>
      <c r="B253">
        <v>13</v>
      </c>
      <c r="C253" t="s">
        <v>56</v>
      </c>
      <c r="D253" t="s">
        <v>36</v>
      </c>
      <c r="E253" s="5">
        <v>48</v>
      </c>
      <c r="F253" s="18">
        <v>230.4</v>
      </c>
      <c r="G253" s="1">
        <f t="shared" si="9"/>
        <v>266.67428511295918</v>
      </c>
      <c r="H253" s="1" cm="1">
        <f t="array" ref="H253">_xlfn.STDEV.P(_xlfn._xlws.FILTER($F$24:$F$1023,$C$24:$C$1023=C253))</f>
        <v>396.84982512631029</v>
      </c>
      <c r="I253" s="1">
        <f t="shared" si="10"/>
        <v>-9.1405571619979198E-2</v>
      </c>
      <c r="J253" t="str">
        <f t="shared" si="11"/>
        <v>No</v>
      </c>
    </row>
    <row r="254" spans="1:10" x14ac:dyDescent="0.35">
      <c r="A254" s="21">
        <v>34655</v>
      </c>
      <c r="B254">
        <v>20</v>
      </c>
      <c r="C254" t="s">
        <v>86</v>
      </c>
      <c r="D254" t="s">
        <v>31</v>
      </c>
      <c r="E254" s="5">
        <v>40</v>
      </c>
      <c r="F254" s="18">
        <v>2397.6</v>
      </c>
      <c r="G254" s="1">
        <f t="shared" si="9"/>
        <v>1755.89999888688</v>
      </c>
      <c r="H254" s="1" cm="1">
        <f t="array" ref="H254">_xlfn.STDEV.P(_xlfn._xlws.FILTER($F$24:$F$1023,$C$24:$C$1023=C254))</f>
        <v>771.3288795750982</v>
      </c>
      <c r="I254" s="1">
        <f t="shared" si="10"/>
        <v>0.83194084664198376</v>
      </c>
      <c r="J254" t="str">
        <f t="shared" si="11"/>
        <v>No</v>
      </c>
    </row>
    <row r="255" spans="1:10" x14ac:dyDescent="0.35">
      <c r="A255" s="21">
        <v>34655</v>
      </c>
      <c r="B255">
        <v>23</v>
      </c>
      <c r="C255" t="s">
        <v>75</v>
      </c>
      <c r="D255" t="s">
        <v>27</v>
      </c>
      <c r="E255" s="5">
        <v>40</v>
      </c>
      <c r="F255" s="18">
        <v>288</v>
      </c>
      <c r="G255" s="1">
        <f t="shared" si="9"/>
        <v>369.97499953061327</v>
      </c>
      <c r="H255" s="1" cm="1">
        <f t="array" ref="H255">_xlfn.STDEV.P(_xlfn._xlws.FILTER($F$24:$F$1023,$C$24:$C$1023=C255))</f>
        <v>216.9191244703664</v>
      </c>
      <c r="I255" s="1">
        <f t="shared" si="10"/>
        <v>-0.37790581964944259</v>
      </c>
      <c r="J255" t="str">
        <f t="shared" si="11"/>
        <v>No</v>
      </c>
    </row>
    <row r="256" spans="1:10" x14ac:dyDescent="0.35">
      <c r="A256" s="21">
        <v>34656</v>
      </c>
      <c r="B256">
        <v>38</v>
      </c>
      <c r="C256" t="s">
        <v>85</v>
      </c>
      <c r="D256" t="s">
        <v>34</v>
      </c>
      <c r="E256" s="5">
        <v>40</v>
      </c>
      <c r="F256" s="18">
        <v>6324</v>
      </c>
      <c r="G256" s="1">
        <f t="shared" si="9"/>
        <v>9806.8112419540175</v>
      </c>
      <c r="H256" s="1" cm="1">
        <f t="array" ref="H256">_xlfn.STDEV.P(_xlfn._xlws.FILTER($F$24:$F$1023,$C$24:$C$1023=C256))</f>
        <v>7202.6591157470903</v>
      </c>
      <c r="I256" s="1">
        <f t="shared" si="10"/>
        <v>-0.48354519990257316</v>
      </c>
      <c r="J256" t="str">
        <f t="shared" si="11"/>
        <v>No</v>
      </c>
    </row>
    <row r="257" spans="1:10" x14ac:dyDescent="0.35">
      <c r="A257" s="21">
        <v>34656</v>
      </c>
      <c r="B257">
        <v>56</v>
      </c>
      <c r="C257" t="s">
        <v>26</v>
      </c>
      <c r="D257" t="s">
        <v>27</v>
      </c>
      <c r="E257" s="5">
        <v>38</v>
      </c>
      <c r="F257" s="18">
        <v>1018.4</v>
      </c>
      <c r="G257" s="1">
        <f t="shared" si="9"/>
        <v>2135.3399980738727</v>
      </c>
      <c r="H257" s="1" cm="1">
        <f t="array" ref="H257">_xlfn.STDEV.P(_xlfn._xlws.FILTER($F$24:$F$1023,$C$24:$C$1023=C257))</f>
        <v>1395.3152929627063</v>
      </c>
      <c r="I257" s="1">
        <f t="shared" si="10"/>
        <v>-0.80049290917054827</v>
      </c>
      <c r="J257" t="str">
        <f t="shared" si="11"/>
        <v>No</v>
      </c>
    </row>
    <row r="258" spans="1:10" x14ac:dyDescent="0.35">
      <c r="A258" s="21">
        <v>34656</v>
      </c>
      <c r="B258">
        <v>76</v>
      </c>
      <c r="C258" t="s">
        <v>55</v>
      </c>
      <c r="D258" t="s">
        <v>34</v>
      </c>
      <c r="E258" s="5">
        <v>35</v>
      </c>
      <c r="F258" s="18">
        <v>504</v>
      </c>
      <c r="G258" s="1">
        <f t="shared" si="9"/>
        <v>750.87999908924075</v>
      </c>
      <c r="H258" s="1" cm="1">
        <f t="array" ref="H258">_xlfn.STDEV.P(_xlfn._xlws.FILTER($F$24:$F$1023,$C$24:$C$1023=C258))</f>
        <v>591.87295276549492</v>
      </c>
      <c r="I258" s="1">
        <f t="shared" si="10"/>
        <v>-0.41711654154106398</v>
      </c>
      <c r="J258" t="str">
        <f t="shared" si="11"/>
        <v>No</v>
      </c>
    </row>
    <row r="259" spans="1:10" x14ac:dyDescent="0.35">
      <c r="A259" s="21">
        <v>34659</v>
      </c>
      <c r="B259">
        <v>29</v>
      </c>
      <c r="C259" t="s">
        <v>20</v>
      </c>
      <c r="D259" t="s">
        <v>21</v>
      </c>
      <c r="E259" s="5">
        <v>34</v>
      </c>
      <c r="F259" s="18">
        <v>3366</v>
      </c>
      <c r="G259" s="1">
        <f t="shared" si="9"/>
        <v>4187.4594984071273</v>
      </c>
      <c r="H259" s="1" cm="1">
        <f t="array" ref="H259">_xlfn.STDEV.P(_xlfn._xlws.FILTER($F$24:$F$1023,$C$24:$C$1023=C259))</f>
        <v>4172.1296484054001</v>
      </c>
      <c r="I259" s="1">
        <f t="shared" si="10"/>
        <v>-0.19689213126948044</v>
      </c>
      <c r="J259" t="str">
        <f t="shared" si="11"/>
        <v>No</v>
      </c>
    </row>
    <row r="260" spans="1:10" x14ac:dyDescent="0.35">
      <c r="A260" s="21">
        <v>34659</v>
      </c>
      <c r="B260">
        <v>5</v>
      </c>
      <c r="C260" t="s">
        <v>51</v>
      </c>
      <c r="D260" t="s">
        <v>39</v>
      </c>
      <c r="E260" s="5">
        <v>32</v>
      </c>
      <c r="F260" s="18">
        <v>544</v>
      </c>
      <c r="G260" s="1">
        <f t="shared" si="9"/>
        <v>490.88749927027669</v>
      </c>
      <c r="H260" s="1" cm="1">
        <f t="array" ref="H260">_xlfn.STDEV.P(_xlfn._xlws.FILTER($F$24:$F$1023,$C$24:$C$1023=C260))</f>
        <v>306.30803410413256</v>
      </c>
      <c r="I260" s="1">
        <f t="shared" si="10"/>
        <v>0.17339571547662105</v>
      </c>
      <c r="J260" t="str">
        <f t="shared" si="11"/>
        <v>No</v>
      </c>
    </row>
    <row r="261" spans="1:10" x14ac:dyDescent="0.35">
      <c r="A261" s="21">
        <v>34660</v>
      </c>
      <c r="B261">
        <v>24</v>
      </c>
      <c r="C261" t="s">
        <v>77</v>
      </c>
      <c r="D261" t="s">
        <v>34</v>
      </c>
      <c r="E261" s="5">
        <v>30</v>
      </c>
      <c r="F261" s="18">
        <v>108</v>
      </c>
      <c r="G261" s="1">
        <f t="shared" si="9"/>
        <v>241.30406231107165</v>
      </c>
      <c r="H261" s="1" cm="1">
        <f t="array" ref="H261">_xlfn.STDEV.P(_xlfn._xlws.FILTER($F$24:$F$1023,$C$24:$C$1023=C261))</f>
        <v>221.48324568890894</v>
      </c>
      <c r="I261" s="1">
        <f t="shared" si="10"/>
        <v>-0.60186973464488569</v>
      </c>
      <c r="J261" t="str">
        <f t="shared" si="11"/>
        <v>No</v>
      </c>
    </row>
    <row r="262" spans="1:10" x14ac:dyDescent="0.35">
      <c r="A262" s="21">
        <v>34660</v>
      </c>
      <c r="B262">
        <v>62</v>
      </c>
      <c r="C262" t="s">
        <v>30</v>
      </c>
      <c r="D262" t="s">
        <v>31</v>
      </c>
      <c r="E262" s="5">
        <v>30</v>
      </c>
      <c r="F262" s="18">
        <v>1182</v>
      </c>
      <c r="G262" s="1">
        <f t="shared" si="9"/>
        <v>2414.047102842831</v>
      </c>
      <c r="H262" s="1" cm="1">
        <f t="array" ref="H262">_xlfn.STDEV.P(_xlfn._xlws.FILTER($F$24:$F$1023,$C$24:$C$1023=C262))</f>
        <v>1727.4559642285269</v>
      </c>
      <c r="I262" s="1">
        <f t="shared" si="10"/>
        <v>-0.7132147668916452</v>
      </c>
      <c r="J262" t="str">
        <f t="shared" si="11"/>
        <v>No</v>
      </c>
    </row>
    <row r="263" spans="1:10" x14ac:dyDescent="0.35">
      <c r="A263" s="21">
        <v>34660</v>
      </c>
      <c r="B263">
        <v>64</v>
      </c>
      <c r="C263" t="s">
        <v>53</v>
      </c>
      <c r="D263" t="s">
        <v>27</v>
      </c>
      <c r="E263" s="5">
        <v>30</v>
      </c>
      <c r="F263" s="18">
        <v>798</v>
      </c>
      <c r="G263" s="1">
        <f t="shared" si="9"/>
        <v>1218.6124992739535</v>
      </c>
      <c r="H263" s="1" cm="1">
        <f t="array" ref="H263">_xlfn.STDEV.P(_xlfn._xlws.FILTER($F$24:$F$1023,$C$24:$C$1023=C263))</f>
        <v>865.50625959039769</v>
      </c>
      <c r="I263" s="1">
        <f t="shared" si="10"/>
        <v>-0.48597279870975063</v>
      </c>
      <c r="J263" t="str">
        <f t="shared" si="11"/>
        <v>No</v>
      </c>
    </row>
    <row r="264" spans="1:10" x14ac:dyDescent="0.35">
      <c r="A264" s="21">
        <v>34660</v>
      </c>
      <c r="B264">
        <v>28</v>
      </c>
      <c r="C264" t="s">
        <v>70</v>
      </c>
      <c r="D264" t="s">
        <v>59</v>
      </c>
      <c r="E264" s="5">
        <v>26</v>
      </c>
      <c r="F264" s="18">
        <v>837.19999566078104</v>
      </c>
      <c r="G264" s="1">
        <f t="shared" si="9"/>
        <v>1256.1973325099534</v>
      </c>
      <c r="H264" s="1" cm="1">
        <f t="array" ref="H264">_xlfn.STDEV.P(_xlfn._xlws.FILTER($F$24:$F$1023,$C$24:$C$1023=C264))</f>
        <v>782.04414020592731</v>
      </c>
      <c r="I264" s="1">
        <f t="shared" si="10"/>
        <v>-0.53577197923744091</v>
      </c>
      <c r="J264" t="str">
        <f t="shared" si="11"/>
        <v>No</v>
      </c>
    </row>
    <row r="265" spans="1:10" x14ac:dyDescent="0.35">
      <c r="A265" s="21">
        <v>34661</v>
      </c>
      <c r="B265">
        <v>2</v>
      </c>
      <c r="C265" t="s">
        <v>33</v>
      </c>
      <c r="D265" t="s">
        <v>34</v>
      </c>
      <c r="E265" s="5">
        <v>25</v>
      </c>
      <c r="F265" s="18">
        <v>285</v>
      </c>
      <c r="G265" s="1">
        <f t="shared" si="9"/>
        <v>816.2273323205095</v>
      </c>
      <c r="H265" s="1" cm="1">
        <f t="array" ref="H265">_xlfn.STDEV.P(_xlfn._xlws.FILTER($F$24:$F$1023,$C$24:$C$1023=C265))</f>
        <v>492.60978417435473</v>
      </c>
      <c r="I265" s="1">
        <f t="shared" si="10"/>
        <v>-1.0783937903525003</v>
      </c>
      <c r="J265" t="str">
        <f t="shared" si="11"/>
        <v>No</v>
      </c>
    </row>
    <row r="266" spans="1:10" x14ac:dyDescent="0.35">
      <c r="A266" s="21">
        <v>34662</v>
      </c>
      <c r="B266">
        <v>39</v>
      </c>
      <c r="C266" t="s">
        <v>87</v>
      </c>
      <c r="D266" t="s">
        <v>34</v>
      </c>
      <c r="E266" s="5">
        <v>20</v>
      </c>
      <c r="F266" s="18">
        <v>244.799998283386</v>
      </c>
      <c r="G266" s="1">
        <f t="shared" si="9"/>
        <v>757.35599902152819</v>
      </c>
      <c r="H266" s="1" cm="1">
        <f t="array" ref="H266">_xlfn.STDEV.P(_xlfn._xlws.FILTER($F$24:$F$1023,$C$24:$C$1023=C266))</f>
        <v>742.04552203537753</v>
      </c>
      <c r="I266" s="1">
        <f t="shared" si="10"/>
        <v>-0.69073390448100536</v>
      </c>
      <c r="J266" t="str">
        <f t="shared" si="11"/>
        <v>No</v>
      </c>
    </row>
    <row r="267" spans="1:10" x14ac:dyDescent="0.35">
      <c r="A267" s="21">
        <v>34662</v>
      </c>
      <c r="B267">
        <v>52</v>
      </c>
      <c r="C267" t="s">
        <v>122</v>
      </c>
      <c r="D267" t="s">
        <v>27</v>
      </c>
      <c r="E267" s="5">
        <v>20</v>
      </c>
      <c r="F267" s="18">
        <v>89.599999666213904</v>
      </c>
      <c r="G267" s="1">
        <f t="shared" si="9"/>
        <v>221.63749993524189</v>
      </c>
      <c r="H267" s="1" cm="1">
        <f t="array" ref="H267">_xlfn.STDEV.P(_xlfn._xlws.FILTER($F$24:$F$1023,$C$24:$C$1023=C267))</f>
        <v>230.78942345648602</v>
      </c>
      <c r="I267" s="1">
        <f t="shared" si="10"/>
        <v>-0.57211244038625919</v>
      </c>
      <c r="J267" t="str">
        <f t="shared" si="11"/>
        <v>No</v>
      </c>
    </row>
    <row r="268" spans="1:10" x14ac:dyDescent="0.35">
      <c r="A268" s="21">
        <v>34662</v>
      </c>
      <c r="B268">
        <v>65</v>
      </c>
      <c r="C268" t="s">
        <v>88</v>
      </c>
      <c r="D268" t="s">
        <v>39</v>
      </c>
      <c r="E268" s="5">
        <v>20</v>
      </c>
      <c r="F268" s="18">
        <v>302.39999949932098</v>
      </c>
      <c r="G268" s="1">
        <f t="shared" si="9"/>
        <v>745.99111031804887</v>
      </c>
      <c r="H268" s="1" cm="1">
        <f t="array" ref="H268">_xlfn.STDEV.P(_xlfn._xlws.FILTER($F$24:$F$1023,$C$24:$C$1023=C268))</f>
        <v>419.37425156039581</v>
      </c>
      <c r="I268" s="1">
        <f t="shared" si="10"/>
        <v>-1.0577452220021297</v>
      </c>
      <c r="J268" t="str">
        <f t="shared" si="11"/>
        <v>No</v>
      </c>
    </row>
    <row r="269" spans="1:10" x14ac:dyDescent="0.35">
      <c r="A269" s="21">
        <v>34662</v>
      </c>
      <c r="B269">
        <v>30</v>
      </c>
      <c r="C269" t="s">
        <v>91</v>
      </c>
      <c r="D269" t="s">
        <v>36</v>
      </c>
      <c r="E269" s="5">
        <v>18</v>
      </c>
      <c r="F269" s="18">
        <v>335.33999944478199</v>
      </c>
      <c r="G269" s="1">
        <f t="shared" si="9"/>
        <v>675.31041632147446</v>
      </c>
      <c r="H269" s="1" cm="1">
        <f t="array" ref="H269">_xlfn.STDEV.P(_xlfn._xlws.FILTER($F$24:$F$1023,$C$24:$C$1023=C269))</f>
        <v>680.80599476123814</v>
      </c>
      <c r="I269" s="1">
        <f t="shared" si="10"/>
        <v>-0.49936460532478372</v>
      </c>
      <c r="J269" t="str">
        <f t="shared" si="11"/>
        <v>No</v>
      </c>
    </row>
    <row r="270" spans="1:10" x14ac:dyDescent="0.35">
      <c r="A270" s="21">
        <v>34662</v>
      </c>
      <c r="B270">
        <v>51</v>
      </c>
      <c r="C270" t="s">
        <v>66</v>
      </c>
      <c r="D270" t="s">
        <v>59</v>
      </c>
      <c r="E270" s="5">
        <v>18</v>
      </c>
      <c r="F270" s="18">
        <v>648.71999545097299</v>
      </c>
      <c r="G270" s="1">
        <f t="shared" si="9"/>
        <v>2098.0933303059123</v>
      </c>
      <c r="H270" s="1" cm="1">
        <f t="array" ref="H270">_xlfn.STDEV.P(_xlfn._xlws.FILTER($F$24:$F$1023,$C$24:$C$1023=C270))</f>
        <v>2225.901859393276</v>
      </c>
      <c r="I270" s="1">
        <f t="shared" si="10"/>
        <v>-0.65113981945727006</v>
      </c>
      <c r="J270" t="str">
        <f t="shared" si="11"/>
        <v>No</v>
      </c>
    </row>
    <row r="271" spans="1:10" x14ac:dyDescent="0.35">
      <c r="A271" s="21">
        <v>34663</v>
      </c>
      <c r="B271">
        <v>10</v>
      </c>
      <c r="C271" t="s">
        <v>35</v>
      </c>
      <c r="D271" t="s">
        <v>36</v>
      </c>
      <c r="E271" s="5">
        <v>16</v>
      </c>
      <c r="F271" s="18">
        <v>396.8</v>
      </c>
      <c r="G271" s="1">
        <f t="shared" si="9"/>
        <v>1196.0626647585625</v>
      </c>
      <c r="H271" s="1" cm="1">
        <f t="array" ref="H271">_xlfn.STDEV.P(_xlfn._xlws.FILTER($F$24:$F$1023,$C$24:$C$1023=C271))</f>
        <v>1018.5795252400861</v>
      </c>
      <c r="I271" s="1">
        <f t="shared" si="10"/>
        <v>-0.78468361571490541</v>
      </c>
      <c r="J271" t="str">
        <f t="shared" si="11"/>
        <v>No</v>
      </c>
    </row>
    <row r="272" spans="1:10" x14ac:dyDescent="0.35">
      <c r="A272" s="21">
        <v>34663</v>
      </c>
      <c r="B272">
        <v>63</v>
      </c>
      <c r="C272" t="s">
        <v>38</v>
      </c>
      <c r="D272" t="s">
        <v>39</v>
      </c>
      <c r="E272" s="5">
        <v>16</v>
      </c>
      <c r="F272" s="18">
        <v>505.43999916314999</v>
      </c>
      <c r="G272" s="1">
        <f t="shared" si="9"/>
        <v>1024.7794979286186</v>
      </c>
      <c r="H272" s="1" cm="1">
        <f t="array" ref="H272">_xlfn.STDEV.P(_xlfn._xlws.FILTER($F$24:$F$1023,$C$24:$C$1023=C272))</f>
        <v>717.93040392797047</v>
      </c>
      <c r="I272" s="1">
        <f t="shared" si="10"/>
        <v>-0.72338418309635155</v>
      </c>
      <c r="J272" t="str">
        <f t="shared" si="11"/>
        <v>No</v>
      </c>
    </row>
    <row r="273" spans="1:10" x14ac:dyDescent="0.35">
      <c r="A273" s="21">
        <v>34666</v>
      </c>
      <c r="B273">
        <v>1</v>
      </c>
      <c r="C273" t="s">
        <v>43</v>
      </c>
      <c r="D273" t="s">
        <v>34</v>
      </c>
      <c r="E273" s="5">
        <v>15</v>
      </c>
      <c r="F273" s="18">
        <v>183.59999871253899</v>
      </c>
      <c r="G273" s="1">
        <f t="shared" si="9"/>
        <v>616.4399990344034</v>
      </c>
      <c r="H273" s="1" cm="1">
        <f t="array" ref="H273">_xlfn.STDEV.P(_xlfn._xlws.FILTER($F$24:$F$1023,$C$24:$C$1023=C273))</f>
        <v>418.64384133965928</v>
      </c>
      <c r="I273" s="1">
        <f t="shared" si="10"/>
        <v>-1.0339098717821273</v>
      </c>
      <c r="J273" t="str">
        <f t="shared" si="11"/>
        <v>No</v>
      </c>
    </row>
    <row r="274" spans="1:10" x14ac:dyDescent="0.35">
      <c r="A274" s="21">
        <v>34666</v>
      </c>
      <c r="B274">
        <v>45</v>
      </c>
      <c r="C274" t="s">
        <v>60</v>
      </c>
      <c r="D274" t="s">
        <v>36</v>
      </c>
      <c r="E274" s="5">
        <v>15</v>
      </c>
      <c r="F274" s="18">
        <v>91.199999660253496</v>
      </c>
      <c r="G274" s="1">
        <f t="shared" si="9"/>
        <v>386.31749890502516</v>
      </c>
      <c r="H274" s="1" cm="1">
        <f t="array" ref="H274">_xlfn.STDEV.P(_xlfn._xlws.FILTER($F$24:$F$1023,$C$24:$C$1023=C274))</f>
        <v>312.21139977696515</v>
      </c>
      <c r="I274" s="1">
        <f t="shared" si="10"/>
        <v>-0.94524895457243119</v>
      </c>
      <c r="J274" t="str">
        <f t="shared" si="11"/>
        <v>No</v>
      </c>
    </row>
    <row r="275" spans="1:10" x14ac:dyDescent="0.35">
      <c r="A275" s="21">
        <v>34666</v>
      </c>
      <c r="B275">
        <v>50</v>
      </c>
      <c r="C275" t="s">
        <v>99</v>
      </c>
      <c r="D275" t="s">
        <v>31</v>
      </c>
      <c r="E275" s="5">
        <v>15</v>
      </c>
      <c r="F275" s="18">
        <v>195</v>
      </c>
      <c r="G275" s="1">
        <f t="shared" si="9"/>
        <v>423.98958315374313</v>
      </c>
      <c r="H275" s="1" cm="1">
        <f t="array" ref="H275">_xlfn.STDEV.P(_xlfn._xlws.FILTER($F$24:$F$1023,$C$24:$C$1023=C275))</f>
        <v>259.32645221818893</v>
      </c>
      <c r="I275" s="1">
        <f t="shared" si="10"/>
        <v>-0.88301668107917763</v>
      </c>
      <c r="J275" t="str">
        <f t="shared" si="11"/>
        <v>No</v>
      </c>
    </row>
    <row r="276" spans="1:10" x14ac:dyDescent="0.35">
      <c r="A276" s="21">
        <v>34667</v>
      </c>
      <c r="B276">
        <v>77</v>
      </c>
      <c r="C276" t="s">
        <v>107</v>
      </c>
      <c r="D276" t="s">
        <v>39</v>
      </c>
      <c r="E276" s="5">
        <v>14</v>
      </c>
      <c r="F276" s="18">
        <v>145.6</v>
      </c>
      <c r="G276" s="1">
        <f t="shared" si="9"/>
        <v>384.04888867214282</v>
      </c>
      <c r="H276" s="1" cm="1">
        <f t="array" ref="H276">_xlfn.STDEV.P(_xlfn._xlws.FILTER($F$24:$F$1023,$C$24:$C$1023=C276))</f>
        <v>285.48397450413245</v>
      </c>
      <c r="I276" s="1">
        <f t="shared" si="10"/>
        <v>-0.83524439186582511</v>
      </c>
      <c r="J276" t="str">
        <f t="shared" si="11"/>
        <v>No</v>
      </c>
    </row>
    <row r="277" spans="1:10" x14ac:dyDescent="0.35">
      <c r="A277" s="21">
        <v>34667</v>
      </c>
      <c r="B277">
        <v>59</v>
      </c>
      <c r="C277" t="s">
        <v>23</v>
      </c>
      <c r="D277" t="s">
        <v>24</v>
      </c>
      <c r="E277" s="5">
        <v>12</v>
      </c>
      <c r="F277" s="18">
        <v>528</v>
      </c>
      <c r="G277" s="1">
        <f t="shared" si="9"/>
        <v>3036.1222172315302</v>
      </c>
      <c r="H277" s="1" cm="1">
        <f t="array" ref="H277">_xlfn.STDEV.P(_xlfn._xlws.FILTER($F$24:$F$1023,$C$24:$C$1023=C277))</f>
        <v>1907.6459461251163</v>
      </c>
      <c r="I277" s="1">
        <f t="shared" si="10"/>
        <v>-1.3147734370343325</v>
      </c>
      <c r="J277" t="str">
        <f t="shared" si="11"/>
        <v>No</v>
      </c>
    </row>
    <row r="278" spans="1:10" x14ac:dyDescent="0.35">
      <c r="A278" s="21">
        <v>34667</v>
      </c>
      <c r="B278">
        <v>7</v>
      </c>
      <c r="C278" t="s">
        <v>58</v>
      </c>
      <c r="D278" t="s">
        <v>59</v>
      </c>
      <c r="E278" s="5">
        <v>10</v>
      </c>
      <c r="F278" s="18">
        <v>191.99999928474401</v>
      </c>
      <c r="G278" s="1">
        <f t="shared" si="9"/>
        <v>1374.4846144754144</v>
      </c>
      <c r="H278" s="1" cm="1">
        <f t="array" ref="H278">_xlfn.STDEV.P(_xlfn._xlws.FILTER($F$24:$F$1023,$C$24:$C$1023=C278))</f>
        <v>1619.0920257700639</v>
      </c>
      <c r="I278" s="1">
        <f t="shared" si="10"/>
        <v>-0.73033811319542719</v>
      </c>
      <c r="J278" t="str">
        <f t="shared" si="11"/>
        <v>No</v>
      </c>
    </row>
    <row r="279" spans="1:10" x14ac:dyDescent="0.35">
      <c r="A279" s="21">
        <v>34667</v>
      </c>
      <c r="B279">
        <v>21</v>
      </c>
      <c r="C279" t="s">
        <v>90</v>
      </c>
      <c r="D279" t="s">
        <v>31</v>
      </c>
      <c r="E279" s="5">
        <v>10</v>
      </c>
      <c r="F279" s="18">
        <v>67.999999523162799</v>
      </c>
      <c r="G279" s="1">
        <f t="shared" si="9"/>
        <v>475.82352889022366</v>
      </c>
      <c r="H279" s="1" cm="1">
        <f t="array" ref="H279">_xlfn.STDEV.P(_xlfn._xlws.FILTER($F$24:$F$1023,$C$24:$C$1023=C279))</f>
        <v>381.12221783193922</v>
      </c>
      <c r="I279" s="1">
        <f t="shared" si="10"/>
        <v>-1.0700597086336645</v>
      </c>
      <c r="J279" t="str">
        <f t="shared" si="11"/>
        <v>No</v>
      </c>
    </row>
    <row r="280" spans="1:10" x14ac:dyDescent="0.35">
      <c r="A280" s="21">
        <v>34667</v>
      </c>
      <c r="B280">
        <v>34</v>
      </c>
      <c r="C280" t="s">
        <v>69</v>
      </c>
      <c r="D280" t="s">
        <v>34</v>
      </c>
      <c r="E280" s="5">
        <v>10</v>
      </c>
      <c r="F280" s="18">
        <v>112</v>
      </c>
      <c r="G280" s="1">
        <f t="shared" ref="G280:G343" si="12">AVERAGEIFS($F$24:$F$1023,$C$24:$C$1023,C280)</f>
        <v>270.78333320468647</v>
      </c>
      <c r="H280" s="1" cm="1">
        <f t="array" ref="H280">_xlfn.STDEV.P(_xlfn._xlws.FILTER($F$24:$F$1023,$C$24:$C$1023=C280))</f>
        <v>154.73057137866886</v>
      </c>
      <c r="I280" s="1">
        <f t="shared" ref="I280:I343" si="13">(F280-G280)/H280</f>
        <v>-1.026192379372137</v>
      </c>
      <c r="J280" t="str">
        <f t="shared" ref="J280:J343" si="14">IF(ABS(I280)&gt;3,"Yes","No")</f>
        <v>No</v>
      </c>
    </row>
    <row r="281" spans="1:10" x14ac:dyDescent="0.35">
      <c r="A281" s="21">
        <v>34668</v>
      </c>
      <c r="B281">
        <v>54</v>
      </c>
      <c r="C281" t="s">
        <v>74</v>
      </c>
      <c r="D281" t="s">
        <v>21</v>
      </c>
      <c r="E281" s="5">
        <v>10</v>
      </c>
      <c r="F281" s="18">
        <v>59</v>
      </c>
      <c r="G281" s="1">
        <f t="shared" si="12"/>
        <v>267.17573495991502</v>
      </c>
      <c r="H281" s="1" cm="1">
        <f t="array" ref="H281">_xlfn.STDEV.P(_xlfn._xlws.FILTER($F$24:$F$1023,$C$24:$C$1023=C281))</f>
        <v>240.69715937238254</v>
      </c>
      <c r="I281" s="1">
        <f t="shared" si="13"/>
        <v>-0.86488654665777076</v>
      </c>
      <c r="J281" t="str">
        <f t="shared" si="14"/>
        <v>No</v>
      </c>
    </row>
    <row r="282" spans="1:10" x14ac:dyDescent="0.35">
      <c r="A282" s="21">
        <v>34668</v>
      </c>
      <c r="B282">
        <v>18</v>
      </c>
      <c r="C282" t="s">
        <v>97</v>
      </c>
      <c r="D282" t="s">
        <v>36</v>
      </c>
      <c r="E282" s="5">
        <v>9</v>
      </c>
      <c r="F282" s="18">
        <v>450</v>
      </c>
      <c r="G282" s="1">
        <f t="shared" si="12"/>
        <v>1806.0267836188079</v>
      </c>
      <c r="H282" s="1" cm="1">
        <f t="array" ref="H282">_xlfn.STDEV.P(_xlfn._xlws.FILTER($F$24:$F$1023,$C$24:$C$1023=C282))</f>
        <v>1173.8753546398934</v>
      </c>
      <c r="I282" s="1">
        <f t="shared" si="13"/>
        <v>-1.1551710139061506</v>
      </c>
      <c r="J282" t="str">
        <f t="shared" si="14"/>
        <v>No</v>
      </c>
    </row>
    <row r="283" spans="1:10" x14ac:dyDescent="0.35">
      <c r="A283" s="21">
        <v>34668</v>
      </c>
      <c r="B283">
        <v>41</v>
      </c>
      <c r="C283" t="s">
        <v>44</v>
      </c>
      <c r="D283" t="s">
        <v>36</v>
      </c>
      <c r="E283" s="5">
        <v>8</v>
      </c>
      <c r="F283" s="18">
        <v>55.439999908208797</v>
      </c>
      <c r="G283" s="1">
        <f t="shared" si="12"/>
        <v>421.2029684872478</v>
      </c>
      <c r="H283" s="1" cm="1">
        <f t="array" ref="H283">_xlfn.STDEV.P(_xlfn._xlws.FILTER($F$24:$F$1023,$C$24:$C$1023=C283))</f>
        <v>382.18782718631564</v>
      </c>
      <c r="I283" s="1">
        <f t="shared" si="13"/>
        <v>-0.95702411893074357</v>
      </c>
      <c r="J283" t="str">
        <f t="shared" si="14"/>
        <v>No</v>
      </c>
    </row>
    <row r="284" spans="1:10" x14ac:dyDescent="0.35">
      <c r="A284" s="21">
        <v>34668</v>
      </c>
      <c r="B284">
        <v>25</v>
      </c>
      <c r="C284" t="s">
        <v>80</v>
      </c>
      <c r="D284" t="s">
        <v>31</v>
      </c>
      <c r="E284" s="5">
        <v>7</v>
      </c>
      <c r="F284" s="18">
        <v>58.8</v>
      </c>
      <c r="G284" s="1">
        <f t="shared" si="12"/>
        <v>394.79999956581707</v>
      </c>
      <c r="H284" s="1" cm="1">
        <f t="array" ref="H284">_xlfn.STDEV.P(_xlfn._xlws.FILTER($F$24:$F$1023,$C$24:$C$1023=C284))</f>
        <v>325.29671032421493</v>
      </c>
      <c r="I284" s="1">
        <f t="shared" si="13"/>
        <v>-1.0329031585684787</v>
      </c>
      <c r="J284" t="str">
        <f t="shared" si="14"/>
        <v>No</v>
      </c>
    </row>
    <row r="285" spans="1:10" x14ac:dyDescent="0.35">
      <c r="A285" s="21">
        <v>34669</v>
      </c>
      <c r="B285">
        <v>36</v>
      </c>
      <c r="C285" t="s">
        <v>45</v>
      </c>
      <c r="D285" t="s">
        <v>36</v>
      </c>
      <c r="E285" s="5">
        <v>6</v>
      </c>
      <c r="F285" s="18">
        <v>72.959999728202803</v>
      </c>
      <c r="G285" s="1">
        <f t="shared" si="12"/>
        <v>624.30647032909519</v>
      </c>
      <c r="H285" s="1" cm="1">
        <f t="array" ref="H285">_xlfn.STDEV.P(_xlfn._xlws.FILTER($F$24:$F$1023,$C$24:$C$1023=C285))</f>
        <v>498.23847143567212</v>
      </c>
      <c r="I285" s="1">
        <f t="shared" si="13"/>
        <v>-1.106591526367263</v>
      </c>
      <c r="J285" t="str">
        <f t="shared" si="14"/>
        <v>No</v>
      </c>
    </row>
    <row r="286" spans="1:10" x14ac:dyDescent="0.35">
      <c r="A286" s="21">
        <v>34669</v>
      </c>
      <c r="B286">
        <v>33</v>
      </c>
      <c r="C286" t="s">
        <v>78</v>
      </c>
      <c r="D286" t="s">
        <v>24</v>
      </c>
      <c r="E286" s="5">
        <v>119</v>
      </c>
      <c r="F286" s="18">
        <v>238</v>
      </c>
      <c r="G286" s="1">
        <f t="shared" si="12"/>
        <v>97.166666611035595</v>
      </c>
      <c r="H286" s="1" cm="1">
        <f t="array" ref="H286">_xlfn.STDEV.P(_xlfn._xlws.FILTER($F$24:$F$1023,$C$24:$C$1023=C286))</f>
        <v>72.710766444577601</v>
      </c>
      <c r="I286" s="1">
        <f t="shared" si="13"/>
        <v>1.9368979351402098</v>
      </c>
      <c r="J286" t="str">
        <f t="shared" si="14"/>
        <v>No</v>
      </c>
    </row>
    <row r="287" spans="1:10" x14ac:dyDescent="0.35">
      <c r="A287" s="21">
        <v>34669</v>
      </c>
      <c r="B287">
        <v>38</v>
      </c>
      <c r="C287" t="s">
        <v>85</v>
      </c>
      <c r="D287" t="s">
        <v>34</v>
      </c>
      <c r="E287" s="5">
        <v>99</v>
      </c>
      <c r="F287" s="18">
        <v>18803.359969216501</v>
      </c>
      <c r="G287" s="1">
        <f t="shared" si="12"/>
        <v>9806.8112419540175</v>
      </c>
      <c r="H287" s="1" cm="1">
        <f t="array" ref="H287">_xlfn.STDEV.P(_xlfn._xlws.FILTER($F$24:$F$1023,$C$24:$C$1023=C287))</f>
        <v>7202.6591157470903</v>
      </c>
      <c r="I287" s="1">
        <f t="shared" si="13"/>
        <v>1.2490593519264896</v>
      </c>
      <c r="J287" t="str">
        <f t="shared" si="14"/>
        <v>No</v>
      </c>
    </row>
    <row r="288" spans="1:10" x14ac:dyDescent="0.35">
      <c r="A288" s="21">
        <v>34670</v>
      </c>
      <c r="B288">
        <v>35</v>
      </c>
      <c r="C288" t="s">
        <v>49</v>
      </c>
      <c r="D288" t="s">
        <v>34</v>
      </c>
      <c r="E288" s="5">
        <v>95</v>
      </c>
      <c r="F288" s="18">
        <v>1195.19999742507</v>
      </c>
      <c r="G288" s="1">
        <f t="shared" si="12"/>
        <v>668.4187490662548</v>
      </c>
      <c r="H288" s="1" cm="1">
        <f t="array" ref="H288">_xlfn.STDEV.P(_xlfn._xlws.FILTER($F$24:$F$1023,$C$24:$C$1023=C288))</f>
        <v>399.80502094786851</v>
      </c>
      <c r="I288" s="1">
        <f t="shared" si="13"/>
        <v>1.3175953796425768</v>
      </c>
      <c r="J288" t="str">
        <f t="shared" si="14"/>
        <v>No</v>
      </c>
    </row>
    <row r="289" spans="1:10" x14ac:dyDescent="0.35">
      <c r="A289" s="21">
        <v>34670</v>
      </c>
      <c r="B289">
        <v>56</v>
      </c>
      <c r="C289" t="s">
        <v>26</v>
      </c>
      <c r="D289" t="s">
        <v>27</v>
      </c>
      <c r="E289" s="5">
        <v>75</v>
      </c>
      <c r="F289" s="18">
        <v>2280</v>
      </c>
      <c r="G289" s="1">
        <f t="shared" si="12"/>
        <v>2135.3399980738727</v>
      </c>
      <c r="H289" s="1" cm="1">
        <f t="array" ref="H289">_xlfn.STDEV.P(_xlfn._xlws.FILTER($F$24:$F$1023,$C$24:$C$1023=C289))</f>
        <v>1395.3152929627063</v>
      </c>
      <c r="I289" s="1">
        <f t="shared" si="13"/>
        <v>0.1036754937437597</v>
      </c>
      <c r="J289" t="str">
        <f t="shared" si="14"/>
        <v>No</v>
      </c>
    </row>
    <row r="290" spans="1:10" x14ac:dyDescent="0.35">
      <c r="A290" s="21">
        <v>34673</v>
      </c>
      <c r="B290">
        <v>71</v>
      </c>
      <c r="C290" t="s">
        <v>40</v>
      </c>
      <c r="D290" t="s">
        <v>24</v>
      </c>
      <c r="E290" s="5">
        <v>75</v>
      </c>
      <c r="F290" s="18">
        <v>1290</v>
      </c>
      <c r="G290" s="1">
        <f t="shared" si="12"/>
        <v>925.97812405088894</v>
      </c>
      <c r="H290" s="1" cm="1">
        <f t="array" ref="H290">_xlfn.STDEV.P(_xlfn._xlws.FILTER($F$24:$F$1023,$C$24:$C$1023=C290))</f>
        <v>714.20127833080039</v>
      </c>
      <c r="I290" s="1">
        <f t="shared" si="13"/>
        <v>0.50969087705903704</v>
      </c>
      <c r="J290" t="str">
        <f t="shared" si="14"/>
        <v>No</v>
      </c>
    </row>
    <row r="291" spans="1:10" x14ac:dyDescent="0.35">
      <c r="A291" s="21">
        <v>34673</v>
      </c>
      <c r="B291">
        <v>62</v>
      </c>
      <c r="C291" t="s">
        <v>30</v>
      </c>
      <c r="D291" t="s">
        <v>31</v>
      </c>
      <c r="E291" s="5">
        <v>75</v>
      </c>
      <c r="F291" s="18">
        <v>2955</v>
      </c>
      <c r="G291" s="1">
        <f t="shared" si="12"/>
        <v>2414.047102842831</v>
      </c>
      <c r="H291" s="1" cm="1">
        <f t="array" ref="H291">_xlfn.STDEV.P(_xlfn._xlws.FILTER($F$24:$F$1023,$C$24:$C$1023=C291))</f>
        <v>1727.4559642285269</v>
      </c>
      <c r="I291" s="1">
        <f t="shared" si="13"/>
        <v>0.31315003586719842</v>
      </c>
      <c r="J291" t="str">
        <f t="shared" si="14"/>
        <v>No</v>
      </c>
    </row>
    <row r="292" spans="1:10" x14ac:dyDescent="0.35">
      <c r="A292" s="21">
        <v>34673</v>
      </c>
      <c r="B292">
        <v>48</v>
      </c>
      <c r="C292" t="s">
        <v>95</v>
      </c>
      <c r="D292" t="s">
        <v>31</v>
      </c>
      <c r="E292" s="5">
        <v>70</v>
      </c>
      <c r="F292" s="18">
        <v>606.89999574422802</v>
      </c>
      <c r="G292" s="1">
        <f t="shared" si="12"/>
        <v>228.11874894238997</v>
      </c>
      <c r="H292" s="1" cm="1">
        <f t="array" ref="H292">_xlfn.STDEV.P(_xlfn._xlws.FILTER($F$24:$F$1023,$C$24:$C$1023=C292))</f>
        <v>185.91202734618778</v>
      </c>
      <c r="I292" s="1">
        <f t="shared" si="13"/>
        <v>2.0374219581636184</v>
      </c>
      <c r="J292" t="str">
        <f t="shared" si="14"/>
        <v>No</v>
      </c>
    </row>
    <row r="293" spans="1:10" x14ac:dyDescent="0.35">
      <c r="A293" s="21">
        <v>34674</v>
      </c>
      <c r="B293">
        <v>14</v>
      </c>
      <c r="C293" t="s">
        <v>63</v>
      </c>
      <c r="D293" t="s">
        <v>59</v>
      </c>
      <c r="E293" s="5">
        <v>67</v>
      </c>
      <c r="F293" s="18">
        <v>1208.99999944567</v>
      </c>
      <c r="G293" s="1">
        <f t="shared" si="12"/>
        <v>692.7443176133213</v>
      </c>
      <c r="H293" s="1" cm="1">
        <f t="array" ref="H293">_xlfn.STDEV.P(_xlfn._xlws.FILTER($F$24:$F$1023,$C$24:$C$1023=C293))</f>
        <v>446.81220369302434</v>
      </c>
      <c r="I293" s="1">
        <f t="shared" si="13"/>
        <v>1.1554198331320298</v>
      </c>
      <c r="J293" t="str">
        <f t="shared" si="14"/>
        <v>No</v>
      </c>
    </row>
    <row r="294" spans="1:10" x14ac:dyDescent="0.35">
      <c r="A294" s="21">
        <v>34674</v>
      </c>
      <c r="B294">
        <v>68</v>
      </c>
      <c r="C294" t="s">
        <v>37</v>
      </c>
      <c r="D294" t="s">
        <v>31</v>
      </c>
      <c r="E294" s="5">
        <v>66</v>
      </c>
      <c r="F294" s="18">
        <v>509.99999910592999</v>
      </c>
      <c r="G294" s="1">
        <f t="shared" si="12"/>
        <v>420.40624976158119</v>
      </c>
      <c r="H294" s="1" cm="1">
        <f t="array" ref="H294">_xlfn.STDEV.P(_xlfn._xlws.FILTER($F$24:$F$1023,$C$24:$C$1023=C294))</f>
        <v>298.75654886105377</v>
      </c>
      <c r="I294" s="1">
        <f t="shared" si="13"/>
        <v>0.29988882146987583</v>
      </c>
      <c r="J294" t="str">
        <f t="shared" si="14"/>
        <v>No</v>
      </c>
    </row>
    <row r="295" spans="1:10" x14ac:dyDescent="0.35">
      <c r="A295" s="21">
        <v>34675</v>
      </c>
      <c r="B295">
        <v>63</v>
      </c>
      <c r="C295" t="s">
        <v>38</v>
      </c>
      <c r="D295" t="s">
        <v>39</v>
      </c>
      <c r="E295" s="5">
        <v>65</v>
      </c>
      <c r="F295" s="18">
        <v>2281.5</v>
      </c>
      <c r="G295" s="1">
        <f t="shared" si="12"/>
        <v>1024.7794979286186</v>
      </c>
      <c r="H295" s="1" cm="1">
        <f t="array" ref="H295">_xlfn.STDEV.P(_xlfn._xlws.FILTER($F$24:$F$1023,$C$24:$C$1023=C295))</f>
        <v>717.93040392797047</v>
      </c>
      <c r="I295" s="1">
        <f t="shared" si="13"/>
        <v>1.750476780472815</v>
      </c>
      <c r="J295" t="str">
        <f t="shared" si="14"/>
        <v>No</v>
      </c>
    </row>
    <row r="296" spans="1:10" x14ac:dyDescent="0.35">
      <c r="A296" s="21">
        <v>34675</v>
      </c>
      <c r="B296">
        <v>26</v>
      </c>
      <c r="C296" t="s">
        <v>41</v>
      </c>
      <c r="D296" t="s">
        <v>31</v>
      </c>
      <c r="E296" s="5">
        <v>62</v>
      </c>
      <c r="F296" s="18">
        <v>1506.44999944344</v>
      </c>
      <c r="G296" s="1">
        <f t="shared" si="12"/>
        <v>1144.2242977664987</v>
      </c>
      <c r="H296" s="1" cm="1">
        <f t="array" ref="H296">_xlfn.STDEV.P(_xlfn._xlws.FILTER($F$24:$F$1023,$C$24:$C$1023=C296))</f>
        <v>593.45127433828816</v>
      </c>
      <c r="I296" s="1">
        <f t="shared" si="13"/>
        <v>0.61037142784945786</v>
      </c>
      <c r="J296" t="str">
        <f t="shared" si="14"/>
        <v>No</v>
      </c>
    </row>
    <row r="297" spans="1:10" x14ac:dyDescent="0.35">
      <c r="A297" s="21">
        <v>34675</v>
      </c>
      <c r="B297">
        <v>2</v>
      </c>
      <c r="C297" t="s">
        <v>33</v>
      </c>
      <c r="D297" t="s">
        <v>34</v>
      </c>
      <c r="E297" s="5">
        <v>60</v>
      </c>
      <c r="F297" s="18">
        <v>912</v>
      </c>
      <c r="G297" s="1">
        <f t="shared" si="12"/>
        <v>816.2273323205095</v>
      </c>
      <c r="H297" s="1" cm="1">
        <f t="array" ref="H297">_xlfn.STDEV.P(_xlfn._xlws.FILTER($F$24:$F$1023,$C$24:$C$1023=C297))</f>
        <v>492.60978417435473</v>
      </c>
      <c r="I297" s="1">
        <f t="shared" si="13"/>
        <v>0.19441893108154878</v>
      </c>
      <c r="J297" t="str">
        <f t="shared" si="14"/>
        <v>No</v>
      </c>
    </row>
    <row r="298" spans="1:10" x14ac:dyDescent="0.35">
      <c r="A298" s="21">
        <v>34675</v>
      </c>
      <c r="B298">
        <v>23</v>
      </c>
      <c r="C298" t="s">
        <v>75</v>
      </c>
      <c r="D298" t="s">
        <v>27</v>
      </c>
      <c r="E298" s="5">
        <v>60</v>
      </c>
      <c r="F298" s="18">
        <v>432</v>
      </c>
      <c r="G298" s="1">
        <f t="shared" si="12"/>
        <v>369.97499953061327</v>
      </c>
      <c r="H298" s="1" cm="1">
        <f t="array" ref="H298">_xlfn.STDEV.P(_xlfn._xlws.FILTER($F$24:$F$1023,$C$24:$C$1023=C298))</f>
        <v>216.9191244703664</v>
      </c>
      <c r="I298" s="1">
        <f t="shared" si="13"/>
        <v>0.2859360631333363</v>
      </c>
      <c r="J298" t="str">
        <f t="shared" si="14"/>
        <v>No</v>
      </c>
    </row>
    <row r="299" spans="1:10" x14ac:dyDescent="0.35">
      <c r="A299" s="21">
        <v>34676</v>
      </c>
      <c r="B299">
        <v>49</v>
      </c>
      <c r="C299" t="s">
        <v>62</v>
      </c>
      <c r="D299" t="s">
        <v>31</v>
      </c>
      <c r="E299" s="5">
        <v>60</v>
      </c>
      <c r="F299" s="18">
        <v>935.99999964237202</v>
      </c>
      <c r="G299" s="1">
        <f t="shared" si="12"/>
        <v>553.7166660961999</v>
      </c>
      <c r="H299" s="1" cm="1">
        <f t="array" ref="H299">_xlfn.STDEV.P(_xlfn._xlws.FILTER($F$24:$F$1023,$C$24:$C$1023=C299))</f>
        <v>403.17062043068341</v>
      </c>
      <c r="I299" s="1">
        <f t="shared" si="13"/>
        <v>0.94819243807448406</v>
      </c>
      <c r="J299" t="str">
        <f t="shared" si="14"/>
        <v>No</v>
      </c>
    </row>
    <row r="300" spans="1:10" x14ac:dyDescent="0.35">
      <c r="A300" s="21">
        <v>34676</v>
      </c>
      <c r="B300">
        <v>60</v>
      </c>
      <c r="C300" t="s">
        <v>29</v>
      </c>
      <c r="D300" t="s">
        <v>24</v>
      </c>
      <c r="E300" s="5">
        <v>60</v>
      </c>
      <c r="F300" s="18">
        <v>1550.39999878406</v>
      </c>
      <c r="G300" s="1">
        <f t="shared" si="12"/>
        <v>2231.0799975946534</v>
      </c>
      <c r="H300" s="1" cm="1">
        <f t="array" ref="H300">_xlfn.STDEV.P(_xlfn._xlws.FILTER($F$24:$F$1023,$C$24:$C$1023=C300))</f>
        <v>1423.878216599516</v>
      </c>
      <c r="I300" s="1">
        <f t="shared" si="13"/>
        <v>-0.47804650065943338</v>
      </c>
      <c r="J300" t="str">
        <f t="shared" si="14"/>
        <v>No</v>
      </c>
    </row>
    <row r="301" spans="1:10" x14ac:dyDescent="0.35">
      <c r="A301" s="21">
        <v>34677</v>
      </c>
      <c r="B301">
        <v>47</v>
      </c>
      <c r="C301" t="s">
        <v>72</v>
      </c>
      <c r="D301" t="s">
        <v>31</v>
      </c>
      <c r="E301" s="5">
        <v>55</v>
      </c>
      <c r="F301" s="18">
        <v>418</v>
      </c>
      <c r="G301" s="1">
        <f t="shared" si="12"/>
        <v>268.65999991658776</v>
      </c>
      <c r="H301" s="1" cm="1">
        <f t="array" ref="H301">_xlfn.STDEV.P(_xlfn._xlws.FILTER($F$24:$F$1023,$C$24:$C$1023=C301))</f>
        <v>166.8466651792906</v>
      </c>
      <c r="I301" s="1">
        <f t="shared" si="13"/>
        <v>0.89507332929270123</v>
      </c>
      <c r="J301" t="str">
        <f t="shared" si="14"/>
        <v>No</v>
      </c>
    </row>
    <row r="302" spans="1:10" x14ac:dyDescent="0.35">
      <c r="A302" s="21">
        <v>34680</v>
      </c>
      <c r="B302">
        <v>3</v>
      </c>
      <c r="C302" t="s">
        <v>98</v>
      </c>
      <c r="D302" t="s">
        <v>39</v>
      </c>
      <c r="E302" s="5">
        <v>50</v>
      </c>
      <c r="F302" s="18">
        <v>400</v>
      </c>
      <c r="G302" s="1">
        <f t="shared" si="12"/>
        <v>305.99999994039524</v>
      </c>
      <c r="H302" s="1" cm="1">
        <f t="array" ref="H302">_xlfn.STDEV.P(_xlfn._xlws.FILTER($F$24:$F$1023,$C$24:$C$1023=C302))</f>
        <v>229.809583049472</v>
      </c>
      <c r="I302" s="1">
        <f t="shared" si="13"/>
        <v>0.40903429183529311</v>
      </c>
      <c r="J302" t="str">
        <f t="shared" si="14"/>
        <v>No</v>
      </c>
    </row>
    <row r="303" spans="1:10" x14ac:dyDescent="0.35">
      <c r="A303" s="21">
        <v>34680</v>
      </c>
      <c r="B303">
        <v>77</v>
      </c>
      <c r="C303" t="s">
        <v>107</v>
      </c>
      <c r="D303" t="s">
        <v>39</v>
      </c>
      <c r="E303" s="5">
        <v>45</v>
      </c>
      <c r="F303" s="18">
        <v>452.39999938011101</v>
      </c>
      <c r="G303" s="1">
        <f t="shared" si="12"/>
        <v>384.04888867214282</v>
      </c>
      <c r="H303" s="1" cm="1">
        <f t="array" ref="H303">_xlfn.STDEV.P(_xlfn._xlws.FILTER($F$24:$F$1023,$C$24:$C$1023=C303))</f>
        <v>285.48397450413245</v>
      </c>
      <c r="I303" s="1">
        <f t="shared" si="13"/>
        <v>0.23942188288043045</v>
      </c>
      <c r="J303" t="str">
        <f t="shared" si="14"/>
        <v>No</v>
      </c>
    </row>
    <row r="304" spans="1:10" x14ac:dyDescent="0.35">
      <c r="A304" s="21">
        <v>34680</v>
      </c>
      <c r="B304">
        <v>59</v>
      </c>
      <c r="C304" t="s">
        <v>23</v>
      </c>
      <c r="D304" t="s">
        <v>24</v>
      </c>
      <c r="E304" s="5">
        <v>45</v>
      </c>
      <c r="F304" s="18">
        <v>1900.7999988198201</v>
      </c>
      <c r="G304" s="1">
        <f t="shared" si="12"/>
        <v>3036.1222172315302</v>
      </c>
      <c r="H304" s="1" cm="1">
        <f t="array" ref="H304">_xlfn.STDEV.P(_xlfn._xlws.FILTER($F$24:$F$1023,$C$24:$C$1023=C304))</f>
        <v>1907.6459461251163</v>
      </c>
      <c r="I304" s="1">
        <f t="shared" si="13"/>
        <v>-0.59514304565677933</v>
      </c>
      <c r="J304" t="str">
        <f t="shared" si="14"/>
        <v>No</v>
      </c>
    </row>
    <row r="305" spans="1:10" x14ac:dyDescent="0.35">
      <c r="A305" s="21">
        <v>34680</v>
      </c>
      <c r="B305">
        <v>19</v>
      </c>
      <c r="C305" t="s">
        <v>71</v>
      </c>
      <c r="D305" t="s">
        <v>31</v>
      </c>
      <c r="E305" s="5">
        <v>42</v>
      </c>
      <c r="F305" s="18">
        <v>295.64999972805299</v>
      </c>
      <c r="G305" s="1">
        <f t="shared" si="12"/>
        <v>298.22799978693308</v>
      </c>
      <c r="H305" s="1" cm="1">
        <f t="array" ref="H305">_xlfn.STDEV.P(_xlfn._xlws.FILTER($F$24:$F$1023,$C$24:$C$1023=C305))</f>
        <v>171.84695600806512</v>
      </c>
      <c r="I305" s="1">
        <f t="shared" si="13"/>
        <v>-1.5001720826286282E-2</v>
      </c>
      <c r="J305" t="str">
        <f t="shared" si="14"/>
        <v>No</v>
      </c>
    </row>
    <row r="306" spans="1:10" x14ac:dyDescent="0.35">
      <c r="A306" s="21">
        <v>34680</v>
      </c>
      <c r="B306">
        <v>21</v>
      </c>
      <c r="C306" t="s">
        <v>90</v>
      </c>
      <c r="D306" t="s">
        <v>31</v>
      </c>
      <c r="E306" s="5">
        <v>42</v>
      </c>
      <c r="F306" s="18">
        <v>311.99999964237202</v>
      </c>
      <c r="G306" s="1">
        <f t="shared" si="12"/>
        <v>475.82352889022366</v>
      </c>
      <c r="H306" s="1" cm="1">
        <f t="array" ref="H306">_xlfn.STDEV.P(_xlfn._xlws.FILTER($F$24:$F$1023,$C$24:$C$1023=C306))</f>
        <v>381.12221783193922</v>
      </c>
      <c r="I306" s="1">
        <f t="shared" si="13"/>
        <v>-0.42984512994225843</v>
      </c>
      <c r="J306" t="str">
        <f t="shared" si="14"/>
        <v>No</v>
      </c>
    </row>
    <row r="307" spans="1:10" x14ac:dyDescent="0.35">
      <c r="A307" s="21">
        <v>34680</v>
      </c>
      <c r="B307">
        <v>28</v>
      </c>
      <c r="C307" t="s">
        <v>70</v>
      </c>
      <c r="D307" t="s">
        <v>59</v>
      </c>
      <c r="E307" s="5">
        <v>42</v>
      </c>
      <c r="F307" s="18">
        <v>1375.91999772191</v>
      </c>
      <c r="G307" s="1">
        <f t="shared" si="12"/>
        <v>1256.1973325099534</v>
      </c>
      <c r="H307" s="1" cm="1">
        <f t="array" ref="H307">_xlfn.STDEV.P(_xlfn._xlws.FILTER($F$24:$F$1023,$C$24:$C$1023=C307))</f>
        <v>782.04414020592731</v>
      </c>
      <c r="I307" s="1">
        <f t="shared" si="13"/>
        <v>0.15308939618220441</v>
      </c>
      <c r="J307" t="str">
        <f t="shared" si="14"/>
        <v>No</v>
      </c>
    </row>
    <row r="308" spans="1:10" x14ac:dyDescent="0.35">
      <c r="A308" s="21">
        <v>34681</v>
      </c>
      <c r="B308">
        <v>42</v>
      </c>
      <c r="C308" t="s">
        <v>68</v>
      </c>
      <c r="D308" t="s">
        <v>27</v>
      </c>
      <c r="E308" s="5">
        <v>40</v>
      </c>
      <c r="F308" s="18">
        <v>425.59999966621399</v>
      </c>
      <c r="G308" s="1">
        <f t="shared" si="12"/>
        <v>463.02666603386319</v>
      </c>
      <c r="H308" s="1" cm="1">
        <f t="array" ref="H308">_xlfn.STDEV.P(_xlfn._xlws.FILTER($F$24:$F$1023,$C$24:$C$1023=C308))</f>
        <v>366.79232849333272</v>
      </c>
      <c r="I308" s="1">
        <f t="shared" si="13"/>
        <v>-0.1020377566820608</v>
      </c>
      <c r="J308" t="str">
        <f t="shared" si="14"/>
        <v>No</v>
      </c>
    </row>
    <row r="309" spans="1:10" x14ac:dyDescent="0.35">
      <c r="A309" s="21">
        <v>34681</v>
      </c>
      <c r="B309">
        <v>44</v>
      </c>
      <c r="C309" t="s">
        <v>52</v>
      </c>
      <c r="D309" t="s">
        <v>39</v>
      </c>
      <c r="E309" s="5">
        <v>40</v>
      </c>
      <c r="F309" s="18">
        <v>495.99999815225601</v>
      </c>
      <c r="G309" s="1">
        <f t="shared" si="12"/>
        <v>644.93035653712445</v>
      </c>
      <c r="H309" s="1" cm="1">
        <f t="array" ref="H309">_xlfn.STDEV.P(_xlfn._xlws.FILTER($F$24:$F$1023,$C$24:$C$1023=C309))</f>
        <v>446.10133348953525</v>
      </c>
      <c r="I309" s="1">
        <f t="shared" si="13"/>
        <v>-0.33384871822707091</v>
      </c>
      <c r="J309" t="str">
        <f t="shared" si="14"/>
        <v>No</v>
      </c>
    </row>
    <row r="310" spans="1:10" x14ac:dyDescent="0.35">
      <c r="A310" s="21">
        <v>34682</v>
      </c>
      <c r="B310">
        <v>69</v>
      </c>
      <c r="C310" t="s">
        <v>48</v>
      </c>
      <c r="D310" t="s">
        <v>24</v>
      </c>
      <c r="E310" s="5">
        <v>35</v>
      </c>
      <c r="F310" s="18">
        <v>979.19999957084599</v>
      </c>
      <c r="G310" s="1">
        <f t="shared" si="12"/>
        <v>1357.9971411485737</v>
      </c>
      <c r="H310" s="1" cm="1">
        <f t="array" ref="H310">_xlfn.STDEV.P(_xlfn._xlws.FILTER($F$24:$F$1023,$C$24:$C$1023=C310))</f>
        <v>932.67339638785802</v>
      </c>
      <c r="I310" s="1">
        <f t="shared" si="13"/>
        <v>-0.40614125270943463</v>
      </c>
      <c r="J310" t="str">
        <f t="shared" si="14"/>
        <v>No</v>
      </c>
    </row>
    <row r="311" spans="1:10" x14ac:dyDescent="0.35">
      <c r="A311" s="21">
        <v>34682</v>
      </c>
      <c r="B311">
        <v>1</v>
      </c>
      <c r="C311" t="s">
        <v>43</v>
      </c>
      <c r="D311" t="s">
        <v>34</v>
      </c>
      <c r="E311" s="5">
        <v>34</v>
      </c>
      <c r="F311" s="18">
        <v>489.6</v>
      </c>
      <c r="G311" s="1">
        <f t="shared" si="12"/>
        <v>616.4399990344034</v>
      </c>
      <c r="H311" s="1" cm="1">
        <f t="array" ref="H311">_xlfn.STDEV.P(_xlfn._xlws.FILTER($F$24:$F$1023,$C$24:$C$1023=C311))</f>
        <v>418.64384133965928</v>
      </c>
      <c r="I311" s="1">
        <f t="shared" si="13"/>
        <v>-0.30297829923525371</v>
      </c>
      <c r="J311" t="str">
        <f t="shared" si="14"/>
        <v>No</v>
      </c>
    </row>
    <row r="312" spans="1:10" x14ac:dyDescent="0.35">
      <c r="A312" s="21">
        <v>34683</v>
      </c>
      <c r="B312">
        <v>76</v>
      </c>
      <c r="C312" t="s">
        <v>55</v>
      </c>
      <c r="D312" t="s">
        <v>34</v>
      </c>
      <c r="E312" s="5">
        <v>34</v>
      </c>
      <c r="F312" s="18">
        <v>417.6</v>
      </c>
      <c r="G312" s="1">
        <f t="shared" si="12"/>
        <v>750.87999908924075</v>
      </c>
      <c r="H312" s="1" cm="1">
        <f t="array" ref="H312">_xlfn.STDEV.P(_xlfn._xlws.FILTER($F$24:$F$1023,$C$24:$C$1023=C312))</f>
        <v>591.87295276549492</v>
      </c>
      <c r="I312" s="1">
        <f t="shared" si="13"/>
        <v>-0.56309381520477941</v>
      </c>
      <c r="J312" t="str">
        <f t="shared" si="14"/>
        <v>No</v>
      </c>
    </row>
    <row r="313" spans="1:10" x14ac:dyDescent="0.35">
      <c r="A313" s="21">
        <v>34683</v>
      </c>
      <c r="B313">
        <v>11</v>
      </c>
      <c r="C313" t="s">
        <v>92</v>
      </c>
      <c r="D313" t="s">
        <v>24</v>
      </c>
      <c r="E313" s="5">
        <v>30</v>
      </c>
      <c r="F313" s="18">
        <v>504</v>
      </c>
      <c r="G313" s="1">
        <f t="shared" si="12"/>
        <v>713.50124924937177</v>
      </c>
      <c r="H313" s="1" cm="1">
        <f t="array" ref="H313">_xlfn.STDEV.P(_xlfn._xlws.FILTER($F$24:$F$1023,$C$24:$C$1023=C313))</f>
        <v>610.84195483862857</v>
      </c>
      <c r="I313" s="1">
        <f t="shared" si="13"/>
        <v>-0.34297128347170835</v>
      </c>
      <c r="J313" t="str">
        <f t="shared" si="14"/>
        <v>No</v>
      </c>
    </row>
    <row r="314" spans="1:10" x14ac:dyDescent="0.35">
      <c r="A314" s="21">
        <v>34684</v>
      </c>
      <c r="B314">
        <v>41</v>
      </c>
      <c r="C314" t="s">
        <v>44</v>
      </c>
      <c r="D314" t="s">
        <v>36</v>
      </c>
      <c r="E314" s="5">
        <v>25</v>
      </c>
      <c r="F314" s="18">
        <v>153.99999942630501</v>
      </c>
      <c r="G314" s="1">
        <f t="shared" si="12"/>
        <v>421.2029684872478</v>
      </c>
      <c r="H314" s="1" cm="1">
        <f t="array" ref="H314">_xlfn.STDEV.P(_xlfn._xlws.FILTER($F$24:$F$1023,$C$24:$C$1023=C314))</f>
        <v>382.18782718631564</v>
      </c>
      <c r="I314" s="1">
        <f t="shared" si="13"/>
        <v>-0.69914044889420823</v>
      </c>
      <c r="J314" t="str">
        <f t="shared" si="14"/>
        <v>No</v>
      </c>
    </row>
    <row r="315" spans="1:10" x14ac:dyDescent="0.35">
      <c r="A315" s="21">
        <v>34684</v>
      </c>
      <c r="B315">
        <v>53</v>
      </c>
      <c r="C315" t="s">
        <v>25</v>
      </c>
      <c r="D315" t="s">
        <v>21</v>
      </c>
      <c r="E315" s="5">
        <v>25</v>
      </c>
      <c r="F315" s="18">
        <v>596.04999765753701</v>
      </c>
      <c r="G315" s="1">
        <f t="shared" si="12"/>
        <v>1198.983570729195</v>
      </c>
      <c r="H315" s="1" cm="1">
        <f t="array" ref="H315">_xlfn.STDEV.P(_xlfn._xlws.FILTER($F$24:$F$1023,$C$24:$C$1023=C315))</f>
        <v>1072.4371089270473</v>
      </c>
      <c r="I315" s="1">
        <f t="shared" si="13"/>
        <v>-0.56220879346004859</v>
      </c>
      <c r="J315" t="str">
        <f t="shared" si="14"/>
        <v>No</v>
      </c>
    </row>
    <row r="316" spans="1:10" x14ac:dyDescent="0.35">
      <c r="A316" s="21">
        <v>34687</v>
      </c>
      <c r="B316">
        <v>46</v>
      </c>
      <c r="C316" t="s">
        <v>64</v>
      </c>
      <c r="D316" t="s">
        <v>36</v>
      </c>
      <c r="E316" s="5">
        <v>22</v>
      </c>
      <c r="F316" s="18">
        <v>206.4</v>
      </c>
      <c r="G316" s="1">
        <f t="shared" si="12"/>
        <v>364.43999977249348</v>
      </c>
      <c r="H316" s="1" cm="1">
        <f t="array" ref="H316">_xlfn.STDEV.P(_xlfn._xlws.FILTER($F$24:$F$1023,$C$24:$C$1023=C316))</f>
        <v>305.90583899175118</v>
      </c>
      <c r="I316" s="1">
        <f t="shared" si="13"/>
        <v>-0.51662956252611791</v>
      </c>
      <c r="J316" t="str">
        <f t="shared" si="14"/>
        <v>No</v>
      </c>
    </row>
    <row r="317" spans="1:10" x14ac:dyDescent="0.35">
      <c r="A317" s="21">
        <v>34687</v>
      </c>
      <c r="B317">
        <v>16</v>
      </c>
      <c r="C317" t="s">
        <v>46</v>
      </c>
      <c r="D317" t="s">
        <v>31</v>
      </c>
      <c r="E317" s="5">
        <v>21</v>
      </c>
      <c r="F317" s="18">
        <v>248.11499826014</v>
      </c>
      <c r="G317" s="1">
        <f t="shared" si="12"/>
        <v>865.92170914875146</v>
      </c>
      <c r="H317" s="1" cm="1">
        <f t="array" ref="H317">_xlfn.STDEV.P(_xlfn._xlws.FILTER($F$24:$F$1023,$C$24:$C$1023=C317))</f>
        <v>598.41848250523049</v>
      </c>
      <c r="I317" s="1">
        <f t="shared" si="13"/>
        <v>-1.0323991135805393</v>
      </c>
      <c r="J317" t="str">
        <f t="shared" si="14"/>
        <v>No</v>
      </c>
    </row>
    <row r="318" spans="1:10" x14ac:dyDescent="0.35">
      <c r="A318" s="21">
        <v>34687</v>
      </c>
      <c r="B318">
        <v>29</v>
      </c>
      <c r="C318" t="s">
        <v>20</v>
      </c>
      <c r="D318" t="s">
        <v>21</v>
      </c>
      <c r="E318" s="5">
        <v>21</v>
      </c>
      <c r="F318" s="18">
        <v>2079</v>
      </c>
      <c r="G318" s="1">
        <f t="shared" si="12"/>
        <v>4187.4594984071273</v>
      </c>
      <c r="H318" s="1" cm="1">
        <f t="array" ref="H318">_xlfn.STDEV.P(_xlfn._xlws.FILTER($F$24:$F$1023,$C$24:$C$1023=C318))</f>
        <v>4172.1296484054001</v>
      </c>
      <c r="I318" s="1">
        <f t="shared" si="13"/>
        <v>-0.50536768415453881</v>
      </c>
      <c r="J318" t="str">
        <f t="shared" si="14"/>
        <v>No</v>
      </c>
    </row>
    <row r="319" spans="1:10" x14ac:dyDescent="0.35">
      <c r="A319" s="21">
        <v>34688</v>
      </c>
      <c r="B319">
        <v>73</v>
      </c>
      <c r="C319" t="s">
        <v>73</v>
      </c>
      <c r="D319" t="s">
        <v>36</v>
      </c>
      <c r="E319" s="5">
        <v>20</v>
      </c>
      <c r="F319" s="18">
        <v>215.99999964237199</v>
      </c>
      <c r="G319" s="1">
        <f t="shared" si="12"/>
        <v>360.6818176535042</v>
      </c>
      <c r="H319" s="1" cm="1">
        <f t="array" ref="H319">_xlfn.STDEV.P(_xlfn._xlws.FILTER($F$24:$F$1023,$C$24:$C$1023=C319))</f>
        <v>217.91303731634622</v>
      </c>
      <c r="I319" s="1">
        <f t="shared" si="13"/>
        <v>-0.66394291866574451</v>
      </c>
      <c r="J319" t="str">
        <f t="shared" si="14"/>
        <v>No</v>
      </c>
    </row>
    <row r="320" spans="1:10" x14ac:dyDescent="0.35">
      <c r="A320" s="21">
        <v>34688</v>
      </c>
      <c r="B320">
        <v>9</v>
      </c>
      <c r="C320" t="s">
        <v>108</v>
      </c>
      <c r="D320" t="s">
        <v>21</v>
      </c>
      <c r="E320" s="5">
        <v>20</v>
      </c>
      <c r="F320" s="18">
        <v>1396.79999768733</v>
      </c>
      <c r="G320" s="1">
        <f t="shared" si="12"/>
        <v>1445.2999976873359</v>
      </c>
      <c r="H320" s="1" cm="1">
        <f t="array" ref="H320">_xlfn.STDEV.P(_xlfn._xlws.FILTER($F$24:$F$1023,$C$24:$C$1023=C320))</f>
        <v>1174.8778389736819</v>
      </c>
      <c r="I320" s="1">
        <f t="shared" si="13"/>
        <v>-4.1280887587745493E-2</v>
      </c>
      <c r="J320" t="str">
        <f t="shared" si="14"/>
        <v>No</v>
      </c>
    </row>
    <row r="321" spans="1:10" x14ac:dyDescent="0.35">
      <c r="A321" s="21">
        <v>34688</v>
      </c>
      <c r="B321">
        <v>57</v>
      </c>
      <c r="C321" t="s">
        <v>76</v>
      </c>
      <c r="D321" t="s">
        <v>27</v>
      </c>
      <c r="E321" s="5">
        <v>20</v>
      </c>
      <c r="F321" s="18">
        <v>312</v>
      </c>
      <c r="G321" s="1">
        <f t="shared" si="12"/>
        <v>449.84999991059226</v>
      </c>
      <c r="H321" s="1" cm="1">
        <f t="array" ref="H321">_xlfn.STDEV.P(_xlfn._xlws.FILTER($F$24:$F$1023,$C$24:$C$1023=C321))</f>
        <v>362.8341563356899</v>
      </c>
      <c r="I321" s="1">
        <f t="shared" si="13"/>
        <v>-0.37992564234513537</v>
      </c>
      <c r="J321" t="str">
        <f t="shared" si="14"/>
        <v>No</v>
      </c>
    </row>
    <row r="322" spans="1:10" x14ac:dyDescent="0.35">
      <c r="A322" s="21">
        <v>34689</v>
      </c>
      <c r="B322">
        <v>65</v>
      </c>
      <c r="C322" t="s">
        <v>88</v>
      </c>
      <c r="D322" t="s">
        <v>39</v>
      </c>
      <c r="E322" s="5">
        <v>20</v>
      </c>
      <c r="F322" s="18">
        <v>336</v>
      </c>
      <c r="G322" s="1">
        <f t="shared" si="12"/>
        <v>745.99111031804887</v>
      </c>
      <c r="H322" s="1" cm="1">
        <f t="array" ref="H322">_xlfn.STDEV.P(_xlfn._xlws.FILTER($F$24:$F$1023,$C$24:$C$1023=C322))</f>
        <v>419.37425156039581</v>
      </c>
      <c r="I322" s="1">
        <f t="shared" si="13"/>
        <v>-0.97762585278558611</v>
      </c>
      <c r="J322" t="str">
        <f t="shared" si="14"/>
        <v>No</v>
      </c>
    </row>
    <row r="323" spans="1:10" x14ac:dyDescent="0.35">
      <c r="A323" s="21">
        <v>34689</v>
      </c>
      <c r="B323">
        <v>30</v>
      </c>
      <c r="C323" t="s">
        <v>91</v>
      </c>
      <c r="D323" t="s">
        <v>36</v>
      </c>
      <c r="E323" s="5">
        <v>18</v>
      </c>
      <c r="F323" s="18">
        <v>372.6</v>
      </c>
      <c r="G323" s="1">
        <f t="shared" si="12"/>
        <v>675.31041632147446</v>
      </c>
      <c r="H323" s="1" cm="1">
        <f t="array" ref="H323">_xlfn.STDEV.P(_xlfn._xlws.FILTER($F$24:$F$1023,$C$24:$C$1023=C323))</f>
        <v>680.80599476123814</v>
      </c>
      <c r="I323" s="1">
        <f t="shared" si="13"/>
        <v>-0.4446353566960532</v>
      </c>
      <c r="J323" t="str">
        <f t="shared" si="14"/>
        <v>No</v>
      </c>
    </row>
    <row r="324" spans="1:10" x14ac:dyDescent="0.35">
      <c r="A324" s="21">
        <v>34689</v>
      </c>
      <c r="B324">
        <v>61</v>
      </c>
      <c r="C324" t="s">
        <v>47</v>
      </c>
      <c r="D324" t="s">
        <v>39</v>
      </c>
      <c r="E324" s="5">
        <v>16</v>
      </c>
      <c r="F324" s="18">
        <v>364.8</v>
      </c>
      <c r="G324" s="1">
        <f t="shared" si="12"/>
        <v>1006.5681796252716</v>
      </c>
      <c r="H324" s="1" cm="1">
        <f t="array" ref="H324">_xlfn.STDEV.P(_xlfn._xlws.FILTER($F$24:$F$1023,$C$24:$C$1023=C324))</f>
        <v>725.97059881034181</v>
      </c>
      <c r="I324" s="1">
        <f t="shared" si="13"/>
        <v>-0.88401400921324658</v>
      </c>
      <c r="J324" t="str">
        <f t="shared" si="14"/>
        <v>No</v>
      </c>
    </row>
    <row r="325" spans="1:10" x14ac:dyDescent="0.35">
      <c r="A325" s="21">
        <v>34690</v>
      </c>
      <c r="B325">
        <v>74</v>
      </c>
      <c r="C325" t="s">
        <v>94</v>
      </c>
      <c r="D325" t="s">
        <v>59</v>
      </c>
      <c r="E325" s="5">
        <v>15</v>
      </c>
      <c r="F325" s="18">
        <v>120</v>
      </c>
      <c r="G325" s="1">
        <f t="shared" si="12"/>
        <v>279.0624998807906</v>
      </c>
      <c r="H325" s="1" cm="1">
        <f t="array" ref="H325">_xlfn.STDEV.P(_xlfn._xlws.FILTER($F$24:$F$1023,$C$24:$C$1023=C325))</f>
        <v>190.11286714946041</v>
      </c>
      <c r="I325" s="1">
        <f t="shared" si="13"/>
        <v>-0.83667403614370273</v>
      </c>
      <c r="J325" t="str">
        <f t="shared" si="14"/>
        <v>No</v>
      </c>
    </row>
    <row r="326" spans="1:10" x14ac:dyDescent="0.35">
      <c r="A326" s="21">
        <v>34690</v>
      </c>
      <c r="B326">
        <v>31</v>
      </c>
      <c r="C326" t="s">
        <v>57</v>
      </c>
      <c r="D326" t="s">
        <v>24</v>
      </c>
      <c r="E326" s="5">
        <v>14</v>
      </c>
      <c r="F326" s="18">
        <v>140</v>
      </c>
      <c r="G326" s="1">
        <f t="shared" si="12"/>
        <v>804.63194329964028</v>
      </c>
      <c r="H326" s="1" cm="1">
        <f t="array" ref="H326">_xlfn.STDEV.P(_xlfn._xlws.FILTER($F$24:$F$1023,$C$24:$C$1023=C326))</f>
        <v>614.0428509528798</v>
      </c>
      <c r="I326" s="1">
        <f t="shared" si="13"/>
        <v>-1.0823869087772224</v>
      </c>
      <c r="J326" t="str">
        <f t="shared" si="14"/>
        <v>No</v>
      </c>
    </row>
    <row r="327" spans="1:10" x14ac:dyDescent="0.35">
      <c r="A327" s="21">
        <v>34690</v>
      </c>
      <c r="B327">
        <v>37</v>
      </c>
      <c r="C327" t="s">
        <v>61</v>
      </c>
      <c r="D327" t="s">
        <v>36</v>
      </c>
      <c r="E327" s="5">
        <v>10</v>
      </c>
      <c r="F327" s="18">
        <v>208</v>
      </c>
      <c r="G327" s="1">
        <f t="shared" si="12"/>
        <v>496.07999893069098</v>
      </c>
      <c r="H327" s="1" cm="1">
        <f t="array" ref="H327">_xlfn.STDEV.P(_xlfn._xlws.FILTER($F$24:$F$1023,$C$24:$C$1023=C327))</f>
        <v>421.26547475738641</v>
      </c>
      <c r="I327" s="1">
        <f t="shared" si="13"/>
        <v>-0.68384431241748667</v>
      </c>
      <c r="J327" t="str">
        <f t="shared" si="14"/>
        <v>No</v>
      </c>
    </row>
    <row r="328" spans="1:10" x14ac:dyDescent="0.35">
      <c r="A328" s="21">
        <v>34691</v>
      </c>
      <c r="B328">
        <v>55</v>
      </c>
      <c r="C328" t="s">
        <v>32</v>
      </c>
      <c r="D328" t="s">
        <v>21</v>
      </c>
      <c r="E328" s="5">
        <v>10</v>
      </c>
      <c r="F328" s="18">
        <v>144</v>
      </c>
      <c r="G328" s="1">
        <f t="shared" si="12"/>
        <v>741.52941061924435</v>
      </c>
      <c r="H328" s="1" cm="1">
        <f t="array" ref="H328">_xlfn.STDEV.P(_xlfn._xlws.FILTER($F$24:$F$1023,$C$24:$C$1023=C328))</f>
        <v>751.70781810256221</v>
      </c>
      <c r="I328" s="1">
        <f t="shared" si="13"/>
        <v>-0.79489583083958038</v>
      </c>
      <c r="J328" t="str">
        <f t="shared" si="14"/>
        <v>No</v>
      </c>
    </row>
    <row r="329" spans="1:10" x14ac:dyDescent="0.35">
      <c r="A329" s="21">
        <v>34691</v>
      </c>
      <c r="B329">
        <v>70</v>
      </c>
      <c r="C329" t="s">
        <v>96</v>
      </c>
      <c r="D329" t="s">
        <v>34</v>
      </c>
      <c r="E329" s="5">
        <v>8</v>
      </c>
      <c r="F329" s="18">
        <v>86.399999856948796</v>
      </c>
      <c r="G329" s="1">
        <f t="shared" si="12"/>
        <v>608.35312436870197</v>
      </c>
      <c r="H329" s="1" cm="1">
        <f t="array" ref="H329">_xlfn.STDEV.P(_xlfn._xlws.FILTER($F$24:$F$1023,$C$24:$C$1023=C329))</f>
        <v>412.778144226922</v>
      </c>
      <c r="I329" s="1">
        <f t="shared" si="13"/>
        <v>-1.2644882773270405</v>
      </c>
      <c r="J329" t="str">
        <f t="shared" si="14"/>
        <v>No</v>
      </c>
    </row>
    <row r="330" spans="1:10" x14ac:dyDescent="0.35">
      <c r="A330" s="21">
        <v>34691</v>
      </c>
      <c r="B330">
        <v>64</v>
      </c>
      <c r="C330" t="s">
        <v>53</v>
      </c>
      <c r="D330" t="s">
        <v>27</v>
      </c>
      <c r="E330" s="5">
        <v>7</v>
      </c>
      <c r="F330" s="18">
        <v>186.2</v>
      </c>
      <c r="G330" s="1">
        <f t="shared" si="12"/>
        <v>1218.6124992739535</v>
      </c>
      <c r="H330" s="1" cm="1">
        <f t="array" ref="H330">_xlfn.STDEV.P(_xlfn._xlws.FILTER($F$24:$F$1023,$C$24:$C$1023=C330))</f>
        <v>865.50625959039769</v>
      </c>
      <c r="I330" s="1">
        <f t="shared" si="13"/>
        <v>-1.1928423253259248</v>
      </c>
      <c r="J330" t="str">
        <f t="shared" si="14"/>
        <v>No</v>
      </c>
    </row>
    <row r="331" spans="1:10" x14ac:dyDescent="0.35">
      <c r="A331" s="21">
        <v>34691</v>
      </c>
      <c r="B331">
        <v>54</v>
      </c>
      <c r="C331" t="s">
        <v>74</v>
      </c>
      <c r="D331" t="s">
        <v>21</v>
      </c>
      <c r="E331" s="5">
        <v>6</v>
      </c>
      <c r="F331" s="18">
        <v>35.4</v>
      </c>
      <c r="G331" s="1">
        <f t="shared" si="12"/>
        <v>267.17573495991502</v>
      </c>
      <c r="H331" s="1" cm="1">
        <f t="array" ref="H331">_xlfn.STDEV.P(_xlfn._xlws.FILTER($F$24:$F$1023,$C$24:$C$1023=C331))</f>
        <v>240.69715937238254</v>
      </c>
      <c r="I331" s="1">
        <f t="shared" si="13"/>
        <v>-0.96293506564128084</v>
      </c>
      <c r="J331" t="str">
        <f t="shared" si="14"/>
        <v>No</v>
      </c>
    </row>
    <row r="332" spans="1:10" x14ac:dyDescent="0.35">
      <c r="A332" s="21">
        <v>34691</v>
      </c>
      <c r="B332">
        <v>36</v>
      </c>
      <c r="C332" t="s">
        <v>45</v>
      </c>
      <c r="D332" t="s">
        <v>36</v>
      </c>
      <c r="E332" s="5">
        <v>5</v>
      </c>
      <c r="F332" s="18">
        <v>68.399999886751104</v>
      </c>
      <c r="G332" s="1">
        <f t="shared" si="12"/>
        <v>624.30647032909519</v>
      </c>
      <c r="H332" s="1" cm="1">
        <f t="array" ref="H332">_xlfn.STDEV.P(_xlfn._xlws.FILTER($F$24:$F$1023,$C$24:$C$1023=C332))</f>
        <v>498.23847143567212</v>
      </c>
      <c r="I332" s="1">
        <f t="shared" si="13"/>
        <v>-1.1157437699270831</v>
      </c>
      <c r="J332" t="str">
        <f t="shared" si="14"/>
        <v>No</v>
      </c>
    </row>
    <row r="333" spans="1:10" x14ac:dyDescent="0.35">
      <c r="A333" s="21">
        <v>34691</v>
      </c>
      <c r="B333">
        <v>13</v>
      </c>
      <c r="C333" t="s">
        <v>56</v>
      </c>
      <c r="D333" t="s">
        <v>36</v>
      </c>
      <c r="E333" s="5">
        <v>2</v>
      </c>
      <c r="F333" s="18">
        <v>8.6399999856948799</v>
      </c>
      <c r="G333" s="1">
        <f t="shared" si="12"/>
        <v>266.67428511295918</v>
      </c>
      <c r="H333" s="1" cm="1">
        <f t="array" ref="H333">_xlfn.STDEV.P(_xlfn._xlws.FILTER($F$24:$F$1023,$C$24:$C$1023=C333))</f>
        <v>396.84982512631029</v>
      </c>
      <c r="I333" s="1">
        <f t="shared" si="13"/>
        <v>-0.65020637225967415</v>
      </c>
      <c r="J333" t="str">
        <f t="shared" si="14"/>
        <v>No</v>
      </c>
    </row>
    <row r="334" spans="1:10" x14ac:dyDescent="0.35">
      <c r="A334" s="21">
        <v>34691</v>
      </c>
      <c r="B334">
        <v>17</v>
      </c>
      <c r="C334" t="s">
        <v>22</v>
      </c>
      <c r="D334" t="s">
        <v>21</v>
      </c>
      <c r="E334" s="5">
        <v>2</v>
      </c>
      <c r="F334" s="18">
        <v>62.4</v>
      </c>
      <c r="G334" s="1">
        <f t="shared" si="12"/>
        <v>1779.6674990854215</v>
      </c>
      <c r="H334" s="1" cm="1">
        <f t="array" ref="H334">_xlfn.STDEV.P(_xlfn._xlws.FILTER($F$24:$F$1023,$C$24:$C$1023=C334))</f>
        <v>1219.2553545735764</v>
      </c>
      <c r="I334" s="1">
        <f t="shared" si="13"/>
        <v>-1.4084559831078374</v>
      </c>
      <c r="J334" t="str">
        <f t="shared" si="14"/>
        <v>No</v>
      </c>
    </row>
    <row r="335" spans="1:10" x14ac:dyDescent="0.35">
      <c r="A335" s="21">
        <v>34694</v>
      </c>
      <c r="B335">
        <v>40</v>
      </c>
      <c r="C335" t="s">
        <v>50</v>
      </c>
      <c r="D335" t="s">
        <v>36</v>
      </c>
      <c r="E335" s="5">
        <v>2</v>
      </c>
      <c r="F335" s="18">
        <v>26.459999956190501</v>
      </c>
      <c r="G335" s="1">
        <f t="shared" si="12"/>
        <v>966.97823429668517</v>
      </c>
      <c r="H335" s="1" cm="1">
        <f t="array" ref="H335">_xlfn.STDEV.P(_xlfn._xlws.FILTER($F$24:$F$1023,$C$24:$C$1023=C335))</f>
        <v>690.30358265436666</v>
      </c>
      <c r="I335" s="1">
        <f t="shared" si="13"/>
        <v>-1.3624704520929742</v>
      </c>
      <c r="J335" t="str">
        <f t="shared" si="14"/>
        <v>No</v>
      </c>
    </row>
    <row r="336" spans="1:10" x14ac:dyDescent="0.35">
      <c r="A336" s="21">
        <v>34694</v>
      </c>
      <c r="B336">
        <v>55</v>
      </c>
      <c r="C336" t="s">
        <v>32</v>
      </c>
      <c r="D336" t="s">
        <v>21</v>
      </c>
      <c r="E336" s="5">
        <v>180</v>
      </c>
      <c r="F336" s="18">
        <v>2937.5999965667702</v>
      </c>
      <c r="G336" s="1">
        <f t="shared" si="12"/>
        <v>741.52941061924435</v>
      </c>
      <c r="H336" s="1" cm="1">
        <f t="array" ref="H336">_xlfn.STDEV.P(_xlfn._xlws.FILTER($F$24:$F$1023,$C$24:$C$1023=C336))</f>
        <v>751.70781810256221</v>
      </c>
      <c r="I336" s="1">
        <f t="shared" si="13"/>
        <v>2.9214417265085517</v>
      </c>
      <c r="J336" t="str">
        <f t="shared" si="14"/>
        <v>No</v>
      </c>
    </row>
    <row r="337" spans="1:10" x14ac:dyDescent="0.35">
      <c r="A337" s="21">
        <v>34694</v>
      </c>
      <c r="B337">
        <v>54</v>
      </c>
      <c r="C337" t="s">
        <v>74</v>
      </c>
      <c r="D337" t="s">
        <v>21</v>
      </c>
      <c r="E337" s="5">
        <v>141</v>
      </c>
      <c r="F337" s="18">
        <v>824.81999989449901</v>
      </c>
      <c r="G337" s="1">
        <f t="shared" si="12"/>
        <v>267.17573495991502</v>
      </c>
      <c r="H337" s="1" cm="1">
        <f t="array" ref="H337">_xlfn.STDEV.P(_xlfn._xlws.FILTER($F$24:$F$1023,$C$24:$C$1023=C337))</f>
        <v>240.69715937238254</v>
      </c>
      <c r="I337" s="1">
        <f t="shared" si="13"/>
        <v>2.3167878939188173</v>
      </c>
      <c r="J337" t="str">
        <f t="shared" si="14"/>
        <v>No</v>
      </c>
    </row>
    <row r="338" spans="1:10" x14ac:dyDescent="0.35">
      <c r="A338" s="21">
        <v>34695</v>
      </c>
      <c r="B338">
        <v>21</v>
      </c>
      <c r="C338" t="s">
        <v>90</v>
      </c>
      <c r="D338" t="s">
        <v>31</v>
      </c>
      <c r="E338" s="5">
        <v>130</v>
      </c>
      <c r="F338" s="18">
        <v>911.99999809265103</v>
      </c>
      <c r="G338" s="1">
        <f t="shared" si="12"/>
        <v>475.82352889022366</v>
      </c>
      <c r="H338" s="1" cm="1">
        <f t="array" ref="H338">_xlfn.STDEV.P(_xlfn._xlws.FILTER($F$24:$F$1023,$C$24:$C$1023=C338))</f>
        <v>381.12221783193922</v>
      </c>
      <c r="I338" s="1">
        <f t="shared" si="13"/>
        <v>1.1444530095455234</v>
      </c>
      <c r="J338" t="str">
        <f t="shared" si="14"/>
        <v>No</v>
      </c>
    </row>
    <row r="339" spans="1:10" x14ac:dyDescent="0.35">
      <c r="A339" s="21">
        <v>34695</v>
      </c>
      <c r="B339">
        <v>61</v>
      </c>
      <c r="C339" t="s">
        <v>47</v>
      </c>
      <c r="D339" t="s">
        <v>39</v>
      </c>
      <c r="E339" s="5">
        <v>115</v>
      </c>
      <c r="F339" s="18">
        <v>2314.1999877691201</v>
      </c>
      <c r="G339" s="1">
        <f t="shared" si="12"/>
        <v>1006.5681796252716</v>
      </c>
      <c r="H339" s="1" cm="1">
        <f t="array" ref="H339">_xlfn.STDEV.P(_xlfn._xlws.FILTER($F$24:$F$1023,$C$24:$C$1023=C339))</f>
        <v>725.97059881034181</v>
      </c>
      <c r="I339" s="1">
        <f t="shared" si="13"/>
        <v>1.8012186861102681</v>
      </c>
      <c r="J339" t="str">
        <f t="shared" si="14"/>
        <v>No</v>
      </c>
    </row>
    <row r="340" spans="1:10" x14ac:dyDescent="0.35">
      <c r="A340" s="21">
        <v>34695</v>
      </c>
      <c r="B340">
        <v>56</v>
      </c>
      <c r="C340" t="s">
        <v>26</v>
      </c>
      <c r="D340" t="s">
        <v>27</v>
      </c>
      <c r="E340" s="5">
        <v>113</v>
      </c>
      <c r="F340" s="18">
        <v>3313.59999818801</v>
      </c>
      <c r="G340" s="1">
        <f t="shared" si="12"/>
        <v>2135.3399980738727</v>
      </c>
      <c r="H340" s="1" cm="1">
        <f t="array" ref="H340">_xlfn.STDEV.P(_xlfn._xlws.FILTER($F$24:$F$1023,$C$24:$C$1023=C340))</f>
        <v>1395.3152929627063</v>
      </c>
      <c r="I340" s="1">
        <f t="shared" si="13"/>
        <v>0.84443996712191816</v>
      </c>
      <c r="J340" t="str">
        <f t="shared" si="14"/>
        <v>No</v>
      </c>
    </row>
    <row r="341" spans="1:10" x14ac:dyDescent="0.35">
      <c r="A341" s="21">
        <v>34695</v>
      </c>
      <c r="B341">
        <v>59</v>
      </c>
      <c r="C341" t="s">
        <v>23</v>
      </c>
      <c r="D341" t="s">
        <v>24</v>
      </c>
      <c r="E341" s="5">
        <v>106</v>
      </c>
      <c r="F341" s="18">
        <v>4047.9999908208802</v>
      </c>
      <c r="G341" s="1">
        <f t="shared" si="12"/>
        <v>3036.1222172315302</v>
      </c>
      <c r="H341" s="1" cm="1">
        <f t="array" ref="H341">_xlfn.STDEV.P(_xlfn._xlws.FILTER($F$24:$F$1023,$C$24:$C$1023=C341))</f>
        <v>1907.6459461251163</v>
      </c>
      <c r="I341" s="1">
        <f t="shared" si="13"/>
        <v>0.5304326914775328</v>
      </c>
      <c r="J341" t="str">
        <f t="shared" si="14"/>
        <v>No</v>
      </c>
    </row>
    <row r="342" spans="1:10" x14ac:dyDescent="0.35">
      <c r="A342" s="21">
        <v>34695</v>
      </c>
      <c r="B342">
        <v>17</v>
      </c>
      <c r="C342" t="s">
        <v>22</v>
      </c>
      <c r="D342" t="s">
        <v>21</v>
      </c>
      <c r="E342" s="5">
        <v>105</v>
      </c>
      <c r="F342" s="18">
        <v>2605.1999958157498</v>
      </c>
      <c r="G342" s="1">
        <f t="shared" si="12"/>
        <v>1779.6674990854215</v>
      </c>
      <c r="H342" s="1" cm="1">
        <f t="array" ref="H342">_xlfn.STDEV.P(_xlfn._xlws.FILTER($F$24:$F$1023,$C$24:$C$1023=C342))</f>
        <v>1219.2553545735764</v>
      </c>
      <c r="I342" s="1">
        <f t="shared" si="13"/>
        <v>0.67707924647093387</v>
      </c>
      <c r="J342" t="str">
        <f t="shared" si="14"/>
        <v>No</v>
      </c>
    </row>
    <row r="343" spans="1:10" x14ac:dyDescent="0.35">
      <c r="A343" s="21">
        <v>34696</v>
      </c>
      <c r="B343">
        <v>44</v>
      </c>
      <c r="C343" t="s">
        <v>52</v>
      </c>
      <c r="D343" t="s">
        <v>39</v>
      </c>
      <c r="E343" s="5">
        <v>100</v>
      </c>
      <c r="F343" s="18">
        <v>1472.49999884516</v>
      </c>
      <c r="G343" s="1">
        <f t="shared" si="12"/>
        <v>644.93035653712445</v>
      </c>
      <c r="H343" s="1" cm="1">
        <f t="array" ref="H343">_xlfn.STDEV.P(_xlfn._xlws.FILTER($F$24:$F$1023,$C$24:$C$1023=C343))</f>
        <v>446.10133348953525</v>
      </c>
      <c r="I343" s="1">
        <f t="shared" si="13"/>
        <v>1.8551158227538651</v>
      </c>
      <c r="J343" t="str">
        <f t="shared" si="14"/>
        <v>No</v>
      </c>
    </row>
    <row r="344" spans="1:10" x14ac:dyDescent="0.35">
      <c r="A344" s="21">
        <v>34697</v>
      </c>
      <c r="B344">
        <v>16</v>
      </c>
      <c r="C344" t="s">
        <v>46</v>
      </c>
      <c r="D344" t="s">
        <v>31</v>
      </c>
      <c r="E344" s="5">
        <v>85</v>
      </c>
      <c r="F344" s="18">
        <v>1023.73499511182</v>
      </c>
      <c r="G344" s="1">
        <f t="shared" ref="G344:G407" si="15">AVERAGEIFS($F$24:$F$1023,$C$24:$C$1023,C344)</f>
        <v>865.92170914875146</v>
      </c>
      <c r="H344" s="1" cm="1">
        <f t="array" ref="H344">_xlfn.STDEV.P(_xlfn._xlws.FILTER($F$24:$F$1023,$C$24:$C$1023=C344))</f>
        <v>598.41848250523049</v>
      </c>
      <c r="I344" s="1">
        <f t="shared" ref="I344:I407" si="16">(F344-G344)/H344</f>
        <v>0.26371726572079796</v>
      </c>
      <c r="J344" t="str">
        <f t="shared" ref="J344:J407" si="17">IF(ABS(I344)&gt;3,"Yes","No")</f>
        <v>No</v>
      </c>
    </row>
    <row r="345" spans="1:10" x14ac:dyDescent="0.35">
      <c r="A345" s="21">
        <v>34697</v>
      </c>
      <c r="B345">
        <v>71</v>
      </c>
      <c r="C345" t="s">
        <v>40</v>
      </c>
      <c r="D345" t="s">
        <v>24</v>
      </c>
      <c r="E345" s="5">
        <v>82</v>
      </c>
      <c r="F345" s="18">
        <v>1410.4</v>
      </c>
      <c r="G345" s="1">
        <f t="shared" si="15"/>
        <v>925.97812405088894</v>
      </c>
      <c r="H345" s="1" cm="1">
        <f t="array" ref="H345">_xlfn.STDEV.P(_xlfn._xlws.FILTER($F$24:$F$1023,$C$24:$C$1023=C345))</f>
        <v>714.20127833080039</v>
      </c>
      <c r="I345" s="1">
        <f t="shared" si="16"/>
        <v>0.67827080494910419</v>
      </c>
      <c r="J345" t="str">
        <f t="shared" si="17"/>
        <v>No</v>
      </c>
    </row>
    <row r="346" spans="1:10" x14ac:dyDescent="0.35">
      <c r="A346" s="21">
        <v>34697</v>
      </c>
      <c r="B346">
        <v>64</v>
      </c>
      <c r="C346" t="s">
        <v>53</v>
      </c>
      <c r="D346" t="s">
        <v>27</v>
      </c>
      <c r="E346" s="5">
        <v>71</v>
      </c>
      <c r="F346" s="18">
        <v>1715.69999742358</v>
      </c>
      <c r="G346" s="1">
        <f t="shared" si="15"/>
        <v>1218.6124992739535</v>
      </c>
      <c r="H346" s="1" cm="1">
        <f t="array" ref="H346">_xlfn.STDEV.P(_xlfn._xlws.FILTER($F$24:$F$1023,$C$24:$C$1023=C346))</f>
        <v>865.50625959039769</v>
      </c>
      <c r="I346" s="1">
        <f t="shared" si="16"/>
        <v>0.57433148823773272</v>
      </c>
      <c r="J346" t="str">
        <f t="shared" si="17"/>
        <v>No</v>
      </c>
    </row>
    <row r="347" spans="1:10" x14ac:dyDescent="0.35">
      <c r="A347" s="21">
        <v>34697</v>
      </c>
      <c r="B347">
        <v>40</v>
      </c>
      <c r="C347" t="s">
        <v>50</v>
      </c>
      <c r="D347" t="s">
        <v>36</v>
      </c>
      <c r="E347" s="5">
        <v>70</v>
      </c>
      <c r="F347" s="18">
        <v>845.25</v>
      </c>
      <c r="G347" s="1">
        <f t="shared" si="15"/>
        <v>966.97823429668517</v>
      </c>
      <c r="H347" s="1" cm="1">
        <f t="array" ref="H347">_xlfn.STDEV.P(_xlfn._xlws.FILTER($F$24:$F$1023,$C$24:$C$1023=C347))</f>
        <v>690.30358265436666</v>
      </c>
      <c r="I347" s="1">
        <f t="shared" si="16"/>
        <v>-0.17634014563362654</v>
      </c>
      <c r="J347" t="str">
        <f t="shared" si="17"/>
        <v>No</v>
      </c>
    </row>
    <row r="348" spans="1:10" x14ac:dyDescent="0.35">
      <c r="A348" s="21">
        <v>34698</v>
      </c>
      <c r="B348">
        <v>19</v>
      </c>
      <c r="C348" t="s">
        <v>71</v>
      </c>
      <c r="D348" t="s">
        <v>31</v>
      </c>
      <c r="E348" s="5">
        <v>67</v>
      </c>
      <c r="F348" s="18">
        <v>458.43999954313</v>
      </c>
      <c r="G348" s="1">
        <f t="shared" si="15"/>
        <v>298.22799978693308</v>
      </c>
      <c r="H348" s="1" cm="1">
        <f t="array" ref="H348">_xlfn.STDEV.P(_xlfn._xlws.FILTER($F$24:$F$1023,$C$24:$C$1023=C348))</f>
        <v>171.84695600806512</v>
      </c>
      <c r="I348" s="1">
        <f t="shared" si="16"/>
        <v>0.93229466193557631</v>
      </c>
      <c r="J348" t="str">
        <f t="shared" si="17"/>
        <v>No</v>
      </c>
    </row>
    <row r="349" spans="1:10" x14ac:dyDescent="0.35">
      <c r="A349" s="21">
        <v>34698</v>
      </c>
      <c r="B349">
        <v>53</v>
      </c>
      <c r="C349" t="s">
        <v>25</v>
      </c>
      <c r="D349" t="s">
        <v>21</v>
      </c>
      <c r="E349" s="5">
        <v>65</v>
      </c>
      <c r="F349" s="18">
        <v>1703</v>
      </c>
      <c r="G349" s="1">
        <f t="shared" si="15"/>
        <v>1198.983570729195</v>
      </c>
      <c r="H349" s="1" cm="1">
        <f t="array" ref="H349">_xlfn.STDEV.P(_xlfn._xlws.FILTER($F$24:$F$1023,$C$24:$C$1023=C349))</f>
        <v>1072.4371089270473</v>
      </c>
      <c r="I349" s="1">
        <f t="shared" si="16"/>
        <v>0.46997294766782521</v>
      </c>
      <c r="J349" t="str">
        <f t="shared" si="17"/>
        <v>No</v>
      </c>
    </row>
    <row r="350" spans="1:10" x14ac:dyDescent="0.35">
      <c r="A350" s="21">
        <v>34698</v>
      </c>
      <c r="B350">
        <v>65</v>
      </c>
      <c r="C350" t="s">
        <v>88</v>
      </c>
      <c r="D350" t="s">
        <v>39</v>
      </c>
      <c r="E350" s="5">
        <v>63</v>
      </c>
      <c r="F350" s="18">
        <v>1011.3599992990401</v>
      </c>
      <c r="G350" s="1">
        <f t="shared" si="15"/>
        <v>745.99111031804887</v>
      </c>
      <c r="H350" s="1" cm="1">
        <f t="array" ref="H350">_xlfn.STDEV.P(_xlfn._xlws.FILTER($F$24:$F$1023,$C$24:$C$1023=C350))</f>
        <v>419.37425156039581</v>
      </c>
      <c r="I350" s="1">
        <f t="shared" si="16"/>
        <v>0.63277344279867964</v>
      </c>
      <c r="J350" t="str">
        <f t="shared" si="17"/>
        <v>No</v>
      </c>
    </row>
    <row r="351" spans="1:10" x14ac:dyDescent="0.35">
      <c r="A351" s="21">
        <v>34698</v>
      </c>
      <c r="B351">
        <v>26</v>
      </c>
      <c r="C351" t="s">
        <v>41</v>
      </c>
      <c r="D351" t="s">
        <v>31</v>
      </c>
      <c r="E351" s="5">
        <v>61</v>
      </c>
      <c r="F351" s="18">
        <v>1518.9</v>
      </c>
      <c r="G351" s="1">
        <f t="shared" si="15"/>
        <v>1144.2242977664987</v>
      </c>
      <c r="H351" s="1" cm="1">
        <f t="array" ref="H351">_xlfn.STDEV.P(_xlfn._xlws.FILTER($F$24:$F$1023,$C$24:$C$1023=C351))</f>
        <v>593.45127433828816</v>
      </c>
      <c r="I351" s="1">
        <f t="shared" si="16"/>
        <v>0.63135040471734338</v>
      </c>
      <c r="J351" t="str">
        <f t="shared" si="17"/>
        <v>No</v>
      </c>
    </row>
    <row r="352" spans="1:10" x14ac:dyDescent="0.35">
      <c r="A352" s="21">
        <v>34701</v>
      </c>
      <c r="B352">
        <v>66</v>
      </c>
      <c r="C352" t="s">
        <v>93</v>
      </c>
      <c r="D352" t="s">
        <v>39</v>
      </c>
      <c r="E352" s="5">
        <v>60</v>
      </c>
      <c r="F352" s="18">
        <v>816</v>
      </c>
      <c r="G352" s="1">
        <f t="shared" si="15"/>
        <v>480.85714213337218</v>
      </c>
      <c r="H352" s="1" cm="1">
        <f t="array" ref="H352">_xlfn.STDEV.P(_xlfn._xlws.FILTER($F$24:$F$1023,$C$24:$C$1023=C352))</f>
        <v>293.59972149137542</v>
      </c>
      <c r="I352" s="1">
        <f t="shared" si="16"/>
        <v>1.141495830323779</v>
      </c>
      <c r="J352" t="str">
        <f t="shared" si="17"/>
        <v>No</v>
      </c>
    </row>
    <row r="353" spans="1:10" x14ac:dyDescent="0.35">
      <c r="A353" s="21">
        <v>34701</v>
      </c>
      <c r="B353">
        <v>28</v>
      </c>
      <c r="C353" t="s">
        <v>70</v>
      </c>
      <c r="D353" t="s">
        <v>59</v>
      </c>
      <c r="E353" s="5">
        <v>57</v>
      </c>
      <c r="F353" s="18">
        <v>2074.8000000000002</v>
      </c>
      <c r="G353" s="1">
        <f t="shared" si="15"/>
        <v>1256.1973325099534</v>
      </c>
      <c r="H353" s="1" cm="1">
        <f t="array" ref="H353">_xlfn.STDEV.P(_xlfn._xlws.FILTER($F$24:$F$1023,$C$24:$C$1023=C353))</f>
        <v>782.04414020592731</v>
      </c>
      <c r="I353" s="1">
        <f t="shared" si="16"/>
        <v>1.0467473962204907</v>
      </c>
      <c r="J353" t="str">
        <f t="shared" si="17"/>
        <v>No</v>
      </c>
    </row>
    <row r="354" spans="1:10" x14ac:dyDescent="0.35">
      <c r="A354" s="21">
        <v>34702</v>
      </c>
      <c r="B354">
        <v>2</v>
      </c>
      <c r="C354" t="s">
        <v>33</v>
      </c>
      <c r="D354" t="s">
        <v>34</v>
      </c>
      <c r="E354" s="5">
        <v>55</v>
      </c>
      <c r="F354" s="18">
        <v>733.39999592304196</v>
      </c>
      <c r="G354" s="1">
        <f t="shared" si="15"/>
        <v>816.2273323205095</v>
      </c>
      <c r="H354" s="1" cm="1">
        <f t="array" ref="H354">_xlfn.STDEV.P(_xlfn._xlws.FILTER($F$24:$F$1023,$C$24:$C$1023=C354))</f>
        <v>492.60978417435473</v>
      </c>
      <c r="I354" s="1">
        <f t="shared" si="16"/>
        <v>-0.16813985239105922</v>
      </c>
      <c r="J354" t="str">
        <f t="shared" si="17"/>
        <v>No</v>
      </c>
    </row>
    <row r="355" spans="1:10" x14ac:dyDescent="0.35">
      <c r="A355" s="21">
        <v>34702</v>
      </c>
      <c r="B355">
        <v>77</v>
      </c>
      <c r="C355" t="s">
        <v>107</v>
      </c>
      <c r="D355" t="s">
        <v>39</v>
      </c>
      <c r="E355" s="5">
        <v>55</v>
      </c>
      <c r="F355" s="18">
        <v>514.79999914765301</v>
      </c>
      <c r="G355" s="1">
        <f t="shared" si="15"/>
        <v>384.04888867214282</v>
      </c>
      <c r="H355" s="1" cm="1">
        <f t="array" ref="H355">_xlfn.STDEV.P(_xlfn._xlws.FILTER($F$24:$F$1023,$C$24:$C$1023=C355))</f>
        <v>285.48397450413245</v>
      </c>
      <c r="I355" s="1">
        <f t="shared" si="16"/>
        <v>0.45799807398161868</v>
      </c>
      <c r="J355" t="str">
        <f t="shared" si="17"/>
        <v>No</v>
      </c>
    </row>
    <row r="356" spans="1:10" x14ac:dyDescent="0.35">
      <c r="A356" s="21">
        <v>34702</v>
      </c>
      <c r="B356">
        <v>27</v>
      </c>
      <c r="C356" t="s">
        <v>89</v>
      </c>
      <c r="D356" t="s">
        <v>31</v>
      </c>
      <c r="E356" s="5">
        <v>50</v>
      </c>
      <c r="F356" s="18">
        <v>1755</v>
      </c>
      <c r="G356" s="1">
        <f t="shared" si="15"/>
        <v>1812.1964285714287</v>
      </c>
      <c r="H356" s="1" cm="1">
        <f t="array" ref="H356">_xlfn.STDEV.P(_xlfn._xlws.FILTER($F$24:$F$1023,$C$24:$C$1023=C356))</f>
        <v>1552.1262948215685</v>
      </c>
      <c r="I356" s="1">
        <f t="shared" si="16"/>
        <v>-3.6850370206506895E-2</v>
      </c>
      <c r="J356" t="str">
        <f t="shared" si="17"/>
        <v>No</v>
      </c>
    </row>
    <row r="357" spans="1:10" x14ac:dyDescent="0.35">
      <c r="A357" s="21">
        <v>34702</v>
      </c>
      <c r="B357">
        <v>72</v>
      </c>
      <c r="C357" t="s">
        <v>42</v>
      </c>
      <c r="D357" t="s">
        <v>24</v>
      </c>
      <c r="E357" s="5">
        <v>50</v>
      </c>
      <c r="F357" s="18">
        <v>1390</v>
      </c>
      <c r="G357" s="1">
        <f t="shared" si="15"/>
        <v>1435.5521418124422</v>
      </c>
      <c r="H357" s="1" cm="1">
        <f t="array" ref="H357">_xlfn.STDEV.P(_xlfn._xlws.FILTER($F$24:$F$1023,$C$24:$C$1023=C357))</f>
        <v>667.17869564903606</v>
      </c>
      <c r="I357" s="1">
        <f t="shared" si="16"/>
        <v>-6.8275773956074468E-2</v>
      </c>
      <c r="J357" t="str">
        <f t="shared" si="17"/>
        <v>No</v>
      </c>
    </row>
    <row r="358" spans="1:10" x14ac:dyDescent="0.35">
      <c r="A358" s="21">
        <v>34703</v>
      </c>
      <c r="B358">
        <v>11</v>
      </c>
      <c r="C358" t="s">
        <v>92</v>
      </c>
      <c r="D358" t="s">
        <v>24</v>
      </c>
      <c r="E358" s="5">
        <v>42</v>
      </c>
      <c r="F358" s="18">
        <v>685.43999969959202</v>
      </c>
      <c r="G358" s="1">
        <f t="shared" si="15"/>
        <v>713.50124924937177</v>
      </c>
      <c r="H358" s="1" cm="1">
        <f t="array" ref="H358">_xlfn.STDEV.P(_xlfn._xlws.FILTER($F$24:$F$1023,$C$24:$C$1023=C358))</f>
        <v>610.84195483862857</v>
      </c>
      <c r="I358" s="1">
        <f t="shared" si="16"/>
        <v>-4.5938641456271502E-2</v>
      </c>
      <c r="J358" t="str">
        <f t="shared" si="17"/>
        <v>No</v>
      </c>
    </row>
    <row r="359" spans="1:10" x14ac:dyDescent="0.35">
      <c r="A359" s="21">
        <v>34703</v>
      </c>
      <c r="B359">
        <v>50</v>
      </c>
      <c r="C359" t="s">
        <v>99</v>
      </c>
      <c r="D359" t="s">
        <v>31</v>
      </c>
      <c r="E359" s="5">
        <v>40</v>
      </c>
      <c r="F359" s="18">
        <v>520</v>
      </c>
      <c r="G359" s="1">
        <f t="shared" si="15"/>
        <v>423.98958315374313</v>
      </c>
      <c r="H359" s="1" cm="1">
        <f t="array" ref="H359">_xlfn.STDEV.P(_xlfn._xlws.FILTER($F$24:$F$1023,$C$24:$C$1023=C359))</f>
        <v>259.32645221818893</v>
      </c>
      <c r="I359" s="1">
        <f t="shared" si="16"/>
        <v>0.37022994000425685</v>
      </c>
      <c r="J359" t="str">
        <f t="shared" si="17"/>
        <v>No</v>
      </c>
    </row>
    <row r="360" spans="1:10" x14ac:dyDescent="0.35">
      <c r="A360" s="21">
        <v>34703</v>
      </c>
      <c r="B360">
        <v>46</v>
      </c>
      <c r="C360" t="s">
        <v>64</v>
      </c>
      <c r="D360" t="s">
        <v>36</v>
      </c>
      <c r="E360" s="5">
        <v>35</v>
      </c>
      <c r="F360" s="18">
        <v>307.19999957084599</v>
      </c>
      <c r="G360" s="1">
        <f t="shared" si="15"/>
        <v>364.43999977249348</v>
      </c>
      <c r="H360" s="1" cm="1">
        <f t="array" ref="H360">_xlfn.STDEV.P(_xlfn._xlws.FILTER($F$24:$F$1023,$C$24:$C$1023=C360))</f>
        <v>305.90583899175118</v>
      </c>
      <c r="I360" s="1">
        <f t="shared" si="16"/>
        <v>-0.18711640284574946</v>
      </c>
      <c r="J360" t="str">
        <f t="shared" si="17"/>
        <v>No</v>
      </c>
    </row>
    <row r="361" spans="1:10" x14ac:dyDescent="0.35">
      <c r="A361" s="21">
        <v>34703</v>
      </c>
      <c r="B361">
        <v>52</v>
      </c>
      <c r="C361" t="s">
        <v>122</v>
      </c>
      <c r="D361" t="s">
        <v>27</v>
      </c>
      <c r="E361" s="5">
        <v>35</v>
      </c>
      <c r="F361" s="18">
        <v>187.59999987482999</v>
      </c>
      <c r="G361" s="1">
        <f t="shared" si="15"/>
        <v>221.63749993524189</v>
      </c>
      <c r="H361" s="1" cm="1">
        <f t="array" ref="H361">_xlfn.STDEV.P(_xlfn._xlws.FILTER($F$24:$F$1023,$C$24:$C$1023=C361))</f>
        <v>230.78942345648602</v>
      </c>
      <c r="I361" s="1">
        <f t="shared" si="16"/>
        <v>-0.14748292859629017</v>
      </c>
      <c r="J361" t="str">
        <f t="shared" si="17"/>
        <v>No</v>
      </c>
    </row>
    <row r="362" spans="1:10" x14ac:dyDescent="0.35">
      <c r="A362" s="21">
        <v>34704</v>
      </c>
      <c r="B362">
        <v>62</v>
      </c>
      <c r="C362" t="s">
        <v>30</v>
      </c>
      <c r="D362" t="s">
        <v>31</v>
      </c>
      <c r="E362" s="5">
        <v>35</v>
      </c>
      <c r="F362" s="18">
        <v>1379</v>
      </c>
      <c r="G362" s="1">
        <f t="shared" si="15"/>
        <v>2414.047102842831</v>
      </c>
      <c r="H362" s="1" cm="1">
        <f t="array" ref="H362">_xlfn.STDEV.P(_xlfn._xlws.FILTER($F$24:$F$1023,$C$24:$C$1023=C362))</f>
        <v>1727.4559642285269</v>
      </c>
      <c r="I362" s="1">
        <f t="shared" si="16"/>
        <v>-0.59917423325177366</v>
      </c>
      <c r="J362" t="str">
        <f t="shared" si="17"/>
        <v>No</v>
      </c>
    </row>
    <row r="363" spans="1:10" x14ac:dyDescent="0.35">
      <c r="A363" s="21">
        <v>34704</v>
      </c>
      <c r="B363">
        <v>63</v>
      </c>
      <c r="C363" t="s">
        <v>38</v>
      </c>
      <c r="D363" t="s">
        <v>39</v>
      </c>
      <c r="E363" s="5">
        <v>35</v>
      </c>
      <c r="F363" s="18">
        <v>921.375</v>
      </c>
      <c r="G363" s="1">
        <f t="shared" si="15"/>
        <v>1024.7794979286186</v>
      </c>
      <c r="H363" s="1" cm="1">
        <f t="array" ref="H363">_xlfn.STDEV.P(_xlfn._xlws.FILTER($F$24:$F$1023,$C$24:$C$1023=C363))</f>
        <v>717.93040392797047</v>
      </c>
      <c r="I363" s="1">
        <f t="shared" si="16"/>
        <v>-0.14403136761288793</v>
      </c>
      <c r="J363" t="str">
        <f t="shared" si="17"/>
        <v>No</v>
      </c>
    </row>
    <row r="364" spans="1:10" x14ac:dyDescent="0.35">
      <c r="A364" s="21">
        <v>34704</v>
      </c>
      <c r="B364">
        <v>10</v>
      </c>
      <c r="C364" t="s">
        <v>35</v>
      </c>
      <c r="D364" t="s">
        <v>36</v>
      </c>
      <c r="E364" s="5">
        <v>34</v>
      </c>
      <c r="F364" s="18">
        <v>743.99999852180395</v>
      </c>
      <c r="G364" s="1">
        <f t="shared" si="15"/>
        <v>1196.0626647585625</v>
      </c>
      <c r="H364" s="1" cm="1">
        <f t="array" ref="H364">_xlfn.STDEV.P(_xlfn._xlws.FILTER($F$24:$F$1023,$C$24:$C$1023=C364))</f>
        <v>1018.5795252400861</v>
      </c>
      <c r="I364" s="1">
        <f t="shared" si="16"/>
        <v>-0.44381676151423161</v>
      </c>
      <c r="J364" t="str">
        <f t="shared" si="17"/>
        <v>No</v>
      </c>
    </row>
    <row r="365" spans="1:10" x14ac:dyDescent="0.35">
      <c r="A365" s="21">
        <v>34705</v>
      </c>
      <c r="B365">
        <v>41</v>
      </c>
      <c r="C365" t="s">
        <v>44</v>
      </c>
      <c r="D365" t="s">
        <v>36</v>
      </c>
      <c r="E365" s="5">
        <v>30</v>
      </c>
      <c r="F365" s="18">
        <v>231</v>
      </c>
      <c r="G365" s="1">
        <f t="shared" si="15"/>
        <v>421.2029684872478</v>
      </c>
      <c r="H365" s="1" cm="1">
        <f t="array" ref="H365">_xlfn.STDEV.P(_xlfn._xlws.FILTER($F$24:$F$1023,$C$24:$C$1023=C365))</f>
        <v>382.18782718631564</v>
      </c>
      <c r="I365" s="1">
        <f t="shared" si="16"/>
        <v>-0.49766882919199912</v>
      </c>
      <c r="J365" t="str">
        <f t="shared" si="17"/>
        <v>No</v>
      </c>
    </row>
    <row r="366" spans="1:10" x14ac:dyDescent="0.35">
      <c r="A366" s="21">
        <v>34705</v>
      </c>
      <c r="B366">
        <v>47</v>
      </c>
      <c r="C366" t="s">
        <v>72</v>
      </c>
      <c r="D366" t="s">
        <v>31</v>
      </c>
      <c r="E366" s="5">
        <v>30</v>
      </c>
      <c r="F366" s="18">
        <v>171</v>
      </c>
      <c r="G366" s="1">
        <f t="shared" si="15"/>
        <v>268.65999991658776</v>
      </c>
      <c r="H366" s="1" cm="1">
        <f t="array" ref="H366">_xlfn.STDEV.P(_xlfn._xlws.FILTER($F$24:$F$1023,$C$24:$C$1023=C366))</f>
        <v>166.8466651792906</v>
      </c>
      <c r="I366" s="1">
        <f t="shared" si="16"/>
        <v>-0.58532785064444637</v>
      </c>
      <c r="J366" t="str">
        <f t="shared" si="17"/>
        <v>No</v>
      </c>
    </row>
    <row r="367" spans="1:10" x14ac:dyDescent="0.35">
      <c r="A367" s="21">
        <v>34708</v>
      </c>
      <c r="B367">
        <v>74</v>
      </c>
      <c r="C367" t="s">
        <v>94</v>
      </c>
      <c r="D367" t="s">
        <v>59</v>
      </c>
      <c r="E367" s="5">
        <v>30</v>
      </c>
      <c r="F367" s="18">
        <v>240</v>
      </c>
      <c r="G367" s="1">
        <f t="shared" si="15"/>
        <v>279.0624998807906</v>
      </c>
      <c r="H367" s="1" cm="1">
        <f t="array" ref="H367">_xlfn.STDEV.P(_xlfn._xlws.FILTER($F$24:$F$1023,$C$24:$C$1023=C367))</f>
        <v>190.11286714946041</v>
      </c>
      <c r="I367" s="1">
        <f t="shared" si="16"/>
        <v>-0.20547004769582985</v>
      </c>
      <c r="J367" t="str">
        <f t="shared" si="17"/>
        <v>No</v>
      </c>
    </row>
    <row r="368" spans="1:10" x14ac:dyDescent="0.35">
      <c r="A368" s="21">
        <v>34708</v>
      </c>
      <c r="B368">
        <v>75</v>
      </c>
      <c r="C368" t="s">
        <v>54</v>
      </c>
      <c r="D368" t="s">
        <v>34</v>
      </c>
      <c r="E368" s="5">
        <v>28</v>
      </c>
      <c r="F368" s="18">
        <v>152.51999977827001</v>
      </c>
      <c r="G368" s="1">
        <f t="shared" si="15"/>
        <v>439.66611068484627</v>
      </c>
      <c r="H368" s="1" cm="1">
        <f t="array" ref="H368">_xlfn.STDEV.P(_xlfn._xlws.FILTER($F$24:$F$1023,$C$24:$C$1023=C368))</f>
        <v>403.2691862886133</v>
      </c>
      <c r="I368" s="1">
        <f t="shared" si="16"/>
        <v>-0.7120457517452633</v>
      </c>
      <c r="J368" t="str">
        <f t="shared" si="17"/>
        <v>No</v>
      </c>
    </row>
    <row r="369" spans="1:10" x14ac:dyDescent="0.35">
      <c r="A369" s="21">
        <v>34708</v>
      </c>
      <c r="B369">
        <v>30</v>
      </c>
      <c r="C369" t="s">
        <v>91</v>
      </c>
      <c r="D369" t="s">
        <v>36</v>
      </c>
      <c r="E369" s="5">
        <v>28</v>
      </c>
      <c r="F369" s="18">
        <v>434.7</v>
      </c>
      <c r="G369" s="1">
        <f t="shared" si="15"/>
        <v>675.31041632147446</v>
      </c>
      <c r="H369" s="1" cm="1">
        <f t="array" ref="H369">_xlfn.STDEV.P(_xlfn._xlws.FILTER($F$24:$F$1023,$C$24:$C$1023=C369))</f>
        <v>680.80599476123814</v>
      </c>
      <c r="I369" s="1">
        <f t="shared" si="16"/>
        <v>-0.35341994367405311</v>
      </c>
      <c r="J369" t="str">
        <f t="shared" si="17"/>
        <v>No</v>
      </c>
    </row>
    <row r="370" spans="1:10" x14ac:dyDescent="0.35">
      <c r="A370" s="21">
        <v>34709</v>
      </c>
      <c r="B370">
        <v>39</v>
      </c>
      <c r="C370" t="s">
        <v>87</v>
      </c>
      <c r="D370" t="s">
        <v>34</v>
      </c>
      <c r="E370" s="5">
        <v>26</v>
      </c>
      <c r="F370" s="18">
        <v>374.4</v>
      </c>
      <c r="G370" s="1">
        <f t="shared" si="15"/>
        <v>757.35599902152819</v>
      </c>
      <c r="H370" s="1" cm="1">
        <f t="array" ref="H370">_xlfn.STDEV.P(_xlfn._xlws.FILTER($F$24:$F$1023,$C$24:$C$1023=C370))</f>
        <v>742.04552203537753</v>
      </c>
      <c r="I370" s="1">
        <f t="shared" si="16"/>
        <v>-0.5160815443924619</v>
      </c>
      <c r="J370" t="str">
        <f t="shared" si="17"/>
        <v>No</v>
      </c>
    </row>
    <row r="371" spans="1:10" x14ac:dyDescent="0.35">
      <c r="A371" s="21">
        <v>34710</v>
      </c>
      <c r="B371">
        <v>70</v>
      </c>
      <c r="C371" t="s">
        <v>96</v>
      </c>
      <c r="D371" t="s">
        <v>34</v>
      </c>
      <c r="E371" s="5">
        <v>25</v>
      </c>
      <c r="F371" s="18">
        <v>269.99999955296499</v>
      </c>
      <c r="G371" s="1">
        <f t="shared" si="15"/>
        <v>608.35312436870197</v>
      </c>
      <c r="H371" s="1" cm="1">
        <f t="array" ref="H371">_xlfn.STDEV.P(_xlfn._xlws.FILTER($F$24:$F$1023,$C$24:$C$1023=C371))</f>
        <v>412.778144226922</v>
      </c>
      <c r="I371" s="1">
        <f t="shared" si="16"/>
        <v>-0.8196972866609179</v>
      </c>
      <c r="J371" t="str">
        <f t="shared" si="17"/>
        <v>No</v>
      </c>
    </row>
    <row r="372" spans="1:10" x14ac:dyDescent="0.35">
      <c r="A372" s="21">
        <v>34710</v>
      </c>
      <c r="B372">
        <v>29</v>
      </c>
      <c r="C372" t="s">
        <v>20</v>
      </c>
      <c r="D372" t="s">
        <v>21</v>
      </c>
      <c r="E372" s="5">
        <v>24</v>
      </c>
      <c r="F372" s="18">
        <v>2019.59998583793</v>
      </c>
      <c r="G372" s="1">
        <f t="shared" si="15"/>
        <v>4187.4594984071273</v>
      </c>
      <c r="H372" s="1" cm="1">
        <f t="array" ref="H372">_xlfn.STDEV.P(_xlfn._xlws.FILTER($F$24:$F$1023,$C$24:$C$1023=C372))</f>
        <v>4172.1296484054001</v>
      </c>
      <c r="I372" s="1">
        <f t="shared" si="16"/>
        <v>-0.51960502075906467</v>
      </c>
      <c r="J372" t="str">
        <f t="shared" si="17"/>
        <v>No</v>
      </c>
    </row>
    <row r="373" spans="1:10" x14ac:dyDescent="0.35">
      <c r="A373" s="21">
        <v>34710</v>
      </c>
      <c r="B373">
        <v>49</v>
      </c>
      <c r="C373" t="s">
        <v>62</v>
      </c>
      <c r="D373" t="s">
        <v>31</v>
      </c>
      <c r="E373" s="5">
        <v>21</v>
      </c>
      <c r="F373" s="18">
        <v>285.59999799728303</v>
      </c>
      <c r="G373" s="1">
        <f t="shared" si="15"/>
        <v>553.7166660961999</v>
      </c>
      <c r="H373" s="1" cm="1">
        <f t="array" ref="H373">_xlfn.STDEV.P(_xlfn._xlws.FILTER($F$24:$F$1023,$C$24:$C$1023=C373))</f>
        <v>403.17062043068341</v>
      </c>
      <c r="I373" s="1">
        <f t="shared" si="16"/>
        <v>-0.66502035245649505</v>
      </c>
      <c r="J373" t="str">
        <f t="shared" si="17"/>
        <v>No</v>
      </c>
    </row>
    <row r="374" spans="1:10" x14ac:dyDescent="0.35">
      <c r="A374" s="21">
        <v>34711</v>
      </c>
      <c r="B374">
        <v>68</v>
      </c>
      <c r="C374" t="s">
        <v>37</v>
      </c>
      <c r="D374" t="s">
        <v>31</v>
      </c>
      <c r="E374" s="5">
        <v>21</v>
      </c>
      <c r="F374" s="18">
        <v>157.5</v>
      </c>
      <c r="G374" s="1">
        <f t="shared" si="15"/>
        <v>420.40624976158119</v>
      </c>
      <c r="H374" s="1" cm="1">
        <f t="array" ref="H374">_xlfn.STDEV.P(_xlfn._xlws.FILTER($F$24:$F$1023,$C$24:$C$1023=C374))</f>
        <v>298.75654886105377</v>
      </c>
      <c r="I374" s="1">
        <f t="shared" si="16"/>
        <v>-0.8800016292993601</v>
      </c>
      <c r="J374" t="str">
        <f t="shared" si="17"/>
        <v>No</v>
      </c>
    </row>
    <row r="375" spans="1:10" x14ac:dyDescent="0.35">
      <c r="A375" s="21">
        <v>34711</v>
      </c>
      <c r="B375">
        <v>24</v>
      </c>
      <c r="C375" t="s">
        <v>77</v>
      </c>
      <c r="D375" t="s">
        <v>34</v>
      </c>
      <c r="E375" s="5">
        <v>20</v>
      </c>
      <c r="F375" s="18">
        <v>64.799999892711597</v>
      </c>
      <c r="G375" s="1">
        <f t="shared" si="15"/>
        <v>241.30406231107165</v>
      </c>
      <c r="H375" s="1" cm="1">
        <f t="array" ref="H375">_xlfn.STDEV.P(_xlfn._xlws.FILTER($F$24:$F$1023,$C$24:$C$1023=C375))</f>
        <v>221.48324568890894</v>
      </c>
      <c r="I375" s="1">
        <f t="shared" si="16"/>
        <v>-0.79691834869656109</v>
      </c>
      <c r="J375" t="str">
        <f t="shared" si="17"/>
        <v>No</v>
      </c>
    </row>
    <row r="376" spans="1:10" x14ac:dyDescent="0.35">
      <c r="A376" s="21">
        <v>34711</v>
      </c>
      <c r="B376">
        <v>33</v>
      </c>
      <c r="C376" t="s">
        <v>78</v>
      </c>
      <c r="D376" t="s">
        <v>24</v>
      </c>
      <c r="E376" s="5">
        <v>20</v>
      </c>
      <c r="F376" s="18">
        <v>31.9999998807907</v>
      </c>
      <c r="G376" s="1">
        <f t="shared" si="15"/>
        <v>97.166666611035595</v>
      </c>
      <c r="H376" s="1" cm="1">
        <f t="array" ref="H376">_xlfn.STDEV.P(_xlfn._xlws.FILTER($F$24:$F$1023,$C$24:$C$1023=C376))</f>
        <v>72.710766444577601</v>
      </c>
      <c r="I376" s="1">
        <f t="shared" si="16"/>
        <v>-0.89624508056749685</v>
      </c>
      <c r="J376" t="str">
        <f t="shared" si="17"/>
        <v>No</v>
      </c>
    </row>
    <row r="377" spans="1:10" x14ac:dyDescent="0.35">
      <c r="A377" s="21">
        <v>34711</v>
      </c>
      <c r="B377">
        <v>34</v>
      </c>
      <c r="C377" t="s">
        <v>69</v>
      </c>
      <c r="D377" t="s">
        <v>34</v>
      </c>
      <c r="E377" s="5">
        <v>20</v>
      </c>
      <c r="F377" s="18">
        <v>179.19999933242701</v>
      </c>
      <c r="G377" s="1">
        <f t="shared" si="15"/>
        <v>270.78333320468647</v>
      </c>
      <c r="H377" s="1" cm="1">
        <f t="array" ref="H377">_xlfn.STDEV.P(_xlfn._xlws.FILTER($F$24:$F$1023,$C$24:$C$1023=C377))</f>
        <v>154.73057137866886</v>
      </c>
      <c r="I377" s="1">
        <f t="shared" si="16"/>
        <v>-0.59188906921392737</v>
      </c>
      <c r="J377" t="str">
        <f t="shared" si="17"/>
        <v>No</v>
      </c>
    </row>
    <row r="378" spans="1:10" x14ac:dyDescent="0.35">
      <c r="A378" s="21">
        <v>34711</v>
      </c>
      <c r="B378">
        <v>43</v>
      </c>
      <c r="C378" t="s">
        <v>105</v>
      </c>
      <c r="D378" t="s">
        <v>34</v>
      </c>
      <c r="E378" s="5">
        <v>20</v>
      </c>
      <c r="F378" s="18">
        <v>736</v>
      </c>
      <c r="G378" s="1">
        <f t="shared" si="15"/>
        <v>1479.0916657755768</v>
      </c>
      <c r="H378" s="1" cm="1">
        <f t="array" ref="H378">_xlfn.STDEV.P(_xlfn._xlws.FILTER($F$24:$F$1023,$C$24:$C$1023=C378))</f>
        <v>1018.3994924118444</v>
      </c>
      <c r="I378" s="1">
        <f t="shared" si="16"/>
        <v>-0.72966617846178949</v>
      </c>
      <c r="J378" t="str">
        <f t="shared" si="17"/>
        <v>No</v>
      </c>
    </row>
    <row r="379" spans="1:10" x14ac:dyDescent="0.35">
      <c r="A379" s="21">
        <v>34712</v>
      </c>
      <c r="B379">
        <v>76</v>
      </c>
      <c r="C379" t="s">
        <v>55</v>
      </c>
      <c r="D379" t="s">
        <v>34</v>
      </c>
      <c r="E379" s="5">
        <v>18</v>
      </c>
      <c r="F379" s="18">
        <v>220.319998455047</v>
      </c>
      <c r="G379" s="1">
        <f t="shared" si="15"/>
        <v>750.87999908924075</v>
      </c>
      <c r="H379" s="1" cm="1">
        <f t="array" ref="H379">_xlfn.STDEV.P(_xlfn._xlws.FILTER($F$24:$F$1023,$C$24:$C$1023=C379))</f>
        <v>591.87295276549492</v>
      </c>
      <c r="I379" s="1">
        <f t="shared" si="16"/>
        <v>-0.89640859268054129</v>
      </c>
      <c r="J379" t="str">
        <f t="shared" si="17"/>
        <v>No</v>
      </c>
    </row>
    <row r="380" spans="1:10" x14ac:dyDescent="0.35">
      <c r="A380" s="21">
        <v>34712</v>
      </c>
      <c r="B380">
        <v>7</v>
      </c>
      <c r="C380" t="s">
        <v>58</v>
      </c>
      <c r="D380" t="s">
        <v>59</v>
      </c>
      <c r="E380" s="5">
        <v>16</v>
      </c>
      <c r="F380" s="18">
        <v>364.79999971389702</v>
      </c>
      <c r="G380" s="1">
        <f t="shared" si="15"/>
        <v>1374.4846144754144</v>
      </c>
      <c r="H380" s="1" cm="1">
        <f t="array" ref="H380">_xlfn.STDEV.P(_xlfn._xlws.FILTER($F$24:$F$1023,$C$24:$C$1023=C380))</f>
        <v>1619.0920257700639</v>
      </c>
      <c r="I380" s="1">
        <f t="shared" si="16"/>
        <v>-0.62361162842568918</v>
      </c>
      <c r="J380" t="str">
        <f t="shared" si="17"/>
        <v>No</v>
      </c>
    </row>
    <row r="381" spans="1:10" x14ac:dyDescent="0.35">
      <c r="A381" s="21">
        <v>34712</v>
      </c>
      <c r="B381">
        <v>12</v>
      </c>
      <c r="C381" t="s">
        <v>28</v>
      </c>
      <c r="D381" t="s">
        <v>24</v>
      </c>
      <c r="E381" s="5">
        <v>15</v>
      </c>
      <c r="F381" s="18">
        <v>456</v>
      </c>
      <c r="G381" s="1">
        <f t="shared" si="15"/>
        <v>1446.976664129892</v>
      </c>
      <c r="H381" s="1" cm="1">
        <f t="array" ref="H381">_xlfn.STDEV.P(_xlfn._xlws.FILTER($F$24:$F$1023,$C$24:$C$1023=C381))</f>
        <v>1141.5126723089697</v>
      </c>
      <c r="I381" s="1">
        <f t="shared" si="16"/>
        <v>-0.86812585455176394</v>
      </c>
      <c r="J381" t="str">
        <f t="shared" si="17"/>
        <v>No</v>
      </c>
    </row>
    <row r="382" spans="1:10" x14ac:dyDescent="0.35">
      <c r="A382" s="21">
        <v>34712</v>
      </c>
      <c r="B382">
        <v>48</v>
      </c>
      <c r="C382" t="s">
        <v>95</v>
      </c>
      <c r="D382" t="s">
        <v>31</v>
      </c>
      <c r="E382" s="5">
        <v>15</v>
      </c>
      <c r="F382" s="18">
        <v>137.69999977201201</v>
      </c>
      <c r="G382" s="1">
        <f t="shared" si="15"/>
        <v>228.11874894238997</v>
      </c>
      <c r="H382" s="1" cm="1">
        <f t="array" ref="H382">_xlfn.STDEV.P(_xlfn._xlws.FILTER($F$24:$F$1023,$C$24:$C$1023=C382))</f>
        <v>185.91202734618778</v>
      </c>
      <c r="I382" s="1">
        <f t="shared" si="16"/>
        <v>-0.48635233804431988</v>
      </c>
      <c r="J382" t="str">
        <f t="shared" si="17"/>
        <v>No</v>
      </c>
    </row>
    <row r="383" spans="1:10" x14ac:dyDescent="0.35">
      <c r="A383" s="21">
        <v>34712</v>
      </c>
      <c r="B383">
        <v>57</v>
      </c>
      <c r="C383" t="s">
        <v>76</v>
      </c>
      <c r="D383" t="s">
        <v>27</v>
      </c>
      <c r="E383" s="5">
        <v>15</v>
      </c>
      <c r="F383" s="18">
        <v>187.199999302625</v>
      </c>
      <c r="G383" s="1">
        <f t="shared" si="15"/>
        <v>449.84999991059226</v>
      </c>
      <c r="H383" s="1" cm="1">
        <f t="array" ref="H383">_xlfn.STDEV.P(_xlfn._xlws.FILTER($F$24:$F$1023,$C$24:$C$1023=C383))</f>
        <v>362.8341563356899</v>
      </c>
      <c r="I383" s="1">
        <f t="shared" si="16"/>
        <v>-0.72388444147735254</v>
      </c>
      <c r="J383" t="str">
        <f t="shared" si="17"/>
        <v>No</v>
      </c>
    </row>
    <row r="384" spans="1:10" x14ac:dyDescent="0.35">
      <c r="A384" s="21">
        <v>34715</v>
      </c>
      <c r="B384">
        <v>22</v>
      </c>
      <c r="C384" t="s">
        <v>65</v>
      </c>
      <c r="D384" t="s">
        <v>27</v>
      </c>
      <c r="E384" s="5">
        <v>12</v>
      </c>
      <c r="F384" s="18">
        <v>201.6</v>
      </c>
      <c r="G384" s="1">
        <f t="shared" si="15"/>
        <v>769.54499999061227</v>
      </c>
      <c r="H384" s="1" cm="1">
        <f t="array" ref="H384">_xlfn.STDEV.P(_xlfn._xlws.FILTER($F$24:$F$1023,$C$24:$C$1023=C384))</f>
        <v>710.94791313263636</v>
      </c>
      <c r="I384" s="1">
        <f t="shared" si="16"/>
        <v>-0.79885599141586461</v>
      </c>
      <c r="J384" t="str">
        <f t="shared" si="17"/>
        <v>No</v>
      </c>
    </row>
    <row r="385" spans="1:10" x14ac:dyDescent="0.35">
      <c r="A385" s="21">
        <v>34715</v>
      </c>
      <c r="B385">
        <v>35</v>
      </c>
      <c r="C385" t="s">
        <v>49</v>
      </c>
      <c r="D385" t="s">
        <v>34</v>
      </c>
      <c r="E385" s="5">
        <v>8</v>
      </c>
      <c r="F385" s="18">
        <v>115.2</v>
      </c>
      <c r="G385" s="1">
        <f t="shared" si="15"/>
        <v>668.4187490662548</v>
      </c>
      <c r="H385" s="1" cm="1">
        <f t="array" ref="H385">_xlfn.STDEV.P(_xlfn._xlws.FILTER($F$24:$F$1023,$C$24:$C$1023=C385))</f>
        <v>399.80502094786851</v>
      </c>
      <c r="I385" s="1">
        <f t="shared" si="16"/>
        <v>-1.3837213643657322</v>
      </c>
      <c r="J385" t="str">
        <f t="shared" si="17"/>
        <v>No</v>
      </c>
    </row>
    <row r="386" spans="1:10" x14ac:dyDescent="0.35">
      <c r="A386" s="21">
        <v>34715</v>
      </c>
      <c r="B386">
        <v>31</v>
      </c>
      <c r="C386" t="s">
        <v>57</v>
      </c>
      <c r="D386" t="s">
        <v>24</v>
      </c>
      <c r="E386" s="5">
        <v>3</v>
      </c>
      <c r="F386" s="18">
        <v>26.999999955296499</v>
      </c>
      <c r="G386" s="1">
        <f t="shared" si="15"/>
        <v>804.63194329964028</v>
      </c>
      <c r="H386" s="1" cm="1">
        <f t="array" ref="H386">_xlfn.STDEV.P(_xlfn._xlws.FILTER($F$24:$F$1023,$C$24:$C$1023=C386))</f>
        <v>614.0428509528798</v>
      </c>
      <c r="I386" s="1">
        <f t="shared" si="16"/>
        <v>-1.2664131536383889</v>
      </c>
      <c r="J386" t="str">
        <f t="shared" si="17"/>
        <v>No</v>
      </c>
    </row>
    <row r="387" spans="1:10" x14ac:dyDescent="0.35">
      <c r="A387" s="21">
        <v>34715</v>
      </c>
      <c r="B387">
        <v>24</v>
      </c>
      <c r="C387" t="s">
        <v>77</v>
      </c>
      <c r="D387" t="s">
        <v>34</v>
      </c>
      <c r="E387" s="5">
        <v>133</v>
      </c>
      <c r="F387" s="18">
        <v>464.39999978542301</v>
      </c>
      <c r="G387" s="1">
        <f t="shared" si="15"/>
        <v>241.30406231107165</v>
      </c>
      <c r="H387" s="1" cm="1">
        <f t="array" ref="H387">_xlfn.STDEV.P(_xlfn._xlws.FILTER($F$24:$F$1023,$C$24:$C$1023=C387))</f>
        <v>221.48324568890894</v>
      </c>
      <c r="I387" s="1">
        <f t="shared" si="16"/>
        <v>1.0072813263162468</v>
      </c>
      <c r="J387" t="str">
        <f t="shared" si="17"/>
        <v>No</v>
      </c>
    </row>
    <row r="388" spans="1:10" x14ac:dyDescent="0.35">
      <c r="A388" s="21">
        <v>34715</v>
      </c>
      <c r="B388">
        <v>59</v>
      </c>
      <c r="C388" t="s">
        <v>23</v>
      </c>
      <c r="D388" t="s">
        <v>24</v>
      </c>
      <c r="E388" s="5">
        <v>102</v>
      </c>
      <c r="F388" s="18">
        <v>4488</v>
      </c>
      <c r="G388" s="1">
        <f t="shared" si="15"/>
        <v>3036.1222172315302</v>
      </c>
      <c r="H388" s="1" cm="1">
        <f t="array" ref="H388">_xlfn.STDEV.P(_xlfn._xlws.FILTER($F$24:$F$1023,$C$24:$C$1023=C388))</f>
        <v>1907.6459461251163</v>
      </c>
      <c r="I388" s="1">
        <f t="shared" si="16"/>
        <v>0.76108346295473739</v>
      </c>
      <c r="J388" t="str">
        <f t="shared" si="17"/>
        <v>No</v>
      </c>
    </row>
    <row r="389" spans="1:10" x14ac:dyDescent="0.35">
      <c r="A389" s="21">
        <v>34716</v>
      </c>
      <c r="B389">
        <v>70</v>
      </c>
      <c r="C389" t="s">
        <v>96</v>
      </c>
      <c r="D389" t="s">
        <v>34</v>
      </c>
      <c r="E389" s="5">
        <v>72</v>
      </c>
      <c r="F389" s="18">
        <v>791.99999892711605</v>
      </c>
      <c r="G389" s="1">
        <f t="shared" si="15"/>
        <v>608.35312436870197</v>
      </c>
      <c r="H389" s="1" cm="1">
        <f t="array" ref="H389">_xlfn.STDEV.P(_xlfn._xlws.FILTER($F$24:$F$1023,$C$24:$C$1023=C389))</f>
        <v>412.778144226922</v>
      </c>
      <c r="I389" s="1">
        <f t="shared" si="16"/>
        <v>0.44490455012428043</v>
      </c>
      <c r="J389" t="str">
        <f t="shared" si="17"/>
        <v>No</v>
      </c>
    </row>
    <row r="390" spans="1:10" x14ac:dyDescent="0.35">
      <c r="A390" s="21">
        <v>34716</v>
      </c>
      <c r="B390">
        <v>40</v>
      </c>
      <c r="C390" t="s">
        <v>50</v>
      </c>
      <c r="D390" t="s">
        <v>36</v>
      </c>
      <c r="E390" s="5">
        <v>61</v>
      </c>
      <c r="F390" s="18">
        <v>896.7</v>
      </c>
      <c r="G390" s="1">
        <f t="shared" si="15"/>
        <v>966.97823429668517</v>
      </c>
      <c r="H390" s="1" cm="1">
        <f t="array" ref="H390">_xlfn.STDEV.P(_xlfn._xlws.FILTER($F$24:$F$1023,$C$24:$C$1023=C390))</f>
        <v>690.30358265436666</v>
      </c>
      <c r="I390" s="1">
        <f t="shared" si="16"/>
        <v>-0.10180772063568047</v>
      </c>
      <c r="J390" t="str">
        <f t="shared" si="17"/>
        <v>No</v>
      </c>
    </row>
    <row r="391" spans="1:10" x14ac:dyDescent="0.35">
      <c r="A391" s="21">
        <v>34716</v>
      </c>
      <c r="B391">
        <v>2</v>
      </c>
      <c r="C391" t="s">
        <v>33</v>
      </c>
      <c r="D391" t="s">
        <v>34</v>
      </c>
      <c r="E391" s="5">
        <v>60</v>
      </c>
      <c r="F391" s="18">
        <v>790.39999592304196</v>
      </c>
      <c r="G391" s="1">
        <f t="shared" si="15"/>
        <v>816.2273323205095</v>
      </c>
      <c r="H391" s="1" cm="1">
        <f t="array" ref="H391">_xlfn.STDEV.P(_xlfn._xlws.FILTER($F$24:$F$1023,$C$24:$C$1023=C391))</f>
        <v>492.60978417435473</v>
      </c>
      <c r="I391" s="1">
        <f t="shared" si="16"/>
        <v>-5.2429604987963854E-2</v>
      </c>
      <c r="J391" t="str">
        <f t="shared" si="17"/>
        <v>No</v>
      </c>
    </row>
    <row r="392" spans="1:10" x14ac:dyDescent="0.35">
      <c r="A392" s="21">
        <v>34717</v>
      </c>
      <c r="B392">
        <v>60</v>
      </c>
      <c r="C392" t="s">
        <v>29</v>
      </c>
      <c r="D392" t="s">
        <v>24</v>
      </c>
      <c r="E392" s="5">
        <v>60</v>
      </c>
      <c r="F392" s="18">
        <v>1632</v>
      </c>
      <c r="G392" s="1">
        <f t="shared" si="15"/>
        <v>2231.0799975946534</v>
      </c>
      <c r="H392" s="1" cm="1">
        <f t="array" ref="H392">_xlfn.STDEV.P(_xlfn._xlws.FILTER($F$24:$F$1023,$C$24:$C$1023=C392))</f>
        <v>1423.878216599516</v>
      </c>
      <c r="I392" s="1">
        <f t="shared" si="16"/>
        <v>-0.42073822789800591</v>
      </c>
      <c r="J392" t="str">
        <f t="shared" si="17"/>
        <v>No</v>
      </c>
    </row>
    <row r="393" spans="1:10" x14ac:dyDescent="0.35">
      <c r="A393" s="21">
        <v>34717</v>
      </c>
      <c r="B393">
        <v>66</v>
      </c>
      <c r="C393" t="s">
        <v>93</v>
      </c>
      <c r="D393" t="s">
        <v>39</v>
      </c>
      <c r="E393" s="5">
        <v>60</v>
      </c>
      <c r="F393" s="18">
        <v>693.59999513626099</v>
      </c>
      <c r="G393" s="1">
        <f t="shared" si="15"/>
        <v>480.85714213337218</v>
      </c>
      <c r="H393" s="1" cm="1">
        <f t="array" ref="H393">_xlfn.STDEV.P(_xlfn._xlws.FILTER($F$24:$F$1023,$C$24:$C$1023=C393))</f>
        <v>293.59972149137542</v>
      </c>
      <c r="I393" s="1">
        <f t="shared" si="16"/>
        <v>0.72460168532257341</v>
      </c>
      <c r="J393" t="str">
        <f t="shared" si="17"/>
        <v>No</v>
      </c>
    </row>
    <row r="394" spans="1:10" x14ac:dyDescent="0.35">
      <c r="A394" s="21">
        <v>34717</v>
      </c>
      <c r="B394">
        <v>16</v>
      </c>
      <c r="C394" t="s">
        <v>46</v>
      </c>
      <c r="D394" t="s">
        <v>31</v>
      </c>
      <c r="E394" s="5">
        <v>53</v>
      </c>
      <c r="F394" s="18">
        <v>663.72499710023396</v>
      </c>
      <c r="G394" s="1">
        <f t="shared" si="15"/>
        <v>865.92170914875146</v>
      </c>
      <c r="H394" s="1" cm="1">
        <f t="array" ref="H394">_xlfn.STDEV.P(_xlfn._xlws.FILTER($F$24:$F$1023,$C$24:$C$1023=C394))</f>
        <v>598.41848250523049</v>
      </c>
      <c r="I394" s="1">
        <f t="shared" si="16"/>
        <v>-0.33788513884470506</v>
      </c>
      <c r="J394" t="str">
        <f t="shared" si="17"/>
        <v>No</v>
      </c>
    </row>
    <row r="395" spans="1:10" x14ac:dyDescent="0.35">
      <c r="A395" s="21">
        <v>34717</v>
      </c>
      <c r="B395">
        <v>42</v>
      </c>
      <c r="C395" t="s">
        <v>68</v>
      </c>
      <c r="D395" t="s">
        <v>27</v>
      </c>
      <c r="E395" s="5">
        <v>50</v>
      </c>
      <c r="F395" s="18">
        <v>560</v>
      </c>
      <c r="G395" s="1">
        <f t="shared" si="15"/>
        <v>463.02666603386319</v>
      </c>
      <c r="H395" s="1" cm="1">
        <f t="array" ref="H395">_xlfn.STDEV.P(_xlfn._xlws.FILTER($F$24:$F$1023,$C$24:$C$1023=C395))</f>
        <v>366.79232849333272</v>
      </c>
      <c r="I395" s="1">
        <f t="shared" si="16"/>
        <v>0.26438212152493129</v>
      </c>
      <c r="J395" t="str">
        <f t="shared" si="17"/>
        <v>No</v>
      </c>
    </row>
    <row r="396" spans="1:10" x14ac:dyDescent="0.35">
      <c r="A396" s="21">
        <v>34717</v>
      </c>
      <c r="B396">
        <v>56</v>
      </c>
      <c r="C396" t="s">
        <v>26</v>
      </c>
      <c r="D396" t="s">
        <v>27</v>
      </c>
      <c r="E396" s="5">
        <v>50</v>
      </c>
      <c r="F396" s="18">
        <v>1337.59999728202</v>
      </c>
      <c r="G396" s="1">
        <f t="shared" si="15"/>
        <v>2135.3399980738727</v>
      </c>
      <c r="H396" s="1" cm="1">
        <f t="array" ref="H396">_xlfn.STDEV.P(_xlfn._xlws.FILTER($F$24:$F$1023,$C$24:$C$1023=C396))</f>
        <v>1395.3152929627063</v>
      </c>
      <c r="I396" s="1">
        <f t="shared" si="16"/>
        <v>-0.57172741158594509</v>
      </c>
      <c r="J396" t="str">
        <f t="shared" si="17"/>
        <v>No</v>
      </c>
    </row>
    <row r="397" spans="1:10" x14ac:dyDescent="0.35">
      <c r="A397" s="21">
        <v>34718</v>
      </c>
      <c r="B397">
        <v>51</v>
      </c>
      <c r="C397" t="s">
        <v>66</v>
      </c>
      <c r="D397" t="s">
        <v>59</v>
      </c>
      <c r="E397" s="5">
        <v>46</v>
      </c>
      <c r="F397" s="18">
        <v>1950.4</v>
      </c>
      <c r="G397" s="1">
        <f t="shared" si="15"/>
        <v>2098.0933303059123</v>
      </c>
      <c r="H397" s="1" cm="1">
        <f t="array" ref="H397">_xlfn.STDEV.P(_xlfn._xlws.FILTER($F$24:$F$1023,$C$24:$C$1023=C397))</f>
        <v>2225.901859393276</v>
      </c>
      <c r="I397" s="1">
        <f t="shared" si="16"/>
        <v>-6.6352130343325044E-2</v>
      </c>
      <c r="J397" t="str">
        <f t="shared" si="17"/>
        <v>No</v>
      </c>
    </row>
    <row r="398" spans="1:10" x14ac:dyDescent="0.35">
      <c r="A398" s="21">
        <v>34718</v>
      </c>
      <c r="B398">
        <v>76</v>
      </c>
      <c r="C398" t="s">
        <v>55</v>
      </c>
      <c r="D398" t="s">
        <v>34</v>
      </c>
      <c r="E398" s="5">
        <v>42</v>
      </c>
      <c r="F398" s="18">
        <v>514.07999639511104</v>
      </c>
      <c r="G398" s="1">
        <f t="shared" si="15"/>
        <v>750.87999908924075</v>
      </c>
      <c r="H398" s="1" cm="1">
        <f t="array" ref="H398">_xlfn.STDEV.P(_xlfn._xlws.FILTER($F$24:$F$1023,$C$24:$C$1023=C398))</f>
        <v>591.87295276549492</v>
      </c>
      <c r="I398" s="1">
        <f t="shared" si="16"/>
        <v>-0.40008586570427707</v>
      </c>
      <c r="J398" t="str">
        <f t="shared" si="17"/>
        <v>No</v>
      </c>
    </row>
    <row r="399" spans="1:10" x14ac:dyDescent="0.35">
      <c r="A399" s="21">
        <v>34718</v>
      </c>
      <c r="B399">
        <v>64</v>
      </c>
      <c r="C399" t="s">
        <v>53</v>
      </c>
      <c r="D399" t="s">
        <v>27</v>
      </c>
      <c r="E399" s="5">
        <v>38</v>
      </c>
      <c r="F399" s="18">
        <v>1010.8</v>
      </c>
      <c r="G399" s="1">
        <f t="shared" si="15"/>
        <v>1218.6124992739535</v>
      </c>
      <c r="H399" s="1" cm="1">
        <f t="array" ref="H399">_xlfn.STDEV.P(_xlfn._xlws.FILTER($F$24:$F$1023,$C$24:$C$1023=C399))</f>
        <v>865.50625959039769</v>
      </c>
      <c r="I399" s="1">
        <f t="shared" si="16"/>
        <v>-0.24010513727803792</v>
      </c>
      <c r="J399" t="str">
        <f t="shared" si="17"/>
        <v>No</v>
      </c>
    </row>
    <row r="400" spans="1:10" x14ac:dyDescent="0.35">
      <c r="A400" s="21">
        <v>34719</v>
      </c>
      <c r="B400">
        <v>23</v>
      </c>
      <c r="C400" t="s">
        <v>75</v>
      </c>
      <c r="D400" t="s">
        <v>27</v>
      </c>
      <c r="E400" s="5">
        <v>36</v>
      </c>
      <c r="F400" s="18">
        <v>259.2</v>
      </c>
      <c r="G400" s="1">
        <f t="shared" si="15"/>
        <v>369.97499953061327</v>
      </c>
      <c r="H400" s="1" cm="1">
        <f t="array" ref="H400">_xlfn.STDEV.P(_xlfn._xlws.FILTER($F$24:$F$1023,$C$24:$C$1023=C400))</f>
        <v>216.9191244703664</v>
      </c>
      <c r="I400" s="1">
        <f t="shared" si="16"/>
        <v>-0.51067419620599841</v>
      </c>
      <c r="J400" t="str">
        <f t="shared" si="17"/>
        <v>No</v>
      </c>
    </row>
    <row r="401" spans="1:10" x14ac:dyDescent="0.35">
      <c r="A401" s="21">
        <v>34719</v>
      </c>
      <c r="B401">
        <v>21</v>
      </c>
      <c r="C401" t="s">
        <v>90</v>
      </c>
      <c r="D401" t="s">
        <v>31</v>
      </c>
      <c r="E401" s="5">
        <v>35</v>
      </c>
      <c r="F401" s="18">
        <v>238</v>
      </c>
      <c r="G401" s="1">
        <f t="shared" si="15"/>
        <v>475.82352889022366</v>
      </c>
      <c r="H401" s="1" cm="1">
        <f t="array" ref="H401">_xlfn.STDEV.P(_xlfn._xlws.FILTER($F$24:$F$1023,$C$24:$C$1023=C401))</f>
        <v>381.12221783193922</v>
      </c>
      <c r="I401" s="1">
        <f t="shared" si="16"/>
        <v>-0.62400856670889504</v>
      </c>
      <c r="J401" t="str">
        <f t="shared" si="17"/>
        <v>No</v>
      </c>
    </row>
    <row r="402" spans="1:10" x14ac:dyDescent="0.35">
      <c r="A402" s="21">
        <v>34719</v>
      </c>
      <c r="B402">
        <v>31</v>
      </c>
      <c r="C402" t="s">
        <v>57</v>
      </c>
      <c r="D402" t="s">
        <v>24</v>
      </c>
      <c r="E402" s="5">
        <v>35</v>
      </c>
      <c r="F402" s="18">
        <v>297.49999791383698</v>
      </c>
      <c r="G402" s="1">
        <f t="shared" si="15"/>
        <v>804.63194329964028</v>
      </c>
      <c r="H402" s="1" cm="1">
        <f t="array" ref="H402">_xlfn.STDEV.P(_xlfn._xlws.FILTER($F$24:$F$1023,$C$24:$C$1023=C402))</f>
        <v>614.0428509528798</v>
      </c>
      <c r="I402" s="1">
        <f t="shared" si="16"/>
        <v>-0.82589015505811891</v>
      </c>
      <c r="J402" t="str">
        <f t="shared" si="17"/>
        <v>No</v>
      </c>
    </row>
    <row r="403" spans="1:10" x14ac:dyDescent="0.35">
      <c r="A403" s="21">
        <v>34719</v>
      </c>
      <c r="B403">
        <v>34</v>
      </c>
      <c r="C403" t="s">
        <v>69</v>
      </c>
      <c r="D403" t="s">
        <v>34</v>
      </c>
      <c r="E403" s="5">
        <v>35</v>
      </c>
      <c r="F403" s="18">
        <v>372.39999970793701</v>
      </c>
      <c r="G403" s="1">
        <f t="shared" si="15"/>
        <v>270.78333320468647</v>
      </c>
      <c r="H403" s="1" cm="1">
        <f t="array" ref="H403">_xlfn.STDEV.P(_xlfn._xlws.FILTER($F$24:$F$1023,$C$24:$C$1023=C403))</f>
        <v>154.73057137866886</v>
      </c>
      <c r="I403" s="1">
        <f t="shared" si="16"/>
        <v>0.65673296232175238</v>
      </c>
      <c r="J403" t="str">
        <f t="shared" si="17"/>
        <v>No</v>
      </c>
    </row>
    <row r="404" spans="1:10" x14ac:dyDescent="0.35">
      <c r="A404" s="21">
        <v>34722</v>
      </c>
      <c r="B404">
        <v>55</v>
      </c>
      <c r="C404" t="s">
        <v>32</v>
      </c>
      <c r="D404" t="s">
        <v>21</v>
      </c>
      <c r="E404" s="5">
        <v>32</v>
      </c>
      <c r="F404" s="18">
        <v>554.87999911308202</v>
      </c>
      <c r="G404" s="1">
        <f t="shared" si="15"/>
        <v>741.52941061924435</v>
      </c>
      <c r="H404" s="1" cm="1">
        <f t="array" ref="H404">_xlfn.STDEV.P(_xlfn._xlws.FILTER($F$24:$F$1023,$C$24:$C$1023=C404))</f>
        <v>751.70781810256221</v>
      </c>
      <c r="I404" s="1">
        <f t="shared" si="16"/>
        <v>-0.24830047927038598</v>
      </c>
      <c r="J404" t="str">
        <f t="shared" si="17"/>
        <v>No</v>
      </c>
    </row>
    <row r="405" spans="1:10" x14ac:dyDescent="0.35">
      <c r="A405" s="21">
        <v>34722</v>
      </c>
      <c r="B405">
        <v>7</v>
      </c>
      <c r="C405" t="s">
        <v>58</v>
      </c>
      <c r="D405" t="s">
        <v>59</v>
      </c>
      <c r="E405" s="5">
        <v>30</v>
      </c>
      <c r="F405" s="18">
        <v>720</v>
      </c>
      <c r="G405" s="1">
        <f t="shared" si="15"/>
        <v>1374.4846144754144</v>
      </c>
      <c r="H405" s="1" cm="1">
        <f t="array" ref="H405">_xlfn.STDEV.P(_xlfn._xlws.FILTER($F$24:$F$1023,$C$24:$C$1023=C405))</f>
        <v>1619.0920257700639</v>
      </c>
      <c r="I405" s="1">
        <f t="shared" si="16"/>
        <v>-0.40422941010047403</v>
      </c>
      <c r="J405" t="str">
        <f t="shared" si="17"/>
        <v>No</v>
      </c>
    </row>
    <row r="406" spans="1:10" x14ac:dyDescent="0.35">
      <c r="A406" s="21">
        <v>34722</v>
      </c>
      <c r="B406">
        <v>11</v>
      </c>
      <c r="C406" t="s">
        <v>92</v>
      </c>
      <c r="D406" t="s">
        <v>24</v>
      </c>
      <c r="E406" s="5">
        <v>30</v>
      </c>
      <c r="F406" s="18">
        <v>441</v>
      </c>
      <c r="G406" s="1">
        <f t="shared" si="15"/>
        <v>713.50124924937177</v>
      </c>
      <c r="H406" s="1" cm="1">
        <f t="array" ref="H406">_xlfn.STDEV.P(_xlfn._xlws.FILTER($F$24:$F$1023,$C$24:$C$1023=C406))</f>
        <v>610.84195483862857</v>
      </c>
      <c r="I406" s="1">
        <f t="shared" si="16"/>
        <v>-0.44610761767560775</v>
      </c>
      <c r="J406" t="str">
        <f t="shared" si="17"/>
        <v>No</v>
      </c>
    </row>
    <row r="407" spans="1:10" x14ac:dyDescent="0.35">
      <c r="A407" s="21">
        <v>34722</v>
      </c>
      <c r="B407">
        <v>18</v>
      </c>
      <c r="C407" t="s">
        <v>97</v>
      </c>
      <c r="D407" t="s">
        <v>36</v>
      </c>
      <c r="E407" s="5">
        <v>30</v>
      </c>
      <c r="F407" s="18">
        <v>1500</v>
      </c>
      <c r="G407" s="1">
        <f t="shared" si="15"/>
        <v>1806.0267836188079</v>
      </c>
      <c r="H407" s="1" cm="1">
        <f t="array" ref="H407">_xlfn.STDEV.P(_xlfn._xlws.FILTER($F$24:$F$1023,$C$24:$C$1023=C407))</f>
        <v>1173.8753546398934</v>
      </c>
      <c r="I407" s="1">
        <f t="shared" si="16"/>
        <v>-0.26069785212646102</v>
      </c>
      <c r="J407" t="str">
        <f t="shared" si="17"/>
        <v>No</v>
      </c>
    </row>
    <row r="408" spans="1:10" x14ac:dyDescent="0.35">
      <c r="A408" s="21">
        <v>34722</v>
      </c>
      <c r="B408">
        <v>26</v>
      </c>
      <c r="C408" t="s">
        <v>41</v>
      </c>
      <c r="D408" t="s">
        <v>31</v>
      </c>
      <c r="E408" s="5">
        <v>30</v>
      </c>
      <c r="F408" s="18">
        <v>747</v>
      </c>
      <c r="G408" s="1">
        <f t="shared" ref="G408:G471" si="18">AVERAGEIFS($F$24:$F$1023,$C$24:$C$1023,C408)</f>
        <v>1144.2242977664987</v>
      </c>
      <c r="H408" s="1" cm="1">
        <f t="array" ref="H408">_xlfn.STDEV.P(_xlfn._xlws.FILTER($F$24:$F$1023,$C$24:$C$1023=C408))</f>
        <v>593.45127433828816</v>
      </c>
      <c r="I408" s="1">
        <f t="shared" ref="I408:I471" si="19">(F408-G408)/H408</f>
        <v>-0.66934610294571018</v>
      </c>
      <c r="J408" t="str">
        <f t="shared" ref="J408:J471" si="20">IF(ABS(I408)&gt;3,"Yes","No")</f>
        <v>No</v>
      </c>
    </row>
    <row r="409" spans="1:10" x14ac:dyDescent="0.35">
      <c r="A409" s="21">
        <v>34723</v>
      </c>
      <c r="B409">
        <v>38</v>
      </c>
      <c r="C409" t="s">
        <v>85</v>
      </c>
      <c r="D409" t="s">
        <v>34</v>
      </c>
      <c r="E409" s="5">
        <v>30</v>
      </c>
      <c r="F409" s="18">
        <v>6324</v>
      </c>
      <c r="G409" s="1">
        <f t="shared" si="18"/>
        <v>9806.8112419540175</v>
      </c>
      <c r="H409" s="1" cm="1">
        <f t="array" ref="H409">_xlfn.STDEV.P(_xlfn._xlws.FILTER($F$24:$F$1023,$C$24:$C$1023=C409))</f>
        <v>7202.6591157470903</v>
      </c>
      <c r="I409" s="1">
        <f t="shared" si="19"/>
        <v>-0.48354519990257316</v>
      </c>
      <c r="J409" t="str">
        <f t="shared" si="20"/>
        <v>No</v>
      </c>
    </row>
    <row r="410" spans="1:10" x14ac:dyDescent="0.35">
      <c r="A410" s="21">
        <v>34724</v>
      </c>
      <c r="B410">
        <v>45</v>
      </c>
      <c r="C410" t="s">
        <v>60</v>
      </c>
      <c r="D410" t="s">
        <v>36</v>
      </c>
      <c r="E410" s="5">
        <v>30</v>
      </c>
      <c r="F410" s="18">
        <v>205.19999966025301</v>
      </c>
      <c r="G410" s="1">
        <f t="shared" si="18"/>
        <v>386.31749890502516</v>
      </c>
      <c r="H410" s="1" cm="1">
        <f t="array" ref="H410">_xlfn.STDEV.P(_xlfn._xlws.FILTER($F$24:$F$1023,$C$24:$C$1023=C410))</f>
        <v>312.21139977696515</v>
      </c>
      <c r="I410" s="1">
        <f t="shared" si="19"/>
        <v>-0.58011174279400846</v>
      </c>
      <c r="J410" t="str">
        <f t="shared" si="20"/>
        <v>No</v>
      </c>
    </row>
    <row r="411" spans="1:10" x14ac:dyDescent="0.35">
      <c r="A411" s="21">
        <v>34724</v>
      </c>
      <c r="B411">
        <v>47</v>
      </c>
      <c r="C411" t="s">
        <v>72</v>
      </c>
      <c r="D411" t="s">
        <v>31</v>
      </c>
      <c r="E411" s="5">
        <v>30</v>
      </c>
      <c r="F411" s="18">
        <v>228</v>
      </c>
      <c r="G411" s="1">
        <f t="shared" si="18"/>
        <v>268.65999991658776</v>
      </c>
      <c r="H411" s="1" cm="1">
        <f t="array" ref="H411">_xlfn.STDEV.P(_xlfn._xlws.FILTER($F$24:$F$1023,$C$24:$C$1023=C411))</f>
        <v>166.8466651792906</v>
      </c>
      <c r="I411" s="1">
        <f t="shared" si="19"/>
        <v>-0.24369680912048927</v>
      </c>
      <c r="J411" t="str">
        <f t="shared" si="20"/>
        <v>No</v>
      </c>
    </row>
    <row r="412" spans="1:10" x14ac:dyDescent="0.35">
      <c r="A412" s="21">
        <v>34724</v>
      </c>
      <c r="B412">
        <v>77</v>
      </c>
      <c r="C412" t="s">
        <v>107</v>
      </c>
      <c r="D412" t="s">
        <v>39</v>
      </c>
      <c r="E412" s="5">
        <v>30</v>
      </c>
      <c r="F412" s="18">
        <v>296.39999976754098</v>
      </c>
      <c r="G412" s="1">
        <f t="shared" si="18"/>
        <v>384.04888867214282</v>
      </c>
      <c r="H412" s="1" cm="1">
        <f t="array" ref="H412">_xlfn.STDEV.P(_xlfn._xlws.FILTER($F$24:$F$1023,$C$24:$C$1023=C412))</f>
        <v>285.48397450413245</v>
      </c>
      <c r="I412" s="1">
        <f t="shared" si="19"/>
        <v>-0.30701859555108973</v>
      </c>
      <c r="J412" t="str">
        <f t="shared" si="20"/>
        <v>No</v>
      </c>
    </row>
    <row r="413" spans="1:10" x14ac:dyDescent="0.35">
      <c r="A413" s="21">
        <v>34724</v>
      </c>
      <c r="B413">
        <v>53</v>
      </c>
      <c r="C413" t="s">
        <v>25</v>
      </c>
      <c r="D413" t="s">
        <v>21</v>
      </c>
      <c r="E413" s="5">
        <v>28</v>
      </c>
      <c r="F413" s="18">
        <v>733.6</v>
      </c>
      <c r="G413" s="1">
        <f t="shared" si="18"/>
        <v>1198.983570729195</v>
      </c>
      <c r="H413" s="1" cm="1">
        <f t="array" ref="H413">_xlfn.STDEV.P(_xlfn._xlws.FILTER($F$24:$F$1023,$C$24:$C$1023=C413))</f>
        <v>1072.4371089270473</v>
      </c>
      <c r="I413" s="1">
        <f t="shared" si="19"/>
        <v>-0.43394952193961495</v>
      </c>
      <c r="J413" t="str">
        <f t="shared" si="20"/>
        <v>No</v>
      </c>
    </row>
    <row r="414" spans="1:10" x14ac:dyDescent="0.35">
      <c r="A414" s="21">
        <v>34724</v>
      </c>
      <c r="B414">
        <v>19</v>
      </c>
      <c r="C414" t="s">
        <v>71</v>
      </c>
      <c r="D414" t="s">
        <v>31</v>
      </c>
      <c r="E414" s="5">
        <v>26</v>
      </c>
      <c r="F414" s="18">
        <v>189.8</v>
      </c>
      <c r="G414" s="1">
        <f t="shared" si="18"/>
        <v>298.22799978693308</v>
      </c>
      <c r="H414" s="1" cm="1">
        <f t="array" ref="H414">_xlfn.STDEV.P(_xlfn._xlws.FILTER($F$24:$F$1023,$C$24:$C$1023=C414))</f>
        <v>171.84695600806512</v>
      </c>
      <c r="I414" s="1">
        <f t="shared" si="19"/>
        <v>-0.63095676703080106</v>
      </c>
      <c r="J414" t="str">
        <f t="shared" si="20"/>
        <v>No</v>
      </c>
    </row>
    <row r="415" spans="1:10" x14ac:dyDescent="0.35">
      <c r="A415" s="21">
        <v>34724</v>
      </c>
      <c r="B415">
        <v>50</v>
      </c>
      <c r="C415" t="s">
        <v>99</v>
      </c>
      <c r="D415" t="s">
        <v>31</v>
      </c>
      <c r="E415" s="5">
        <v>25</v>
      </c>
      <c r="F415" s="18">
        <v>325</v>
      </c>
      <c r="G415" s="1">
        <f t="shared" si="18"/>
        <v>423.98958315374313</v>
      </c>
      <c r="H415" s="1" cm="1">
        <f t="array" ref="H415">_xlfn.STDEV.P(_xlfn._xlws.FILTER($F$24:$F$1023,$C$24:$C$1023=C415))</f>
        <v>259.32645221818893</v>
      </c>
      <c r="I415" s="1">
        <f t="shared" si="19"/>
        <v>-0.38171803264580384</v>
      </c>
      <c r="J415" t="str">
        <f t="shared" si="20"/>
        <v>No</v>
      </c>
    </row>
    <row r="416" spans="1:10" x14ac:dyDescent="0.35">
      <c r="A416" s="21">
        <v>34724</v>
      </c>
      <c r="B416">
        <v>49</v>
      </c>
      <c r="C416" t="s">
        <v>62</v>
      </c>
      <c r="D416" t="s">
        <v>31</v>
      </c>
      <c r="E416" s="5">
        <v>24</v>
      </c>
      <c r="F416" s="18">
        <v>384</v>
      </c>
      <c r="G416" s="1">
        <f t="shared" si="18"/>
        <v>553.7166660961999</v>
      </c>
      <c r="H416" s="1" cm="1">
        <f t="array" ref="H416">_xlfn.STDEV.P(_xlfn._xlws.FILTER($F$24:$F$1023,$C$24:$C$1023=C416))</f>
        <v>403.17062043068341</v>
      </c>
      <c r="I416" s="1">
        <f t="shared" si="19"/>
        <v>-0.42095494437293468</v>
      </c>
      <c r="J416" t="str">
        <f t="shared" si="20"/>
        <v>No</v>
      </c>
    </row>
    <row r="417" spans="1:10" x14ac:dyDescent="0.35">
      <c r="A417" s="21">
        <v>34725</v>
      </c>
      <c r="B417">
        <v>54</v>
      </c>
      <c r="C417" t="s">
        <v>74</v>
      </c>
      <c r="D417" t="s">
        <v>21</v>
      </c>
      <c r="E417" s="5">
        <v>24</v>
      </c>
      <c r="F417" s="18">
        <v>106.19999999999899</v>
      </c>
      <c r="G417" s="1">
        <f t="shared" si="18"/>
        <v>267.17573495991502</v>
      </c>
      <c r="H417" s="1" cm="1">
        <f t="array" ref="H417">_xlfn.STDEV.P(_xlfn._xlws.FILTER($F$24:$F$1023,$C$24:$C$1023=C417))</f>
        <v>240.69715937238254</v>
      </c>
      <c r="I417" s="1">
        <f t="shared" si="19"/>
        <v>-0.66878950869075482</v>
      </c>
      <c r="J417" t="str">
        <f t="shared" si="20"/>
        <v>No</v>
      </c>
    </row>
    <row r="418" spans="1:10" x14ac:dyDescent="0.35">
      <c r="A418" s="21">
        <v>34725</v>
      </c>
      <c r="B418">
        <v>3</v>
      </c>
      <c r="C418" t="s">
        <v>98</v>
      </c>
      <c r="D418" t="s">
        <v>39</v>
      </c>
      <c r="E418" s="5">
        <v>20</v>
      </c>
      <c r="F418" s="18">
        <v>143.99999976158099</v>
      </c>
      <c r="G418" s="1">
        <f t="shared" si="18"/>
        <v>305.99999994039524</v>
      </c>
      <c r="H418" s="1" cm="1">
        <f t="array" ref="H418">_xlfn.STDEV.P(_xlfn._xlws.FILTER($F$24:$F$1023,$C$24:$C$1023=C418))</f>
        <v>229.809583049472</v>
      </c>
      <c r="I418" s="1">
        <f t="shared" si="19"/>
        <v>-0.70493143945150394</v>
      </c>
      <c r="J418" t="str">
        <f t="shared" si="20"/>
        <v>No</v>
      </c>
    </row>
    <row r="419" spans="1:10" x14ac:dyDescent="0.35">
      <c r="A419" s="21">
        <v>34725</v>
      </c>
      <c r="B419">
        <v>10</v>
      </c>
      <c r="C419" t="s">
        <v>35</v>
      </c>
      <c r="D419" t="s">
        <v>36</v>
      </c>
      <c r="E419" s="5">
        <v>20</v>
      </c>
      <c r="F419" s="18">
        <v>471.19999963045098</v>
      </c>
      <c r="G419" s="1">
        <f t="shared" si="18"/>
        <v>1196.0626647585625</v>
      </c>
      <c r="H419" s="1" cm="1">
        <f t="array" ref="H419">_xlfn.STDEV.P(_xlfn._xlws.FILTER($F$24:$F$1023,$C$24:$C$1023=C419))</f>
        <v>1018.5795252400861</v>
      </c>
      <c r="I419" s="1">
        <f t="shared" si="19"/>
        <v>-0.71164071843801935</v>
      </c>
      <c r="J419" t="str">
        <f t="shared" si="20"/>
        <v>No</v>
      </c>
    </row>
    <row r="420" spans="1:10" x14ac:dyDescent="0.35">
      <c r="A420" s="21">
        <v>34726</v>
      </c>
      <c r="B420">
        <v>39</v>
      </c>
      <c r="C420" t="s">
        <v>87</v>
      </c>
      <c r="D420" t="s">
        <v>34</v>
      </c>
      <c r="E420" s="5">
        <v>20</v>
      </c>
      <c r="F420" s="18">
        <v>216</v>
      </c>
      <c r="G420" s="1">
        <f t="shared" si="18"/>
        <v>757.35599902152819</v>
      </c>
      <c r="H420" s="1" cm="1">
        <f t="array" ref="H420">_xlfn.STDEV.P(_xlfn._xlws.FILTER($F$24:$F$1023,$C$24:$C$1023=C420))</f>
        <v>742.04552203537753</v>
      </c>
      <c r="I420" s="1">
        <f t="shared" si="19"/>
        <v>-0.72954553722880455</v>
      </c>
      <c r="J420" t="str">
        <f t="shared" si="20"/>
        <v>No</v>
      </c>
    </row>
    <row r="421" spans="1:10" x14ac:dyDescent="0.35">
      <c r="A421" s="21">
        <v>34726</v>
      </c>
      <c r="B421">
        <v>73</v>
      </c>
      <c r="C421" t="s">
        <v>73</v>
      </c>
      <c r="D421" t="s">
        <v>36</v>
      </c>
      <c r="E421" s="5">
        <v>20</v>
      </c>
      <c r="F421" s="18">
        <v>191.99999928474401</v>
      </c>
      <c r="G421" s="1">
        <f t="shared" si="18"/>
        <v>360.6818176535042</v>
      </c>
      <c r="H421" s="1" cm="1">
        <f t="array" ref="H421">_xlfn.STDEV.P(_xlfn._xlws.FILTER($F$24:$F$1023,$C$24:$C$1023=C421))</f>
        <v>217.91303731634622</v>
      </c>
      <c r="I421" s="1">
        <f t="shared" si="19"/>
        <v>-0.77407859780267918</v>
      </c>
      <c r="J421" t="str">
        <f t="shared" si="20"/>
        <v>No</v>
      </c>
    </row>
    <row r="422" spans="1:10" x14ac:dyDescent="0.35">
      <c r="A422" s="21">
        <v>34726</v>
      </c>
      <c r="B422">
        <v>28</v>
      </c>
      <c r="C422" t="s">
        <v>70</v>
      </c>
      <c r="D422" t="s">
        <v>59</v>
      </c>
      <c r="E422" s="5">
        <v>18</v>
      </c>
      <c r="F422" s="18">
        <v>655.20000000000005</v>
      </c>
      <c r="G422" s="1">
        <f t="shared" si="18"/>
        <v>1256.1973325099534</v>
      </c>
      <c r="H422" s="1" cm="1">
        <f t="array" ref="H422">_xlfn.STDEV.P(_xlfn._xlws.FILTER($F$24:$F$1023,$C$24:$C$1023=C422))</f>
        <v>782.04414020592731</v>
      </c>
      <c r="I422" s="1">
        <f t="shared" si="19"/>
        <v>-0.76849541044025871</v>
      </c>
      <c r="J422" t="str">
        <f t="shared" si="20"/>
        <v>No</v>
      </c>
    </row>
    <row r="423" spans="1:10" x14ac:dyDescent="0.35">
      <c r="A423" s="21">
        <v>34726</v>
      </c>
      <c r="B423">
        <v>29</v>
      </c>
      <c r="C423" t="s">
        <v>20</v>
      </c>
      <c r="D423" t="s">
        <v>21</v>
      </c>
      <c r="E423" s="5">
        <v>18</v>
      </c>
      <c r="F423" s="18">
        <v>1603.7999973446099</v>
      </c>
      <c r="G423" s="1">
        <f t="shared" si="18"/>
        <v>4187.4594984071273</v>
      </c>
      <c r="H423" s="1" cm="1">
        <f t="array" ref="H423">_xlfn.STDEV.P(_xlfn._xlws.FILTER($F$24:$F$1023,$C$24:$C$1023=C423))</f>
        <v>4172.1296484054001</v>
      </c>
      <c r="I423" s="1">
        <f t="shared" si="19"/>
        <v>-0.61926635047163492</v>
      </c>
      <c r="J423" t="str">
        <f t="shared" si="20"/>
        <v>No</v>
      </c>
    </row>
    <row r="424" spans="1:10" x14ac:dyDescent="0.35">
      <c r="A424" s="21">
        <v>34726</v>
      </c>
      <c r="B424">
        <v>43</v>
      </c>
      <c r="C424" t="s">
        <v>105</v>
      </c>
      <c r="D424" t="s">
        <v>34</v>
      </c>
      <c r="E424" s="5">
        <v>18</v>
      </c>
      <c r="F424" s="18">
        <v>662.4</v>
      </c>
      <c r="G424" s="1">
        <f t="shared" si="18"/>
        <v>1479.0916657755768</v>
      </c>
      <c r="H424" s="1" cm="1">
        <f t="array" ref="H424">_xlfn.STDEV.P(_xlfn._xlws.FILTER($F$24:$F$1023,$C$24:$C$1023=C424))</f>
        <v>1018.3994924118444</v>
      </c>
      <c r="I424" s="1">
        <f t="shared" si="19"/>
        <v>-0.80193644229086447</v>
      </c>
      <c r="J424" t="str">
        <f t="shared" si="20"/>
        <v>No</v>
      </c>
    </row>
    <row r="425" spans="1:10" x14ac:dyDescent="0.35">
      <c r="A425" s="21">
        <v>34729</v>
      </c>
      <c r="B425">
        <v>74</v>
      </c>
      <c r="C425" t="s">
        <v>94</v>
      </c>
      <c r="D425" t="s">
        <v>59</v>
      </c>
      <c r="E425" s="5">
        <v>16</v>
      </c>
      <c r="F425" s="18">
        <v>128</v>
      </c>
      <c r="G425" s="1">
        <f t="shared" si="18"/>
        <v>279.0624998807906</v>
      </c>
      <c r="H425" s="1" cm="1">
        <f t="array" ref="H425">_xlfn.STDEV.P(_xlfn._xlws.FILTER($F$24:$F$1023,$C$24:$C$1023=C425))</f>
        <v>190.11286714946041</v>
      </c>
      <c r="I425" s="1">
        <f t="shared" si="19"/>
        <v>-0.79459377024717792</v>
      </c>
      <c r="J425" t="str">
        <f t="shared" si="20"/>
        <v>No</v>
      </c>
    </row>
    <row r="426" spans="1:10" x14ac:dyDescent="0.35">
      <c r="A426" s="21">
        <v>34729</v>
      </c>
      <c r="B426">
        <v>4</v>
      </c>
      <c r="C426" t="s">
        <v>109</v>
      </c>
      <c r="D426" t="s">
        <v>39</v>
      </c>
      <c r="E426" s="5">
        <v>16</v>
      </c>
      <c r="F426" s="18">
        <v>225.27999916076601</v>
      </c>
      <c r="G426" s="1">
        <f t="shared" si="18"/>
        <v>617.1846144339205</v>
      </c>
      <c r="H426" s="1" cm="1">
        <f t="array" ref="H426">_xlfn.STDEV.P(_xlfn._xlws.FILTER($F$24:$F$1023,$C$24:$C$1023=C426))</f>
        <v>473.65228855534355</v>
      </c>
      <c r="I426" s="1">
        <f t="shared" si="19"/>
        <v>-0.82740994764002429</v>
      </c>
      <c r="J426" t="str">
        <f t="shared" si="20"/>
        <v>No</v>
      </c>
    </row>
    <row r="427" spans="1:10" x14ac:dyDescent="0.35">
      <c r="A427" s="21">
        <v>34730</v>
      </c>
      <c r="B427">
        <v>1</v>
      </c>
      <c r="C427" t="s">
        <v>43</v>
      </c>
      <c r="D427" t="s">
        <v>34</v>
      </c>
      <c r="E427" s="5">
        <v>15</v>
      </c>
      <c r="F427" s="18">
        <v>216</v>
      </c>
      <c r="G427" s="1">
        <f t="shared" si="18"/>
        <v>616.4399990344034</v>
      </c>
      <c r="H427" s="1" cm="1">
        <f t="array" ref="H427">_xlfn.STDEV.P(_xlfn._xlws.FILTER($F$24:$F$1023,$C$24:$C$1023=C427))</f>
        <v>418.64384133965928</v>
      </c>
      <c r="I427" s="1">
        <f t="shared" si="19"/>
        <v>-0.95651711429217823</v>
      </c>
      <c r="J427" t="str">
        <f t="shared" si="20"/>
        <v>No</v>
      </c>
    </row>
    <row r="428" spans="1:10" x14ac:dyDescent="0.35">
      <c r="A428" s="21">
        <v>34730</v>
      </c>
      <c r="B428">
        <v>14</v>
      </c>
      <c r="C428" t="s">
        <v>63</v>
      </c>
      <c r="D428" t="s">
        <v>59</v>
      </c>
      <c r="E428" s="5">
        <v>12</v>
      </c>
      <c r="F428" s="18">
        <v>223.2</v>
      </c>
      <c r="G428" s="1">
        <f t="shared" si="18"/>
        <v>692.7443176133213</v>
      </c>
      <c r="H428" s="1" cm="1">
        <f t="array" ref="H428">_xlfn.STDEV.P(_xlfn._xlws.FILTER($F$24:$F$1023,$C$24:$C$1023=C428))</f>
        <v>446.81220369302434</v>
      </c>
      <c r="I428" s="1">
        <f t="shared" si="19"/>
        <v>-1.0508762154041673</v>
      </c>
      <c r="J428" t="str">
        <f t="shared" si="20"/>
        <v>No</v>
      </c>
    </row>
    <row r="429" spans="1:10" x14ac:dyDescent="0.35">
      <c r="A429" s="21">
        <v>34730</v>
      </c>
      <c r="B429">
        <v>25</v>
      </c>
      <c r="C429" t="s">
        <v>80</v>
      </c>
      <c r="D429" t="s">
        <v>31</v>
      </c>
      <c r="E429" s="5">
        <v>12</v>
      </c>
      <c r="F429" s="18">
        <v>134.4</v>
      </c>
      <c r="G429" s="1">
        <f t="shared" si="18"/>
        <v>394.79999956581707</v>
      </c>
      <c r="H429" s="1" cm="1">
        <f t="array" ref="H429">_xlfn.STDEV.P(_xlfn._xlws.FILTER($F$24:$F$1023,$C$24:$C$1023=C429))</f>
        <v>325.29671032421493</v>
      </c>
      <c r="I429" s="1">
        <f t="shared" si="19"/>
        <v>-0.80049994759025711</v>
      </c>
      <c r="J429" t="str">
        <f t="shared" si="20"/>
        <v>No</v>
      </c>
    </row>
    <row r="430" spans="1:10" x14ac:dyDescent="0.35">
      <c r="A430" s="21">
        <v>34730</v>
      </c>
      <c r="B430">
        <v>33</v>
      </c>
      <c r="C430" t="s">
        <v>78</v>
      </c>
      <c r="D430" t="s">
        <v>24</v>
      </c>
      <c r="E430" s="5">
        <v>12</v>
      </c>
      <c r="F430" s="18">
        <v>24</v>
      </c>
      <c r="G430" s="1">
        <f t="shared" si="18"/>
        <v>97.166666611035595</v>
      </c>
      <c r="H430" s="1" cm="1">
        <f t="array" ref="H430">_xlfn.STDEV.P(_xlfn._xlws.FILTER($F$24:$F$1023,$C$24:$C$1023=C430))</f>
        <v>72.710766444577601</v>
      </c>
      <c r="I430" s="1">
        <f t="shared" si="19"/>
        <v>-1.0062700503481214</v>
      </c>
      <c r="J430" t="str">
        <f t="shared" si="20"/>
        <v>No</v>
      </c>
    </row>
    <row r="431" spans="1:10" x14ac:dyDescent="0.35">
      <c r="A431" s="21">
        <v>34731</v>
      </c>
      <c r="B431">
        <v>71</v>
      </c>
      <c r="C431" t="s">
        <v>40</v>
      </c>
      <c r="D431" t="s">
        <v>24</v>
      </c>
      <c r="E431" s="5">
        <v>12</v>
      </c>
      <c r="F431" s="18">
        <v>206.4</v>
      </c>
      <c r="G431" s="1">
        <f t="shared" si="18"/>
        <v>925.97812405088894</v>
      </c>
      <c r="H431" s="1" cm="1">
        <f t="array" ref="H431">_xlfn.STDEV.P(_xlfn._xlws.FILTER($F$24:$F$1023,$C$24:$C$1023=C431))</f>
        <v>714.20127833080039</v>
      </c>
      <c r="I431" s="1">
        <f t="shared" si="19"/>
        <v>-1.007528473951566</v>
      </c>
      <c r="J431" t="str">
        <f t="shared" si="20"/>
        <v>No</v>
      </c>
    </row>
    <row r="432" spans="1:10" x14ac:dyDescent="0.35">
      <c r="A432" s="21">
        <v>34731</v>
      </c>
      <c r="B432">
        <v>75</v>
      </c>
      <c r="C432" t="s">
        <v>54</v>
      </c>
      <c r="D432" t="s">
        <v>34</v>
      </c>
      <c r="E432" s="5">
        <v>10</v>
      </c>
      <c r="F432" s="18">
        <v>62</v>
      </c>
      <c r="G432" s="1">
        <f t="shared" si="18"/>
        <v>439.66611068484627</v>
      </c>
      <c r="H432" s="1" cm="1">
        <f t="array" ref="H432">_xlfn.STDEV.P(_xlfn._xlws.FILTER($F$24:$F$1023,$C$24:$C$1023=C432))</f>
        <v>403.2691862886133</v>
      </c>
      <c r="I432" s="1">
        <f t="shared" si="19"/>
        <v>-0.93651120275417399</v>
      </c>
      <c r="J432" t="str">
        <f t="shared" si="20"/>
        <v>No</v>
      </c>
    </row>
    <row r="433" spans="1:10" x14ac:dyDescent="0.35">
      <c r="A433" s="21">
        <v>34731</v>
      </c>
      <c r="B433">
        <v>30</v>
      </c>
      <c r="C433" t="s">
        <v>91</v>
      </c>
      <c r="D433" t="s">
        <v>36</v>
      </c>
      <c r="E433" s="5">
        <v>8</v>
      </c>
      <c r="F433" s="18">
        <v>165.6</v>
      </c>
      <c r="G433" s="1">
        <f t="shared" si="18"/>
        <v>675.31041632147446</v>
      </c>
      <c r="H433" s="1" cm="1">
        <f t="array" ref="H433">_xlfn.STDEV.P(_xlfn._xlws.FILTER($F$24:$F$1023,$C$24:$C$1023=C433))</f>
        <v>680.80599476123814</v>
      </c>
      <c r="I433" s="1">
        <f t="shared" si="19"/>
        <v>-0.74868673343605363</v>
      </c>
      <c r="J433" t="str">
        <f t="shared" si="20"/>
        <v>No</v>
      </c>
    </row>
    <row r="434" spans="1:10" x14ac:dyDescent="0.35">
      <c r="A434" s="21">
        <v>34731</v>
      </c>
      <c r="B434">
        <v>46</v>
      </c>
      <c r="C434" t="s">
        <v>64</v>
      </c>
      <c r="D434" t="s">
        <v>36</v>
      </c>
      <c r="E434" s="5">
        <v>5</v>
      </c>
      <c r="F434" s="18">
        <v>48</v>
      </c>
      <c r="G434" s="1">
        <f t="shared" si="18"/>
        <v>364.43999977249348</v>
      </c>
      <c r="H434" s="1" cm="1">
        <f t="array" ref="H434">_xlfn.STDEV.P(_xlfn._xlws.FILTER($F$24:$F$1023,$C$24:$C$1023=C434))</f>
        <v>305.90583899175118</v>
      </c>
      <c r="I434" s="1">
        <f t="shared" si="19"/>
        <v>-1.0344359585141045</v>
      </c>
      <c r="J434" t="str">
        <f t="shared" si="20"/>
        <v>No</v>
      </c>
    </row>
    <row r="435" spans="1:10" x14ac:dyDescent="0.35">
      <c r="A435" s="21">
        <v>34731</v>
      </c>
      <c r="B435">
        <v>44</v>
      </c>
      <c r="C435" t="s">
        <v>52</v>
      </c>
      <c r="D435" t="s">
        <v>39</v>
      </c>
      <c r="E435" s="5">
        <v>2</v>
      </c>
      <c r="F435" s="18">
        <v>26.349999815225601</v>
      </c>
      <c r="G435" s="1">
        <f t="shared" si="18"/>
        <v>644.93035653712445</v>
      </c>
      <c r="H435" s="1" cm="1">
        <f t="array" ref="H435">_xlfn.STDEV.P(_xlfn._xlws.FILTER($F$24:$F$1023,$C$24:$C$1023=C435))</f>
        <v>446.10133348953525</v>
      </c>
      <c r="I435" s="1">
        <f t="shared" si="19"/>
        <v>-1.3866364215573672</v>
      </c>
      <c r="J435" t="str">
        <f t="shared" si="20"/>
        <v>No</v>
      </c>
    </row>
    <row r="436" spans="1:10" x14ac:dyDescent="0.35">
      <c r="A436" s="21">
        <v>34731</v>
      </c>
      <c r="B436">
        <v>13</v>
      </c>
      <c r="C436" t="s">
        <v>56</v>
      </c>
      <c r="D436" t="s">
        <v>36</v>
      </c>
      <c r="E436" s="5">
        <v>1</v>
      </c>
      <c r="F436" s="18">
        <v>4.8</v>
      </c>
      <c r="G436" s="1">
        <f t="shared" si="18"/>
        <v>266.67428511295918</v>
      </c>
      <c r="H436" s="1" cm="1">
        <f t="array" ref="H436">_xlfn.STDEV.P(_xlfn._xlws.FILTER($F$24:$F$1023,$C$24:$C$1023=C436))</f>
        <v>396.84982512631029</v>
      </c>
      <c r="I436" s="1">
        <f t="shared" si="19"/>
        <v>-0.65988257656308458</v>
      </c>
      <c r="J436" t="str">
        <f t="shared" si="20"/>
        <v>No</v>
      </c>
    </row>
    <row r="437" spans="1:10" x14ac:dyDescent="0.35">
      <c r="A437" s="21">
        <v>34731</v>
      </c>
      <c r="B437">
        <v>56</v>
      </c>
      <c r="C437" t="s">
        <v>26</v>
      </c>
      <c r="D437" t="s">
        <v>27</v>
      </c>
      <c r="E437" s="5">
        <v>154</v>
      </c>
      <c r="F437" s="18">
        <v>5517.6</v>
      </c>
      <c r="G437" s="1">
        <f t="shared" si="18"/>
        <v>2135.3399980738727</v>
      </c>
      <c r="H437" s="1" cm="1">
        <f t="array" ref="H437">_xlfn.STDEV.P(_xlfn._xlws.FILTER($F$24:$F$1023,$C$24:$C$1023=C437))</f>
        <v>1395.3152929627063</v>
      </c>
      <c r="I437" s="1">
        <f t="shared" si="19"/>
        <v>2.4240112747166229</v>
      </c>
      <c r="J437" t="str">
        <f t="shared" si="20"/>
        <v>No</v>
      </c>
    </row>
    <row r="438" spans="1:10" x14ac:dyDescent="0.35">
      <c r="A438" s="21">
        <v>34732</v>
      </c>
      <c r="B438">
        <v>75</v>
      </c>
      <c r="C438" t="s">
        <v>54</v>
      </c>
      <c r="D438" t="s">
        <v>34</v>
      </c>
      <c r="E438" s="5">
        <v>122</v>
      </c>
      <c r="F438" s="18">
        <v>861.79999958425697</v>
      </c>
      <c r="G438" s="1">
        <f t="shared" si="18"/>
        <v>439.66611068484627</v>
      </c>
      <c r="H438" s="1" cm="1">
        <f t="array" ref="H438">_xlfn.STDEV.P(_xlfn._xlws.FILTER($F$24:$F$1023,$C$24:$C$1023=C438))</f>
        <v>403.2691862886133</v>
      </c>
      <c r="I438" s="1">
        <f t="shared" si="19"/>
        <v>1.0467794298503537</v>
      </c>
      <c r="J438" t="str">
        <f t="shared" si="20"/>
        <v>No</v>
      </c>
    </row>
    <row r="439" spans="1:10" x14ac:dyDescent="0.35">
      <c r="A439" s="21">
        <v>34732</v>
      </c>
      <c r="B439">
        <v>27</v>
      </c>
      <c r="C439" t="s">
        <v>89</v>
      </c>
      <c r="D439" t="s">
        <v>31</v>
      </c>
      <c r="E439" s="5">
        <v>120</v>
      </c>
      <c r="F439" s="18">
        <v>5268</v>
      </c>
      <c r="G439" s="1">
        <f t="shared" si="18"/>
        <v>1812.1964285714287</v>
      </c>
      <c r="H439" s="1" cm="1">
        <f t="array" ref="H439">_xlfn.STDEV.P(_xlfn._xlws.FILTER($F$24:$F$1023,$C$24:$C$1023=C439))</f>
        <v>1552.1262948215685</v>
      </c>
      <c r="I439" s="1">
        <f t="shared" si="19"/>
        <v>2.2264963765888965</v>
      </c>
      <c r="J439" t="str">
        <f t="shared" si="20"/>
        <v>No</v>
      </c>
    </row>
    <row r="440" spans="1:10" x14ac:dyDescent="0.35">
      <c r="A440" s="21">
        <v>34733</v>
      </c>
      <c r="B440">
        <v>41</v>
      </c>
      <c r="C440" t="s">
        <v>44</v>
      </c>
      <c r="D440" t="s">
        <v>36</v>
      </c>
      <c r="E440" s="5">
        <v>110</v>
      </c>
      <c r="F440" s="18">
        <v>945.29999884963001</v>
      </c>
      <c r="G440" s="1">
        <f t="shared" si="18"/>
        <v>421.2029684872478</v>
      </c>
      <c r="H440" s="1" cm="1">
        <f t="array" ref="H440">_xlfn.STDEV.P(_xlfn._xlws.FILTER($F$24:$F$1023,$C$24:$C$1023=C440))</f>
        <v>382.18782718631564</v>
      </c>
      <c r="I440" s="1">
        <f t="shared" si="19"/>
        <v>1.371307490928763</v>
      </c>
      <c r="J440" t="str">
        <f t="shared" si="20"/>
        <v>No</v>
      </c>
    </row>
    <row r="441" spans="1:10" x14ac:dyDescent="0.35">
      <c r="A441" s="21">
        <v>34733</v>
      </c>
      <c r="B441">
        <v>60</v>
      </c>
      <c r="C441" t="s">
        <v>29</v>
      </c>
      <c r="D441" t="s">
        <v>24</v>
      </c>
      <c r="E441" s="5">
        <v>106</v>
      </c>
      <c r="F441" s="18">
        <v>3097.3999802917201</v>
      </c>
      <c r="G441" s="1">
        <f t="shared" si="18"/>
        <v>2231.0799975946534</v>
      </c>
      <c r="H441" s="1" cm="1">
        <f t="array" ref="H441">_xlfn.STDEV.P(_xlfn._xlws.FILTER($F$24:$F$1023,$C$24:$C$1023=C441))</f>
        <v>1423.878216599516</v>
      </c>
      <c r="I441" s="1">
        <f t="shared" si="19"/>
        <v>0.60842280793226733</v>
      </c>
      <c r="J441" t="str">
        <f t="shared" si="20"/>
        <v>No</v>
      </c>
    </row>
    <row r="442" spans="1:10" x14ac:dyDescent="0.35">
      <c r="A442" s="21">
        <v>34733</v>
      </c>
      <c r="B442">
        <v>25</v>
      </c>
      <c r="C442" t="s">
        <v>80</v>
      </c>
      <c r="D442" t="s">
        <v>31</v>
      </c>
      <c r="E442" s="5">
        <v>78</v>
      </c>
      <c r="F442" s="18">
        <v>865.19999912381104</v>
      </c>
      <c r="G442" s="1">
        <f t="shared" si="18"/>
        <v>394.79999956581707</v>
      </c>
      <c r="H442" s="1" cm="1">
        <f t="array" ref="H442">_xlfn.STDEV.P(_xlfn._xlws.FILTER($F$24:$F$1023,$C$24:$C$1023=C442))</f>
        <v>325.29671032421493</v>
      </c>
      <c r="I442" s="1">
        <f t="shared" si="19"/>
        <v>1.4460644225057127</v>
      </c>
      <c r="J442" t="str">
        <f t="shared" si="20"/>
        <v>No</v>
      </c>
    </row>
    <row r="443" spans="1:10" x14ac:dyDescent="0.35">
      <c r="A443" s="21">
        <v>34733</v>
      </c>
      <c r="B443">
        <v>65</v>
      </c>
      <c r="C443" t="s">
        <v>88</v>
      </c>
      <c r="D443" t="s">
        <v>39</v>
      </c>
      <c r="E443" s="5">
        <v>74</v>
      </c>
      <c r="F443" s="18">
        <v>1468.7499996244901</v>
      </c>
      <c r="G443" s="1">
        <f t="shared" si="18"/>
        <v>745.99111031804887</v>
      </c>
      <c r="H443" s="1" cm="1">
        <f t="array" ref="H443">_xlfn.STDEV.P(_xlfn._xlws.FILTER($F$24:$F$1023,$C$24:$C$1023=C443))</f>
        <v>419.37425156039581</v>
      </c>
      <c r="I443" s="1">
        <f t="shared" si="19"/>
        <v>1.7234221858333469</v>
      </c>
      <c r="J443" t="str">
        <f t="shared" si="20"/>
        <v>No</v>
      </c>
    </row>
    <row r="444" spans="1:10" x14ac:dyDescent="0.35">
      <c r="A444" s="21">
        <v>34733</v>
      </c>
      <c r="B444">
        <v>14</v>
      </c>
      <c r="C444" t="s">
        <v>63</v>
      </c>
      <c r="D444" t="s">
        <v>59</v>
      </c>
      <c r="E444" s="5">
        <v>70</v>
      </c>
      <c r="F444" s="18">
        <v>1627.5</v>
      </c>
      <c r="G444" s="1">
        <f t="shared" si="18"/>
        <v>692.7443176133213</v>
      </c>
      <c r="H444" s="1" cm="1">
        <f t="array" ref="H444">_xlfn.STDEV.P(_xlfn._xlws.FILTER($F$24:$F$1023,$C$24:$C$1023=C444))</f>
        <v>446.81220369302434</v>
      </c>
      <c r="I444" s="1">
        <f t="shared" si="19"/>
        <v>2.0920549498439587</v>
      </c>
      <c r="J444" t="str">
        <f t="shared" si="20"/>
        <v>No</v>
      </c>
    </row>
    <row r="445" spans="1:10" x14ac:dyDescent="0.35">
      <c r="A445" s="21">
        <v>34736</v>
      </c>
      <c r="B445">
        <v>42</v>
      </c>
      <c r="C445" t="s">
        <v>68</v>
      </c>
      <c r="D445" t="s">
        <v>27</v>
      </c>
      <c r="E445" s="5">
        <v>70</v>
      </c>
      <c r="F445" s="18">
        <v>912.79999983310699</v>
      </c>
      <c r="G445" s="1">
        <f t="shared" si="18"/>
        <v>463.02666603386319</v>
      </c>
      <c r="H445" s="1" cm="1">
        <f t="array" ref="H445">_xlfn.STDEV.P(_xlfn._xlws.FILTER($F$24:$F$1023,$C$24:$C$1023=C445))</f>
        <v>366.79232849333272</v>
      </c>
      <c r="I445" s="1">
        <f t="shared" si="19"/>
        <v>1.226234298974493</v>
      </c>
      <c r="J445" t="str">
        <f t="shared" si="20"/>
        <v>No</v>
      </c>
    </row>
    <row r="446" spans="1:10" x14ac:dyDescent="0.35">
      <c r="A446" s="21">
        <v>34737</v>
      </c>
      <c r="B446">
        <v>28</v>
      </c>
      <c r="C446" t="s">
        <v>70</v>
      </c>
      <c r="D446" t="s">
        <v>59</v>
      </c>
      <c r="E446" s="5">
        <v>66</v>
      </c>
      <c r="F446" s="18">
        <v>2991.3599997281999</v>
      </c>
      <c r="G446" s="1">
        <f t="shared" si="18"/>
        <v>1256.1973325099534</v>
      </c>
      <c r="H446" s="1" cm="1">
        <f t="array" ref="H446">_xlfn.STDEV.P(_xlfn._xlws.FILTER($F$24:$F$1023,$C$24:$C$1023=C446))</f>
        <v>782.04414020592731</v>
      </c>
      <c r="I446" s="1">
        <f t="shared" si="19"/>
        <v>2.2187528529544953</v>
      </c>
      <c r="J446" t="str">
        <f t="shared" si="20"/>
        <v>No</v>
      </c>
    </row>
    <row r="447" spans="1:10" x14ac:dyDescent="0.35">
      <c r="A447" s="21">
        <v>34737</v>
      </c>
      <c r="B447">
        <v>59</v>
      </c>
      <c r="C447" t="s">
        <v>23</v>
      </c>
      <c r="D447" t="s">
        <v>24</v>
      </c>
      <c r="E447" s="5">
        <v>64</v>
      </c>
      <c r="F447" s="18">
        <v>2860</v>
      </c>
      <c r="G447" s="1">
        <f t="shared" si="18"/>
        <v>3036.1222172315302</v>
      </c>
      <c r="H447" s="1" cm="1">
        <f t="array" ref="H447">_xlfn.STDEV.P(_xlfn._xlws.FILTER($F$24:$F$1023,$C$24:$C$1023=C447))</f>
        <v>1907.6459461251163</v>
      </c>
      <c r="I447" s="1">
        <f t="shared" si="19"/>
        <v>-9.2324373707435792E-2</v>
      </c>
      <c r="J447" t="str">
        <f t="shared" si="20"/>
        <v>No</v>
      </c>
    </row>
    <row r="448" spans="1:10" x14ac:dyDescent="0.35">
      <c r="A448" s="21">
        <v>34737</v>
      </c>
      <c r="B448">
        <v>21</v>
      </c>
      <c r="C448" t="s">
        <v>90</v>
      </c>
      <c r="D448" t="s">
        <v>31</v>
      </c>
      <c r="E448" s="5">
        <v>52</v>
      </c>
      <c r="F448" s="18">
        <v>439.99999880790699</v>
      </c>
      <c r="G448" s="1">
        <f t="shared" si="18"/>
        <v>475.82352889022366</v>
      </c>
      <c r="H448" s="1" cm="1">
        <f t="array" ref="H448">_xlfn.STDEV.P(_xlfn._xlws.FILTER($F$24:$F$1023,$C$24:$C$1023=C448))</f>
        <v>381.12221783193922</v>
      </c>
      <c r="I448" s="1">
        <f t="shared" si="19"/>
        <v>-9.3994861506902533E-2</v>
      </c>
      <c r="J448" t="str">
        <f t="shared" si="20"/>
        <v>No</v>
      </c>
    </row>
    <row r="449" spans="1:10" x14ac:dyDescent="0.35">
      <c r="A449" s="21">
        <v>34737</v>
      </c>
      <c r="B449">
        <v>4</v>
      </c>
      <c r="C449" t="s">
        <v>109</v>
      </c>
      <c r="D449" t="s">
        <v>39</v>
      </c>
      <c r="E449" s="5">
        <v>50</v>
      </c>
      <c r="F449" s="18">
        <v>934.99999344348896</v>
      </c>
      <c r="G449" s="1">
        <f t="shared" si="18"/>
        <v>617.1846144339205</v>
      </c>
      <c r="H449" s="1" cm="1">
        <f t="array" ref="H449">_xlfn.STDEV.P(_xlfn._xlws.FILTER($F$24:$F$1023,$C$24:$C$1023=C449))</f>
        <v>473.65228855534355</v>
      </c>
      <c r="I449" s="1">
        <f t="shared" si="19"/>
        <v>0.67098879639939402</v>
      </c>
      <c r="J449" t="str">
        <f t="shared" si="20"/>
        <v>No</v>
      </c>
    </row>
    <row r="450" spans="1:10" x14ac:dyDescent="0.35">
      <c r="A450" s="21">
        <v>34737</v>
      </c>
      <c r="B450">
        <v>7</v>
      </c>
      <c r="C450" t="s">
        <v>58</v>
      </c>
      <c r="D450" t="s">
        <v>59</v>
      </c>
      <c r="E450" s="5">
        <v>50</v>
      </c>
      <c r="F450" s="18">
        <v>1274.9999910593001</v>
      </c>
      <c r="G450" s="1">
        <f t="shared" si="18"/>
        <v>1374.4846144754144</v>
      </c>
      <c r="H450" s="1" cm="1">
        <f t="array" ref="H450">_xlfn.STDEV.P(_xlfn._xlws.FILTER($F$24:$F$1023,$C$24:$C$1023=C450))</f>
        <v>1619.0920257700639</v>
      </c>
      <c r="I450" s="1">
        <f t="shared" si="19"/>
        <v>-6.1444699765473801E-2</v>
      </c>
      <c r="J450" t="str">
        <f t="shared" si="20"/>
        <v>No</v>
      </c>
    </row>
    <row r="451" spans="1:10" x14ac:dyDescent="0.35">
      <c r="A451" s="21">
        <v>34737</v>
      </c>
      <c r="B451">
        <v>16</v>
      </c>
      <c r="C451" t="s">
        <v>46</v>
      </c>
      <c r="D451" t="s">
        <v>31</v>
      </c>
      <c r="E451" s="5">
        <v>50</v>
      </c>
      <c r="F451" s="18">
        <v>872.5</v>
      </c>
      <c r="G451" s="1">
        <f t="shared" si="18"/>
        <v>865.92170914875146</v>
      </c>
      <c r="H451" s="1" cm="1">
        <f t="array" ref="H451">_xlfn.STDEV.P(_xlfn._xlws.FILTER($F$24:$F$1023,$C$24:$C$1023=C451))</f>
        <v>598.41848250523049</v>
      </c>
      <c r="I451" s="1">
        <f t="shared" si="19"/>
        <v>1.099279357768005E-2</v>
      </c>
      <c r="J451" t="str">
        <f t="shared" si="20"/>
        <v>No</v>
      </c>
    </row>
    <row r="452" spans="1:10" x14ac:dyDescent="0.35">
      <c r="A452" s="21">
        <v>34737</v>
      </c>
      <c r="B452">
        <v>32</v>
      </c>
      <c r="C452" t="s">
        <v>100</v>
      </c>
      <c r="D452" t="s">
        <v>24</v>
      </c>
      <c r="E452" s="5">
        <v>50</v>
      </c>
      <c r="F452" s="18">
        <v>1279.99999523162</v>
      </c>
      <c r="G452" s="1">
        <f t="shared" si="18"/>
        <v>466.81599877357382</v>
      </c>
      <c r="H452" s="1" cm="1">
        <f t="array" ref="H452">_xlfn.STDEV.P(_xlfn._xlws.FILTER($F$24:$F$1023,$C$24:$C$1023=C452))</f>
        <v>375.91403275144347</v>
      </c>
      <c r="I452" s="1">
        <f t="shared" si="19"/>
        <v>2.1632179849900099</v>
      </c>
      <c r="J452" t="str">
        <f t="shared" si="20"/>
        <v>No</v>
      </c>
    </row>
    <row r="453" spans="1:10" x14ac:dyDescent="0.35">
      <c r="A453" s="21">
        <v>34737</v>
      </c>
      <c r="B453">
        <v>1</v>
      </c>
      <c r="C453" t="s">
        <v>43</v>
      </c>
      <c r="D453" t="s">
        <v>34</v>
      </c>
      <c r="E453" s="5">
        <v>40</v>
      </c>
      <c r="F453" s="18">
        <v>575.99999785423199</v>
      </c>
      <c r="G453" s="1">
        <f t="shared" si="18"/>
        <v>616.4399990344034</v>
      </c>
      <c r="H453" s="1" cm="1">
        <f t="array" ref="H453">_xlfn.STDEV.P(_xlfn._xlws.FILTER($F$24:$F$1023,$C$24:$C$1023=C453))</f>
        <v>418.64384133965928</v>
      </c>
      <c r="I453" s="1">
        <f t="shared" si="19"/>
        <v>-9.6597625921746519E-2</v>
      </c>
      <c r="J453" t="str">
        <f t="shared" si="20"/>
        <v>No</v>
      </c>
    </row>
    <row r="454" spans="1:10" x14ac:dyDescent="0.35">
      <c r="A454" s="21">
        <v>34738</v>
      </c>
      <c r="B454">
        <v>61</v>
      </c>
      <c r="C454" t="s">
        <v>47</v>
      </c>
      <c r="D454" t="s">
        <v>39</v>
      </c>
      <c r="E454" s="5">
        <v>40</v>
      </c>
      <c r="F454" s="18">
        <v>1054.49999872595</v>
      </c>
      <c r="G454" s="1">
        <f t="shared" si="18"/>
        <v>1006.5681796252716</v>
      </c>
      <c r="H454" s="1" cm="1">
        <f t="array" ref="H454">_xlfn.STDEV.P(_xlfn._xlws.FILTER($F$24:$F$1023,$C$24:$C$1023=C454))</f>
        <v>725.97059881034181</v>
      </c>
      <c r="I454" s="1">
        <f t="shared" si="19"/>
        <v>6.6024463220996837E-2</v>
      </c>
      <c r="J454" t="str">
        <f t="shared" si="20"/>
        <v>No</v>
      </c>
    </row>
    <row r="455" spans="1:10" x14ac:dyDescent="0.35">
      <c r="A455" s="21">
        <v>34738</v>
      </c>
      <c r="B455">
        <v>20</v>
      </c>
      <c r="C455" t="s">
        <v>86</v>
      </c>
      <c r="D455" t="s">
        <v>31</v>
      </c>
      <c r="E455" s="5">
        <v>39</v>
      </c>
      <c r="F455" s="18">
        <v>3159</v>
      </c>
      <c r="G455" s="1">
        <f t="shared" si="18"/>
        <v>1755.89999888688</v>
      </c>
      <c r="H455" s="1" cm="1">
        <f t="array" ref="H455">_xlfn.STDEV.P(_xlfn._xlws.FILTER($F$24:$F$1023,$C$24:$C$1023=C455))</f>
        <v>771.3288795750982</v>
      </c>
      <c r="I455" s="1">
        <f t="shared" si="19"/>
        <v>1.8190684133155308</v>
      </c>
      <c r="J455" t="str">
        <f t="shared" si="20"/>
        <v>No</v>
      </c>
    </row>
    <row r="456" spans="1:10" x14ac:dyDescent="0.35">
      <c r="A456" s="21">
        <v>34738</v>
      </c>
      <c r="B456">
        <v>24</v>
      </c>
      <c r="C456" t="s">
        <v>77</v>
      </c>
      <c r="D456" t="s">
        <v>34</v>
      </c>
      <c r="E456" s="5">
        <v>37</v>
      </c>
      <c r="F456" s="18">
        <v>159.74999973177901</v>
      </c>
      <c r="G456" s="1">
        <f t="shared" si="18"/>
        <v>241.30406231107165</v>
      </c>
      <c r="H456" s="1" cm="1">
        <f t="array" ref="H456">_xlfn.STDEV.P(_xlfn._xlws.FILTER($F$24:$F$1023,$C$24:$C$1023=C456))</f>
        <v>221.48324568890894</v>
      </c>
      <c r="I456" s="1">
        <f t="shared" si="19"/>
        <v>-0.36821775085345232</v>
      </c>
      <c r="J456" t="str">
        <f t="shared" si="20"/>
        <v>No</v>
      </c>
    </row>
    <row r="457" spans="1:10" x14ac:dyDescent="0.35">
      <c r="A457" s="21">
        <v>34739</v>
      </c>
      <c r="B457">
        <v>77</v>
      </c>
      <c r="C457" t="s">
        <v>107</v>
      </c>
      <c r="D457" t="s">
        <v>39</v>
      </c>
      <c r="E457" s="5">
        <v>37</v>
      </c>
      <c r="F457" s="18">
        <v>373.87999956607803</v>
      </c>
      <c r="G457" s="1">
        <f t="shared" si="18"/>
        <v>384.04888867214282</v>
      </c>
      <c r="H457" s="1" cm="1">
        <f t="array" ref="H457">_xlfn.STDEV.P(_xlfn._xlws.FILTER($F$24:$F$1023,$C$24:$C$1023=C457))</f>
        <v>285.48397450413245</v>
      </c>
      <c r="I457" s="1">
        <f t="shared" si="19"/>
        <v>-3.5619824628431461E-2</v>
      </c>
      <c r="J457" t="str">
        <f t="shared" si="20"/>
        <v>No</v>
      </c>
    </row>
    <row r="458" spans="1:10" x14ac:dyDescent="0.35">
      <c r="A458" s="21">
        <v>34739</v>
      </c>
      <c r="B458">
        <v>29</v>
      </c>
      <c r="C458" t="s">
        <v>20</v>
      </c>
      <c r="D458" t="s">
        <v>21</v>
      </c>
      <c r="E458" s="5">
        <v>36</v>
      </c>
      <c r="F458" s="18">
        <v>4456.4399999999996</v>
      </c>
      <c r="G458" s="1">
        <f t="shared" si="18"/>
        <v>4187.4594984071273</v>
      </c>
      <c r="H458" s="1" cm="1">
        <f t="array" ref="H458">_xlfn.STDEV.P(_xlfn._xlws.FILTER($F$24:$F$1023,$C$24:$C$1023=C458))</f>
        <v>4172.1296484054001</v>
      </c>
      <c r="I458" s="1">
        <f t="shared" si="19"/>
        <v>6.447079172040529E-2</v>
      </c>
      <c r="J458" t="str">
        <f t="shared" si="20"/>
        <v>No</v>
      </c>
    </row>
    <row r="459" spans="1:10" x14ac:dyDescent="0.35">
      <c r="A459" s="21">
        <v>34740</v>
      </c>
      <c r="B459">
        <v>68</v>
      </c>
      <c r="C459" t="s">
        <v>37</v>
      </c>
      <c r="D459" t="s">
        <v>31</v>
      </c>
      <c r="E459" s="5">
        <v>36</v>
      </c>
      <c r="F459" s="18">
        <v>375</v>
      </c>
      <c r="G459" s="1">
        <f t="shared" si="18"/>
        <v>420.40624976158119</v>
      </c>
      <c r="H459" s="1" cm="1">
        <f t="array" ref="H459">_xlfn.STDEV.P(_xlfn._xlws.FILTER($F$24:$F$1023,$C$24:$C$1023=C459))</f>
        <v>298.75654886105377</v>
      </c>
      <c r="I459" s="1">
        <f t="shared" si="19"/>
        <v>-0.15198411527607655</v>
      </c>
      <c r="J459" t="str">
        <f t="shared" si="20"/>
        <v>No</v>
      </c>
    </row>
    <row r="460" spans="1:10" x14ac:dyDescent="0.35">
      <c r="A460" s="21">
        <v>34740</v>
      </c>
      <c r="B460">
        <v>8</v>
      </c>
      <c r="C460" t="s">
        <v>106</v>
      </c>
      <c r="D460" t="s">
        <v>39</v>
      </c>
      <c r="E460" s="5">
        <v>34</v>
      </c>
      <c r="F460" s="18">
        <v>1299.9999976158099</v>
      </c>
      <c r="G460" s="1">
        <f t="shared" si="18"/>
        <v>1696.6666656732552</v>
      </c>
      <c r="H460" s="1" cm="1">
        <f t="array" ref="H460">_xlfn.STDEV.P(_xlfn._xlws.FILTER($F$24:$F$1023,$C$24:$C$1023=C460))</f>
        <v>1063.4796143238038</v>
      </c>
      <c r="I460" s="1">
        <f t="shared" si="19"/>
        <v>-0.37298944212452945</v>
      </c>
      <c r="J460" t="str">
        <f t="shared" si="20"/>
        <v>No</v>
      </c>
    </row>
    <row r="461" spans="1:10" x14ac:dyDescent="0.35">
      <c r="A461" s="21">
        <v>34740</v>
      </c>
      <c r="B461">
        <v>40</v>
      </c>
      <c r="C461" t="s">
        <v>50</v>
      </c>
      <c r="D461" t="s">
        <v>36</v>
      </c>
      <c r="E461" s="5">
        <v>30</v>
      </c>
      <c r="F461" s="18">
        <v>459.999998629093</v>
      </c>
      <c r="G461" s="1">
        <f t="shared" si="18"/>
        <v>966.97823429668517</v>
      </c>
      <c r="H461" s="1" cm="1">
        <f t="array" ref="H461">_xlfn.STDEV.P(_xlfn._xlws.FILTER($F$24:$F$1023,$C$24:$C$1023=C461))</f>
        <v>690.30358265436666</v>
      </c>
      <c r="I461" s="1">
        <f t="shared" si="19"/>
        <v>-0.73442793635540926</v>
      </c>
      <c r="J461" t="str">
        <f t="shared" si="20"/>
        <v>No</v>
      </c>
    </row>
    <row r="462" spans="1:10" x14ac:dyDescent="0.35">
      <c r="A462" s="21">
        <v>34740</v>
      </c>
      <c r="B462">
        <v>67</v>
      </c>
      <c r="C462" t="s">
        <v>137</v>
      </c>
      <c r="D462" t="s">
        <v>34</v>
      </c>
      <c r="E462" s="5">
        <v>30</v>
      </c>
      <c r="F462" s="18">
        <v>420</v>
      </c>
      <c r="G462" s="1">
        <f t="shared" si="18"/>
        <v>228.66666666666666</v>
      </c>
      <c r="H462" s="1" cm="1">
        <f t="array" ref="H462">_xlfn.STDEV.P(_xlfn._xlws.FILTER($F$24:$F$1023,$C$24:$C$1023=C462))</f>
        <v>170.6367161219674</v>
      </c>
      <c r="I462" s="1">
        <f t="shared" si="19"/>
        <v>1.12129052692606</v>
      </c>
      <c r="J462" t="str">
        <f t="shared" si="20"/>
        <v>No</v>
      </c>
    </row>
    <row r="463" spans="1:10" x14ac:dyDescent="0.35">
      <c r="A463" s="21">
        <v>34743</v>
      </c>
      <c r="B463">
        <v>18</v>
      </c>
      <c r="C463" t="s">
        <v>97</v>
      </c>
      <c r="D463" t="s">
        <v>36</v>
      </c>
      <c r="E463" s="5">
        <v>25</v>
      </c>
      <c r="F463" s="18">
        <v>1406.2499976716899</v>
      </c>
      <c r="G463" s="1">
        <f t="shared" si="18"/>
        <v>1806.0267836188079</v>
      </c>
      <c r="H463" s="1" cm="1">
        <f t="array" ref="H463">_xlfn.STDEV.P(_xlfn._xlws.FILTER($F$24:$F$1023,$C$24:$C$1023=C463))</f>
        <v>1173.8753546398934</v>
      </c>
      <c r="I463" s="1">
        <f t="shared" si="19"/>
        <v>-0.34056152926880084</v>
      </c>
      <c r="J463" t="str">
        <f t="shared" si="20"/>
        <v>No</v>
      </c>
    </row>
    <row r="464" spans="1:10" x14ac:dyDescent="0.35">
      <c r="A464" s="21">
        <v>34744</v>
      </c>
      <c r="B464">
        <v>72</v>
      </c>
      <c r="C464" t="s">
        <v>42</v>
      </c>
      <c r="D464" t="s">
        <v>24</v>
      </c>
      <c r="E464" s="5">
        <v>25</v>
      </c>
      <c r="F464" s="18">
        <v>695</v>
      </c>
      <c r="G464" s="1">
        <f t="shared" si="18"/>
        <v>1435.5521418124422</v>
      </c>
      <c r="H464" s="1" cm="1">
        <f t="array" ref="H464">_xlfn.STDEV.P(_xlfn._xlws.FILTER($F$24:$F$1023,$C$24:$C$1023=C464))</f>
        <v>667.17869564903606</v>
      </c>
      <c r="I464" s="1">
        <f t="shared" si="19"/>
        <v>-1.1099757031240751</v>
      </c>
      <c r="J464" t="str">
        <f t="shared" si="20"/>
        <v>No</v>
      </c>
    </row>
    <row r="465" spans="1:10" x14ac:dyDescent="0.35">
      <c r="A465" s="21">
        <v>34744</v>
      </c>
      <c r="B465">
        <v>49</v>
      </c>
      <c r="C465" t="s">
        <v>62</v>
      </c>
      <c r="D465" t="s">
        <v>31</v>
      </c>
      <c r="E465" s="5">
        <v>25</v>
      </c>
      <c r="F465" s="18">
        <v>500</v>
      </c>
      <c r="G465" s="1">
        <f t="shared" si="18"/>
        <v>553.7166660961999</v>
      </c>
      <c r="H465" s="1" cm="1">
        <f t="array" ref="H465">_xlfn.STDEV.P(_xlfn._xlws.FILTER($F$24:$F$1023,$C$24:$C$1023=C465))</f>
        <v>403.17062043068341</v>
      </c>
      <c r="I465" s="1">
        <f t="shared" si="19"/>
        <v>-0.13323556671569359</v>
      </c>
      <c r="J465" t="str">
        <f t="shared" si="20"/>
        <v>No</v>
      </c>
    </row>
    <row r="466" spans="1:10" x14ac:dyDescent="0.35">
      <c r="A466" s="21">
        <v>34744</v>
      </c>
      <c r="B466">
        <v>44</v>
      </c>
      <c r="C466" t="s">
        <v>52</v>
      </c>
      <c r="D466" t="s">
        <v>39</v>
      </c>
      <c r="E466" s="5">
        <v>24</v>
      </c>
      <c r="F466" s="18">
        <v>372.67499861419202</v>
      </c>
      <c r="G466" s="1">
        <f t="shared" si="18"/>
        <v>644.93035653712445</v>
      </c>
      <c r="H466" s="1" cm="1">
        <f t="array" ref="H466">_xlfn.STDEV.P(_xlfn._xlws.FILTER($F$24:$F$1023,$C$24:$C$1023=C466))</f>
        <v>446.10133348953525</v>
      </c>
      <c r="I466" s="1">
        <f t="shared" si="19"/>
        <v>-0.61029935910137567</v>
      </c>
      <c r="J466" t="str">
        <f t="shared" si="20"/>
        <v>No</v>
      </c>
    </row>
    <row r="467" spans="1:10" x14ac:dyDescent="0.35">
      <c r="A467" s="21">
        <v>34744</v>
      </c>
      <c r="B467">
        <v>45</v>
      </c>
      <c r="C467" t="s">
        <v>60</v>
      </c>
      <c r="D467" t="s">
        <v>36</v>
      </c>
      <c r="E467" s="5">
        <v>21</v>
      </c>
      <c r="F467" s="18">
        <v>199.5</v>
      </c>
      <c r="G467" s="1">
        <f t="shared" si="18"/>
        <v>386.31749890502516</v>
      </c>
      <c r="H467" s="1" cm="1">
        <f t="array" ref="H467">_xlfn.STDEV.P(_xlfn._xlws.FILTER($F$24:$F$1023,$C$24:$C$1023=C467))</f>
        <v>312.21139977696515</v>
      </c>
      <c r="I467" s="1">
        <f t="shared" si="19"/>
        <v>-0.59836860229473432</v>
      </c>
      <c r="J467" t="str">
        <f t="shared" si="20"/>
        <v>No</v>
      </c>
    </row>
    <row r="468" spans="1:10" x14ac:dyDescent="0.35">
      <c r="A468" s="21">
        <v>34744</v>
      </c>
      <c r="B468">
        <v>53</v>
      </c>
      <c r="C468" t="s">
        <v>25</v>
      </c>
      <c r="D468" t="s">
        <v>21</v>
      </c>
      <c r="E468" s="5">
        <v>21</v>
      </c>
      <c r="F468" s="18">
        <v>688.8</v>
      </c>
      <c r="G468" s="1">
        <f t="shared" si="18"/>
        <v>1198.983570729195</v>
      </c>
      <c r="H468" s="1" cm="1">
        <f t="array" ref="H468">_xlfn.STDEV.P(_xlfn._xlws.FILTER($F$24:$F$1023,$C$24:$C$1023=C468))</f>
        <v>1072.4371089270473</v>
      </c>
      <c r="I468" s="1">
        <f t="shared" si="19"/>
        <v>-0.475723533326466</v>
      </c>
      <c r="J468" t="str">
        <f t="shared" si="20"/>
        <v>No</v>
      </c>
    </row>
    <row r="469" spans="1:10" x14ac:dyDescent="0.35">
      <c r="A469" s="21">
        <v>34745</v>
      </c>
      <c r="B469">
        <v>70</v>
      </c>
      <c r="C469" t="s">
        <v>96</v>
      </c>
      <c r="D469" t="s">
        <v>34</v>
      </c>
      <c r="E469" s="5">
        <v>20</v>
      </c>
      <c r="F469" s="18">
        <v>278.99999968707499</v>
      </c>
      <c r="G469" s="1">
        <f t="shared" si="18"/>
        <v>608.35312436870197</v>
      </c>
      <c r="H469" s="1" cm="1">
        <f t="array" ref="H469">_xlfn.STDEV.P(_xlfn._xlws.FILTER($F$24:$F$1023,$C$24:$C$1023=C469))</f>
        <v>412.778144226922</v>
      </c>
      <c r="I469" s="1">
        <f t="shared" si="19"/>
        <v>-0.79789380636530827</v>
      </c>
      <c r="J469" t="str">
        <f t="shared" si="20"/>
        <v>No</v>
      </c>
    </row>
    <row r="470" spans="1:10" x14ac:dyDescent="0.35">
      <c r="A470" s="21">
        <v>34745</v>
      </c>
      <c r="B470">
        <v>30</v>
      </c>
      <c r="C470" t="s">
        <v>91</v>
      </c>
      <c r="D470" t="s">
        <v>36</v>
      </c>
      <c r="E470" s="5">
        <v>20</v>
      </c>
      <c r="F470" s="18">
        <v>414.239998456835</v>
      </c>
      <c r="G470" s="1">
        <f t="shared" si="18"/>
        <v>675.31041632147446</v>
      </c>
      <c r="H470" s="1" cm="1">
        <f t="array" ref="H470">_xlfn.STDEV.P(_xlfn._xlws.FILTER($F$24:$F$1023,$C$24:$C$1023=C470))</f>
        <v>680.80599476123814</v>
      </c>
      <c r="I470" s="1">
        <f t="shared" si="19"/>
        <v>-0.38347256027937604</v>
      </c>
      <c r="J470" t="str">
        <f t="shared" si="20"/>
        <v>No</v>
      </c>
    </row>
    <row r="471" spans="1:10" x14ac:dyDescent="0.35">
      <c r="A471" s="21">
        <v>34746</v>
      </c>
      <c r="B471">
        <v>31</v>
      </c>
      <c r="C471" t="s">
        <v>57</v>
      </c>
      <c r="D471" t="s">
        <v>24</v>
      </c>
      <c r="E471" s="5">
        <v>20</v>
      </c>
      <c r="F471" s="18">
        <v>189.99999985098799</v>
      </c>
      <c r="G471" s="1">
        <f t="shared" si="18"/>
        <v>804.63194329964028</v>
      </c>
      <c r="H471" s="1" cm="1">
        <f t="array" ref="H471">_xlfn.STDEV.P(_xlfn._xlws.FILTER($F$24:$F$1023,$C$24:$C$1023=C471))</f>
        <v>614.0428509528798</v>
      </c>
      <c r="I471" s="1">
        <f t="shared" si="19"/>
        <v>-1.0009593670781416</v>
      </c>
      <c r="J471" t="str">
        <f t="shared" si="20"/>
        <v>No</v>
      </c>
    </row>
    <row r="472" spans="1:10" x14ac:dyDescent="0.35">
      <c r="A472" s="21">
        <v>34746</v>
      </c>
      <c r="B472">
        <v>54</v>
      </c>
      <c r="C472" t="s">
        <v>74</v>
      </c>
      <c r="D472" t="s">
        <v>21</v>
      </c>
      <c r="E472" s="5">
        <v>20</v>
      </c>
      <c r="F472" s="18">
        <v>149</v>
      </c>
      <c r="G472" s="1">
        <f t="shared" ref="G472:G535" si="21">AVERAGEIFS($F$24:$F$1023,$C$24:$C$1023,C472)</f>
        <v>267.17573495991502</v>
      </c>
      <c r="H472" s="1" cm="1">
        <f t="array" ref="H472">_xlfn.STDEV.P(_xlfn._xlws.FILTER($F$24:$F$1023,$C$24:$C$1023=C472))</f>
        <v>240.69715937238254</v>
      </c>
      <c r="I472" s="1">
        <f t="shared" ref="I472:I535" si="22">(F472-G472)/H472</f>
        <v>-0.49097270307658825</v>
      </c>
      <c r="J472" t="str">
        <f t="shared" ref="J472:J535" si="23">IF(ABS(I472)&gt;3,"Yes","No")</f>
        <v>No</v>
      </c>
    </row>
    <row r="473" spans="1:10" x14ac:dyDescent="0.35">
      <c r="A473" s="21">
        <v>34746</v>
      </c>
      <c r="B473">
        <v>9</v>
      </c>
      <c r="C473" t="s">
        <v>108</v>
      </c>
      <c r="D473" t="s">
        <v>21</v>
      </c>
      <c r="E473" s="5">
        <v>16</v>
      </c>
      <c r="F473" s="18">
        <v>1319.19999074935</v>
      </c>
      <c r="G473" s="1">
        <f t="shared" si="21"/>
        <v>1445.2999976873359</v>
      </c>
      <c r="H473" s="1" cm="1">
        <f t="array" ref="H473">_xlfn.STDEV.P(_xlfn._xlws.FILTER($F$24:$F$1023,$C$24:$C$1023=C473))</f>
        <v>1174.8778389736819</v>
      </c>
      <c r="I473" s="1">
        <f t="shared" si="22"/>
        <v>-0.10733031363340798</v>
      </c>
      <c r="J473" t="str">
        <f t="shared" si="23"/>
        <v>No</v>
      </c>
    </row>
    <row r="474" spans="1:10" x14ac:dyDescent="0.35">
      <c r="A474" s="21">
        <v>34746</v>
      </c>
      <c r="B474">
        <v>10</v>
      </c>
      <c r="C474" t="s">
        <v>35</v>
      </c>
      <c r="D474" t="s">
        <v>36</v>
      </c>
      <c r="E474" s="5">
        <v>16</v>
      </c>
      <c r="F474" s="18">
        <v>471.19999963045098</v>
      </c>
      <c r="G474" s="1">
        <f t="shared" si="21"/>
        <v>1196.0626647585625</v>
      </c>
      <c r="H474" s="1" cm="1">
        <f t="array" ref="H474">_xlfn.STDEV.P(_xlfn._xlws.FILTER($F$24:$F$1023,$C$24:$C$1023=C474))</f>
        <v>1018.5795252400861</v>
      </c>
      <c r="I474" s="1">
        <f t="shared" si="22"/>
        <v>-0.71164071843801935</v>
      </c>
      <c r="J474" t="str">
        <f t="shared" si="23"/>
        <v>No</v>
      </c>
    </row>
    <row r="475" spans="1:10" x14ac:dyDescent="0.35">
      <c r="A475" s="21">
        <v>34746</v>
      </c>
      <c r="B475">
        <v>33</v>
      </c>
      <c r="C475" t="s">
        <v>78</v>
      </c>
      <c r="D475" t="s">
        <v>24</v>
      </c>
      <c r="E475" s="5">
        <v>16</v>
      </c>
      <c r="F475" s="18">
        <v>33.9999997615814</v>
      </c>
      <c r="G475" s="1">
        <f t="shared" si="21"/>
        <v>97.166666611035595</v>
      </c>
      <c r="H475" s="1" cm="1">
        <f t="array" ref="H475">_xlfn.STDEV.P(_xlfn._xlws.FILTER($F$24:$F$1023,$C$24:$C$1023=C475))</f>
        <v>72.710766444577601</v>
      </c>
      <c r="I475" s="1">
        <f t="shared" si="22"/>
        <v>-0.86873883935196561</v>
      </c>
      <c r="J475" t="str">
        <f t="shared" si="23"/>
        <v>No</v>
      </c>
    </row>
    <row r="476" spans="1:10" x14ac:dyDescent="0.35">
      <c r="A476" s="21">
        <v>34746</v>
      </c>
      <c r="B476">
        <v>38</v>
      </c>
      <c r="C476" t="s">
        <v>85</v>
      </c>
      <c r="D476" t="s">
        <v>34</v>
      </c>
      <c r="E476" s="5">
        <v>15</v>
      </c>
      <c r="F476" s="18">
        <v>3952.5</v>
      </c>
      <c r="G476" s="1">
        <f t="shared" si="21"/>
        <v>9806.8112419540175</v>
      </c>
      <c r="H476" s="1" cm="1">
        <f t="array" ref="H476">_xlfn.STDEV.P(_xlfn._xlws.FILTER($F$24:$F$1023,$C$24:$C$1023=C476))</f>
        <v>7202.6591157470903</v>
      </c>
      <c r="I476" s="1">
        <f t="shared" si="22"/>
        <v>-0.81279859949984368</v>
      </c>
      <c r="J476" t="str">
        <f t="shared" si="23"/>
        <v>No</v>
      </c>
    </row>
    <row r="477" spans="1:10" x14ac:dyDescent="0.35">
      <c r="A477" s="21">
        <v>34746</v>
      </c>
      <c r="B477">
        <v>43</v>
      </c>
      <c r="C477" t="s">
        <v>105</v>
      </c>
      <c r="D477" t="s">
        <v>34</v>
      </c>
      <c r="E477" s="5">
        <v>15</v>
      </c>
      <c r="F477" s="18">
        <v>586.49999588727906</v>
      </c>
      <c r="G477" s="1">
        <f t="shared" si="21"/>
        <v>1479.0916657755768</v>
      </c>
      <c r="H477" s="1" cm="1">
        <f t="array" ref="H477">_xlfn.STDEV.P(_xlfn._xlws.FILTER($F$24:$F$1023,$C$24:$C$1023=C477))</f>
        <v>1018.3994924118444</v>
      </c>
      <c r="I477" s="1">
        <f t="shared" si="22"/>
        <v>-0.8764651559030141</v>
      </c>
      <c r="J477" t="str">
        <f t="shared" si="23"/>
        <v>No</v>
      </c>
    </row>
    <row r="478" spans="1:10" x14ac:dyDescent="0.35">
      <c r="A478" s="21">
        <v>34747</v>
      </c>
      <c r="B478">
        <v>48</v>
      </c>
      <c r="C478" t="s">
        <v>95</v>
      </c>
      <c r="D478" t="s">
        <v>31</v>
      </c>
      <c r="E478" s="5">
        <v>15</v>
      </c>
      <c r="F478" s="18">
        <v>162.562498860061</v>
      </c>
      <c r="G478" s="1">
        <f t="shared" si="21"/>
        <v>228.11874894238997</v>
      </c>
      <c r="H478" s="1" cm="1">
        <f t="array" ref="H478">_xlfn.STDEV.P(_xlfn._xlws.FILTER($F$24:$F$1023,$C$24:$C$1023=C478))</f>
        <v>185.91202734618778</v>
      </c>
      <c r="I478" s="1">
        <f t="shared" si="22"/>
        <v>-0.35261973643187877</v>
      </c>
      <c r="J478" t="str">
        <f t="shared" si="23"/>
        <v>No</v>
      </c>
    </row>
    <row r="479" spans="1:10" x14ac:dyDescent="0.35">
      <c r="A479" s="21">
        <v>34747</v>
      </c>
      <c r="B479">
        <v>2</v>
      </c>
      <c r="C479" t="s">
        <v>33</v>
      </c>
      <c r="D479" t="s">
        <v>34</v>
      </c>
      <c r="E479" s="5">
        <v>12</v>
      </c>
      <c r="F479" s="18">
        <v>228</v>
      </c>
      <c r="G479" s="1">
        <f t="shared" si="21"/>
        <v>816.2273323205095</v>
      </c>
      <c r="H479" s="1" cm="1">
        <f t="array" ref="H479">_xlfn.STDEV.P(_xlfn._xlws.FILTER($F$24:$F$1023,$C$24:$C$1023=C479))</f>
        <v>492.60978417435473</v>
      </c>
      <c r="I479" s="1">
        <f t="shared" si="22"/>
        <v>-1.1941040377555956</v>
      </c>
      <c r="J479" t="str">
        <f t="shared" si="23"/>
        <v>No</v>
      </c>
    </row>
    <row r="480" spans="1:10" x14ac:dyDescent="0.35">
      <c r="A480" s="21">
        <v>34747</v>
      </c>
      <c r="B480">
        <v>15</v>
      </c>
      <c r="C480" t="s">
        <v>67</v>
      </c>
      <c r="D480" t="s">
        <v>39</v>
      </c>
      <c r="E480" s="5">
        <v>12</v>
      </c>
      <c r="F480" s="18">
        <v>176.699999861419</v>
      </c>
      <c r="G480" s="1">
        <f t="shared" si="21"/>
        <v>297.47083326211816</v>
      </c>
      <c r="H480" s="1" cm="1">
        <f t="array" ref="H480">_xlfn.STDEV.P(_xlfn._xlws.FILTER($F$24:$F$1023,$C$24:$C$1023=C480))</f>
        <v>233.0248647367591</v>
      </c>
      <c r="I480" s="1">
        <f t="shared" si="22"/>
        <v>-0.51827444911138643</v>
      </c>
      <c r="J480" t="str">
        <f t="shared" si="23"/>
        <v>No</v>
      </c>
    </row>
    <row r="481" spans="1:10" x14ac:dyDescent="0.35">
      <c r="A481" s="21">
        <v>34747</v>
      </c>
      <c r="B481">
        <v>69</v>
      </c>
      <c r="C481" t="s">
        <v>48</v>
      </c>
      <c r="D481" t="s">
        <v>24</v>
      </c>
      <c r="E481" s="5">
        <v>10</v>
      </c>
      <c r="F481" s="18">
        <v>259.19999957084599</v>
      </c>
      <c r="G481" s="1">
        <f t="shared" si="21"/>
        <v>1357.9971411485737</v>
      </c>
      <c r="H481" s="1" cm="1">
        <f t="array" ref="H481">_xlfn.STDEV.P(_xlfn._xlws.FILTER($F$24:$F$1023,$C$24:$C$1023=C481))</f>
        <v>932.67339638785802</v>
      </c>
      <c r="I481" s="1">
        <f t="shared" si="22"/>
        <v>-1.1781156681784308</v>
      </c>
      <c r="J481" t="str">
        <f t="shared" si="23"/>
        <v>No</v>
      </c>
    </row>
    <row r="482" spans="1:10" x14ac:dyDescent="0.35">
      <c r="A482" s="21">
        <v>34750</v>
      </c>
      <c r="B482">
        <v>13</v>
      </c>
      <c r="C482" t="s">
        <v>56</v>
      </c>
      <c r="D482" t="s">
        <v>36</v>
      </c>
      <c r="E482" s="5">
        <v>10</v>
      </c>
      <c r="F482" s="18">
        <v>60</v>
      </c>
      <c r="G482" s="1">
        <f t="shared" si="21"/>
        <v>266.67428511295918</v>
      </c>
      <c r="H482" s="1" cm="1">
        <f t="array" ref="H482">_xlfn.STDEV.P(_xlfn._xlws.FILTER($F$24:$F$1023,$C$24:$C$1023=C482))</f>
        <v>396.84982512631029</v>
      </c>
      <c r="I482" s="1">
        <f t="shared" si="22"/>
        <v>-0.52078713918338859</v>
      </c>
      <c r="J482" t="str">
        <f t="shared" si="23"/>
        <v>No</v>
      </c>
    </row>
    <row r="483" spans="1:10" x14ac:dyDescent="0.35">
      <c r="A483" s="21">
        <v>34750</v>
      </c>
      <c r="B483">
        <v>23</v>
      </c>
      <c r="C483" t="s">
        <v>75</v>
      </c>
      <c r="D483" t="s">
        <v>27</v>
      </c>
      <c r="E483" s="5">
        <v>10</v>
      </c>
      <c r="F483" s="18">
        <v>72</v>
      </c>
      <c r="G483" s="1">
        <f t="shared" si="21"/>
        <v>369.97499953061327</v>
      </c>
      <c r="H483" s="1" cm="1">
        <f t="array" ref="H483">_xlfn.STDEV.P(_xlfn._xlws.FILTER($F$24:$F$1023,$C$24:$C$1023=C483))</f>
        <v>216.9191244703664</v>
      </c>
      <c r="I483" s="1">
        <f t="shared" si="22"/>
        <v>-1.373668643823611</v>
      </c>
      <c r="J483" t="str">
        <f t="shared" si="23"/>
        <v>No</v>
      </c>
    </row>
    <row r="484" spans="1:10" x14ac:dyDescent="0.35">
      <c r="A484" s="21">
        <v>34751</v>
      </c>
      <c r="B484">
        <v>39</v>
      </c>
      <c r="C484" t="s">
        <v>87</v>
      </c>
      <c r="D484" t="s">
        <v>34</v>
      </c>
      <c r="E484" s="5">
        <v>10</v>
      </c>
      <c r="F484" s="18">
        <v>180</v>
      </c>
      <c r="G484" s="1">
        <f t="shared" si="21"/>
        <v>757.35599902152819</v>
      </c>
      <c r="H484" s="1" cm="1">
        <f t="array" ref="H484">_xlfn.STDEV.P(_xlfn._xlws.FILTER($F$24:$F$1023,$C$24:$C$1023=C484))</f>
        <v>742.04552203537753</v>
      </c>
      <c r="I484" s="1">
        <f t="shared" si="22"/>
        <v>-0.77806008105524604</v>
      </c>
      <c r="J484" t="str">
        <f t="shared" si="23"/>
        <v>No</v>
      </c>
    </row>
    <row r="485" spans="1:10" x14ac:dyDescent="0.35">
      <c r="A485" s="21">
        <v>34751</v>
      </c>
      <c r="B485">
        <v>66</v>
      </c>
      <c r="C485" t="s">
        <v>93</v>
      </c>
      <c r="D485" t="s">
        <v>39</v>
      </c>
      <c r="E485" s="5">
        <v>10</v>
      </c>
      <c r="F485" s="18">
        <v>122.39999979734399</v>
      </c>
      <c r="G485" s="1">
        <f t="shared" si="21"/>
        <v>480.85714213337218</v>
      </c>
      <c r="H485" s="1" cm="1">
        <f t="array" ref="H485">_xlfn.STDEV.P(_xlfn._xlws.FILTER($F$24:$F$1023,$C$24:$C$1023=C485))</f>
        <v>293.59972149137542</v>
      </c>
      <c r="I485" s="1">
        <f t="shared" si="22"/>
        <v>-1.2209042314999539</v>
      </c>
      <c r="J485" t="str">
        <f t="shared" si="23"/>
        <v>No</v>
      </c>
    </row>
    <row r="486" spans="1:10" x14ac:dyDescent="0.35">
      <c r="A486" s="21">
        <v>34751</v>
      </c>
      <c r="B486">
        <v>46</v>
      </c>
      <c r="C486" t="s">
        <v>64</v>
      </c>
      <c r="D486" t="s">
        <v>36</v>
      </c>
      <c r="E486" s="5">
        <v>9</v>
      </c>
      <c r="F486" s="18">
        <v>91.799999356269794</v>
      </c>
      <c r="G486" s="1">
        <f t="shared" si="21"/>
        <v>364.43999977249348</v>
      </c>
      <c r="H486" s="1" cm="1">
        <f t="array" ref="H486">_xlfn.STDEV.P(_xlfn._xlws.FILTER($F$24:$F$1023,$C$24:$C$1023=C486))</f>
        <v>305.90583899175118</v>
      </c>
      <c r="I486" s="1">
        <f t="shared" si="22"/>
        <v>-0.89125464657631293</v>
      </c>
      <c r="J486" t="str">
        <f t="shared" si="23"/>
        <v>No</v>
      </c>
    </row>
    <row r="487" spans="1:10" x14ac:dyDescent="0.35">
      <c r="A487" s="21">
        <v>34751</v>
      </c>
      <c r="B487">
        <v>47</v>
      </c>
      <c r="C487" t="s">
        <v>72</v>
      </c>
      <c r="D487" t="s">
        <v>31</v>
      </c>
      <c r="E487" s="5">
        <v>6</v>
      </c>
      <c r="F487" s="18">
        <v>48.449999660253503</v>
      </c>
      <c r="G487" s="1">
        <f t="shared" si="21"/>
        <v>268.65999991658776</v>
      </c>
      <c r="H487" s="1" cm="1">
        <f t="array" ref="H487">_xlfn.STDEV.P(_xlfn._xlws.FILTER($F$24:$F$1023,$C$24:$C$1023=C487))</f>
        <v>166.8466651792906</v>
      </c>
      <c r="I487" s="1">
        <f t="shared" si="22"/>
        <v>-1.3198345919572341</v>
      </c>
      <c r="J487" t="str">
        <f t="shared" si="23"/>
        <v>No</v>
      </c>
    </row>
    <row r="488" spans="1:10" x14ac:dyDescent="0.35">
      <c r="A488" s="21">
        <v>34751</v>
      </c>
      <c r="B488">
        <v>52</v>
      </c>
      <c r="C488" t="s">
        <v>122</v>
      </c>
      <c r="D488" t="s">
        <v>27</v>
      </c>
      <c r="E488" s="5">
        <v>6</v>
      </c>
      <c r="F488" s="18">
        <v>42</v>
      </c>
      <c r="G488" s="1">
        <f t="shared" si="21"/>
        <v>221.63749993524189</v>
      </c>
      <c r="H488" s="1" cm="1">
        <f t="array" ref="H488">_xlfn.STDEV.P(_xlfn._xlws.FILTER($F$24:$F$1023,$C$24:$C$1023=C488))</f>
        <v>230.78942345648602</v>
      </c>
      <c r="I488" s="1">
        <f t="shared" si="22"/>
        <v>-0.77836105851320125</v>
      </c>
      <c r="J488" t="str">
        <f t="shared" si="23"/>
        <v>No</v>
      </c>
    </row>
    <row r="489" spans="1:10" x14ac:dyDescent="0.35">
      <c r="A489" s="21">
        <v>34751</v>
      </c>
      <c r="B489">
        <v>35</v>
      </c>
      <c r="C489" t="s">
        <v>49</v>
      </c>
      <c r="D489" t="s">
        <v>34</v>
      </c>
      <c r="E489" s="5">
        <v>3</v>
      </c>
      <c r="F489" s="18">
        <v>54</v>
      </c>
      <c r="G489" s="1">
        <f t="shared" si="21"/>
        <v>668.4187490662548</v>
      </c>
      <c r="H489" s="1" cm="1">
        <f t="array" ref="H489">_xlfn.STDEV.P(_xlfn._xlws.FILTER($F$24:$F$1023,$C$24:$C$1023=C489))</f>
        <v>399.80502094786851</v>
      </c>
      <c r="I489" s="1">
        <f t="shared" si="22"/>
        <v>-1.5367959802244961</v>
      </c>
      <c r="J489" t="str">
        <f t="shared" si="23"/>
        <v>No</v>
      </c>
    </row>
    <row r="490" spans="1:10" x14ac:dyDescent="0.35">
      <c r="A490" s="21">
        <v>34751</v>
      </c>
      <c r="B490">
        <v>62</v>
      </c>
      <c r="C490" t="s">
        <v>30</v>
      </c>
      <c r="D490" t="s">
        <v>31</v>
      </c>
      <c r="E490" s="5">
        <v>3</v>
      </c>
      <c r="F490" s="18">
        <v>147.9</v>
      </c>
      <c r="G490" s="1">
        <f t="shared" si="21"/>
        <v>2414.047102842831</v>
      </c>
      <c r="H490" s="1" cm="1">
        <f t="array" ref="H490">_xlfn.STDEV.P(_xlfn._xlws.FILTER($F$24:$F$1023,$C$24:$C$1023=C490))</f>
        <v>1727.4559642285269</v>
      </c>
      <c r="I490" s="1">
        <f t="shared" si="22"/>
        <v>-1.3118407356073361</v>
      </c>
      <c r="J490" t="str">
        <f t="shared" si="23"/>
        <v>No</v>
      </c>
    </row>
    <row r="491" spans="1:10" x14ac:dyDescent="0.35">
      <c r="A491" s="21">
        <v>34751</v>
      </c>
      <c r="B491">
        <v>31</v>
      </c>
      <c r="C491" t="s">
        <v>57</v>
      </c>
      <c r="D491" t="s">
        <v>24</v>
      </c>
      <c r="E491" s="5">
        <v>135</v>
      </c>
      <c r="F491" s="18">
        <v>1584.37499590218</v>
      </c>
      <c r="G491" s="1">
        <f t="shared" si="21"/>
        <v>804.63194329964028</v>
      </c>
      <c r="H491" s="1" cm="1">
        <f t="array" ref="H491">_xlfn.STDEV.P(_xlfn._xlws.FILTER($F$24:$F$1023,$C$24:$C$1023=C491))</f>
        <v>614.0428509528798</v>
      </c>
      <c r="I491" s="1">
        <f t="shared" si="22"/>
        <v>1.2698512023916966</v>
      </c>
      <c r="J491" t="str">
        <f t="shared" si="23"/>
        <v>No</v>
      </c>
    </row>
    <row r="492" spans="1:10" x14ac:dyDescent="0.35">
      <c r="A492" s="21">
        <v>34753</v>
      </c>
      <c r="B492">
        <v>4</v>
      </c>
      <c r="C492" t="s">
        <v>109</v>
      </c>
      <c r="D492" t="s">
        <v>39</v>
      </c>
      <c r="E492" s="5">
        <v>100</v>
      </c>
      <c r="F492" s="18">
        <v>2034.9999975413</v>
      </c>
      <c r="G492" s="1">
        <f t="shared" si="21"/>
        <v>617.1846144339205</v>
      </c>
      <c r="H492" s="1" cm="1">
        <f t="array" ref="H492">_xlfn.STDEV.P(_xlfn._xlws.FILTER($F$24:$F$1023,$C$24:$C$1023=C492))</f>
        <v>473.65228855534355</v>
      </c>
      <c r="I492" s="1">
        <f t="shared" si="22"/>
        <v>2.9933675342977173</v>
      </c>
      <c r="J492" t="str">
        <f t="shared" si="23"/>
        <v>No</v>
      </c>
    </row>
    <row r="493" spans="1:10" x14ac:dyDescent="0.35">
      <c r="A493" s="21">
        <v>34753</v>
      </c>
      <c r="B493">
        <v>45</v>
      </c>
      <c r="C493" t="s">
        <v>60</v>
      </c>
      <c r="D493" t="s">
        <v>36</v>
      </c>
      <c r="E493" s="5">
        <v>100</v>
      </c>
      <c r="F493" s="18">
        <v>807.49999433755795</v>
      </c>
      <c r="G493" s="1">
        <f t="shared" si="21"/>
        <v>386.31749890502516</v>
      </c>
      <c r="H493" s="1" cm="1">
        <f t="array" ref="H493">_xlfn.STDEV.P(_xlfn._xlws.FILTER($F$24:$F$1023,$C$24:$C$1023=C493))</f>
        <v>312.21139977696515</v>
      </c>
      <c r="I493" s="1">
        <f t="shared" si="22"/>
        <v>1.3490298423869642</v>
      </c>
      <c r="J493" t="str">
        <f t="shared" si="23"/>
        <v>No</v>
      </c>
    </row>
    <row r="494" spans="1:10" x14ac:dyDescent="0.35">
      <c r="A494" s="21">
        <v>34753</v>
      </c>
      <c r="B494">
        <v>11</v>
      </c>
      <c r="C494" t="s">
        <v>92</v>
      </c>
      <c r="D494" t="s">
        <v>24</v>
      </c>
      <c r="E494" s="5">
        <v>93</v>
      </c>
      <c r="F494" s="18">
        <v>1832.24999820068</v>
      </c>
      <c r="G494" s="1">
        <f t="shared" si="21"/>
        <v>713.50124924937177</v>
      </c>
      <c r="H494" s="1" cm="1">
        <f t="array" ref="H494">_xlfn.STDEV.P(_xlfn._xlws.FILTER($F$24:$F$1023,$C$24:$C$1023=C494))</f>
        <v>610.84195483862857</v>
      </c>
      <c r="I494" s="1">
        <f t="shared" si="22"/>
        <v>1.8314864263815307</v>
      </c>
      <c r="J494" t="str">
        <f t="shared" si="23"/>
        <v>No</v>
      </c>
    </row>
    <row r="495" spans="1:10" x14ac:dyDescent="0.35">
      <c r="A495" s="21">
        <v>34753</v>
      </c>
      <c r="B495">
        <v>23</v>
      </c>
      <c r="C495" t="s">
        <v>75</v>
      </c>
      <c r="D495" t="s">
        <v>27</v>
      </c>
      <c r="E495" s="5">
        <v>90</v>
      </c>
      <c r="F495" s="18">
        <v>706.49999611079602</v>
      </c>
      <c r="G495" s="1">
        <f t="shared" si="21"/>
        <v>369.97499953061327</v>
      </c>
      <c r="H495" s="1" cm="1">
        <f t="array" ref="H495">_xlfn.STDEV.P(_xlfn._xlws.FILTER($F$24:$F$1023,$C$24:$C$1023=C495))</f>
        <v>216.9191244703664</v>
      </c>
      <c r="I495" s="1">
        <f t="shared" si="22"/>
        <v>1.5513846342587274</v>
      </c>
      <c r="J495" t="str">
        <f t="shared" si="23"/>
        <v>No</v>
      </c>
    </row>
    <row r="496" spans="1:10" x14ac:dyDescent="0.35">
      <c r="A496" s="21">
        <v>34753</v>
      </c>
      <c r="B496">
        <v>43</v>
      </c>
      <c r="C496" t="s">
        <v>105</v>
      </c>
      <c r="D496" t="s">
        <v>34</v>
      </c>
      <c r="E496" s="5">
        <v>85</v>
      </c>
      <c r="F496" s="18">
        <v>3910</v>
      </c>
      <c r="G496" s="1">
        <f t="shared" si="21"/>
        <v>1479.0916657755768</v>
      </c>
      <c r="H496" s="1" cm="1">
        <f t="array" ref="H496">_xlfn.STDEV.P(_xlfn._xlws.FILTER($F$24:$F$1023,$C$24:$C$1023=C496))</f>
        <v>1018.3994924118444</v>
      </c>
      <c r="I496" s="1">
        <f t="shared" si="22"/>
        <v>2.3869889491670668</v>
      </c>
      <c r="J496" t="str">
        <f t="shared" si="23"/>
        <v>No</v>
      </c>
    </row>
    <row r="497" spans="1:10" x14ac:dyDescent="0.35">
      <c r="A497" s="21">
        <v>34754</v>
      </c>
      <c r="B497">
        <v>16</v>
      </c>
      <c r="C497" t="s">
        <v>46</v>
      </c>
      <c r="D497" t="s">
        <v>31</v>
      </c>
      <c r="E497" s="5">
        <v>84</v>
      </c>
      <c r="F497" s="18">
        <v>1334.9249954495499</v>
      </c>
      <c r="G497" s="1">
        <f t="shared" si="21"/>
        <v>865.92170914875146</v>
      </c>
      <c r="H497" s="1" cm="1">
        <f t="array" ref="H497">_xlfn.STDEV.P(_xlfn._xlws.FILTER($F$24:$F$1023,$C$24:$C$1023=C497))</f>
        <v>598.41848250523049</v>
      </c>
      <c r="I497" s="1">
        <f t="shared" si="22"/>
        <v>0.78373796935107043</v>
      </c>
      <c r="J497" t="str">
        <f t="shared" si="23"/>
        <v>No</v>
      </c>
    </row>
    <row r="498" spans="1:10" x14ac:dyDescent="0.35">
      <c r="A498" s="21">
        <v>34754</v>
      </c>
      <c r="B498">
        <v>17</v>
      </c>
      <c r="C498" t="s">
        <v>22</v>
      </c>
      <c r="D498" t="s">
        <v>21</v>
      </c>
      <c r="E498" s="5">
        <v>73</v>
      </c>
      <c r="F498" s="18">
        <v>2718.2999980822201</v>
      </c>
      <c r="G498" s="1">
        <f t="shared" si="21"/>
        <v>1779.6674990854215</v>
      </c>
      <c r="H498" s="1" cm="1">
        <f t="array" ref="H498">_xlfn.STDEV.P(_xlfn._xlws.FILTER($F$24:$F$1023,$C$24:$C$1023=C498))</f>
        <v>1219.2553545735764</v>
      </c>
      <c r="I498" s="1">
        <f t="shared" si="22"/>
        <v>0.76984078476741813</v>
      </c>
      <c r="J498" t="str">
        <f t="shared" si="23"/>
        <v>No</v>
      </c>
    </row>
    <row r="499" spans="1:10" x14ac:dyDescent="0.35">
      <c r="A499" s="21">
        <v>34757</v>
      </c>
      <c r="B499">
        <v>3</v>
      </c>
      <c r="C499" t="s">
        <v>98</v>
      </c>
      <c r="D499" t="s">
        <v>39</v>
      </c>
      <c r="E499" s="5">
        <v>60</v>
      </c>
      <c r="F499" s="18">
        <v>600</v>
      </c>
      <c r="G499" s="1">
        <f t="shared" si="21"/>
        <v>305.99999994039524</v>
      </c>
      <c r="H499" s="1" cm="1">
        <f t="array" ref="H499">_xlfn.STDEV.P(_xlfn._xlws.FILTER($F$24:$F$1023,$C$24:$C$1023=C499))</f>
        <v>229.809583049472</v>
      </c>
      <c r="I499" s="1">
        <f t="shared" si="22"/>
        <v>1.2793200185925853</v>
      </c>
      <c r="J499" t="str">
        <f t="shared" si="23"/>
        <v>No</v>
      </c>
    </row>
    <row r="500" spans="1:10" x14ac:dyDescent="0.35">
      <c r="A500" s="21">
        <v>34757</v>
      </c>
      <c r="B500">
        <v>62</v>
      </c>
      <c r="C500" t="s">
        <v>30</v>
      </c>
      <c r="D500" t="s">
        <v>31</v>
      </c>
      <c r="E500" s="5">
        <v>60</v>
      </c>
      <c r="F500" s="18">
        <v>2908.69999926537</v>
      </c>
      <c r="G500" s="1">
        <f t="shared" si="21"/>
        <v>2414.047102842831</v>
      </c>
      <c r="H500" s="1" cm="1">
        <f t="array" ref="H500">_xlfn.STDEV.P(_xlfn._xlws.FILTER($F$24:$F$1023,$C$24:$C$1023=C500))</f>
        <v>1727.4559642285269</v>
      </c>
      <c r="I500" s="1">
        <f t="shared" si="22"/>
        <v>0.2863476156067738</v>
      </c>
      <c r="J500" t="str">
        <f t="shared" si="23"/>
        <v>No</v>
      </c>
    </row>
    <row r="501" spans="1:10" x14ac:dyDescent="0.35">
      <c r="A501" s="21">
        <v>34757</v>
      </c>
      <c r="B501">
        <v>35</v>
      </c>
      <c r="C501" t="s">
        <v>49</v>
      </c>
      <c r="D501" t="s">
        <v>34</v>
      </c>
      <c r="E501" s="5">
        <v>56</v>
      </c>
      <c r="F501" s="18">
        <v>953.99999785423199</v>
      </c>
      <c r="G501" s="1">
        <f t="shared" si="21"/>
        <v>668.4187490662548</v>
      </c>
      <c r="H501" s="1" cm="1">
        <f t="array" ref="H501">_xlfn.STDEV.P(_xlfn._xlws.FILTER($F$24:$F$1023,$C$24:$C$1023=C501))</f>
        <v>399.80502094786851</v>
      </c>
      <c r="I501" s="1">
        <f t="shared" si="22"/>
        <v>0.71430130644911227</v>
      </c>
      <c r="J501" t="str">
        <f t="shared" si="23"/>
        <v>No</v>
      </c>
    </row>
    <row r="502" spans="1:10" x14ac:dyDescent="0.35">
      <c r="A502" s="21">
        <v>34758</v>
      </c>
      <c r="B502">
        <v>72</v>
      </c>
      <c r="C502" t="s">
        <v>42</v>
      </c>
      <c r="D502" t="s">
        <v>24</v>
      </c>
      <c r="E502" s="5">
        <v>55</v>
      </c>
      <c r="F502" s="18">
        <v>1914</v>
      </c>
      <c r="G502" s="1">
        <f t="shared" si="21"/>
        <v>1435.5521418124422</v>
      </c>
      <c r="H502" s="1" cm="1">
        <f t="array" ref="H502">_xlfn.STDEV.P(_xlfn._xlws.FILTER($F$24:$F$1023,$C$24:$C$1023=C502))</f>
        <v>667.17869564903606</v>
      </c>
      <c r="I502" s="1">
        <f t="shared" si="22"/>
        <v>0.71712100717202976</v>
      </c>
      <c r="J502" t="str">
        <f t="shared" si="23"/>
        <v>No</v>
      </c>
    </row>
    <row r="503" spans="1:10" x14ac:dyDescent="0.35">
      <c r="A503" s="21">
        <v>34759</v>
      </c>
      <c r="B503">
        <v>68</v>
      </c>
      <c r="C503" t="s">
        <v>37</v>
      </c>
      <c r="D503" t="s">
        <v>31</v>
      </c>
      <c r="E503" s="5">
        <v>55</v>
      </c>
      <c r="F503" s="18">
        <v>687.5</v>
      </c>
      <c r="G503" s="1">
        <f t="shared" si="21"/>
        <v>420.40624976158119</v>
      </c>
      <c r="H503" s="1" cm="1">
        <f t="array" ref="H503">_xlfn.STDEV.P(_xlfn._xlws.FILTER($F$24:$F$1023,$C$24:$C$1023=C503))</f>
        <v>298.75654886105377</v>
      </c>
      <c r="I503" s="1">
        <f t="shared" si="22"/>
        <v>0.89401806004473305</v>
      </c>
      <c r="J503" t="str">
        <f t="shared" si="23"/>
        <v>No</v>
      </c>
    </row>
    <row r="504" spans="1:10" x14ac:dyDescent="0.35">
      <c r="A504" s="21">
        <v>34759</v>
      </c>
      <c r="B504">
        <v>51</v>
      </c>
      <c r="C504" t="s">
        <v>66</v>
      </c>
      <c r="D504" t="s">
        <v>59</v>
      </c>
      <c r="E504" s="5">
        <v>54</v>
      </c>
      <c r="F504" s="18">
        <v>2480.3999848365702</v>
      </c>
      <c r="G504" s="1">
        <f t="shared" si="21"/>
        <v>2098.0933303059123</v>
      </c>
      <c r="H504" s="1" cm="1">
        <f t="array" ref="H504">_xlfn.STDEV.P(_xlfn._xlws.FILTER($F$24:$F$1023,$C$24:$C$1023=C504))</f>
        <v>2225.901859393276</v>
      </c>
      <c r="I504" s="1">
        <f t="shared" si="22"/>
        <v>0.1717535986222074</v>
      </c>
      <c r="J504" t="str">
        <f t="shared" si="23"/>
        <v>No</v>
      </c>
    </row>
    <row r="505" spans="1:10" x14ac:dyDescent="0.35">
      <c r="A505" s="21">
        <v>34760</v>
      </c>
      <c r="B505">
        <v>33</v>
      </c>
      <c r="C505" t="s">
        <v>78</v>
      </c>
      <c r="D505" t="s">
        <v>24</v>
      </c>
      <c r="E505" s="5">
        <v>53</v>
      </c>
      <c r="F505" s="18">
        <v>128.49999994039501</v>
      </c>
      <c r="G505" s="1">
        <f t="shared" si="21"/>
        <v>97.166666611035595</v>
      </c>
      <c r="H505" s="1" cm="1">
        <f t="array" ref="H505">_xlfn.STDEV.P(_xlfn._xlws.FILTER($F$24:$F$1023,$C$24:$C$1023=C505))</f>
        <v>72.710766444577601</v>
      </c>
      <c r="I505" s="1">
        <f t="shared" si="22"/>
        <v>0.43093113800750066</v>
      </c>
      <c r="J505" t="str">
        <f t="shared" si="23"/>
        <v>No</v>
      </c>
    </row>
    <row r="506" spans="1:10" x14ac:dyDescent="0.35">
      <c r="A506" s="21">
        <v>34760</v>
      </c>
      <c r="B506">
        <v>76</v>
      </c>
      <c r="C506" t="s">
        <v>55</v>
      </c>
      <c r="D506" t="s">
        <v>34</v>
      </c>
      <c r="E506" s="5">
        <v>50</v>
      </c>
      <c r="F506" s="18">
        <v>900</v>
      </c>
      <c r="G506" s="1">
        <f t="shared" si="21"/>
        <v>750.87999908924075</v>
      </c>
      <c r="H506" s="1" cm="1">
        <f t="array" ref="H506">_xlfn.STDEV.P(_xlfn._xlws.FILTER($F$24:$F$1023,$C$24:$C$1023=C506))</f>
        <v>591.87295276549492</v>
      </c>
      <c r="I506" s="1">
        <f t="shared" si="22"/>
        <v>0.25194596275096531</v>
      </c>
      <c r="J506" t="str">
        <f t="shared" si="23"/>
        <v>No</v>
      </c>
    </row>
    <row r="507" spans="1:10" x14ac:dyDescent="0.35">
      <c r="A507" s="21">
        <v>34760</v>
      </c>
      <c r="B507">
        <v>54</v>
      </c>
      <c r="C507" t="s">
        <v>74</v>
      </c>
      <c r="D507" t="s">
        <v>21</v>
      </c>
      <c r="E507" s="5">
        <v>49</v>
      </c>
      <c r="F507" s="18">
        <v>341.20999964475601</v>
      </c>
      <c r="G507" s="1">
        <f t="shared" si="21"/>
        <v>267.17573495991502</v>
      </c>
      <c r="H507" s="1" cm="1">
        <f t="array" ref="H507">_xlfn.STDEV.P(_xlfn._xlws.FILTER($F$24:$F$1023,$C$24:$C$1023=C507))</f>
        <v>240.69715937238254</v>
      </c>
      <c r="I507" s="1">
        <f t="shared" si="22"/>
        <v>0.30758262738906106</v>
      </c>
      <c r="J507" t="str">
        <f t="shared" si="23"/>
        <v>No</v>
      </c>
    </row>
    <row r="508" spans="1:10" x14ac:dyDescent="0.35">
      <c r="A508" s="21">
        <v>34760</v>
      </c>
      <c r="B508">
        <v>12</v>
      </c>
      <c r="C508" t="s">
        <v>28</v>
      </c>
      <c r="D508" t="s">
        <v>24</v>
      </c>
      <c r="E508" s="5">
        <v>45</v>
      </c>
      <c r="F508" s="18">
        <v>1396.49999320507</v>
      </c>
      <c r="G508" s="1">
        <f t="shared" si="21"/>
        <v>1446.976664129892</v>
      </c>
      <c r="H508" s="1" cm="1">
        <f t="array" ref="H508">_xlfn.STDEV.P(_xlfn._xlws.FILTER($F$24:$F$1023,$C$24:$C$1023=C508))</f>
        <v>1141.5126723089697</v>
      </c>
      <c r="I508" s="1">
        <f t="shared" si="22"/>
        <v>-4.4219106935292615E-2</v>
      </c>
      <c r="J508" t="str">
        <f t="shared" si="23"/>
        <v>No</v>
      </c>
    </row>
    <row r="509" spans="1:10" x14ac:dyDescent="0.35">
      <c r="A509" s="21">
        <v>34760</v>
      </c>
      <c r="B509">
        <v>26</v>
      </c>
      <c r="C509" t="s">
        <v>41</v>
      </c>
      <c r="D509" t="s">
        <v>31</v>
      </c>
      <c r="E509" s="5">
        <v>40</v>
      </c>
      <c r="F509" s="18">
        <v>1249.2</v>
      </c>
      <c r="G509" s="1">
        <f t="shared" si="21"/>
        <v>1144.2242977664987</v>
      </c>
      <c r="H509" s="1" cm="1">
        <f t="array" ref="H509">_xlfn.STDEV.P(_xlfn._xlws.FILTER($F$24:$F$1023,$C$24:$C$1023=C509))</f>
        <v>593.45127433828816</v>
      </c>
      <c r="I509" s="1">
        <f t="shared" si="22"/>
        <v>0.17689017914832464</v>
      </c>
      <c r="J509" t="str">
        <f t="shared" si="23"/>
        <v>No</v>
      </c>
    </row>
    <row r="510" spans="1:10" x14ac:dyDescent="0.35">
      <c r="A510" s="21">
        <v>34760</v>
      </c>
      <c r="B510">
        <v>44</v>
      </c>
      <c r="C510" t="s">
        <v>52</v>
      </c>
      <c r="D510" t="s">
        <v>39</v>
      </c>
      <c r="E510" s="5">
        <v>40</v>
      </c>
      <c r="F510" s="18">
        <v>778</v>
      </c>
      <c r="G510" s="1">
        <f t="shared" si="21"/>
        <v>644.93035653712445</v>
      </c>
      <c r="H510" s="1" cm="1">
        <f t="array" ref="H510">_xlfn.STDEV.P(_xlfn._xlws.FILTER($F$24:$F$1023,$C$24:$C$1023=C510))</f>
        <v>446.10133348953525</v>
      </c>
      <c r="I510" s="1">
        <f t="shared" si="22"/>
        <v>0.29829465521200271</v>
      </c>
      <c r="J510" t="str">
        <f t="shared" si="23"/>
        <v>No</v>
      </c>
    </row>
    <row r="511" spans="1:10" x14ac:dyDescent="0.35">
      <c r="A511" s="21">
        <v>34761</v>
      </c>
      <c r="B511">
        <v>65</v>
      </c>
      <c r="C511" t="s">
        <v>88</v>
      </c>
      <c r="D511" t="s">
        <v>39</v>
      </c>
      <c r="E511" s="5">
        <v>36</v>
      </c>
      <c r="F511" s="18">
        <v>682.01999887079</v>
      </c>
      <c r="G511" s="1">
        <f t="shared" si="21"/>
        <v>745.99111031804887</v>
      </c>
      <c r="H511" s="1" cm="1">
        <f t="array" ref="H511">_xlfn.STDEV.P(_xlfn._xlws.FILTER($F$24:$F$1023,$C$24:$C$1023=C511))</f>
        <v>419.37425156039581</v>
      </c>
      <c r="I511" s="1">
        <f t="shared" si="22"/>
        <v>-0.15253943514471136</v>
      </c>
      <c r="J511" t="str">
        <f t="shared" si="23"/>
        <v>No</v>
      </c>
    </row>
    <row r="512" spans="1:10" x14ac:dyDescent="0.35">
      <c r="A512" s="21">
        <v>34761</v>
      </c>
      <c r="B512">
        <v>24</v>
      </c>
      <c r="C512" t="s">
        <v>77</v>
      </c>
      <c r="D512" t="s">
        <v>34</v>
      </c>
      <c r="E512" s="5">
        <v>35</v>
      </c>
      <c r="F512" s="18">
        <v>141.749999765306</v>
      </c>
      <c r="G512" s="1">
        <f t="shared" si="21"/>
        <v>241.30406231107165</v>
      </c>
      <c r="H512" s="1" cm="1">
        <f t="array" ref="H512">_xlfn.STDEV.P(_xlfn._xlws.FILTER($F$24:$F$1023,$C$24:$C$1023=C512))</f>
        <v>221.48324568890894</v>
      </c>
      <c r="I512" s="1">
        <f t="shared" si="22"/>
        <v>-0.44948800635510527</v>
      </c>
      <c r="J512" t="str">
        <f t="shared" si="23"/>
        <v>No</v>
      </c>
    </row>
    <row r="513" spans="1:10" x14ac:dyDescent="0.35">
      <c r="A513" s="21">
        <v>34764</v>
      </c>
      <c r="B513">
        <v>30</v>
      </c>
      <c r="C513" t="s">
        <v>91</v>
      </c>
      <c r="D513" t="s">
        <v>36</v>
      </c>
      <c r="E513" s="5">
        <v>35</v>
      </c>
      <c r="F513" s="18">
        <v>906.15</v>
      </c>
      <c r="G513" s="1">
        <f t="shared" si="21"/>
        <v>675.31041632147446</v>
      </c>
      <c r="H513" s="1" cm="1">
        <f t="array" ref="H513">_xlfn.STDEV.P(_xlfn._xlws.FILTER($F$24:$F$1023,$C$24:$C$1023=C513))</f>
        <v>680.80599476123814</v>
      </c>
      <c r="I513" s="1">
        <f t="shared" si="22"/>
        <v>0.33906808320552767</v>
      </c>
      <c r="J513" t="str">
        <f t="shared" si="23"/>
        <v>No</v>
      </c>
    </row>
    <row r="514" spans="1:10" x14ac:dyDescent="0.35">
      <c r="A514" s="21">
        <v>34764</v>
      </c>
      <c r="B514">
        <v>40</v>
      </c>
      <c r="C514" t="s">
        <v>50</v>
      </c>
      <c r="D514" t="s">
        <v>36</v>
      </c>
      <c r="E514" s="5">
        <v>35</v>
      </c>
      <c r="F514" s="18">
        <v>561.19999876618294</v>
      </c>
      <c r="G514" s="1">
        <f t="shared" si="21"/>
        <v>966.97823429668517</v>
      </c>
      <c r="H514" s="1" cm="1">
        <f t="array" ref="H514">_xlfn.STDEV.P(_xlfn._xlws.FILTER($F$24:$F$1023,$C$24:$C$1023=C514))</f>
        <v>690.30358265436666</v>
      </c>
      <c r="I514" s="1">
        <f t="shared" si="22"/>
        <v>-0.58782577075755149</v>
      </c>
      <c r="J514" t="str">
        <f t="shared" si="23"/>
        <v>No</v>
      </c>
    </row>
    <row r="515" spans="1:10" x14ac:dyDescent="0.35">
      <c r="A515" s="21">
        <v>34764</v>
      </c>
      <c r="B515">
        <v>60</v>
      </c>
      <c r="C515" t="s">
        <v>29</v>
      </c>
      <c r="D515" t="s">
        <v>24</v>
      </c>
      <c r="E515" s="5">
        <v>35</v>
      </c>
      <c r="F515" s="18">
        <v>892.5</v>
      </c>
      <c r="G515" s="1">
        <f t="shared" si="21"/>
        <v>2231.0799975946534</v>
      </c>
      <c r="H515" s="1" cm="1">
        <f t="array" ref="H515">_xlfn.STDEV.P(_xlfn._xlws.FILTER($F$24:$F$1023,$C$24:$C$1023=C515))</f>
        <v>1423.878216599516</v>
      </c>
      <c r="I515" s="1">
        <f t="shared" si="22"/>
        <v>-0.94009444205939852</v>
      </c>
      <c r="J515" t="str">
        <f t="shared" si="23"/>
        <v>No</v>
      </c>
    </row>
    <row r="516" spans="1:10" x14ac:dyDescent="0.35">
      <c r="A516" s="21">
        <v>34765</v>
      </c>
      <c r="B516">
        <v>38</v>
      </c>
      <c r="C516" t="s">
        <v>85</v>
      </c>
      <c r="D516" t="s">
        <v>34</v>
      </c>
      <c r="E516" s="5">
        <v>34</v>
      </c>
      <c r="F516" s="18">
        <v>8853.5999984294103</v>
      </c>
      <c r="G516" s="1">
        <f t="shared" si="21"/>
        <v>9806.8112419540175</v>
      </c>
      <c r="H516" s="1" cm="1">
        <f t="array" ref="H516">_xlfn.STDEV.P(_xlfn._xlws.FILTER($F$24:$F$1023,$C$24:$C$1023=C516))</f>
        <v>7202.6591157470903</v>
      </c>
      <c r="I516" s="1">
        <f t="shared" si="22"/>
        <v>-0.13234157388354151</v>
      </c>
      <c r="J516" t="str">
        <f t="shared" si="23"/>
        <v>No</v>
      </c>
    </row>
    <row r="517" spans="1:10" x14ac:dyDescent="0.35">
      <c r="A517" s="21">
        <v>34765</v>
      </c>
      <c r="B517">
        <v>73</v>
      </c>
      <c r="C517" t="s">
        <v>73</v>
      </c>
      <c r="D517" t="s">
        <v>36</v>
      </c>
      <c r="E517" s="5">
        <v>33</v>
      </c>
      <c r="F517" s="18">
        <v>476.99999973177898</v>
      </c>
      <c r="G517" s="1">
        <f t="shared" si="21"/>
        <v>360.6818176535042</v>
      </c>
      <c r="H517" s="1" cm="1">
        <f t="array" ref="H517">_xlfn.STDEV.P(_xlfn._xlws.FILTER($F$24:$F$1023,$C$24:$C$1023=C517))</f>
        <v>217.91303731634622</v>
      </c>
      <c r="I517" s="1">
        <f t="shared" si="22"/>
        <v>0.53378257451120137</v>
      </c>
      <c r="J517" t="str">
        <f t="shared" si="23"/>
        <v>No</v>
      </c>
    </row>
    <row r="518" spans="1:10" x14ac:dyDescent="0.35">
      <c r="A518" s="21">
        <v>34765</v>
      </c>
      <c r="B518">
        <v>75</v>
      </c>
      <c r="C518" t="s">
        <v>54</v>
      </c>
      <c r="D518" t="s">
        <v>34</v>
      </c>
      <c r="E518" s="5">
        <v>30</v>
      </c>
      <c r="F518" s="18">
        <v>232.5</v>
      </c>
      <c r="G518" s="1">
        <f t="shared" si="21"/>
        <v>439.66611068484627</v>
      </c>
      <c r="H518" s="1" cm="1">
        <f t="array" ref="H518">_xlfn.STDEV.P(_xlfn._xlws.FILTER($F$24:$F$1023,$C$24:$C$1023=C518))</f>
        <v>403.2691862886133</v>
      </c>
      <c r="I518" s="1">
        <f t="shared" si="22"/>
        <v>-0.51371668783188607</v>
      </c>
      <c r="J518" t="str">
        <f t="shared" si="23"/>
        <v>No</v>
      </c>
    </row>
    <row r="519" spans="1:10" x14ac:dyDescent="0.35">
      <c r="A519" s="21">
        <v>34766</v>
      </c>
      <c r="B519">
        <v>56</v>
      </c>
      <c r="C519" t="s">
        <v>26</v>
      </c>
      <c r="D519" t="s">
        <v>27</v>
      </c>
      <c r="E519" s="5">
        <v>30</v>
      </c>
      <c r="F519" s="18">
        <v>968.99999320507004</v>
      </c>
      <c r="G519" s="1">
        <f t="shared" si="21"/>
        <v>2135.3399980738727</v>
      </c>
      <c r="H519" s="1" cm="1">
        <f t="array" ref="H519">_xlfn.STDEV.P(_xlfn._xlws.FILTER($F$24:$F$1023,$C$24:$C$1023=C519))</f>
        <v>1395.3152929627063</v>
      </c>
      <c r="I519" s="1">
        <f t="shared" si="22"/>
        <v>-0.83589709849182914</v>
      </c>
      <c r="J519" t="str">
        <f t="shared" si="23"/>
        <v>No</v>
      </c>
    </row>
    <row r="520" spans="1:10" x14ac:dyDescent="0.35">
      <c r="A520" s="21">
        <v>34766</v>
      </c>
      <c r="B520">
        <v>61</v>
      </c>
      <c r="C520" t="s">
        <v>47</v>
      </c>
      <c r="D520" t="s">
        <v>39</v>
      </c>
      <c r="E520" s="5">
        <v>30</v>
      </c>
      <c r="F520" s="18">
        <v>826.499999575316</v>
      </c>
      <c r="G520" s="1">
        <f t="shared" si="21"/>
        <v>1006.5681796252716</v>
      </c>
      <c r="H520" s="1" cm="1">
        <f t="array" ref="H520">_xlfn.STDEV.P(_xlfn._xlws.FILTER($F$24:$F$1023,$C$24:$C$1023=C520))</f>
        <v>725.97059881034181</v>
      </c>
      <c r="I520" s="1">
        <f t="shared" si="22"/>
        <v>-0.24803784112612248</v>
      </c>
      <c r="J520" t="str">
        <f t="shared" si="23"/>
        <v>No</v>
      </c>
    </row>
    <row r="521" spans="1:10" x14ac:dyDescent="0.35">
      <c r="A521" s="21">
        <v>34766</v>
      </c>
      <c r="B521">
        <v>69</v>
      </c>
      <c r="C521" t="s">
        <v>48</v>
      </c>
      <c r="D521" t="s">
        <v>24</v>
      </c>
      <c r="E521" s="5">
        <v>28</v>
      </c>
      <c r="F521" s="18">
        <v>1008</v>
      </c>
      <c r="G521" s="1">
        <f t="shared" si="21"/>
        <v>1357.9971411485737</v>
      </c>
      <c r="H521" s="1" cm="1">
        <f t="array" ref="H521">_xlfn.STDEV.P(_xlfn._xlws.FILTER($F$24:$F$1023,$C$24:$C$1023=C521))</f>
        <v>932.67339638785802</v>
      </c>
      <c r="I521" s="1">
        <f t="shared" si="22"/>
        <v>-0.3752622756305416</v>
      </c>
      <c r="J521" t="str">
        <f t="shared" si="23"/>
        <v>No</v>
      </c>
    </row>
    <row r="522" spans="1:10" x14ac:dyDescent="0.35">
      <c r="A522" s="21">
        <v>34766</v>
      </c>
      <c r="B522">
        <v>22</v>
      </c>
      <c r="C522" t="s">
        <v>65</v>
      </c>
      <c r="D522" t="s">
        <v>27</v>
      </c>
      <c r="E522" s="5">
        <v>24</v>
      </c>
      <c r="F522" s="18">
        <v>504</v>
      </c>
      <c r="G522" s="1">
        <f t="shared" si="21"/>
        <v>769.54499999061227</v>
      </c>
      <c r="H522" s="1" cm="1">
        <f t="array" ref="H522">_xlfn.STDEV.P(_xlfn._xlws.FILTER($F$24:$F$1023,$C$24:$C$1023=C522))</f>
        <v>710.94791313263636</v>
      </c>
      <c r="I522" s="1">
        <f t="shared" si="22"/>
        <v>-0.37350837534714232</v>
      </c>
      <c r="J522" t="str">
        <f t="shared" si="23"/>
        <v>No</v>
      </c>
    </row>
    <row r="523" spans="1:10" x14ac:dyDescent="0.35">
      <c r="A523" s="21">
        <v>34766</v>
      </c>
      <c r="B523">
        <v>32</v>
      </c>
      <c r="C523" t="s">
        <v>100</v>
      </c>
      <c r="D523" t="s">
        <v>24</v>
      </c>
      <c r="E523" s="5">
        <v>24</v>
      </c>
      <c r="F523" s="18">
        <v>652.79999542236305</v>
      </c>
      <c r="G523" s="1">
        <f t="shared" si="21"/>
        <v>466.81599877357382</v>
      </c>
      <c r="H523" s="1" cm="1">
        <f t="array" ref="H523">_xlfn.STDEV.P(_xlfn._xlws.FILTER($F$24:$F$1023,$C$24:$C$1023=C523))</f>
        <v>375.91403275144347</v>
      </c>
      <c r="I523" s="1">
        <f t="shared" si="22"/>
        <v>0.49475140709036242</v>
      </c>
      <c r="J523" t="str">
        <f t="shared" si="23"/>
        <v>No</v>
      </c>
    </row>
    <row r="524" spans="1:10" x14ac:dyDescent="0.35">
      <c r="A524" s="21">
        <v>34767</v>
      </c>
      <c r="B524">
        <v>66</v>
      </c>
      <c r="C524" t="s">
        <v>93</v>
      </c>
      <c r="D524" t="s">
        <v>39</v>
      </c>
      <c r="E524" s="5">
        <v>24</v>
      </c>
      <c r="F524" s="18">
        <v>408</v>
      </c>
      <c r="G524" s="1">
        <f t="shared" si="21"/>
        <v>480.85714213337218</v>
      </c>
      <c r="H524" s="1" cm="1">
        <f t="array" ref="H524">_xlfn.STDEV.P(_xlfn._xlws.FILTER($F$24:$F$1023,$C$24:$C$1023=C524))</f>
        <v>293.59972149137542</v>
      </c>
      <c r="I524" s="1">
        <f t="shared" si="22"/>
        <v>-0.2481512644606251</v>
      </c>
      <c r="J524" t="str">
        <f t="shared" si="23"/>
        <v>No</v>
      </c>
    </row>
    <row r="525" spans="1:10" x14ac:dyDescent="0.35">
      <c r="A525" s="21">
        <v>34767</v>
      </c>
      <c r="B525">
        <v>21</v>
      </c>
      <c r="C525" t="s">
        <v>90</v>
      </c>
      <c r="D525" t="s">
        <v>31</v>
      </c>
      <c r="E525" s="5">
        <v>21</v>
      </c>
      <c r="F525" s="18">
        <v>203.999999910593</v>
      </c>
      <c r="G525" s="1">
        <f t="shared" si="21"/>
        <v>475.82352889022366</v>
      </c>
      <c r="H525" s="1" cm="1">
        <f t="array" ref="H525">_xlfn.STDEV.P(_xlfn._xlws.FILTER($F$24:$F$1023,$C$24:$C$1023=C525))</f>
        <v>381.12221783193922</v>
      </c>
      <c r="I525" s="1">
        <f t="shared" si="22"/>
        <v>-0.71321879507820962</v>
      </c>
      <c r="J525" t="str">
        <f t="shared" si="23"/>
        <v>No</v>
      </c>
    </row>
    <row r="526" spans="1:10" x14ac:dyDescent="0.35">
      <c r="A526" s="21">
        <v>34767</v>
      </c>
      <c r="B526">
        <v>41</v>
      </c>
      <c r="C526" t="s">
        <v>44</v>
      </c>
      <c r="D526" t="s">
        <v>36</v>
      </c>
      <c r="E526" s="5">
        <v>20</v>
      </c>
      <c r="F526" s="18">
        <v>187.20999991372199</v>
      </c>
      <c r="G526" s="1">
        <f t="shared" si="21"/>
        <v>421.2029684872478</v>
      </c>
      <c r="H526" s="1" cm="1">
        <f t="array" ref="H526">_xlfn.STDEV.P(_xlfn._xlws.FILTER($F$24:$F$1023,$C$24:$C$1023=C526))</f>
        <v>382.18782718631564</v>
      </c>
      <c r="I526" s="1">
        <f t="shared" si="22"/>
        <v>-0.6122460003401804</v>
      </c>
      <c r="J526" t="str">
        <f t="shared" si="23"/>
        <v>No</v>
      </c>
    </row>
    <row r="527" spans="1:10" x14ac:dyDescent="0.35">
      <c r="A527" s="21">
        <v>34768</v>
      </c>
      <c r="B527">
        <v>58</v>
      </c>
      <c r="C527" t="s">
        <v>79</v>
      </c>
      <c r="D527" t="s">
        <v>36</v>
      </c>
      <c r="E527" s="5">
        <v>20</v>
      </c>
      <c r="F527" s="18">
        <v>265</v>
      </c>
      <c r="G527" s="1">
        <f t="shared" si="21"/>
        <v>506.01749913915921</v>
      </c>
      <c r="H527" s="1" cm="1">
        <f t="array" ref="H527">_xlfn.STDEV.P(_xlfn._xlws.FILTER($F$24:$F$1023,$C$24:$C$1023=C527))</f>
        <v>311.82880526281502</v>
      </c>
      <c r="I527" s="1">
        <f t="shared" si="22"/>
        <v>-0.77291608431115033</v>
      </c>
      <c r="J527" t="str">
        <f t="shared" si="23"/>
        <v>No</v>
      </c>
    </row>
    <row r="528" spans="1:10" x14ac:dyDescent="0.35">
      <c r="A528" s="21">
        <v>34768</v>
      </c>
      <c r="B528">
        <v>13</v>
      </c>
      <c r="C528" t="s">
        <v>56</v>
      </c>
      <c r="D528" t="s">
        <v>36</v>
      </c>
      <c r="E528" s="5">
        <v>18</v>
      </c>
      <c r="F528" s="18">
        <v>108</v>
      </c>
      <c r="G528" s="1">
        <f t="shared" si="21"/>
        <v>266.67428511295918</v>
      </c>
      <c r="H528" s="1" cm="1">
        <f t="array" ref="H528">_xlfn.STDEV.P(_xlfn._xlws.FILTER($F$24:$F$1023,$C$24:$C$1023=C528))</f>
        <v>396.84982512631029</v>
      </c>
      <c r="I528" s="1">
        <f t="shared" si="22"/>
        <v>-0.39983458494017471</v>
      </c>
      <c r="J528" t="str">
        <f t="shared" si="23"/>
        <v>No</v>
      </c>
    </row>
    <row r="529" spans="1:10" x14ac:dyDescent="0.35">
      <c r="A529" s="21">
        <v>34768</v>
      </c>
      <c r="B529">
        <v>37</v>
      </c>
      <c r="C529" t="s">
        <v>61</v>
      </c>
      <c r="D529" t="s">
        <v>36</v>
      </c>
      <c r="E529" s="5">
        <v>18</v>
      </c>
      <c r="F529" s="18">
        <v>421.19999930262497</v>
      </c>
      <c r="G529" s="1">
        <f t="shared" si="21"/>
        <v>496.07999893069098</v>
      </c>
      <c r="H529" s="1" cm="1">
        <f t="array" ref="H529">_xlfn.STDEV.P(_xlfn._xlws.FILTER($F$24:$F$1023,$C$24:$C$1023=C529))</f>
        <v>421.26547475738641</v>
      </c>
      <c r="I529" s="1">
        <f t="shared" si="22"/>
        <v>-0.17775014596482325</v>
      </c>
      <c r="J529" t="str">
        <f t="shared" si="23"/>
        <v>No</v>
      </c>
    </row>
    <row r="530" spans="1:10" x14ac:dyDescent="0.35">
      <c r="A530" s="21">
        <v>34768</v>
      </c>
      <c r="B530">
        <v>59</v>
      </c>
      <c r="C530" t="s">
        <v>23</v>
      </c>
      <c r="D530" t="s">
        <v>24</v>
      </c>
      <c r="E530" s="5">
        <v>17</v>
      </c>
      <c r="F530" s="18">
        <v>852.49999877065397</v>
      </c>
      <c r="G530" s="1">
        <f t="shared" si="21"/>
        <v>3036.1222172315302</v>
      </c>
      <c r="H530" s="1" cm="1">
        <f t="array" ref="H530">_xlfn.STDEV.P(_xlfn._xlws.FILTER($F$24:$F$1023,$C$24:$C$1023=C530))</f>
        <v>1907.6459461251163</v>
      </c>
      <c r="I530" s="1">
        <f t="shared" si="22"/>
        <v>-1.1446684972629921</v>
      </c>
      <c r="J530" t="str">
        <f t="shared" si="23"/>
        <v>No</v>
      </c>
    </row>
    <row r="531" spans="1:10" x14ac:dyDescent="0.35">
      <c r="A531" s="21">
        <v>34771</v>
      </c>
      <c r="B531">
        <v>20</v>
      </c>
      <c r="C531" t="s">
        <v>86</v>
      </c>
      <c r="D531" t="s">
        <v>31</v>
      </c>
      <c r="E531" s="5">
        <v>15</v>
      </c>
      <c r="F531" s="18">
        <v>1093.4999981895</v>
      </c>
      <c r="G531" s="1">
        <f t="shared" si="21"/>
        <v>1755.89999888688</v>
      </c>
      <c r="H531" s="1" cm="1">
        <f t="array" ref="H531">_xlfn.STDEV.P(_xlfn._xlws.FILTER($F$24:$F$1023,$C$24:$C$1023=C531))</f>
        <v>771.3288795750982</v>
      </c>
      <c r="I531" s="1">
        <f t="shared" si="22"/>
        <v>-0.85877764756101982</v>
      </c>
      <c r="J531" t="str">
        <f t="shared" si="23"/>
        <v>No</v>
      </c>
    </row>
    <row r="532" spans="1:10" x14ac:dyDescent="0.35">
      <c r="A532" s="21">
        <v>34771</v>
      </c>
      <c r="B532">
        <v>55</v>
      </c>
      <c r="C532" t="s">
        <v>32</v>
      </c>
      <c r="D532" t="s">
        <v>21</v>
      </c>
      <c r="E532" s="5">
        <v>14</v>
      </c>
      <c r="F532" s="18">
        <v>336</v>
      </c>
      <c r="G532" s="1">
        <f t="shared" si="21"/>
        <v>741.52941061924435</v>
      </c>
      <c r="H532" s="1" cm="1">
        <f t="array" ref="H532">_xlfn.STDEV.P(_xlfn._xlws.FILTER($F$24:$F$1023,$C$24:$C$1023=C532))</f>
        <v>751.70781810256221</v>
      </c>
      <c r="I532" s="1">
        <f t="shared" si="22"/>
        <v>-0.53947744170450329</v>
      </c>
      <c r="J532" t="str">
        <f t="shared" si="23"/>
        <v>No</v>
      </c>
    </row>
    <row r="533" spans="1:10" x14ac:dyDescent="0.35">
      <c r="A533" s="21">
        <v>34771</v>
      </c>
      <c r="B533">
        <v>7</v>
      </c>
      <c r="C533" t="s">
        <v>58</v>
      </c>
      <c r="D533" t="s">
        <v>59</v>
      </c>
      <c r="E533" s="5">
        <v>10</v>
      </c>
      <c r="F533" s="18">
        <v>300</v>
      </c>
      <c r="G533" s="1">
        <f t="shared" si="21"/>
        <v>1374.4846144754144</v>
      </c>
      <c r="H533" s="1" cm="1">
        <f t="array" ref="H533">_xlfn.STDEV.P(_xlfn._xlws.FILTER($F$24:$F$1023,$C$24:$C$1023=C533))</f>
        <v>1619.0920257700639</v>
      </c>
      <c r="I533" s="1">
        <f t="shared" si="22"/>
        <v>-0.66363405993823843</v>
      </c>
      <c r="J533" t="str">
        <f t="shared" si="23"/>
        <v>No</v>
      </c>
    </row>
    <row r="534" spans="1:10" x14ac:dyDescent="0.35">
      <c r="A534" s="21">
        <v>34771</v>
      </c>
      <c r="B534">
        <v>19</v>
      </c>
      <c r="C534" t="s">
        <v>71</v>
      </c>
      <c r="D534" t="s">
        <v>31</v>
      </c>
      <c r="E534" s="5">
        <v>10</v>
      </c>
      <c r="F534" s="18">
        <v>92</v>
      </c>
      <c r="G534" s="1">
        <f t="shared" si="21"/>
        <v>298.22799978693308</v>
      </c>
      <c r="H534" s="1" cm="1">
        <f t="array" ref="H534">_xlfn.STDEV.P(_xlfn._xlws.FILTER($F$24:$F$1023,$C$24:$C$1023=C534))</f>
        <v>171.84695600806512</v>
      </c>
      <c r="I534" s="1">
        <f t="shared" si="22"/>
        <v>-1.2000678078769949</v>
      </c>
      <c r="J534" t="str">
        <f t="shared" si="23"/>
        <v>No</v>
      </c>
    </row>
    <row r="535" spans="1:10" x14ac:dyDescent="0.35">
      <c r="A535" s="21">
        <v>34771</v>
      </c>
      <c r="B535">
        <v>34</v>
      </c>
      <c r="C535" t="s">
        <v>69</v>
      </c>
      <c r="D535" t="s">
        <v>34</v>
      </c>
      <c r="E535" s="5">
        <v>10</v>
      </c>
      <c r="F535" s="18">
        <v>105</v>
      </c>
      <c r="G535" s="1">
        <f t="shared" si="21"/>
        <v>270.78333320468647</v>
      </c>
      <c r="H535" s="1" cm="1">
        <f t="array" ref="H535">_xlfn.STDEV.P(_xlfn._xlws.FILTER($F$24:$F$1023,$C$24:$C$1023=C535))</f>
        <v>154.73057137866886</v>
      </c>
      <c r="I535" s="1">
        <f t="shared" si="22"/>
        <v>-1.0714323079630361</v>
      </c>
      <c r="J535" t="str">
        <f t="shared" si="23"/>
        <v>No</v>
      </c>
    </row>
    <row r="536" spans="1:10" x14ac:dyDescent="0.35">
      <c r="A536" s="21">
        <v>34772</v>
      </c>
      <c r="B536">
        <v>77</v>
      </c>
      <c r="C536" t="s">
        <v>107</v>
      </c>
      <c r="D536" t="s">
        <v>39</v>
      </c>
      <c r="E536" s="5">
        <v>10</v>
      </c>
      <c r="F536" s="18">
        <v>123.499999903142</v>
      </c>
      <c r="G536" s="1">
        <f t="shared" ref="G536:G599" si="24">AVERAGEIFS($F$24:$F$1023,$C$24:$C$1023,C536)</f>
        <v>384.04888867214282</v>
      </c>
      <c r="H536" s="1" cm="1">
        <f t="array" ref="H536">_xlfn.STDEV.P(_xlfn._xlws.FILTER($F$24:$F$1023,$C$24:$C$1023=C536))</f>
        <v>285.48397450413245</v>
      </c>
      <c r="I536" s="1">
        <f t="shared" ref="I536:I599" si="25">(F536-G536)/H536</f>
        <v>-0.91265679350848927</v>
      </c>
      <c r="J536" t="str">
        <f t="shared" ref="J536:J599" si="26">IF(ABS(I536)&gt;3,"Yes","No")</f>
        <v>No</v>
      </c>
    </row>
    <row r="537" spans="1:10" x14ac:dyDescent="0.35">
      <c r="A537" s="21">
        <v>34772</v>
      </c>
      <c r="B537">
        <v>71</v>
      </c>
      <c r="C537" t="s">
        <v>40</v>
      </c>
      <c r="D537" t="s">
        <v>24</v>
      </c>
      <c r="E537" s="5">
        <v>9</v>
      </c>
      <c r="F537" s="18">
        <v>174.14999971166199</v>
      </c>
      <c r="G537" s="1">
        <f t="shared" si="24"/>
        <v>925.97812405088894</v>
      </c>
      <c r="H537" s="1" cm="1">
        <f t="array" ref="H537">_xlfn.STDEV.P(_xlfn._xlws.FILTER($F$24:$F$1023,$C$24:$C$1023=C537))</f>
        <v>714.20127833080039</v>
      </c>
      <c r="I537" s="1">
        <f t="shared" si="25"/>
        <v>-1.0526838121829836</v>
      </c>
      <c r="J537" t="str">
        <f t="shared" si="26"/>
        <v>No</v>
      </c>
    </row>
    <row r="538" spans="1:10" x14ac:dyDescent="0.35">
      <c r="A538" s="21">
        <v>34772</v>
      </c>
      <c r="B538">
        <v>1</v>
      </c>
      <c r="C538" t="s">
        <v>43</v>
      </c>
      <c r="D538" t="s">
        <v>34</v>
      </c>
      <c r="E538" s="5">
        <v>8</v>
      </c>
      <c r="F538" s="18">
        <v>122.399999141693</v>
      </c>
      <c r="G538" s="1">
        <f t="shared" si="24"/>
        <v>616.4399990344034</v>
      </c>
      <c r="H538" s="1" cm="1">
        <f t="array" ref="H538">_xlfn.STDEV.P(_xlfn._xlws.FILTER($F$24:$F$1023,$C$24:$C$1023=C538))</f>
        <v>418.64384133965928</v>
      </c>
      <c r="I538" s="1">
        <f t="shared" si="25"/>
        <v>-1.1800961846513343</v>
      </c>
      <c r="J538" t="str">
        <f t="shared" si="26"/>
        <v>No</v>
      </c>
    </row>
    <row r="539" spans="1:10" x14ac:dyDescent="0.35">
      <c r="A539" s="21">
        <v>34773</v>
      </c>
      <c r="B539">
        <v>28</v>
      </c>
      <c r="C539" t="s">
        <v>70</v>
      </c>
      <c r="D539" t="s">
        <v>59</v>
      </c>
      <c r="E539" s="5">
        <v>7</v>
      </c>
      <c r="F539" s="18">
        <v>319.2</v>
      </c>
      <c r="G539" s="1">
        <f t="shared" si="24"/>
        <v>1256.1973325099534</v>
      </c>
      <c r="H539" s="1" cm="1">
        <f t="array" ref="H539">_xlfn.STDEV.P(_xlfn._xlws.FILTER($F$24:$F$1023,$C$24:$C$1023=C539))</f>
        <v>782.04414020592731</v>
      </c>
      <c r="I539" s="1">
        <f t="shared" si="25"/>
        <v>-1.1981386782889567</v>
      </c>
      <c r="J539" t="str">
        <f t="shared" si="26"/>
        <v>No</v>
      </c>
    </row>
    <row r="540" spans="1:10" x14ac:dyDescent="0.35">
      <c r="A540" s="21">
        <v>34773</v>
      </c>
      <c r="B540">
        <v>70</v>
      </c>
      <c r="C540" t="s">
        <v>96</v>
      </c>
      <c r="D540" t="s">
        <v>34</v>
      </c>
      <c r="E540" s="5">
        <v>7</v>
      </c>
      <c r="F540" s="18">
        <v>105</v>
      </c>
      <c r="G540" s="1">
        <f t="shared" si="24"/>
        <v>608.35312436870197</v>
      </c>
      <c r="H540" s="1" cm="1">
        <f t="array" ref="H540">_xlfn.STDEV.P(_xlfn._xlws.FILTER($F$24:$F$1023,$C$24:$C$1023=C540))</f>
        <v>412.778144226922</v>
      </c>
      <c r="I540" s="1">
        <f t="shared" si="25"/>
        <v>-1.2194277517076753</v>
      </c>
      <c r="J540" t="str">
        <f t="shared" si="26"/>
        <v>No</v>
      </c>
    </row>
    <row r="541" spans="1:10" x14ac:dyDescent="0.35">
      <c r="A541" s="21">
        <v>34773</v>
      </c>
      <c r="B541">
        <v>67</v>
      </c>
      <c r="C541" t="s">
        <v>137</v>
      </c>
      <c r="D541" t="s">
        <v>34</v>
      </c>
      <c r="E541" s="5">
        <v>7</v>
      </c>
      <c r="F541" s="18">
        <v>98</v>
      </c>
      <c r="G541" s="1">
        <f t="shared" si="24"/>
        <v>228.66666666666666</v>
      </c>
      <c r="H541" s="1" cm="1">
        <f t="array" ref="H541">_xlfn.STDEV.P(_xlfn._xlws.FILTER($F$24:$F$1023,$C$24:$C$1023=C541))</f>
        <v>170.6367161219674</v>
      </c>
      <c r="I541" s="1">
        <f t="shared" si="25"/>
        <v>-0.76575938424218726</v>
      </c>
      <c r="J541" t="str">
        <f t="shared" si="26"/>
        <v>No</v>
      </c>
    </row>
    <row r="542" spans="1:10" x14ac:dyDescent="0.35">
      <c r="A542" s="21">
        <v>34773</v>
      </c>
      <c r="B542">
        <v>49</v>
      </c>
      <c r="C542" t="s">
        <v>62</v>
      </c>
      <c r="D542" t="s">
        <v>31</v>
      </c>
      <c r="E542" s="5">
        <v>6</v>
      </c>
      <c r="F542" s="18">
        <v>120</v>
      </c>
      <c r="G542" s="1">
        <f t="shared" si="24"/>
        <v>553.7166660961999</v>
      </c>
      <c r="H542" s="1" cm="1">
        <f t="array" ref="H542">_xlfn.STDEV.P(_xlfn._xlws.FILTER($F$24:$F$1023,$C$24:$C$1023=C542))</f>
        <v>403.17062043068341</v>
      </c>
      <c r="I542" s="1">
        <f t="shared" si="25"/>
        <v>-1.0757645624894143</v>
      </c>
      <c r="J542" t="str">
        <f t="shared" si="26"/>
        <v>No</v>
      </c>
    </row>
    <row r="543" spans="1:10" x14ac:dyDescent="0.35">
      <c r="A543" s="21">
        <v>34773</v>
      </c>
      <c r="B543">
        <v>57</v>
      </c>
      <c r="C543" t="s">
        <v>76</v>
      </c>
      <c r="D543" t="s">
        <v>27</v>
      </c>
      <c r="E543" s="5">
        <v>5</v>
      </c>
      <c r="F543" s="18">
        <v>87.749999854713593</v>
      </c>
      <c r="G543" s="1">
        <f t="shared" si="24"/>
        <v>449.84999991059226</v>
      </c>
      <c r="H543" s="1" cm="1">
        <f t="array" ref="H543">_xlfn.STDEV.P(_xlfn._xlws.FILTER($F$24:$F$1023,$C$24:$C$1023=C543))</f>
        <v>362.8341563356899</v>
      </c>
      <c r="I543" s="1">
        <f t="shared" si="25"/>
        <v>-0.99797660648262687</v>
      </c>
      <c r="J543" t="str">
        <f t="shared" si="26"/>
        <v>No</v>
      </c>
    </row>
    <row r="544" spans="1:10" x14ac:dyDescent="0.35">
      <c r="A544" s="21">
        <v>34773</v>
      </c>
      <c r="B544">
        <v>10</v>
      </c>
      <c r="C544" t="s">
        <v>35</v>
      </c>
      <c r="D544" t="s">
        <v>36</v>
      </c>
      <c r="E544" s="5">
        <v>2</v>
      </c>
      <c r="F544" s="18">
        <v>62</v>
      </c>
      <c r="G544" s="1">
        <f t="shared" si="24"/>
        <v>1196.0626647585625</v>
      </c>
      <c r="H544" s="1" cm="1">
        <f t="array" ref="H544">_xlfn.STDEV.P(_xlfn._xlws.FILTER($F$24:$F$1023,$C$24:$C$1023=C544))</f>
        <v>1018.5795252400861</v>
      </c>
      <c r="I544" s="1">
        <f t="shared" si="25"/>
        <v>-1.1133766550935296</v>
      </c>
      <c r="J544" t="str">
        <f t="shared" si="26"/>
        <v>No</v>
      </c>
    </row>
    <row r="545" spans="1:10" x14ac:dyDescent="0.35">
      <c r="A545" s="21">
        <v>34774</v>
      </c>
      <c r="B545">
        <v>31</v>
      </c>
      <c r="C545" t="s">
        <v>57</v>
      </c>
      <c r="D545" t="s">
        <v>24</v>
      </c>
      <c r="E545" s="5">
        <v>171</v>
      </c>
      <c r="F545" s="18">
        <v>1864.9999959394299</v>
      </c>
      <c r="G545" s="1">
        <f t="shared" si="24"/>
        <v>804.63194329964028</v>
      </c>
      <c r="H545" s="1" cm="1">
        <f t="array" ref="H545">_xlfn.STDEV.P(_xlfn._xlws.FILTER($F$24:$F$1023,$C$24:$C$1023=C545))</f>
        <v>614.0428509528798</v>
      </c>
      <c r="I545" s="1">
        <f t="shared" si="25"/>
        <v>1.7268632816004561</v>
      </c>
      <c r="J545" t="str">
        <f t="shared" si="26"/>
        <v>No</v>
      </c>
    </row>
    <row r="546" spans="1:10" x14ac:dyDescent="0.35">
      <c r="A546" s="21">
        <v>34774</v>
      </c>
      <c r="B546">
        <v>75</v>
      </c>
      <c r="C546" t="s">
        <v>54</v>
      </c>
      <c r="D546" t="s">
        <v>34</v>
      </c>
      <c r="E546" s="5">
        <v>126</v>
      </c>
      <c r="F546" s="18">
        <v>887.37499867193401</v>
      </c>
      <c r="G546" s="1">
        <f t="shared" si="24"/>
        <v>439.66611068484627</v>
      </c>
      <c r="H546" s="1" cm="1">
        <f t="array" ref="H546">_xlfn.STDEV.P(_xlfn._xlws.FILTER($F$24:$F$1023,$C$24:$C$1023=C546))</f>
        <v>403.2691862886133</v>
      </c>
      <c r="I546" s="1">
        <f t="shared" si="25"/>
        <v>1.1101986048263792</v>
      </c>
      <c r="J546" t="str">
        <f t="shared" si="26"/>
        <v>No</v>
      </c>
    </row>
    <row r="547" spans="1:10" x14ac:dyDescent="0.35">
      <c r="A547" s="21">
        <v>34775</v>
      </c>
      <c r="B547">
        <v>52</v>
      </c>
      <c r="C547" t="s">
        <v>122</v>
      </c>
      <c r="D547" t="s">
        <v>27</v>
      </c>
      <c r="E547" s="5">
        <v>100</v>
      </c>
      <c r="F547" s="18">
        <v>700</v>
      </c>
      <c r="G547" s="1">
        <f t="shared" si="24"/>
        <v>221.63749993524189</v>
      </c>
      <c r="H547" s="1" cm="1">
        <f t="array" ref="H547">_xlfn.STDEV.P(_xlfn._xlws.FILTER($F$24:$F$1023,$C$24:$C$1023=C547))</f>
        <v>230.78942345648602</v>
      </c>
      <c r="I547" s="1">
        <f t="shared" si="25"/>
        <v>2.0727228002931017</v>
      </c>
      <c r="J547" t="str">
        <f t="shared" si="26"/>
        <v>No</v>
      </c>
    </row>
    <row r="548" spans="1:10" x14ac:dyDescent="0.35">
      <c r="A548" s="21">
        <v>34775</v>
      </c>
      <c r="B548">
        <v>56</v>
      </c>
      <c r="C548" t="s">
        <v>26</v>
      </c>
      <c r="D548" t="s">
        <v>27</v>
      </c>
      <c r="E548" s="5">
        <v>100</v>
      </c>
      <c r="F548" s="18">
        <v>3381.9999937713101</v>
      </c>
      <c r="G548" s="1">
        <f t="shared" si="24"/>
        <v>2135.3399980738727</v>
      </c>
      <c r="H548" s="1" cm="1">
        <f t="array" ref="H548">_xlfn.STDEV.P(_xlfn._xlws.FILTER($F$24:$F$1023,$C$24:$C$1023=C548))</f>
        <v>1395.3152929627063</v>
      </c>
      <c r="I548" s="1">
        <f t="shared" si="25"/>
        <v>0.89346114242779806</v>
      </c>
      <c r="J548" t="str">
        <f t="shared" si="26"/>
        <v>No</v>
      </c>
    </row>
    <row r="549" spans="1:10" x14ac:dyDescent="0.35">
      <c r="A549" s="21">
        <v>34775</v>
      </c>
      <c r="B549">
        <v>51</v>
      </c>
      <c r="C549" t="s">
        <v>66</v>
      </c>
      <c r="D549" t="s">
        <v>59</v>
      </c>
      <c r="E549" s="5">
        <v>93</v>
      </c>
      <c r="F549" s="18">
        <v>4716.9999968409502</v>
      </c>
      <c r="G549" s="1">
        <f t="shared" si="24"/>
        <v>2098.0933303059123</v>
      </c>
      <c r="H549" s="1" cm="1">
        <f t="array" ref="H549">_xlfn.STDEV.P(_xlfn._xlws.FILTER($F$24:$F$1023,$C$24:$C$1023=C549))</f>
        <v>2225.901859393276</v>
      </c>
      <c r="I549" s="1">
        <f t="shared" si="25"/>
        <v>1.1765598089975471</v>
      </c>
      <c r="J549" t="str">
        <f t="shared" si="26"/>
        <v>No</v>
      </c>
    </row>
    <row r="550" spans="1:10" x14ac:dyDescent="0.35">
      <c r="A550" s="21">
        <v>34775</v>
      </c>
      <c r="B550">
        <v>76</v>
      </c>
      <c r="C550" t="s">
        <v>55</v>
      </c>
      <c r="D550" t="s">
        <v>34</v>
      </c>
      <c r="E550" s="5">
        <v>64</v>
      </c>
      <c r="F550" s="18">
        <v>1152</v>
      </c>
      <c r="G550" s="1">
        <f t="shared" si="24"/>
        <v>750.87999908924075</v>
      </c>
      <c r="H550" s="1" cm="1">
        <f t="array" ref="H550">_xlfn.STDEV.P(_xlfn._xlws.FILTER($F$24:$F$1023,$C$24:$C$1023=C550))</f>
        <v>591.87295276549492</v>
      </c>
      <c r="I550" s="1">
        <f t="shared" si="25"/>
        <v>0.67771301093680214</v>
      </c>
      <c r="J550" t="str">
        <f t="shared" si="26"/>
        <v>No</v>
      </c>
    </row>
    <row r="551" spans="1:10" x14ac:dyDescent="0.35">
      <c r="A551" s="21">
        <v>34775</v>
      </c>
      <c r="B551">
        <v>14</v>
      </c>
      <c r="C551" t="s">
        <v>63</v>
      </c>
      <c r="D551" t="s">
        <v>59</v>
      </c>
      <c r="E551" s="5">
        <v>56</v>
      </c>
      <c r="F551" s="18">
        <v>1106.69999613706</v>
      </c>
      <c r="G551" s="1">
        <f t="shared" si="24"/>
        <v>692.7443176133213</v>
      </c>
      <c r="H551" s="1" cm="1">
        <f t="array" ref="H551">_xlfn.STDEV.P(_xlfn._xlws.FILTER($F$24:$F$1023,$C$24:$C$1023=C551))</f>
        <v>446.81220369302434</v>
      </c>
      <c r="I551" s="1">
        <f t="shared" si="25"/>
        <v>0.92646457527856774</v>
      </c>
      <c r="J551" t="str">
        <f t="shared" si="26"/>
        <v>No</v>
      </c>
    </row>
    <row r="552" spans="1:10" x14ac:dyDescent="0.35">
      <c r="A552" s="21">
        <v>34775</v>
      </c>
      <c r="B552">
        <v>72</v>
      </c>
      <c r="C552" t="s">
        <v>42</v>
      </c>
      <c r="D552" t="s">
        <v>24</v>
      </c>
      <c r="E552" s="5">
        <v>54</v>
      </c>
      <c r="F552" s="18">
        <v>1879.2</v>
      </c>
      <c r="G552" s="1">
        <f t="shared" si="24"/>
        <v>1435.5521418124422</v>
      </c>
      <c r="H552" s="1" cm="1">
        <f t="array" ref="H552">_xlfn.STDEV.P(_xlfn._xlws.FILTER($F$24:$F$1023,$C$24:$C$1023=C552))</f>
        <v>667.17869564903606</v>
      </c>
      <c r="I552" s="1">
        <f t="shared" si="25"/>
        <v>0.66496106827268242</v>
      </c>
      <c r="J552" t="str">
        <f t="shared" si="26"/>
        <v>No</v>
      </c>
    </row>
    <row r="553" spans="1:10" x14ac:dyDescent="0.35">
      <c r="A553" s="21">
        <v>34778</v>
      </c>
      <c r="B553">
        <v>64</v>
      </c>
      <c r="C553" t="s">
        <v>53</v>
      </c>
      <c r="D553" t="s">
        <v>27</v>
      </c>
      <c r="E553" s="5">
        <v>54</v>
      </c>
      <c r="F553" s="18">
        <v>1735.64999910816</v>
      </c>
      <c r="G553" s="1">
        <f t="shared" si="24"/>
        <v>1218.6124992739535</v>
      </c>
      <c r="H553" s="1" cm="1">
        <f t="array" ref="H553">_xlfn.STDEV.P(_xlfn._xlws.FILTER($F$24:$F$1023,$C$24:$C$1023=C553))</f>
        <v>865.50625959039769</v>
      </c>
      <c r="I553" s="1">
        <f t="shared" si="25"/>
        <v>0.59738158344330794</v>
      </c>
      <c r="J553" t="str">
        <f t="shared" si="26"/>
        <v>No</v>
      </c>
    </row>
    <row r="554" spans="1:10" x14ac:dyDescent="0.35">
      <c r="A554" s="21">
        <v>34778</v>
      </c>
      <c r="B554">
        <v>40</v>
      </c>
      <c r="C554" t="s">
        <v>50</v>
      </c>
      <c r="D554" t="s">
        <v>36</v>
      </c>
      <c r="E554" s="5">
        <v>52</v>
      </c>
      <c r="F554" s="18">
        <v>956.8</v>
      </c>
      <c r="G554" s="1">
        <f t="shared" si="24"/>
        <v>966.97823429668517</v>
      </c>
      <c r="H554" s="1" cm="1">
        <f t="array" ref="H554">_xlfn.STDEV.P(_xlfn._xlws.FILTER($F$24:$F$1023,$C$24:$C$1023=C554))</f>
        <v>690.30358265436666</v>
      </c>
      <c r="I554" s="1">
        <f t="shared" si="25"/>
        <v>-1.4744576954892374E-2</v>
      </c>
      <c r="J554" t="str">
        <f t="shared" si="26"/>
        <v>No</v>
      </c>
    </row>
    <row r="555" spans="1:10" x14ac:dyDescent="0.35">
      <c r="A555" s="21">
        <v>34779</v>
      </c>
      <c r="B555">
        <v>59</v>
      </c>
      <c r="C555" t="s">
        <v>23</v>
      </c>
      <c r="D555" t="s">
        <v>24</v>
      </c>
      <c r="E555" s="5">
        <v>52</v>
      </c>
      <c r="F555" s="18">
        <v>2419.99999344348</v>
      </c>
      <c r="G555" s="1">
        <f t="shared" si="24"/>
        <v>3036.1222172315302</v>
      </c>
      <c r="H555" s="1" cm="1">
        <f t="array" ref="H555">_xlfn.STDEV.P(_xlfn._xlws.FILTER($F$24:$F$1023,$C$24:$C$1023=C555))</f>
        <v>1907.6459461251163</v>
      </c>
      <c r="I555" s="1">
        <f t="shared" si="25"/>
        <v>-0.32297514380985703</v>
      </c>
      <c r="J555" t="str">
        <f t="shared" si="26"/>
        <v>No</v>
      </c>
    </row>
    <row r="556" spans="1:10" x14ac:dyDescent="0.35">
      <c r="A556" s="21">
        <v>34779</v>
      </c>
      <c r="B556">
        <v>11</v>
      </c>
      <c r="C556" t="s">
        <v>92</v>
      </c>
      <c r="D556" t="s">
        <v>24</v>
      </c>
      <c r="E556" s="5">
        <v>50</v>
      </c>
      <c r="F556" s="18">
        <v>923.99999538436498</v>
      </c>
      <c r="G556" s="1">
        <f t="shared" si="24"/>
        <v>713.50124924937177</v>
      </c>
      <c r="H556" s="1" cm="1">
        <f t="array" ref="H556">_xlfn.STDEV.P(_xlfn._xlws.FILTER($F$24:$F$1023,$C$24:$C$1023=C556))</f>
        <v>610.84195483862857</v>
      </c>
      <c r="I556" s="1">
        <f t="shared" si="25"/>
        <v>0.34460427033143542</v>
      </c>
      <c r="J556" t="str">
        <f t="shared" si="26"/>
        <v>No</v>
      </c>
    </row>
    <row r="557" spans="1:10" x14ac:dyDescent="0.35">
      <c r="A557" s="21">
        <v>34779</v>
      </c>
      <c r="B557">
        <v>24</v>
      </c>
      <c r="C557" t="s">
        <v>77</v>
      </c>
      <c r="D557" t="s">
        <v>34</v>
      </c>
      <c r="E557" s="5">
        <v>43</v>
      </c>
      <c r="F557" s="18">
        <v>166.04999959096301</v>
      </c>
      <c r="G557" s="1">
        <f t="shared" si="24"/>
        <v>241.30406231107165</v>
      </c>
      <c r="H557" s="1" cm="1">
        <f t="array" ref="H557">_xlfn.STDEV.P(_xlfn._xlws.FILTER($F$24:$F$1023,$C$24:$C$1023=C557))</f>
        <v>221.48324568890894</v>
      </c>
      <c r="I557" s="1">
        <f t="shared" si="25"/>
        <v>-0.33977316201067881</v>
      </c>
      <c r="J557" t="str">
        <f t="shared" si="26"/>
        <v>No</v>
      </c>
    </row>
    <row r="558" spans="1:10" x14ac:dyDescent="0.35">
      <c r="A558" s="21">
        <v>34780</v>
      </c>
      <c r="B558">
        <v>53</v>
      </c>
      <c r="C558" t="s">
        <v>25</v>
      </c>
      <c r="D558" t="s">
        <v>21</v>
      </c>
      <c r="E558" s="5">
        <v>43</v>
      </c>
      <c r="F558" s="18">
        <v>1410.4</v>
      </c>
      <c r="G558" s="1">
        <f t="shared" si="24"/>
        <v>1198.983570729195</v>
      </c>
      <c r="H558" s="1" cm="1">
        <f t="array" ref="H558">_xlfn.STDEV.P(_xlfn._xlws.FILTER($F$24:$F$1023,$C$24:$C$1023=C558))</f>
        <v>1072.4371089270473</v>
      </c>
      <c r="I558" s="1">
        <f t="shared" si="25"/>
        <v>0.19713643579745499</v>
      </c>
      <c r="J558" t="str">
        <f t="shared" si="26"/>
        <v>No</v>
      </c>
    </row>
    <row r="559" spans="1:10" x14ac:dyDescent="0.35">
      <c r="A559" s="21">
        <v>34780</v>
      </c>
      <c r="B559">
        <v>55</v>
      </c>
      <c r="C559" t="s">
        <v>32</v>
      </c>
      <c r="D559" t="s">
        <v>21</v>
      </c>
      <c r="E559" s="5">
        <v>43</v>
      </c>
      <c r="F559" s="18">
        <v>980.39999923109997</v>
      </c>
      <c r="G559" s="1">
        <f t="shared" si="24"/>
        <v>741.52941061924435</v>
      </c>
      <c r="H559" s="1" cm="1">
        <f t="array" ref="H559">_xlfn.STDEV.P(_xlfn._xlws.FILTER($F$24:$F$1023,$C$24:$C$1023=C559))</f>
        <v>751.70781810256221</v>
      </c>
      <c r="I559" s="1">
        <f t="shared" si="25"/>
        <v>0.31777052580722842</v>
      </c>
      <c r="J559" t="str">
        <f t="shared" si="26"/>
        <v>No</v>
      </c>
    </row>
    <row r="560" spans="1:10" x14ac:dyDescent="0.35">
      <c r="A560" s="21">
        <v>34780</v>
      </c>
      <c r="B560">
        <v>34</v>
      </c>
      <c r="C560" t="s">
        <v>69</v>
      </c>
      <c r="D560" t="s">
        <v>34</v>
      </c>
      <c r="E560" s="5">
        <v>40</v>
      </c>
      <c r="F560" s="18">
        <v>560</v>
      </c>
      <c r="G560" s="1">
        <f t="shared" si="24"/>
        <v>270.78333320468647</v>
      </c>
      <c r="H560" s="1" cm="1">
        <f t="array" ref="H560">_xlfn.STDEV.P(_xlfn._xlws.FILTER($F$24:$F$1023,$C$24:$C$1023=C560))</f>
        <v>154.73057137866886</v>
      </c>
      <c r="I560" s="1">
        <f t="shared" si="25"/>
        <v>1.8691630504454075</v>
      </c>
      <c r="J560" t="str">
        <f t="shared" si="26"/>
        <v>No</v>
      </c>
    </row>
    <row r="561" spans="1:10" x14ac:dyDescent="0.35">
      <c r="A561" s="21">
        <v>34780</v>
      </c>
      <c r="B561">
        <v>19</v>
      </c>
      <c r="C561" t="s">
        <v>71</v>
      </c>
      <c r="D561" t="s">
        <v>31</v>
      </c>
      <c r="E561" s="5">
        <v>35</v>
      </c>
      <c r="F561" s="18">
        <v>257.59999904036499</v>
      </c>
      <c r="G561" s="1">
        <f t="shared" si="24"/>
        <v>298.22799978693308</v>
      </c>
      <c r="H561" s="1" cm="1">
        <f t="array" ref="H561">_xlfn.STDEV.P(_xlfn._xlws.FILTER($F$24:$F$1023,$C$24:$C$1023=C561))</f>
        <v>171.84695600806512</v>
      </c>
      <c r="I561" s="1">
        <f t="shared" si="25"/>
        <v>-0.23641967067872496</v>
      </c>
      <c r="J561" t="str">
        <f t="shared" si="26"/>
        <v>No</v>
      </c>
    </row>
    <row r="562" spans="1:10" x14ac:dyDescent="0.35">
      <c r="A562" s="21">
        <v>34780</v>
      </c>
      <c r="B562">
        <v>62</v>
      </c>
      <c r="C562" t="s">
        <v>30</v>
      </c>
      <c r="D562" t="s">
        <v>31</v>
      </c>
      <c r="E562" s="5">
        <v>35</v>
      </c>
      <c r="F562" s="18">
        <v>1491.32499926537</v>
      </c>
      <c r="G562" s="1">
        <f t="shared" si="24"/>
        <v>2414.047102842831</v>
      </c>
      <c r="H562" s="1" cm="1">
        <f t="array" ref="H562">_xlfn.STDEV.P(_xlfn._xlws.FILTER($F$24:$F$1023,$C$24:$C$1023=C562))</f>
        <v>1727.4559642285269</v>
      </c>
      <c r="I562" s="1">
        <f t="shared" si="25"/>
        <v>-0.53415086849379922</v>
      </c>
      <c r="J562" t="str">
        <f t="shared" si="26"/>
        <v>No</v>
      </c>
    </row>
    <row r="563" spans="1:10" x14ac:dyDescent="0.35">
      <c r="A563" s="21">
        <v>34780</v>
      </c>
      <c r="B563">
        <v>17</v>
      </c>
      <c r="C563" t="s">
        <v>22</v>
      </c>
      <c r="D563" t="s">
        <v>21</v>
      </c>
      <c r="E563" s="5">
        <v>34</v>
      </c>
      <c r="F563" s="18">
        <v>1294.7999995350799</v>
      </c>
      <c r="G563" s="1">
        <f t="shared" si="24"/>
        <v>1779.6674990854215</v>
      </c>
      <c r="H563" s="1" cm="1">
        <f t="array" ref="H563">_xlfn.STDEV.P(_xlfn._xlws.FILTER($F$24:$F$1023,$C$24:$C$1023=C563))</f>
        <v>1219.2553545735764</v>
      </c>
      <c r="I563" s="1">
        <f t="shared" si="25"/>
        <v>-0.3976751036864789</v>
      </c>
      <c r="J563" t="str">
        <f t="shared" si="26"/>
        <v>No</v>
      </c>
    </row>
    <row r="564" spans="1:10" x14ac:dyDescent="0.35">
      <c r="A564" s="21">
        <v>34781</v>
      </c>
      <c r="B564">
        <v>33</v>
      </c>
      <c r="C564" t="s">
        <v>78</v>
      </c>
      <c r="D564" t="s">
        <v>24</v>
      </c>
      <c r="E564" s="5">
        <v>34</v>
      </c>
      <c r="F564" s="18">
        <v>79.999999925494194</v>
      </c>
      <c r="G564" s="1">
        <f t="shared" si="24"/>
        <v>97.166666611035595</v>
      </c>
      <c r="H564" s="1" cm="1">
        <f t="array" ref="H564">_xlfn.STDEV.P(_xlfn._xlws.FILTER($F$24:$F$1023,$C$24:$C$1023=C564))</f>
        <v>72.710766444577601</v>
      </c>
      <c r="I564" s="1">
        <f t="shared" si="25"/>
        <v>-0.23609525143193705</v>
      </c>
      <c r="J564" t="str">
        <f t="shared" si="26"/>
        <v>No</v>
      </c>
    </row>
    <row r="565" spans="1:10" x14ac:dyDescent="0.35">
      <c r="A565" s="21">
        <v>34781</v>
      </c>
      <c r="B565">
        <v>44</v>
      </c>
      <c r="C565" t="s">
        <v>52</v>
      </c>
      <c r="D565" t="s">
        <v>39</v>
      </c>
      <c r="E565" s="5">
        <v>31</v>
      </c>
      <c r="F565" s="18">
        <v>602.95000000000005</v>
      </c>
      <c r="G565" s="1">
        <f t="shared" si="24"/>
        <v>644.93035653712445</v>
      </c>
      <c r="H565" s="1" cm="1">
        <f t="array" ref="H565">_xlfn.STDEV.P(_xlfn._xlws.FILTER($F$24:$F$1023,$C$24:$C$1023=C565))</f>
        <v>446.10133348953525</v>
      </c>
      <c r="I565" s="1">
        <f t="shared" si="25"/>
        <v>-9.4104978814436094E-2</v>
      </c>
      <c r="J565" t="str">
        <f t="shared" si="26"/>
        <v>No</v>
      </c>
    </row>
    <row r="566" spans="1:10" x14ac:dyDescent="0.35">
      <c r="A566" s="21">
        <v>34782</v>
      </c>
      <c r="B566">
        <v>65</v>
      </c>
      <c r="C566" t="s">
        <v>88</v>
      </c>
      <c r="D566" t="s">
        <v>39</v>
      </c>
      <c r="E566" s="5">
        <v>30</v>
      </c>
      <c r="F566" s="18">
        <v>599.92499952949504</v>
      </c>
      <c r="G566" s="1">
        <f t="shared" si="24"/>
        <v>745.99111031804887</v>
      </c>
      <c r="H566" s="1" cm="1">
        <f t="array" ref="H566">_xlfn.STDEV.P(_xlfn._xlws.FILTER($F$24:$F$1023,$C$24:$C$1023=C566))</f>
        <v>419.37425156039581</v>
      </c>
      <c r="I566" s="1">
        <f t="shared" si="25"/>
        <v>-0.34829537160442059</v>
      </c>
      <c r="J566" t="str">
        <f t="shared" si="26"/>
        <v>No</v>
      </c>
    </row>
    <row r="567" spans="1:10" x14ac:dyDescent="0.35">
      <c r="A567" s="21">
        <v>34782</v>
      </c>
      <c r="B567">
        <v>42</v>
      </c>
      <c r="C567" t="s">
        <v>68</v>
      </c>
      <c r="D567" t="s">
        <v>27</v>
      </c>
      <c r="E567" s="5">
        <v>28</v>
      </c>
      <c r="F567" s="18">
        <v>333.19999766349702</v>
      </c>
      <c r="G567" s="1">
        <f t="shared" si="24"/>
        <v>463.02666603386319</v>
      </c>
      <c r="H567" s="1" cm="1">
        <f t="array" ref="H567">_xlfn.STDEV.P(_xlfn._xlws.FILTER($F$24:$F$1023,$C$24:$C$1023=C567))</f>
        <v>366.79232849333272</v>
      </c>
      <c r="I567" s="1">
        <f t="shared" si="25"/>
        <v>-0.35395142778381766</v>
      </c>
      <c r="J567" t="str">
        <f t="shared" si="26"/>
        <v>No</v>
      </c>
    </row>
    <row r="568" spans="1:10" x14ac:dyDescent="0.35">
      <c r="A568" s="21">
        <v>34782</v>
      </c>
      <c r="B568">
        <v>36</v>
      </c>
      <c r="C568" t="s">
        <v>45</v>
      </c>
      <c r="D568" t="s">
        <v>36</v>
      </c>
      <c r="E568" s="5">
        <v>25</v>
      </c>
      <c r="F568" s="18">
        <v>475</v>
      </c>
      <c r="G568" s="1">
        <f t="shared" si="24"/>
        <v>624.30647032909519</v>
      </c>
      <c r="H568" s="1" cm="1">
        <f t="array" ref="H568">_xlfn.STDEV.P(_xlfn._xlws.FILTER($F$24:$F$1023,$C$24:$C$1023=C568))</f>
        <v>498.23847143567212</v>
      </c>
      <c r="I568" s="1">
        <f t="shared" si="25"/>
        <v>-0.2996686905747547</v>
      </c>
      <c r="J568" t="str">
        <f t="shared" si="26"/>
        <v>No</v>
      </c>
    </row>
    <row r="569" spans="1:10" x14ac:dyDescent="0.35">
      <c r="A569" s="21">
        <v>34782</v>
      </c>
      <c r="B569">
        <v>47</v>
      </c>
      <c r="C569" t="s">
        <v>72</v>
      </c>
      <c r="D569" t="s">
        <v>31</v>
      </c>
      <c r="E569" s="5">
        <v>25</v>
      </c>
      <c r="F569" s="18">
        <v>237.5</v>
      </c>
      <c r="G569" s="1">
        <f t="shared" si="24"/>
        <v>268.65999991658776</v>
      </c>
      <c r="H569" s="1" cm="1">
        <f t="array" ref="H569">_xlfn.STDEV.P(_xlfn._xlws.FILTER($F$24:$F$1023,$C$24:$C$1023=C569))</f>
        <v>166.8466651792906</v>
      </c>
      <c r="I569" s="1">
        <f t="shared" si="25"/>
        <v>-0.18675830219982975</v>
      </c>
      <c r="J569" t="str">
        <f t="shared" si="26"/>
        <v>No</v>
      </c>
    </row>
    <row r="570" spans="1:10" x14ac:dyDescent="0.35">
      <c r="A570" s="21">
        <v>34782</v>
      </c>
      <c r="B570">
        <v>60</v>
      </c>
      <c r="C570" t="s">
        <v>29</v>
      </c>
      <c r="D570" t="s">
        <v>24</v>
      </c>
      <c r="E570" s="5">
        <v>24</v>
      </c>
      <c r="F570" s="18">
        <v>693.59999513626099</v>
      </c>
      <c r="G570" s="1">
        <f t="shared" si="24"/>
        <v>2231.0799975946534</v>
      </c>
      <c r="H570" s="1" cm="1">
        <f t="array" ref="H570">_xlfn.STDEV.P(_xlfn._xlws.FILTER($F$24:$F$1023,$C$24:$C$1023=C570))</f>
        <v>1423.878216599516</v>
      </c>
      <c r="I570" s="1">
        <f t="shared" si="25"/>
        <v>-1.0797833582496812</v>
      </c>
      <c r="J570" t="str">
        <f t="shared" si="26"/>
        <v>No</v>
      </c>
    </row>
    <row r="571" spans="1:10" x14ac:dyDescent="0.35">
      <c r="A571" s="21">
        <v>34785</v>
      </c>
      <c r="B571">
        <v>41</v>
      </c>
      <c r="C571" t="s">
        <v>44</v>
      </c>
      <c r="D571" t="s">
        <v>36</v>
      </c>
      <c r="E571" s="5">
        <v>21</v>
      </c>
      <c r="F571" s="18">
        <v>192.51749984901301</v>
      </c>
      <c r="G571" s="1">
        <f t="shared" si="24"/>
        <v>421.2029684872478</v>
      </c>
      <c r="H571" s="1" cm="1">
        <f t="array" ref="H571">_xlfn.STDEV.P(_xlfn._xlws.FILTER($F$24:$F$1023,$C$24:$C$1023=C571))</f>
        <v>382.18782718631564</v>
      </c>
      <c r="I571" s="1">
        <f t="shared" si="25"/>
        <v>-0.59835884968348607</v>
      </c>
      <c r="J571" t="str">
        <f t="shared" si="26"/>
        <v>No</v>
      </c>
    </row>
    <row r="572" spans="1:10" x14ac:dyDescent="0.35">
      <c r="A572" s="21">
        <v>34785</v>
      </c>
      <c r="B572">
        <v>30</v>
      </c>
      <c r="C572" t="s">
        <v>91</v>
      </c>
      <c r="D572" t="s">
        <v>36</v>
      </c>
      <c r="E572" s="5">
        <v>20</v>
      </c>
      <c r="F572" s="18">
        <v>517.79999999999995</v>
      </c>
      <c r="G572" s="1">
        <f t="shared" si="24"/>
        <v>675.31041632147446</v>
      </c>
      <c r="H572" s="1" cm="1">
        <f t="array" ref="H572">_xlfn.STDEV.P(_xlfn._xlws.FILTER($F$24:$F$1023,$C$24:$C$1023=C572))</f>
        <v>680.80599476123814</v>
      </c>
      <c r="I572" s="1">
        <f t="shared" si="25"/>
        <v>-0.23135873880886457</v>
      </c>
      <c r="J572" t="str">
        <f t="shared" si="26"/>
        <v>No</v>
      </c>
    </row>
    <row r="573" spans="1:10" x14ac:dyDescent="0.35">
      <c r="A573" s="21">
        <v>34785</v>
      </c>
      <c r="B573">
        <v>35</v>
      </c>
      <c r="C573" t="s">
        <v>49</v>
      </c>
      <c r="D573" t="s">
        <v>34</v>
      </c>
      <c r="E573" s="5">
        <v>20</v>
      </c>
      <c r="F573" s="18">
        <v>360</v>
      </c>
      <c r="G573" s="1">
        <f t="shared" si="24"/>
        <v>668.4187490662548</v>
      </c>
      <c r="H573" s="1" cm="1">
        <f t="array" ref="H573">_xlfn.STDEV.P(_xlfn._xlws.FILTER($F$24:$F$1023,$C$24:$C$1023=C573))</f>
        <v>399.80502094786851</v>
      </c>
      <c r="I573" s="1">
        <f t="shared" si="25"/>
        <v>-0.771422900930677</v>
      </c>
      <c r="J573" t="str">
        <f t="shared" si="26"/>
        <v>No</v>
      </c>
    </row>
    <row r="574" spans="1:10" x14ac:dyDescent="0.35">
      <c r="A574" s="21">
        <v>34785</v>
      </c>
      <c r="B574">
        <v>18</v>
      </c>
      <c r="C574" t="s">
        <v>97</v>
      </c>
      <c r="D574" t="s">
        <v>36</v>
      </c>
      <c r="E574" s="5">
        <v>18</v>
      </c>
      <c r="F574" s="18">
        <v>956.24999329447701</v>
      </c>
      <c r="G574" s="1">
        <f t="shared" si="24"/>
        <v>1806.0267836188079</v>
      </c>
      <c r="H574" s="1" cm="1">
        <f t="array" ref="H574">_xlfn.STDEV.P(_xlfn._xlws.FILTER($F$24:$F$1023,$C$24:$C$1023=C574))</f>
        <v>1173.8753546398934</v>
      </c>
      <c r="I574" s="1">
        <f t="shared" si="25"/>
        <v>-0.72390717376038161</v>
      </c>
      <c r="J574" t="str">
        <f t="shared" si="26"/>
        <v>No</v>
      </c>
    </row>
    <row r="575" spans="1:10" x14ac:dyDescent="0.35">
      <c r="A575" s="21">
        <v>34786</v>
      </c>
      <c r="B575">
        <v>77</v>
      </c>
      <c r="C575" t="s">
        <v>107</v>
      </c>
      <c r="D575" t="s">
        <v>39</v>
      </c>
      <c r="E575" s="5">
        <v>18</v>
      </c>
      <c r="F575" s="18">
        <v>234</v>
      </c>
      <c r="G575" s="1">
        <f t="shared" si="24"/>
        <v>384.04888867214282</v>
      </c>
      <c r="H575" s="1" cm="1">
        <f t="array" ref="H575">_xlfn.STDEV.P(_xlfn._xlws.FILTER($F$24:$F$1023,$C$24:$C$1023=C575))</f>
        <v>285.48397450413245</v>
      </c>
      <c r="I575" s="1">
        <f t="shared" si="25"/>
        <v>-0.52559478665227433</v>
      </c>
      <c r="J575" t="str">
        <f t="shared" si="26"/>
        <v>No</v>
      </c>
    </row>
    <row r="576" spans="1:10" x14ac:dyDescent="0.35">
      <c r="A576" s="21">
        <v>34786</v>
      </c>
      <c r="B576">
        <v>16</v>
      </c>
      <c r="C576" t="s">
        <v>46</v>
      </c>
      <c r="D576" t="s">
        <v>31</v>
      </c>
      <c r="E576" s="5">
        <v>12</v>
      </c>
      <c r="F576" s="18">
        <v>188.459999687969</v>
      </c>
      <c r="G576" s="1">
        <f t="shared" si="24"/>
        <v>865.92170914875146</v>
      </c>
      <c r="H576" s="1" cm="1">
        <f t="array" ref="H576">_xlfn.STDEV.P(_xlfn._xlws.FILTER($F$24:$F$1023,$C$24:$C$1023=C576))</f>
        <v>598.41848250523049</v>
      </c>
      <c r="I576" s="1">
        <f t="shared" si="25"/>
        <v>-1.1320868744304886</v>
      </c>
      <c r="J576" t="str">
        <f t="shared" si="26"/>
        <v>No</v>
      </c>
    </row>
    <row r="577" spans="1:10" x14ac:dyDescent="0.35">
      <c r="A577" s="21">
        <v>34786</v>
      </c>
      <c r="B577">
        <v>1</v>
      </c>
      <c r="C577" t="s">
        <v>43</v>
      </c>
      <c r="D577" t="s">
        <v>34</v>
      </c>
      <c r="E577" s="5">
        <v>10</v>
      </c>
      <c r="F577" s="18">
        <v>180</v>
      </c>
      <c r="G577" s="1">
        <f t="shared" si="24"/>
        <v>616.4399990344034</v>
      </c>
      <c r="H577" s="1" cm="1">
        <f t="array" ref="H577">_xlfn.STDEV.P(_xlfn._xlws.FILTER($F$24:$F$1023,$C$24:$C$1023=C577))</f>
        <v>418.64384133965928</v>
      </c>
      <c r="I577" s="1">
        <f t="shared" si="25"/>
        <v>-1.0425090636417735</v>
      </c>
      <c r="J577" t="str">
        <f t="shared" si="26"/>
        <v>No</v>
      </c>
    </row>
    <row r="578" spans="1:10" x14ac:dyDescent="0.35">
      <c r="A578" s="21">
        <v>34787</v>
      </c>
      <c r="B578">
        <v>15</v>
      </c>
      <c r="C578" t="s">
        <v>67</v>
      </c>
      <c r="D578" t="s">
        <v>39</v>
      </c>
      <c r="E578" s="5">
        <v>10</v>
      </c>
      <c r="F578" s="18">
        <v>155</v>
      </c>
      <c r="G578" s="1">
        <f t="shared" si="24"/>
        <v>297.47083326211816</v>
      </c>
      <c r="H578" s="1" cm="1">
        <f t="array" ref="H578">_xlfn.STDEV.P(_xlfn._xlws.FILTER($F$24:$F$1023,$C$24:$C$1023=C578))</f>
        <v>233.0248647367591</v>
      </c>
      <c r="I578" s="1">
        <f t="shared" si="25"/>
        <v>-0.61139755803769269</v>
      </c>
      <c r="J578" t="str">
        <f t="shared" si="26"/>
        <v>No</v>
      </c>
    </row>
    <row r="579" spans="1:10" x14ac:dyDescent="0.35">
      <c r="A579" s="21">
        <v>34787</v>
      </c>
      <c r="B579">
        <v>69</v>
      </c>
      <c r="C579" t="s">
        <v>48</v>
      </c>
      <c r="D579" t="s">
        <v>24</v>
      </c>
      <c r="E579" s="5">
        <v>10</v>
      </c>
      <c r="F579" s="18">
        <v>305.99999785423199</v>
      </c>
      <c r="G579" s="1">
        <f t="shared" si="24"/>
        <v>1357.9971411485737</v>
      </c>
      <c r="H579" s="1" cm="1">
        <f t="array" ref="H579">_xlfn.STDEV.P(_xlfn._xlws.FILTER($F$24:$F$1023,$C$24:$C$1023=C579))</f>
        <v>932.67339638785802</v>
      </c>
      <c r="I579" s="1">
        <f t="shared" si="25"/>
        <v>-1.1279373330134765</v>
      </c>
      <c r="J579" t="str">
        <f t="shared" si="26"/>
        <v>No</v>
      </c>
    </row>
    <row r="580" spans="1:10" x14ac:dyDescent="0.35">
      <c r="A580" s="21">
        <v>34787</v>
      </c>
      <c r="B580">
        <v>29</v>
      </c>
      <c r="C580" t="s">
        <v>20</v>
      </c>
      <c r="D580" t="s">
        <v>21</v>
      </c>
      <c r="E580" s="5">
        <v>10</v>
      </c>
      <c r="F580" s="18">
        <v>1237.9000000000001</v>
      </c>
      <c r="G580" s="1">
        <f t="shared" si="24"/>
        <v>4187.4594984071273</v>
      </c>
      <c r="H580" s="1" cm="1">
        <f t="array" ref="H580">_xlfn.STDEV.P(_xlfn._xlws.FILTER($F$24:$F$1023,$C$24:$C$1023=C580))</f>
        <v>4172.1296484054001</v>
      </c>
      <c r="I580" s="1">
        <f t="shared" si="25"/>
        <v>-0.70696736366628909</v>
      </c>
      <c r="J580" t="str">
        <f t="shared" si="26"/>
        <v>No</v>
      </c>
    </row>
    <row r="581" spans="1:10" x14ac:dyDescent="0.35">
      <c r="A581" s="21">
        <v>34787</v>
      </c>
      <c r="B581">
        <v>32</v>
      </c>
      <c r="C581" t="s">
        <v>100</v>
      </c>
      <c r="D581" t="s">
        <v>24</v>
      </c>
      <c r="E581" s="5">
        <v>10</v>
      </c>
      <c r="F581" s="18">
        <v>287.99999952316199</v>
      </c>
      <c r="G581" s="1">
        <f t="shared" si="24"/>
        <v>466.81599877357382</v>
      </c>
      <c r="H581" s="1" cm="1">
        <f t="array" ref="H581">_xlfn.STDEV.P(_xlfn._xlws.FILTER($F$24:$F$1023,$C$24:$C$1023=C581))</f>
        <v>375.91403275144347</v>
      </c>
      <c r="I581" s="1">
        <f t="shared" si="25"/>
        <v>-0.47568322454364453</v>
      </c>
      <c r="J581" t="str">
        <f t="shared" si="26"/>
        <v>No</v>
      </c>
    </row>
    <row r="582" spans="1:10" x14ac:dyDescent="0.35">
      <c r="A582" s="21">
        <v>34787</v>
      </c>
      <c r="B582">
        <v>39</v>
      </c>
      <c r="C582" t="s">
        <v>87</v>
      </c>
      <c r="D582" t="s">
        <v>34</v>
      </c>
      <c r="E582" s="5">
        <v>10</v>
      </c>
      <c r="F582" s="18">
        <v>180</v>
      </c>
      <c r="G582" s="1">
        <f t="shared" si="24"/>
        <v>757.35599902152819</v>
      </c>
      <c r="H582" s="1" cm="1">
        <f t="array" ref="H582">_xlfn.STDEV.P(_xlfn._xlws.FILTER($F$24:$F$1023,$C$24:$C$1023=C582))</f>
        <v>742.04552203537753</v>
      </c>
      <c r="I582" s="1">
        <f t="shared" si="25"/>
        <v>-0.77806008105524604</v>
      </c>
      <c r="J582" t="str">
        <f t="shared" si="26"/>
        <v>No</v>
      </c>
    </row>
    <row r="583" spans="1:10" x14ac:dyDescent="0.35">
      <c r="A583" s="21">
        <v>34788</v>
      </c>
      <c r="B583">
        <v>57</v>
      </c>
      <c r="C583" t="s">
        <v>76</v>
      </c>
      <c r="D583" t="s">
        <v>27</v>
      </c>
      <c r="E583" s="5">
        <v>10</v>
      </c>
      <c r="F583" s="18">
        <v>195</v>
      </c>
      <c r="G583" s="1">
        <f t="shared" si="24"/>
        <v>449.84999991059226</v>
      </c>
      <c r="H583" s="1" cm="1">
        <f t="array" ref="H583">_xlfn.STDEV.P(_xlfn._xlws.FILTER($F$24:$F$1023,$C$24:$C$1023=C583))</f>
        <v>362.8341563356899</v>
      </c>
      <c r="I583" s="1">
        <f t="shared" si="25"/>
        <v>-0.70238701472969389</v>
      </c>
      <c r="J583" t="str">
        <f t="shared" si="26"/>
        <v>No</v>
      </c>
    </row>
    <row r="584" spans="1:10" x14ac:dyDescent="0.35">
      <c r="A584" s="21">
        <v>34788</v>
      </c>
      <c r="B584">
        <v>63</v>
      </c>
      <c r="C584" t="s">
        <v>38</v>
      </c>
      <c r="D584" t="s">
        <v>39</v>
      </c>
      <c r="E584" s="5">
        <v>6</v>
      </c>
      <c r="F584" s="18">
        <v>263.39999999999998</v>
      </c>
      <c r="G584" s="1">
        <f t="shared" si="24"/>
        <v>1024.7794979286186</v>
      </c>
      <c r="H584" s="1" cm="1">
        <f t="array" ref="H584">_xlfn.STDEV.P(_xlfn._xlws.FILTER($F$24:$F$1023,$C$24:$C$1023=C584))</f>
        <v>717.93040392797047</v>
      </c>
      <c r="I584" s="1">
        <f t="shared" si="25"/>
        <v>-1.0605199247210144</v>
      </c>
      <c r="J584" t="str">
        <f t="shared" si="26"/>
        <v>No</v>
      </c>
    </row>
    <row r="585" spans="1:10" x14ac:dyDescent="0.35">
      <c r="A585" s="21">
        <v>34788</v>
      </c>
      <c r="B585">
        <v>10</v>
      </c>
      <c r="C585" t="s">
        <v>35</v>
      </c>
      <c r="D585" t="s">
        <v>36</v>
      </c>
      <c r="E585" s="5">
        <v>5</v>
      </c>
      <c r="F585" s="18">
        <v>155</v>
      </c>
      <c r="G585" s="1">
        <f t="shared" si="24"/>
        <v>1196.0626647585625</v>
      </c>
      <c r="H585" s="1" cm="1">
        <f t="array" ref="H585">_xlfn.STDEV.P(_xlfn._xlws.FILTER($F$24:$F$1023,$C$24:$C$1023=C585))</f>
        <v>1018.5795252400861</v>
      </c>
      <c r="I585" s="1">
        <f t="shared" si="25"/>
        <v>-1.0220730330439118</v>
      </c>
      <c r="J585" t="str">
        <f t="shared" si="26"/>
        <v>No</v>
      </c>
    </row>
    <row r="586" spans="1:10" x14ac:dyDescent="0.35">
      <c r="A586" s="21">
        <v>34789</v>
      </c>
      <c r="B586">
        <v>73</v>
      </c>
      <c r="C586" t="s">
        <v>73</v>
      </c>
      <c r="D586" t="s">
        <v>36</v>
      </c>
      <c r="E586" s="5">
        <v>3</v>
      </c>
      <c r="F586" s="18">
        <v>45</v>
      </c>
      <c r="G586" s="1">
        <f t="shared" si="24"/>
        <v>360.6818176535042</v>
      </c>
      <c r="H586" s="1" cm="1">
        <f t="array" ref="H586">_xlfn.STDEV.P(_xlfn._xlws.FILTER($F$24:$F$1023,$C$24:$C$1023=C586))</f>
        <v>217.91303731634622</v>
      </c>
      <c r="I586" s="1">
        <f t="shared" si="25"/>
        <v>-1.4486596191820602</v>
      </c>
      <c r="J586" t="str">
        <f t="shared" si="26"/>
        <v>No</v>
      </c>
    </row>
    <row r="587" spans="1:10" x14ac:dyDescent="0.35">
      <c r="A587" s="21">
        <v>34789</v>
      </c>
      <c r="B587">
        <v>60</v>
      </c>
      <c r="C587" t="s">
        <v>29</v>
      </c>
      <c r="D587" t="s">
        <v>24</v>
      </c>
      <c r="E587" s="5">
        <v>125</v>
      </c>
      <c r="F587" s="18">
        <v>4130.99999822676</v>
      </c>
      <c r="G587" s="1">
        <f t="shared" si="24"/>
        <v>2231.0799975946534</v>
      </c>
      <c r="H587" s="1" cm="1">
        <f t="array" ref="H587">_xlfn.STDEV.P(_xlfn._xlws.FILTER($F$24:$F$1023,$C$24:$C$1023=C587))</f>
        <v>1423.878216599516</v>
      </c>
      <c r="I587" s="1">
        <f t="shared" si="25"/>
        <v>1.3343275980227201</v>
      </c>
      <c r="J587" t="str">
        <f t="shared" si="26"/>
        <v>No</v>
      </c>
    </row>
    <row r="588" spans="1:10" x14ac:dyDescent="0.35">
      <c r="A588" s="21">
        <v>34789</v>
      </c>
      <c r="B588">
        <v>61</v>
      </c>
      <c r="C588" t="s">
        <v>47</v>
      </c>
      <c r="D588" t="s">
        <v>39</v>
      </c>
      <c r="E588" s="5">
        <v>120</v>
      </c>
      <c r="F588" s="18">
        <v>2565</v>
      </c>
      <c r="G588" s="1">
        <f t="shared" si="24"/>
        <v>1006.5681796252716</v>
      </c>
      <c r="H588" s="1" cm="1">
        <f t="array" ref="H588">_xlfn.STDEV.P(_xlfn._xlws.FILTER($F$24:$F$1023,$C$24:$C$1023=C588))</f>
        <v>725.97059881034181</v>
      </c>
      <c r="I588" s="1">
        <f t="shared" si="25"/>
        <v>2.146687239026694</v>
      </c>
      <c r="J588" t="str">
        <f t="shared" si="26"/>
        <v>No</v>
      </c>
    </row>
    <row r="589" spans="1:10" x14ac:dyDescent="0.35">
      <c r="A589" s="21">
        <v>34789</v>
      </c>
      <c r="B589">
        <v>17</v>
      </c>
      <c r="C589" t="s">
        <v>22</v>
      </c>
      <c r="D589" t="s">
        <v>21</v>
      </c>
      <c r="E589" s="5">
        <v>100</v>
      </c>
      <c r="F589" s="18">
        <v>3900</v>
      </c>
      <c r="G589" s="1">
        <f t="shared" si="24"/>
        <v>1779.6674990854215</v>
      </c>
      <c r="H589" s="1" cm="1">
        <f t="array" ref="H589">_xlfn.STDEV.P(_xlfn._xlws.FILTER($F$24:$F$1023,$C$24:$C$1023=C589))</f>
        <v>1219.2553545735764</v>
      </c>
      <c r="I589" s="1">
        <f t="shared" si="25"/>
        <v>1.739038908429601</v>
      </c>
      <c r="J589" t="str">
        <f t="shared" si="26"/>
        <v>No</v>
      </c>
    </row>
    <row r="590" spans="1:10" x14ac:dyDescent="0.35">
      <c r="A590" s="21">
        <v>34789</v>
      </c>
      <c r="B590">
        <v>42</v>
      </c>
      <c r="C590" t="s">
        <v>68</v>
      </c>
      <c r="D590" t="s">
        <v>27</v>
      </c>
      <c r="E590" s="5">
        <v>100</v>
      </c>
      <c r="F590" s="18">
        <v>1119.9999958276701</v>
      </c>
      <c r="G590" s="1">
        <f t="shared" si="24"/>
        <v>463.02666603386319</v>
      </c>
      <c r="H590" s="1" cm="1">
        <f t="array" ref="H590">_xlfn.STDEV.P(_xlfn._xlws.FILTER($F$24:$F$1023,$C$24:$C$1023=C590))</f>
        <v>366.79232849333272</v>
      </c>
      <c r="I590" s="1">
        <f t="shared" si="25"/>
        <v>1.7911315988871586</v>
      </c>
      <c r="J590" t="str">
        <f t="shared" si="26"/>
        <v>No</v>
      </c>
    </row>
    <row r="591" spans="1:10" x14ac:dyDescent="0.35">
      <c r="A591" s="21">
        <v>34792</v>
      </c>
      <c r="B591">
        <v>76</v>
      </c>
      <c r="C591" t="s">
        <v>55</v>
      </c>
      <c r="D591" t="s">
        <v>34</v>
      </c>
      <c r="E591" s="5">
        <v>94</v>
      </c>
      <c r="F591" s="18">
        <v>1659.5999995172001</v>
      </c>
      <c r="G591" s="1">
        <f t="shared" si="24"/>
        <v>750.87999908924075</v>
      </c>
      <c r="H591" s="1" cm="1">
        <f t="array" ref="H591">_xlfn.STDEV.P(_xlfn._xlws.FILTER($F$24:$F$1023,$C$24:$C$1023=C591))</f>
        <v>591.87295276549492</v>
      </c>
      <c r="I591" s="1">
        <f t="shared" si="25"/>
        <v>1.5353294928954153</v>
      </c>
      <c r="J591" t="str">
        <f t="shared" si="26"/>
        <v>No</v>
      </c>
    </row>
    <row r="592" spans="1:10" x14ac:dyDescent="0.35">
      <c r="A592" s="21">
        <v>34792</v>
      </c>
      <c r="B592">
        <v>69</v>
      </c>
      <c r="C592" t="s">
        <v>48</v>
      </c>
      <c r="D592" t="s">
        <v>24</v>
      </c>
      <c r="E592" s="5">
        <v>85</v>
      </c>
      <c r="F592" s="18">
        <v>2330.9999978542301</v>
      </c>
      <c r="G592" s="1">
        <f t="shared" si="24"/>
        <v>1357.9971411485737</v>
      </c>
      <c r="H592" s="1" cm="1">
        <f t="array" ref="H592">_xlfn.STDEV.P(_xlfn._xlws.FILTER($F$24:$F$1023,$C$24:$C$1023=C592))</f>
        <v>932.67339638785802</v>
      </c>
      <c r="I592" s="1">
        <f t="shared" si="25"/>
        <v>1.0432407104930728</v>
      </c>
      <c r="J592" t="str">
        <f t="shared" si="26"/>
        <v>No</v>
      </c>
    </row>
    <row r="593" spans="1:10" x14ac:dyDescent="0.35">
      <c r="A593" s="21">
        <v>34793</v>
      </c>
      <c r="B593">
        <v>77</v>
      </c>
      <c r="C593" t="s">
        <v>107</v>
      </c>
      <c r="D593" t="s">
        <v>39</v>
      </c>
      <c r="E593" s="5">
        <v>85</v>
      </c>
      <c r="F593" s="18">
        <v>1049.7499994188499</v>
      </c>
      <c r="G593" s="1">
        <f t="shared" si="24"/>
        <v>384.04888867214282</v>
      </c>
      <c r="H593" s="1" cm="1">
        <f t="array" ref="H593">_xlfn.STDEV.P(_xlfn._xlws.FILTER($F$24:$F$1023,$C$24:$C$1023=C593))</f>
        <v>285.48397450413245</v>
      </c>
      <c r="I593" s="1">
        <f t="shared" si="25"/>
        <v>2.3318335535400463</v>
      </c>
      <c r="J593" t="str">
        <f t="shared" si="26"/>
        <v>No</v>
      </c>
    </row>
    <row r="594" spans="1:10" x14ac:dyDescent="0.35">
      <c r="A594" s="21">
        <v>34793</v>
      </c>
      <c r="B594">
        <v>59</v>
      </c>
      <c r="C594" t="s">
        <v>23</v>
      </c>
      <c r="D594" t="s">
        <v>24</v>
      </c>
      <c r="E594" s="5">
        <v>85</v>
      </c>
      <c r="F594" s="18">
        <v>4372.4999893456697</v>
      </c>
      <c r="G594" s="1">
        <f t="shared" si="24"/>
        <v>3036.1222172315302</v>
      </c>
      <c r="H594" s="1" cm="1">
        <f t="array" ref="H594">_xlfn.STDEV.P(_xlfn._xlws.FILTER($F$24:$F$1023,$C$24:$C$1023=C594))</f>
        <v>1907.6459461251163</v>
      </c>
      <c r="I594" s="1">
        <f t="shared" si="25"/>
        <v>0.70053763111998923</v>
      </c>
      <c r="J594" t="str">
        <f t="shared" si="26"/>
        <v>No</v>
      </c>
    </row>
    <row r="595" spans="1:10" x14ac:dyDescent="0.35">
      <c r="A595" s="21">
        <v>34793</v>
      </c>
      <c r="B595">
        <v>10</v>
      </c>
      <c r="C595" t="s">
        <v>35</v>
      </c>
      <c r="D595" t="s">
        <v>36</v>
      </c>
      <c r="E595" s="5">
        <v>80</v>
      </c>
      <c r="F595" s="18">
        <v>2480</v>
      </c>
      <c r="G595" s="1">
        <f t="shared" si="24"/>
        <v>1196.0626647585625</v>
      </c>
      <c r="H595" s="1" cm="1">
        <f t="array" ref="H595">_xlfn.STDEV.P(_xlfn._xlws.FILTER($F$24:$F$1023,$C$24:$C$1023=C595))</f>
        <v>1018.5795252400861</v>
      </c>
      <c r="I595" s="1">
        <f t="shared" si="25"/>
        <v>1.2605175181965342</v>
      </c>
      <c r="J595" t="str">
        <f t="shared" si="26"/>
        <v>No</v>
      </c>
    </row>
    <row r="596" spans="1:10" x14ac:dyDescent="0.35">
      <c r="A596" s="21">
        <v>34793</v>
      </c>
      <c r="B596">
        <v>36</v>
      </c>
      <c r="C596" t="s">
        <v>45</v>
      </c>
      <c r="D596" t="s">
        <v>36</v>
      </c>
      <c r="E596" s="5">
        <v>76</v>
      </c>
      <c r="F596" s="18">
        <v>1344.25</v>
      </c>
      <c r="G596" s="1">
        <f t="shared" si="24"/>
        <v>624.30647032909519</v>
      </c>
      <c r="H596" s="1" cm="1">
        <f t="array" ref="H596">_xlfn.STDEV.P(_xlfn._xlws.FILTER($F$24:$F$1023,$C$24:$C$1023=C596))</f>
        <v>498.23847143567212</v>
      </c>
      <c r="I596" s="1">
        <f t="shared" si="25"/>
        <v>1.4449777986761851</v>
      </c>
      <c r="J596" t="str">
        <f t="shared" si="26"/>
        <v>No</v>
      </c>
    </row>
    <row r="597" spans="1:10" x14ac:dyDescent="0.35">
      <c r="A597" s="21">
        <v>34793</v>
      </c>
      <c r="B597">
        <v>75</v>
      </c>
      <c r="C597" t="s">
        <v>54</v>
      </c>
      <c r="D597" t="s">
        <v>34</v>
      </c>
      <c r="E597" s="5">
        <v>70</v>
      </c>
      <c r="F597" s="18">
        <v>495.999999307096</v>
      </c>
      <c r="G597" s="1">
        <f t="shared" si="24"/>
        <v>439.66611068484627</v>
      </c>
      <c r="H597" s="1" cm="1">
        <f t="array" ref="H597">_xlfn.STDEV.P(_xlfn._xlws.FILTER($F$24:$F$1023,$C$24:$C$1023=C597))</f>
        <v>403.2691862886133</v>
      </c>
      <c r="I597" s="1">
        <f t="shared" si="25"/>
        <v>0.13969301532979628</v>
      </c>
      <c r="J597" t="str">
        <f t="shared" si="26"/>
        <v>No</v>
      </c>
    </row>
    <row r="598" spans="1:10" x14ac:dyDescent="0.35">
      <c r="A598" s="21">
        <v>34793</v>
      </c>
      <c r="B598">
        <v>13</v>
      </c>
      <c r="C598" t="s">
        <v>56</v>
      </c>
      <c r="D598" t="s">
        <v>36</v>
      </c>
      <c r="E598" s="5">
        <v>68</v>
      </c>
      <c r="F598" s="18">
        <v>403.19999992847403</v>
      </c>
      <c r="G598" s="1">
        <f t="shared" si="24"/>
        <v>266.67428511295918</v>
      </c>
      <c r="H598" s="1" cm="1">
        <f t="array" ref="H598">_xlfn.STDEV.P(_xlfn._xlws.FILTER($F$24:$F$1023,$C$24:$C$1023=C598))</f>
        <v>396.84982512631029</v>
      </c>
      <c r="I598" s="1">
        <f t="shared" si="25"/>
        <v>0.34402362347535653</v>
      </c>
      <c r="J598" t="str">
        <f t="shared" si="26"/>
        <v>No</v>
      </c>
    </row>
    <row r="599" spans="1:10" x14ac:dyDescent="0.35">
      <c r="A599" s="21">
        <v>34794</v>
      </c>
      <c r="B599">
        <v>7</v>
      </c>
      <c r="C599" t="s">
        <v>58</v>
      </c>
      <c r="D599" t="s">
        <v>59</v>
      </c>
      <c r="E599" s="5">
        <v>55</v>
      </c>
      <c r="F599" s="18">
        <v>1650</v>
      </c>
      <c r="G599" s="1">
        <f t="shared" si="24"/>
        <v>1374.4846144754144</v>
      </c>
      <c r="H599" s="1" cm="1">
        <f t="array" ref="H599">_xlfn.STDEV.P(_xlfn._xlws.FILTER($F$24:$F$1023,$C$24:$C$1023=C599))</f>
        <v>1619.0920257700639</v>
      </c>
      <c r="I599" s="1">
        <f t="shared" si="25"/>
        <v>0.17016660025457564</v>
      </c>
      <c r="J599" t="str">
        <f t="shared" si="26"/>
        <v>No</v>
      </c>
    </row>
    <row r="600" spans="1:10" x14ac:dyDescent="0.35">
      <c r="A600" s="21">
        <v>34794</v>
      </c>
      <c r="B600">
        <v>35</v>
      </c>
      <c r="C600" t="s">
        <v>49</v>
      </c>
      <c r="D600" t="s">
        <v>34</v>
      </c>
      <c r="E600" s="5">
        <v>54</v>
      </c>
      <c r="F600" s="18">
        <v>837</v>
      </c>
      <c r="G600" s="1">
        <f t="shared" ref="G600:G663" si="27">AVERAGEIFS($F$24:$F$1023,$C$24:$C$1023,C600)</f>
        <v>668.4187490662548</v>
      </c>
      <c r="H600" s="1" cm="1">
        <f t="array" ref="H600">_xlfn.STDEV.P(_xlfn._xlws.FILTER($F$24:$F$1023,$C$24:$C$1023=C600))</f>
        <v>399.80502094786851</v>
      </c>
      <c r="I600" s="1">
        <f t="shared" ref="I600:I663" si="28">(F600-G600)/H600</f>
        <v>0.42165866385086465</v>
      </c>
      <c r="J600" t="str">
        <f t="shared" ref="J600:J663" si="29">IF(ABS(I600)&gt;3,"Yes","No")</f>
        <v>No</v>
      </c>
    </row>
    <row r="601" spans="1:10" x14ac:dyDescent="0.35">
      <c r="A601" s="21">
        <v>34794</v>
      </c>
      <c r="B601">
        <v>54</v>
      </c>
      <c r="C601" t="s">
        <v>74</v>
      </c>
      <c r="D601" t="s">
        <v>21</v>
      </c>
      <c r="E601" s="5">
        <v>54</v>
      </c>
      <c r="F601" s="18">
        <v>402.3</v>
      </c>
      <c r="G601" s="1">
        <f t="shared" si="27"/>
        <v>267.17573495991502</v>
      </c>
      <c r="H601" s="1" cm="1">
        <f t="array" ref="H601">_xlfn.STDEV.P(_xlfn._xlws.FILTER($F$24:$F$1023,$C$24:$C$1023=C601))</f>
        <v>240.69715937238254</v>
      </c>
      <c r="I601" s="1">
        <f t="shared" si="28"/>
        <v>0.56138703669133982</v>
      </c>
      <c r="J601" t="str">
        <f t="shared" si="29"/>
        <v>No</v>
      </c>
    </row>
    <row r="602" spans="1:10" x14ac:dyDescent="0.35">
      <c r="A602" s="21">
        <v>34794</v>
      </c>
      <c r="B602">
        <v>27</v>
      </c>
      <c r="C602" t="s">
        <v>89</v>
      </c>
      <c r="D602" t="s">
        <v>31</v>
      </c>
      <c r="E602" s="5">
        <v>50</v>
      </c>
      <c r="F602" s="18">
        <v>2195</v>
      </c>
      <c r="G602" s="1">
        <f t="shared" si="27"/>
        <v>1812.1964285714287</v>
      </c>
      <c r="H602" s="1" cm="1">
        <f t="array" ref="H602">_xlfn.STDEV.P(_xlfn._xlws.FILTER($F$24:$F$1023,$C$24:$C$1023=C602))</f>
        <v>1552.1262948215685</v>
      </c>
      <c r="I602" s="1">
        <f t="shared" si="28"/>
        <v>0.24663171592784477</v>
      </c>
      <c r="J602" t="str">
        <f t="shared" si="29"/>
        <v>No</v>
      </c>
    </row>
    <row r="603" spans="1:10" x14ac:dyDescent="0.35">
      <c r="A603" s="21">
        <v>34794</v>
      </c>
      <c r="B603">
        <v>22</v>
      </c>
      <c r="C603" t="s">
        <v>65</v>
      </c>
      <c r="D603" t="s">
        <v>27</v>
      </c>
      <c r="E603" s="5">
        <v>48</v>
      </c>
      <c r="F603" s="18">
        <v>1008</v>
      </c>
      <c r="G603" s="1">
        <f t="shared" si="27"/>
        <v>769.54499999061227</v>
      </c>
      <c r="H603" s="1" cm="1">
        <f t="array" ref="H603">_xlfn.STDEV.P(_xlfn._xlws.FILTER($F$24:$F$1023,$C$24:$C$1023=C603))</f>
        <v>710.94791313263636</v>
      </c>
      <c r="I603" s="1">
        <f t="shared" si="28"/>
        <v>0.33540431810072835</v>
      </c>
      <c r="J603" t="str">
        <f t="shared" si="29"/>
        <v>No</v>
      </c>
    </row>
    <row r="604" spans="1:10" x14ac:dyDescent="0.35">
      <c r="A604" s="21">
        <v>34795</v>
      </c>
      <c r="B604">
        <v>56</v>
      </c>
      <c r="C604" t="s">
        <v>26</v>
      </c>
      <c r="D604" t="s">
        <v>27</v>
      </c>
      <c r="E604" s="5">
        <v>47</v>
      </c>
      <c r="F604" s="18">
        <v>1747.99999943375</v>
      </c>
      <c r="G604" s="1">
        <f t="shared" si="27"/>
        <v>2135.3399980738727</v>
      </c>
      <c r="H604" s="1" cm="1">
        <f t="array" ref="H604">_xlfn.STDEV.P(_xlfn._xlws.FILTER($F$24:$F$1023,$C$24:$C$1023=C604))</f>
        <v>1395.3152929627063</v>
      </c>
      <c r="I604" s="1">
        <f t="shared" si="28"/>
        <v>-0.2776003392162889</v>
      </c>
      <c r="J604" t="str">
        <f t="shared" si="29"/>
        <v>No</v>
      </c>
    </row>
    <row r="605" spans="1:10" x14ac:dyDescent="0.35">
      <c r="A605" s="21">
        <v>34795</v>
      </c>
      <c r="B605">
        <v>49</v>
      </c>
      <c r="C605" t="s">
        <v>62</v>
      </c>
      <c r="D605" t="s">
        <v>31</v>
      </c>
      <c r="E605" s="5">
        <v>43</v>
      </c>
      <c r="F605" s="18">
        <v>834.99999962747097</v>
      </c>
      <c r="G605" s="1">
        <f t="shared" si="27"/>
        <v>553.7166660961999</v>
      </c>
      <c r="H605" s="1" cm="1">
        <f t="array" ref="H605">_xlfn.STDEV.P(_xlfn._xlws.FILTER($F$24:$F$1023,$C$24:$C$1023=C605))</f>
        <v>403.17062043068341</v>
      </c>
      <c r="I605" s="1">
        <f t="shared" si="28"/>
        <v>0.69767815231871966</v>
      </c>
      <c r="J605" t="str">
        <f t="shared" si="29"/>
        <v>No</v>
      </c>
    </row>
    <row r="606" spans="1:10" x14ac:dyDescent="0.35">
      <c r="A606" s="21">
        <v>34795</v>
      </c>
      <c r="B606">
        <v>40</v>
      </c>
      <c r="C606" t="s">
        <v>50</v>
      </c>
      <c r="D606" t="s">
        <v>36</v>
      </c>
      <c r="E606" s="5">
        <v>42</v>
      </c>
      <c r="F606" s="18">
        <v>772.8</v>
      </c>
      <c r="G606" s="1">
        <f t="shared" si="27"/>
        <v>966.97823429668517</v>
      </c>
      <c r="H606" s="1" cm="1">
        <f t="array" ref="H606">_xlfn.STDEV.P(_xlfn._xlws.FILTER($F$24:$F$1023,$C$24:$C$1023=C606))</f>
        <v>690.30358265436666</v>
      </c>
      <c r="I606" s="1">
        <f t="shared" si="28"/>
        <v>-0.2812939685899179</v>
      </c>
      <c r="J606" t="str">
        <f t="shared" si="29"/>
        <v>No</v>
      </c>
    </row>
    <row r="607" spans="1:10" x14ac:dyDescent="0.35">
      <c r="A607" s="21">
        <v>34795</v>
      </c>
      <c r="B607">
        <v>18</v>
      </c>
      <c r="C607" t="s">
        <v>97</v>
      </c>
      <c r="D607" t="s">
        <v>36</v>
      </c>
      <c r="E607" s="5">
        <v>40</v>
      </c>
      <c r="F607" s="18">
        <v>1999.9999925494101</v>
      </c>
      <c r="G607" s="1">
        <f t="shared" si="27"/>
        <v>1806.0267836188079</v>
      </c>
      <c r="H607" s="1" cm="1">
        <f t="array" ref="H607">_xlfn.STDEV.P(_xlfn._xlws.FILTER($F$24:$F$1023,$C$24:$C$1023=C607))</f>
        <v>1173.8753546398934</v>
      </c>
      <c r="I607" s="1">
        <f t="shared" si="28"/>
        <v>0.16524174237400766</v>
      </c>
      <c r="J607" t="str">
        <f t="shared" si="29"/>
        <v>No</v>
      </c>
    </row>
    <row r="608" spans="1:10" x14ac:dyDescent="0.35">
      <c r="A608" s="21">
        <v>34796</v>
      </c>
      <c r="B608">
        <v>71</v>
      </c>
      <c r="C608" t="s">
        <v>40</v>
      </c>
      <c r="D608" t="s">
        <v>24</v>
      </c>
      <c r="E608" s="5">
        <v>39</v>
      </c>
      <c r="F608" s="18">
        <v>806.24999951943698</v>
      </c>
      <c r="G608" s="1">
        <f t="shared" si="27"/>
        <v>925.97812405088894</v>
      </c>
      <c r="H608" s="1" cm="1">
        <f t="array" ref="H608">_xlfn.STDEV.P(_xlfn._xlws.FILTER($F$24:$F$1023,$C$24:$C$1023=C608))</f>
        <v>714.20127833080039</v>
      </c>
      <c r="I608" s="1">
        <f t="shared" si="28"/>
        <v>-0.16763919102927852</v>
      </c>
      <c r="J608" t="str">
        <f t="shared" si="29"/>
        <v>No</v>
      </c>
    </row>
    <row r="609" spans="1:10" x14ac:dyDescent="0.35">
      <c r="A609" s="21">
        <v>34796</v>
      </c>
      <c r="B609">
        <v>24</v>
      </c>
      <c r="C609" t="s">
        <v>77</v>
      </c>
      <c r="D609" t="s">
        <v>34</v>
      </c>
      <c r="E609" s="5">
        <v>35</v>
      </c>
      <c r="F609" s="18">
        <v>125.999999530613</v>
      </c>
      <c r="G609" s="1">
        <f t="shared" si="27"/>
        <v>241.30406231107165</v>
      </c>
      <c r="H609" s="1" cm="1">
        <f t="array" ref="H609">_xlfn.STDEV.P(_xlfn._xlws.FILTER($F$24:$F$1023,$C$24:$C$1023=C609))</f>
        <v>221.48324568890894</v>
      </c>
      <c r="I609" s="1">
        <f t="shared" si="28"/>
        <v>-0.52059948111114684</v>
      </c>
      <c r="J609" t="str">
        <f t="shared" si="29"/>
        <v>No</v>
      </c>
    </row>
    <row r="610" spans="1:10" x14ac:dyDescent="0.35">
      <c r="A610" s="21">
        <v>34799</v>
      </c>
      <c r="B610">
        <v>16</v>
      </c>
      <c r="C610" t="s">
        <v>46</v>
      </c>
      <c r="D610" t="s">
        <v>31</v>
      </c>
      <c r="E610" s="5">
        <v>30</v>
      </c>
      <c r="F610" s="18">
        <v>497.32499960996199</v>
      </c>
      <c r="G610" s="1">
        <f t="shared" si="27"/>
        <v>865.92170914875146</v>
      </c>
      <c r="H610" s="1" cm="1">
        <f t="array" ref="H610">_xlfn.STDEV.P(_xlfn._xlws.FILTER($F$24:$F$1023,$C$24:$C$1023=C610))</f>
        <v>598.41848250523049</v>
      </c>
      <c r="I610" s="1">
        <f t="shared" si="28"/>
        <v>-0.61595141245586071</v>
      </c>
      <c r="J610" t="str">
        <f t="shared" si="29"/>
        <v>No</v>
      </c>
    </row>
    <row r="611" spans="1:10" x14ac:dyDescent="0.35">
      <c r="A611" s="21">
        <v>34799</v>
      </c>
      <c r="B611">
        <v>73</v>
      </c>
      <c r="C611" t="s">
        <v>73</v>
      </c>
      <c r="D611" t="s">
        <v>36</v>
      </c>
      <c r="E611" s="5">
        <v>30</v>
      </c>
      <c r="F611" s="18">
        <v>450</v>
      </c>
      <c r="G611" s="1">
        <f t="shared" si="27"/>
        <v>360.6818176535042</v>
      </c>
      <c r="H611" s="1" cm="1">
        <f t="array" ref="H611">_xlfn.STDEV.P(_xlfn._xlws.FILTER($F$24:$F$1023,$C$24:$C$1023=C611))</f>
        <v>217.91303731634622</v>
      </c>
      <c r="I611" s="1">
        <f t="shared" si="28"/>
        <v>0.40987993855930627</v>
      </c>
      <c r="J611" t="str">
        <f t="shared" si="29"/>
        <v>No</v>
      </c>
    </row>
    <row r="612" spans="1:10" x14ac:dyDescent="0.35">
      <c r="A612" s="21">
        <v>34799</v>
      </c>
      <c r="B612">
        <v>58</v>
      </c>
      <c r="C612" t="s">
        <v>79</v>
      </c>
      <c r="D612" t="s">
        <v>36</v>
      </c>
      <c r="E612" s="5">
        <v>30</v>
      </c>
      <c r="F612" s="18">
        <v>397.5</v>
      </c>
      <c r="G612" s="1">
        <f t="shared" si="27"/>
        <v>506.01749913915921</v>
      </c>
      <c r="H612" s="1" cm="1">
        <f t="array" ref="H612">_xlfn.STDEV.P(_xlfn._xlws.FILTER($F$24:$F$1023,$C$24:$C$1023=C612))</f>
        <v>311.82880526281502</v>
      </c>
      <c r="I612" s="1">
        <f t="shared" si="28"/>
        <v>-0.34800344710841796</v>
      </c>
      <c r="J612" t="str">
        <f t="shared" si="29"/>
        <v>No</v>
      </c>
    </row>
    <row r="613" spans="1:10" x14ac:dyDescent="0.35">
      <c r="A613" s="21">
        <v>34800</v>
      </c>
      <c r="B613">
        <v>1</v>
      </c>
      <c r="C613" t="s">
        <v>43</v>
      </c>
      <c r="D613" t="s">
        <v>34</v>
      </c>
      <c r="E613" s="5">
        <v>29</v>
      </c>
      <c r="F613" s="18">
        <v>522</v>
      </c>
      <c r="G613" s="1">
        <f t="shared" si="27"/>
        <v>616.4399990344034</v>
      </c>
      <c r="H613" s="1" cm="1">
        <f t="array" ref="H613">_xlfn.STDEV.P(_xlfn._xlws.FILTER($F$24:$F$1023,$C$24:$C$1023=C613))</f>
        <v>418.64384133965928</v>
      </c>
      <c r="I613" s="1">
        <f t="shared" si="28"/>
        <v>-0.22558554482061802</v>
      </c>
      <c r="J613" t="str">
        <f t="shared" si="29"/>
        <v>No</v>
      </c>
    </row>
    <row r="614" spans="1:10" x14ac:dyDescent="0.35">
      <c r="A614" s="21">
        <v>34800</v>
      </c>
      <c r="B614">
        <v>52</v>
      </c>
      <c r="C614" t="s">
        <v>122</v>
      </c>
      <c r="D614" t="s">
        <v>27</v>
      </c>
      <c r="E614" s="5">
        <v>28</v>
      </c>
      <c r="F614" s="18">
        <v>191.79999983310699</v>
      </c>
      <c r="G614" s="1">
        <f t="shared" si="27"/>
        <v>221.63749993524189</v>
      </c>
      <c r="H614" s="1" cm="1">
        <f t="array" ref="H614">_xlfn.STDEV.P(_xlfn._xlws.FILTER($F$24:$F$1023,$C$24:$C$1023=C614))</f>
        <v>230.78942345648602</v>
      </c>
      <c r="I614" s="1">
        <f t="shared" si="28"/>
        <v>-0.12928452116767206</v>
      </c>
      <c r="J614" t="str">
        <f t="shared" si="29"/>
        <v>No</v>
      </c>
    </row>
    <row r="615" spans="1:10" x14ac:dyDescent="0.35">
      <c r="A615" s="21">
        <v>34800</v>
      </c>
      <c r="B615">
        <v>15</v>
      </c>
      <c r="C615" t="s">
        <v>67</v>
      </c>
      <c r="D615" t="s">
        <v>39</v>
      </c>
      <c r="E615" s="5">
        <v>25</v>
      </c>
      <c r="F615" s="18">
        <v>368.12499971129</v>
      </c>
      <c r="G615" s="1">
        <f t="shared" si="27"/>
        <v>297.47083326211816</v>
      </c>
      <c r="H615" s="1" cm="1">
        <f t="array" ref="H615">_xlfn.STDEV.P(_xlfn._xlws.FILTER($F$24:$F$1023,$C$24:$C$1023=C615))</f>
        <v>233.0248647367591</v>
      </c>
      <c r="I615" s="1">
        <f t="shared" si="28"/>
        <v>0.30320440923327063</v>
      </c>
      <c r="J615" t="str">
        <f t="shared" si="29"/>
        <v>No</v>
      </c>
    </row>
    <row r="616" spans="1:10" x14ac:dyDescent="0.35">
      <c r="A616" s="21">
        <v>34800</v>
      </c>
      <c r="B616">
        <v>55</v>
      </c>
      <c r="C616" t="s">
        <v>32</v>
      </c>
      <c r="D616" t="s">
        <v>21</v>
      </c>
      <c r="E616" s="5">
        <v>25</v>
      </c>
      <c r="F616" s="18">
        <v>503.99999856948801</v>
      </c>
      <c r="G616" s="1">
        <f t="shared" si="27"/>
        <v>741.52941061924435</v>
      </c>
      <c r="H616" s="1" cm="1">
        <f t="array" ref="H616">_xlfn.STDEV.P(_xlfn._xlws.FILTER($F$24:$F$1023,$C$24:$C$1023=C616))</f>
        <v>751.70781810256221</v>
      </c>
      <c r="I616" s="1">
        <f t="shared" si="28"/>
        <v>-0.31598635311432677</v>
      </c>
      <c r="J616" t="str">
        <f t="shared" si="29"/>
        <v>No</v>
      </c>
    </row>
    <row r="617" spans="1:10" x14ac:dyDescent="0.35">
      <c r="A617" s="21">
        <v>34800</v>
      </c>
      <c r="B617">
        <v>63</v>
      </c>
      <c r="C617" t="s">
        <v>38</v>
      </c>
      <c r="D617" t="s">
        <v>39</v>
      </c>
      <c r="E617" s="5">
        <v>24</v>
      </c>
      <c r="F617" s="18">
        <v>842.87999686002695</v>
      </c>
      <c r="G617" s="1">
        <f t="shared" si="27"/>
        <v>1024.7794979286186</v>
      </c>
      <c r="H617" s="1" cm="1">
        <f t="array" ref="H617">_xlfn.STDEV.P(_xlfn._xlws.FILTER($F$24:$F$1023,$C$24:$C$1023=C617))</f>
        <v>717.93040392797047</v>
      </c>
      <c r="I617" s="1">
        <f t="shared" si="28"/>
        <v>-0.25336648242416759</v>
      </c>
      <c r="J617" t="str">
        <f t="shared" si="29"/>
        <v>No</v>
      </c>
    </row>
    <row r="618" spans="1:10" x14ac:dyDescent="0.35">
      <c r="A618" s="21">
        <v>34801</v>
      </c>
      <c r="B618">
        <v>20</v>
      </c>
      <c r="C618" t="s">
        <v>86</v>
      </c>
      <c r="D618" t="s">
        <v>31</v>
      </c>
      <c r="E618" s="5">
        <v>21</v>
      </c>
      <c r="F618" s="18">
        <v>1360.79999493062</v>
      </c>
      <c r="G618" s="1">
        <f t="shared" si="27"/>
        <v>1755.89999888688</v>
      </c>
      <c r="H618" s="1" cm="1">
        <f t="array" ref="H618">_xlfn.STDEV.P(_xlfn._xlws.FILTER($F$24:$F$1023,$C$24:$C$1023=C618))</f>
        <v>771.3288795750982</v>
      </c>
      <c r="I618" s="1">
        <f t="shared" si="28"/>
        <v>-0.51223286774107135</v>
      </c>
      <c r="J618" t="str">
        <f t="shared" si="29"/>
        <v>No</v>
      </c>
    </row>
    <row r="619" spans="1:10" x14ac:dyDescent="0.35">
      <c r="A619" s="21">
        <v>34801</v>
      </c>
      <c r="B619">
        <v>4</v>
      </c>
      <c r="C619" t="s">
        <v>109</v>
      </c>
      <c r="D619" t="s">
        <v>39</v>
      </c>
      <c r="E619" s="5">
        <v>20</v>
      </c>
      <c r="F619" s="18">
        <v>351.99999868869702</v>
      </c>
      <c r="G619" s="1">
        <f t="shared" si="27"/>
        <v>617.1846144339205</v>
      </c>
      <c r="H619" s="1" cm="1">
        <f t="array" ref="H619">_xlfn.STDEV.P(_xlfn._xlws.FILTER($F$24:$F$1023,$C$24:$C$1023=C619))</f>
        <v>473.65228855534355</v>
      </c>
      <c r="I619" s="1">
        <f t="shared" si="28"/>
        <v>-0.55987191902744959</v>
      </c>
      <c r="J619" t="str">
        <f t="shared" si="29"/>
        <v>No</v>
      </c>
    </row>
    <row r="620" spans="1:10" x14ac:dyDescent="0.35">
      <c r="A620" s="21">
        <v>34802</v>
      </c>
      <c r="B620">
        <v>57</v>
      </c>
      <c r="C620" t="s">
        <v>76</v>
      </c>
      <c r="D620" t="s">
        <v>27</v>
      </c>
      <c r="E620" s="5">
        <v>20</v>
      </c>
      <c r="F620" s="18">
        <v>390</v>
      </c>
      <c r="G620" s="1">
        <f t="shared" si="27"/>
        <v>449.84999991059226</v>
      </c>
      <c r="H620" s="1" cm="1">
        <f t="array" ref="H620">_xlfn.STDEV.P(_xlfn._xlws.FILTER($F$24:$F$1023,$C$24:$C$1023=C620))</f>
        <v>362.8341563356899</v>
      </c>
      <c r="I620" s="1">
        <f t="shared" si="28"/>
        <v>-0.16495139408876308</v>
      </c>
      <c r="J620" t="str">
        <f t="shared" si="29"/>
        <v>No</v>
      </c>
    </row>
    <row r="621" spans="1:10" x14ac:dyDescent="0.35">
      <c r="A621" s="21">
        <v>34802</v>
      </c>
      <c r="B621">
        <v>62</v>
      </c>
      <c r="C621" t="s">
        <v>30</v>
      </c>
      <c r="D621" t="s">
        <v>31</v>
      </c>
      <c r="E621" s="5">
        <v>20</v>
      </c>
      <c r="F621" s="18">
        <v>887.39999853074505</v>
      </c>
      <c r="G621" s="1">
        <f t="shared" si="27"/>
        <v>2414.047102842831</v>
      </c>
      <c r="H621" s="1" cm="1">
        <f t="array" ref="H621">_xlfn.STDEV.P(_xlfn._xlws.FILTER($F$24:$F$1023,$C$24:$C$1023=C621))</f>
        <v>1727.4559642285269</v>
      </c>
      <c r="I621" s="1">
        <f t="shared" si="28"/>
        <v>-0.88375457084017706</v>
      </c>
      <c r="J621" t="str">
        <f t="shared" si="29"/>
        <v>No</v>
      </c>
    </row>
    <row r="622" spans="1:10" x14ac:dyDescent="0.35">
      <c r="A622" s="21">
        <v>34802</v>
      </c>
      <c r="B622">
        <v>70</v>
      </c>
      <c r="C622" t="s">
        <v>96</v>
      </c>
      <c r="D622" t="s">
        <v>34</v>
      </c>
      <c r="E622" s="5">
        <v>15</v>
      </c>
      <c r="F622" s="18">
        <v>213.749999832361</v>
      </c>
      <c r="G622" s="1">
        <f t="shared" si="27"/>
        <v>608.35312436870197</v>
      </c>
      <c r="H622" s="1" cm="1">
        <f t="array" ref="H622">_xlfn.STDEV.P(_xlfn._xlws.FILTER($F$24:$F$1023,$C$24:$C$1023=C622))</f>
        <v>412.778144226922</v>
      </c>
      <c r="I622" s="1">
        <f t="shared" si="28"/>
        <v>-0.95596903580101023</v>
      </c>
      <c r="J622" t="str">
        <f t="shared" si="29"/>
        <v>No</v>
      </c>
    </row>
    <row r="623" spans="1:10" x14ac:dyDescent="0.35">
      <c r="A623" s="21">
        <v>34802</v>
      </c>
      <c r="B623">
        <v>38</v>
      </c>
      <c r="C623" t="s">
        <v>85</v>
      </c>
      <c r="D623" t="s">
        <v>34</v>
      </c>
      <c r="E623" s="5">
        <v>15</v>
      </c>
      <c r="F623" s="18">
        <v>3754.8749970551498</v>
      </c>
      <c r="G623" s="1">
        <f t="shared" si="27"/>
        <v>9806.8112419540175</v>
      </c>
      <c r="H623" s="1" cm="1">
        <f t="array" ref="H623">_xlfn.STDEV.P(_xlfn._xlws.FILTER($F$24:$F$1023,$C$24:$C$1023=C623))</f>
        <v>7202.6591157470903</v>
      </c>
      <c r="I623" s="1">
        <f t="shared" si="28"/>
        <v>-0.84023638320847216</v>
      </c>
      <c r="J623" t="str">
        <f t="shared" si="29"/>
        <v>No</v>
      </c>
    </row>
    <row r="624" spans="1:10" x14ac:dyDescent="0.35">
      <c r="A624" s="21">
        <v>34802</v>
      </c>
      <c r="B624">
        <v>47</v>
      </c>
      <c r="C624" t="s">
        <v>72</v>
      </c>
      <c r="D624" t="s">
        <v>31</v>
      </c>
      <c r="E624" s="5">
        <v>15</v>
      </c>
      <c r="F624" s="18">
        <v>142.5</v>
      </c>
      <c r="G624" s="1">
        <f t="shared" si="27"/>
        <v>268.65999991658776</v>
      </c>
      <c r="H624" s="1" cm="1">
        <f t="array" ref="H624">_xlfn.STDEV.P(_xlfn._xlws.FILTER($F$24:$F$1023,$C$24:$C$1023=C624))</f>
        <v>166.8466651792906</v>
      </c>
      <c r="I624" s="1">
        <f t="shared" si="28"/>
        <v>-0.75614337140642496</v>
      </c>
      <c r="J624" t="str">
        <f t="shared" si="29"/>
        <v>No</v>
      </c>
    </row>
    <row r="625" spans="1:10" x14ac:dyDescent="0.35">
      <c r="A625" s="21">
        <v>34802</v>
      </c>
      <c r="B625">
        <v>3</v>
      </c>
      <c r="C625" t="s">
        <v>98</v>
      </c>
      <c r="D625" t="s">
        <v>39</v>
      </c>
      <c r="E625" s="5">
        <v>14</v>
      </c>
      <c r="F625" s="18">
        <v>140</v>
      </c>
      <c r="G625" s="1">
        <f t="shared" si="27"/>
        <v>305.99999994039524</v>
      </c>
      <c r="H625" s="1" cm="1">
        <f t="array" ref="H625">_xlfn.STDEV.P(_xlfn._xlws.FILTER($F$24:$F$1023,$C$24:$C$1023=C625))</f>
        <v>229.809583049472</v>
      </c>
      <c r="I625" s="1">
        <f t="shared" si="28"/>
        <v>-0.72233715294918655</v>
      </c>
      <c r="J625" t="str">
        <f t="shared" si="29"/>
        <v>No</v>
      </c>
    </row>
    <row r="626" spans="1:10" x14ac:dyDescent="0.35">
      <c r="A626" s="21">
        <v>34803</v>
      </c>
      <c r="B626">
        <v>11</v>
      </c>
      <c r="C626" t="s">
        <v>92</v>
      </c>
      <c r="D626" t="s">
        <v>24</v>
      </c>
      <c r="E626" s="5">
        <v>14</v>
      </c>
      <c r="F626" s="18">
        <v>294</v>
      </c>
      <c r="G626" s="1">
        <f t="shared" si="27"/>
        <v>713.50124924937177</v>
      </c>
      <c r="H626" s="1" cm="1">
        <f t="array" ref="H626">_xlfn.STDEV.P(_xlfn._xlws.FILTER($F$24:$F$1023,$C$24:$C$1023=C626))</f>
        <v>610.84195483862857</v>
      </c>
      <c r="I626" s="1">
        <f t="shared" si="28"/>
        <v>-0.68675906415137289</v>
      </c>
      <c r="J626" t="str">
        <f t="shared" si="29"/>
        <v>No</v>
      </c>
    </row>
    <row r="627" spans="1:10" x14ac:dyDescent="0.35">
      <c r="A627" s="21">
        <v>34803</v>
      </c>
      <c r="B627">
        <v>21</v>
      </c>
      <c r="C627" t="s">
        <v>90</v>
      </c>
      <c r="D627" t="s">
        <v>31</v>
      </c>
      <c r="E627" s="5">
        <v>14</v>
      </c>
      <c r="F627" s="18">
        <v>140</v>
      </c>
      <c r="G627" s="1">
        <f t="shared" si="27"/>
        <v>475.82352889022366</v>
      </c>
      <c r="H627" s="1" cm="1">
        <f t="array" ref="H627">_xlfn.STDEV.P(_xlfn._xlws.FILTER($F$24:$F$1023,$C$24:$C$1023=C627))</f>
        <v>381.12221783193922</v>
      </c>
      <c r="I627" s="1">
        <f t="shared" si="28"/>
        <v>-0.88114393015604608</v>
      </c>
      <c r="J627" t="str">
        <f t="shared" si="29"/>
        <v>No</v>
      </c>
    </row>
    <row r="628" spans="1:10" x14ac:dyDescent="0.35">
      <c r="A628" s="21">
        <v>34803</v>
      </c>
      <c r="B628">
        <v>33</v>
      </c>
      <c r="C628" t="s">
        <v>78</v>
      </c>
      <c r="D628" t="s">
        <v>24</v>
      </c>
      <c r="E628" s="5">
        <v>14</v>
      </c>
      <c r="F628" s="18">
        <v>35</v>
      </c>
      <c r="G628" s="1">
        <f t="shared" si="27"/>
        <v>97.166666611035595</v>
      </c>
      <c r="H628" s="1" cm="1">
        <f t="array" ref="H628">_xlfn.STDEV.P(_xlfn._xlws.FILTER($F$24:$F$1023,$C$24:$C$1023=C628))</f>
        <v>72.710766444577601</v>
      </c>
      <c r="I628" s="1">
        <f t="shared" si="28"/>
        <v>-0.85498571464545015</v>
      </c>
      <c r="J628" t="str">
        <f t="shared" si="29"/>
        <v>No</v>
      </c>
    </row>
    <row r="629" spans="1:10" x14ac:dyDescent="0.35">
      <c r="A629" s="21">
        <v>34806</v>
      </c>
      <c r="B629">
        <v>72</v>
      </c>
      <c r="C629" t="s">
        <v>42</v>
      </c>
      <c r="D629" t="s">
        <v>24</v>
      </c>
      <c r="E629" s="5">
        <v>12</v>
      </c>
      <c r="F629" s="18">
        <v>417.6</v>
      </c>
      <c r="G629" s="1">
        <f t="shared" si="27"/>
        <v>1435.5521418124422</v>
      </c>
      <c r="H629" s="1" cm="1">
        <f t="array" ref="H629">_xlfn.STDEV.P(_xlfn._xlws.FILTER($F$24:$F$1023,$C$24:$C$1023=C629))</f>
        <v>667.17869564903606</v>
      </c>
      <c r="I629" s="1">
        <f t="shared" si="28"/>
        <v>-1.5257563654999073</v>
      </c>
      <c r="J629" t="str">
        <f t="shared" si="29"/>
        <v>No</v>
      </c>
    </row>
    <row r="630" spans="1:10" x14ac:dyDescent="0.35">
      <c r="A630" s="21">
        <v>34806</v>
      </c>
      <c r="B630">
        <v>65</v>
      </c>
      <c r="C630" t="s">
        <v>88</v>
      </c>
      <c r="D630" t="s">
        <v>39</v>
      </c>
      <c r="E630" s="5">
        <v>12</v>
      </c>
      <c r="F630" s="18">
        <v>202.079999247193</v>
      </c>
      <c r="G630" s="1">
        <f t="shared" si="27"/>
        <v>745.99111031804887</v>
      </c>
      <c r="H630" s="1" cm="1">
        <f t="array" ref="H630">_xlfn.STDEV.P(_xlfn._xlws.FILTER($F$24:$F$1023,$C$24:$C$1023=C630))</f>
        <v>419.37425156039581</v>
      </c>
      <c r="I630" s="1">
        <f t="shared" si="28"/>
        <v>-1.2969587642710225</v>
      </c>
      <c r="J630" t="str">
        <f t="shared" si="29"/>
        <v>No</v>
      </c>
    </row>
    <row r="631" spans="1:10" x14ac:dyDescent="0.35">
      <c r="A631" s="21">
        <v>34806</v>
      </c>
      <c r="B631">
        <v>26</v>
      </c>
      <c r="C631" t="s">
        <v>41</v>
      </c>
      <c r="D631" t="s">
        <v>31</v>
      </c>
      <c r="E631" s="5">
        <v>11</v>
      </c>
      <c r="F631" s="18">
        <v>335.722499883659</v>
      </c>
      <c r="G631" s="1">
        <f t="shared" si="27"/>
        <v>1144.2242977664987</v>
      </c>
      <c r="H631" s="1" cm="1">
        <f t="array" ref="H631">_xlfn.STDEV.P(_xlfn._xlws.FILTER($F$24:$F$1023,$C$24:$C$1023=C631))</f>
        <v>593.45127433828816</v>
      </c>
      <c r="I631" s="1">
        <f t="shared" si="28"/>
        <v>-1.3623726712598905</v>
      </c>
      <c r="J631" t="str">
        <f t="shared" si="29"/>
        <v>No</v>
      </c>
    </row>
    <row r="632" spans="1:10" x14ac:dyDescent="0.35">
      <c r="A632" s="21">
        <v>34806</v>
      </c>
      <c r="B632">
        <v>2</v>
      </c>
      <c r="C632" t="s">
        <v>33</v>
      </c>
      <c r="D632" t="s">
        <v>34</v>
      </c>
      <c r="E632" s="5">
        <v>10</v>
      </c>
      <c r="F632" s="18">
        <v>190</v>
      </c>
      <c r="G632" s="1">
        <f t="shared" si="27"/>
        <v>816.2273323205095</v>
      </c>
      <c r="H632" s="1" cm="1">
        <f t="array" ref="H632">_xlfn.STDEV.P(_xlfn._xlws.FILTER($F$24:$F$1023,$C$24:$C$1023=C632))</f>
        <v>492.60978417435473</v>
      </c>
      <c r="I632" s="1">
        <f t="shared" si="28"/>
        <v>-1.2712442026909925</v>
      </c>
      <c r="J632" t="str">
        <f t="shared" si="29"/>
        <v>No</v>
      </c>
    </row>
    <row r="633" spans="1:10" x14ac:dyDescent="0.35">
      <c r="A633" s="21">
        <v>34806</v>
      </c>
      <c r="B633">
        <v>48</v>
      </c>
      <c r="C633" t="s">
        <v>95</v>
      </c>
      <c r="D633" t="s">
        <v>31</v>
      </c>
      <c r="E633" s="5">
        <v>6</v>
      </c>
      <c r="F633" s="18">
        <v>68.849999886006103</v>
      </c>
      <c r="G633" s="1">
        <f t="shared" si="27"/>
        <v>228.11874894238997</v>
      </c>
      <c r="H633" s="1" cm="1">
        <f t="array" ref="H633">_xlfn.STDEV.P(_xlfn._xlws.FILTER($F$24:$F$1023,$C$24:$C$1023=C633))</f>
        <v>185.91202734618778</v>
      </c>
      <c r="I633" s="1">
        <f t="shared" si="28"/>
        <v>-0.85668878624946987</v>
      </c>
      <c r="J633" t="str">
        <f t="shared" si="29"/>
        <v>No</v>
      </c>
    </row>
    <row r="634" spans="1:10" x14ac:dyDescent="0.35">
      <c r="A634" s="21">
        <v>34807</v>
      </c>
      <c r="B634">
        <v>39</v>
      </c>
      <c r="C634" t="s">
        <v>87</v>
      </c>
      <c r="D634" t="s">
        <v>34</v>
      </c>
      <c r="E634" s="5">
        <v>5</v>
      </c>
      <c r="F634" s="18">
        <v>90</v>
      </c>
      <c r="G634" s="1">
        <f t="shared" si="27"/>
        <v>757.35599902152819</v>
      </c>
      <c r="H634" s="1" cm="1">
        <f t="array" ref="H634">_xlfn.STDEV.P(_xlfn._xlws.FILTER($F$24:$F$1023,$C$24:$C$1023=C634))</f>
        <v>742.04552203537753</v>
      </c>
      <c r="I634" s="1">
        <f t="shared" si="28"/>
        <v>-0.89934644062134983</v>
      </c>
      <c r="J634" t="str">
        <f t="shared" si="29"/>
        <v>No</v>
      </c>
    </row>
    <row r="635" spans="1:10" x14ac:dyDescent="0.35">
      <c r="A635" s="21">
        <v>34808</v>
      </c>
      <c r="B635">
        <v>2</v>
      </c>
      <c r="C635" t="s">
        <v>33</v>
      </c>
      <c r="D635" t="s">
        <v>34</v>
      </c>
      <c r="E635" s="5">
        <v>100</v>
      </c>
      <c r="F635" s="18">
        <v>1871.4999995753101</v>
      </c>
      <c r="G635" s="1">
        <f t="shared" si="27"/>
        <v>816.2273323205095</v>
      </c>
      <c r="H635" s="1" cm="1">
        <f t="array" ref="H635">_xlfn.STDEV.P(_xlfn._xlws.FILTER($F$24:$F$1023,$C$24:$C$1023=C635))</f>
        <v>492.60978417435473</v>
      </c>
      <c r="I635" s="1">
        <f t="shared" si="28"/>
        <v>2.1422080948381983</v>
      </c>
      <c r="J635" t="str">
        <f t="shared" si="29"/>
        <v>No</v>
      </c>
    </row>
    <row r="636" spans="1:10" x14ac:dyDescent="0.35">
      <c r="A636" s="21">
        <v>34808</v>
      </c>
      <c r="B636">
        <v>21</v>
      </c>
      <c r="C636" t="s">
        <v>90</v>
      </c>
      <c r="D636" t="s">
        <v>31</v>
      </c>
      <c r="E636" s="5">
        <v>97</v>
      </c>
      <c r="F636" s="18">
        <v>884.99999873340096</v>
      </c>
      <c r="G636" s="1">
        <f t="shared" si="27"/>
        <v>475.82352889022366</v>
      </c>
      <c r="H636" s="1" cm="1">
        <f t="array" ref="H636">_xlfn.STDEV.P(_xlfn._xlws.FILTER($F$24:$F$1023,$C$24:$C$1023=C636))</f>
        <v>381.12221783193922</v>
      </c>
      <c r="I636" s="1">
        <f t="shared" si="28"/>
        <v>1.0736095947668129</v>
      </c>
      <c r="J636" t="str">
        <f t="shared" si="29"/>
        <v>No</v>
      </c>
    </row>
    <row r="637" spans="1:10" x14ac:dyDescent="0.35">
      <c r="A637" s="21">
        <v>34808</v>
      </c>
      <c r="B637">
        <v>22</v>
      </c>
      <c r="C637" t="s">
        <v>65</v>
      </c>
      <c r="D637" t="s">
        <v>27</v>
      </c>
      <c r="E637" s="5">
        <v>95</v>
      </c>
      <c r="F637" s="18">
        <v>1995</v>
      </c>
      <c r="G637" s="1">
        <f t="shared" si="27"/>
        <v>769.54499999061227</v>
      </c>
      <c r="H637" s="1" cm="1">
        <f t="array" ref="H637">_xlfn.STDEV.P(_xlfn._xlws.FILTER($F$24:$F$1023,$C$24:$C$1023=C637))</f>
        <v>710.94791313263636</v>
      </c>
      <c r="I637" s="1">
        <f t="shared" si="28"/>
        <v>1.7236916761028083</v>
      </c>
      <c r="J637" t="str">
        <f t="shared" si="29"/>
        <v>No</v>
      </c>
    </row>
    <row r="638" spans="1:10" x14ac:dyDescent="0.35">
      <c r="A638" s="21">
        <v>34808</v>
      </c>
      <c r="B638">
        <v>62</v>
      </c>
      <c r="C638" t="s">
        <v>30</v>
      </c>
      <c r="D638" t="s">
        <v>31</v>
      </c>
      <c r="E638" s="5">
        <v>95</v>
      </c>
      <c r="F638" s="18">
        <v>4091.8999764919199</v>
      </c>
      <c r="G638" s="1">
        <f t="shared" si="27"/>
        <v>2414.047102842831</v>
      </c>
      <c r="H638" s="1" cm="1">
        <f t="array" ref="H638">_xlfn.STDEV.P(_xlfn._xlws.FILTER($F$24:$F$1023,$C$24:$C$1023=C638))</f>
        <v>1727.4559642285269</v>
      </c>
      <c r="I638" s="1">
        <f t="shared" si="28"/>
        <v>0.97128546741184774</v>
      </c>
      <c r="J638" t="str">
        <f t="shared" si="29"/>
        <v>No</v>
      </c>
    </row>
    <row r="639" spans="1:10" x14ac:dyDescent="0.35">
      <c r="A639" s="21">
        <v>34809</v>
      </c>
      <c r="B639">
        <v>18</v>
      </c>
      <c r="C639" t="s">
        <v>97</v>
      </c>
      <c r="D639" t="s">
        <v>36</v>
      </c>
      <c r="E639" s="5">
        <v>82</v>
      </c>
      <c r="F639" s="18">
        <v>5099.9999996274701</v>
      </c>
      <c r="G639" s="1">
        <f t="shared" si="27"/>
        <v>1806.0267836188079</v>
      </c>
      <c r="H639" s="1" cm="1">
        <f t="array" ref="H639">_xlfn.STDEV.P(_xlfn._xlws.FILTER($F$24:$F$1023,$C$24:$C$1023=C639))</f>
        <v>1173.8753546398934</v>
      </c>
      <c r="I639" s="1">
        <f t="shared" si="28"/>
        <v>2.8060672736579817</v>
      </c>
      <c r="J639" t="str">
        <f t="shared" si="29"/>
        <v>No</v>
      </c>
    </row>
    <row r="640" spans="1:10" x14ac:dyDescent="0.35">
      <c r="A640" s="21">
        <v>34809</v>
      </c>
      <c r="B640">
        <v>56</v>
      </c>
      <c r="C640" t="s">
        <v>26</v>
      </c>
      <c r="D640" t="s">
        <v>27</v>
      </c>
      <c r="E640" s="5">
        <v>80</v>
      </c>
      <c r="F640" s="18">
        <v>2925.9999983012599</v>
      </c>
      <c r="G640" s="1">
        <f t="shared" si="27"/>
        <v>2135.3399980738727</v>
      </c>
      <c r="H640" s="1" cm="1">
        <f t="array" ref="H640">_xlfn.STDEV.P(_xlfn._xlws.FILTER($F$24:$F$1023,$C$24:$C$1023=C640))</f>
        <v>1395.3152929627063</v>
      </c>
      <c r="I640" s="1">
        <f t="shared" si="28"/>
        <v>0.56665328919928903</v>
      </c>
      <c r="J640" t="str">
        <f t="shared" si="29"/>
        <v>No</v>
      </c>
    </row>
    <row r="641" spans="1:10" x14ac:dyDescent="0.35">
      <c r="A641" s="21">
        <v>34809</v>
      </c>
      <c r="B641">
        <v>72</v>
      </c>
      <c r="C641" t="s">
        <v>42</v>
      </c>
      <c r="D641" t="s">
        <v>24</v>
      </c>
      <c r="E641" s="5">
        <v>75</v>
      </c>
      <c r="F641" s="18">
        <v>2610</v>
      </c>
      <c r="G641" s="1">
        <f t="shared" si="27"/>
        <v>1435.5521418124422</v>
      </c>
      <c r="H641" s="1" cm="1">
        <f t="array" ref="H641">_xlfn.STDEV.P(_xlfn._xlws.FILTER($F$24:$F$1023,$C$24:$C$1023=C641))</f>
        <v>667.17869564903606</v>
      </c>
      <c r="I641" s="1">
        <f t="shared" si="28"/>
        <v>1.7603197851589771</v>
      </c>
      <c r="J641" t="str">
        <f t="shared" si="29"/>
        <v>No</v>
      </c>
    </row>
    <row r="642" spans="1:10" x14ac:dyDescent="0.35">
      <c r="A642" s="21">
        <v>34809</v>
      </c>
      <c r="B642">
        <v>6</v>
      </c>
      <c r="C642" t="s">
        <v>114</v>
      </c>
      <c r="D642" t="s">
        <v>39</v>
      </c>
      <c r="E642" s="5">
        <v>70</v>
      </c>
      <c r="F642" s="18">
        <v>1750</v>
      </c>
      <c r="G642" s="1">
        <f t="shared" si="27"/>
        <v>759.58333317811173</v>
      </c>
      <c r="H642" s="1" cm="1">
        <f t="array" ref="H642">_xlfn.STDEV.P(_xlfn._xlws.FILTER($F$24:$F$1023,$C$24:$C$1023=C642))</f>
        <v>573.04089550634319</v>
      </c>
      <c r="I642" s="1">
        <f t="shared" si="28"/>
        <v>1.7283525043125392</v>
      </c>
      <c r="J642" t="str">
        <f t="shared" si="29"/>
        <v>No</v>
      </c>
    </row>
    <row r="643" spans="1:10" x14ac:dyDescent="0.35">
      <c r="A643" s="21">
        <v>34810</v>
      </c>
      <c r="B643">
        <v>71</v>
      </c>
      <c r="C643" t="s">
        <v>40</v>
      </c>
      <c r="D643" t="s">
        <v>24</v>
      </c>
      <c r="E643" s="5">
        <v>65</v>
      </c>
      <c r="F643" s="18">
        <v>1236.25</v>
      </c>
      <c r="G643" s="1">
        <f t="shared" si="27"/>
        <v>925.97812405088894</v>
      </c>
      <c r="H643" s="1" cm="1">
        <f t="array" ref="H643">_xlfn.STDEV.P(_xlfn._xlws.FILTER($F$24:$F$1023,$C$24:$C$1023=C643))</f>
        <v>714.20127833080039</v>
      </c>
      <c r="I643" s="1">
        <f t="shared" si="28"/>
        <v>0.43443198067954281</v>
      </c>
      <c r="J643" t="str">
        <f t="shared" si="29"/>
        <v>No</v>
      </c>
    </row>
    <row r="644" spans="1:10" x14ac:dyDescent="0.35">
      <c r="A644" s="21">
        <v>34813</v>
      </c>
      <c r="B644">
        <v>40</v>
      </c>
      <c r="C644" t="s">
        <v>50</v>
      </c>
      <c r="D644" t="s">
        <v>36</v>
      </c>
      <c r="E644" s="5">
        <v>60</v>
      </c>
      <c r="F644" s="18">
        <v>1104</v>
      </c>
      <c r="G644" s="1">
        <f t="shared" si="27"/>
        <v>966.97823429668517</v>
      </c>
      <c r="H644" s="1" cm="1">
        <f t="array" ref="H644">_xlfn.STDEV.P(_xlfn._xlws.FILTER($F$24:$F$1023,$C$24:$C$1023=C644))</f>
        <v>690.30358265436666</v>
      </c>
      <c r="I644" s="1">
        <f t="shared" si="28"/>
        <v>0.19849493635312812</v>
      </c>
      <c r="J644" t="str">
        <f t="shared" si="29"/>
        <v>No</v>
      </c>
    </row>
    <row r="645" spans="1:10" x14ac:dyDescent="0.35">
      <c r="A645" s="21">
        <v>34813</v>
      </c>
      <c r="B645">
        <v>19</v>
      </c>
      <c r="C645" t="s">
        <v>71</v>
      </c>
      <c r="D645" t="s">
        <v>31</v>
      </c>
      <c r="E645" s="5">
        <v>50</v>
      </c>
      <c r="F645" s="18">
        <v>446.19999979436398</v>
      </c>
      <c r="G645" s="1">
        <f t="shared" si="27"/>
        <v>298.22799978693308</v>
      </c>
      <c r="H645" s="1" cm="1">
        <f t="array" ref="H645">_xlfn.STDEV.P(_xlfn._xlws.FILTER($F$24:$F$1023,$C$24:$C$1023=C645))</f>
        <v>171.84695600806512</v>
      </c>
      <c r="I645" s="1">
        <f t="shared" si="28"/>
        <v>0.86106849632231064</v>
      </c>
      <c r="J645" t="str">
        <f t="shared" si="29"/>
        <v>No</v>
      </c>
    </row>
    <row r="646" spans="1:10" x14ac:dyDescent="0.35">
      <c r="A646" s="21">
        <v>34813</v>
      </c>
      <c r="B646">
        <v>28</v>
      </c>
      <c r="C646" t="s">
        <v>70</v>
      </c>
      <c r="D646" t="s">
        <v>59</v>
      </c>
      <c r="E646" s="5">
        <v>45</v>
      </c>
      <c r="F646" s="18">
        <v>1881</v>
      </c>
      <c r="G646" s="1">
        <f t="shared" si="27"/>
        <v>1256.1973325099534</v>
      </c>
      <c r="H646" s="1" cm="1">
        <f t="array" ref="H646">_xlfn.STDEV.P(_xlfn._xlws.FILTER($F$24:$F$1023,$C$24:$C$1023=C646))</f>
        <v>782.04414020592731</v>
      </c>
      <c r="I646" s="1">
        <f t="shared" si="28"/>
        <v>0.79893529708633071</v>
      </c>
      <c r="J646" t="str">
        <f t="shared" si="29"/>
        <v>No</v>
      </c>
    </row>
    <row r="647" spans="1:10" x14ac:dyDescent="0.35">
      <c r="A647" s="21">
        <v>34813</v>
      </c>
      <c r="B647">
        <v>39</v>
      </c>
      <c r="C647" t="s">
        <v>87</v>
      </c>
      <c r="D647" t="s">
        <v>34</v>
      </c>
      <c r="E647" s="5">
        <v>41</v>
      </c>
      <c r="F647" s="18">
        <v>643.5</v>
      </c>
      <c r="G647" s="1">
        <f t="shared" si="27"/>
        <v>757.35599902152819</v>
      </c>
      <c r="H647" s="1" cm="1">
        <f t="array" ref="H647">_xlfn.STDEV.P(_xlfn._xlws.FILTER($F$24:$F$1023,$C$24:$C$1023=C647))</f>
        <v>742.04552203537753</v>
      </c>
      <c r="I647" s="1">
        <f t="shared" si="28"/>
        <v>-0.15343532928981146</v>
      </c>
      <c r="J647" t="str">
        <f t="shared" si="29"/>
        <v>No</v>
      </c>
    </row>
    <row r="648" spans="1:10" x14ac:dyDescent="0.35">
      <c r="A648" s="21">
        <v>34813</v>
      </c>
      <c r="B648">
        <v>1</v>
      </c>
      <c r="C648" t="s">
        <v>43</v>
      </c>
      <c r="D648" t="s">
        <v>34</v>
      </c>
      <c r="E648" s="5">
        <v>40</v>
      </c>
      <c r="F648" s="18">
        <v>652.5</v>
      </c>
      <c r="G648" s="1">
        <f t="shared" si="27"/>
        <v>616.4399990344034</v>
      </c>
      <c r="H648" s="1" cm="1">
        <f t="array" ref="H648">_xlfn.STDEV.P(_xlfn._xlws.FILTER($F$24:$F$1023,$C$24:$C$1023=C648))</f>
        <v>418.64384133965928</v>
      </c>
      <c r="I648" s="1">
        <f t="shared" si="28"/>
        <v>8.6135271571665034E-2</v>
      </c>
      <c r="J648" t="str">
        <f t="shared" si="29"/>
        <v>No</v>
      </c>
    </row>
    <row r="649" spans="1:10" x14ac:dyDescent="0.35">
      <c r="A649" s="21">
        <v>34814</v>
      </c>
      <c r="B649">
        <v>53</v>
      </c>
      <c r="C649" t="s">
        <v>25</v>
      </c>
      <c r="D649" t="s">
        <v>21</v>
      </c>
      <c r="E649" s="5">
        <v>37</v>
      </c>
      <c r="F649" s="18">
        <v>1172.59999938905</v>
      </c>
      <c r="G649" s="1">
        <f t="shared" si="27"/>
        <v>1198.983570729195</v>
      </c>
      <c r="H649" s="1" cm="1">
        <f t="array" ref="H649">_xlfn.STDEV.P(_xlfn._xlws.FILTER($F$24:$F$1023,$C$24:$C$1023=C649))</f>
        <v>1072.4371089270473</v>
      </c>
      <c r="I649" s="1">
        <f t="shared" si="28"/>
        <v>-2.4601509142611829E-2</v>
      </c>
      <c r="J649" t="str">
        <f t="shared" si="29"/>
        <v>No</v>
      </c>
    </row>
    <row r="650" spans="1:10" x14ac:dyDescent="0.35">
      <c r="A650" s="21">
        <v>34814</v>
      </c>
      <c r="B650">
        <v>12</v>
      </c>
      <c r="C650" t="s">
        <v>28</v>
      </c>
      <c r="D650" t="s">
        <v>24</v>
      </c>
      <c r="E650" s="5">
        <v>36</v>
      </c>
      <c r="F650" s="18">
        <v>1162.79999184608</v>
      </c>
      <c r="G650" s="1">
        <f t="shared" si="27"/>
        <v>1446.976664129892</v>
      </c>
      <c r="H650" s="1" cm="1">
        <f t="array" ref="H650">_xlfn.STDEV.P(_xlfn._xlws.FILTER($F$24:$F$1023,$C$24:$C$1023=C650))</f>
        <v>1141.5126723089697</v>
      </c>
      <c r="I650" s="1">
        <f t="shared" si="28"/>
        <v>-0.24894745295205511</v>
      </c>
      <c r="J650" t="str">
        <f t="shared" si="29"/>
        <v>No</v>
      </c>
    </row>
    <row r="651" spans="1:10" x14ac:dyDescent="0.35">
      <c r="A651" s="21">
        <v>34814</v>
      </c>
      <c r="B651">
        <v>4</v>
      </c>
      <c r="C651" t="s">
        <v>109</v>
      </c>
      <c r="D651" t="s">
        <v>39</v>
      </c>
      <c r="E651" s="5">
        <v>35</v>
      </c>
      <c r="F651" s="18">
        <v>747.999999672174</v>
      </c>
      <c r="G651" s="1">
        <f t="shared" si="27"/>
        <v>617.1846144339205</v>
      </c>
      <c r="H651" s="1" cm="1">
        <f t="array" ref="H651">_xlfn.STDEV.P(_xlfn._xlws.FILTER($F$24:$F$1023,$C$24:$C$1023=C651))</f>
        <v>473.65228855534355</v>
      </c>
      <c r="I651" s="1">
        <f t="shared" si="28"/>
        <v>0.27618442557776951</v>
      </c>
      <c r="J651" t="str">
        <f t="shared" si="29"/>
        <v>No</v>
      </c>
    </row>
    <row r="652" spans="1:10" x14ac:dyDescent="0.35">
      <c r="A652" s="21">
        <v>34814</v>
      </c>
      <c r="B652">
        <v>7</v>
      </c>
      <c r="C652" t="s">
        <v>58</v>
      </c>
      <c r="D652" t="s">
        <v>59</v>
      </c>
      <c r="E652" s="5">
        <v>35</v>
      </c>
      <c r="F652" s="18">
        <v>1050</v>
      </c>
      <c r="G652" s="1">
        <f t="shared" si="27"/>
        <v>1374.4846144754144</v>
      </c>
      <c r="H652" s="1" cm="1">
        <f t="array" ref="H652">_xlfn.STDEV.P(_xlfn._xlws.FILTER($F$24:$F$1023,$C$24:$C$1023=C652))</f>
        <v>1619.0920257700639</v>
      </c>
      <c r="I652" s="1">
        <f t="shared" si="28"/>
        <v>-0.20041147094223061</v>
      </c>
      <c r="J652" t="str">
        <f t="shared" si="29"/>
        <v>No</v>
      </c>
    </row>
    <row r="653" spans="1:10" x14ac:dyDescent="0.35">
      <c r="A653" s="21">
        <v>34815</v>
      </c>
      <c r="B653">
        <v>73</v>
      </c>
      <c r="C653" t="s">
        <v>73</v>
      </c>
      <c r="D653" t="s">
        <v>36</v>
      </c>
      <c r="E653" s="5">
        <v>35</v>
      </c>
      <c r="F653" s="18">
        <v>446.24999687075598</v>
      </c>
      <c r="G653" s="1">
        <f t="shared" si="27"/>
        <v>360.6818176535042</v>
      </c>
      <c r="H653" s="1" cm="1">
        <f t="array" ref="H653">_xlfn.STDEV.P(_xlfn._xlws.FILTER($F$24:$F$1023,$C$24:$C$1023=C653))</f>
        <v>217.91303731634622</v>
      </c>
      <c r="I653" s="1">
        <f t="shared" si="28"/>
        <v>0.39267122459053116</v>
      </c>
      <c r="J653" t="str">
        <f t="shared" si="29"/>
        <v>No</v>
      </c>
    </row>
    <row r="654" spans="1:10" x14ac:dyDescent="0.35">
      <c r="A654" s="21">
        <v>34815</v>
      </c>
      <c r="B654">
        <v>77</v>
      </c>
      <c r="C654" t="s">
        <v>107</v>
      </c>
      <c r="D654" t="s">
        <v>39</v>
      </c>
      <c r="E654" s="5">
        <v>35</v>
      </c>
      <c r="F654" s="18">
        <v>341.25</v>
      </c>
      <c r="G654" s="1">
        <f t="shared" si="27"/>
        <v>384.04888867214282</v>
      </c>
      <c r="H654" s="1" cm="1">
        <f t="array" ref="H654">_xlfn.STDEV.P(_xlfn._xlws.FILTER($F$24:$F$1023,$C$24:$C$1023=C654))</f>
        <v>285.48397450413245</v>
      </c>
      <c r="I654" s="1">
        <f t="shared" si="28"/>
        <v>-0.14991695679759881</v>
      </c>
      <c r="J654" t="str">
        <f t="shared" si="29"/>
        <v>No</v>
      </c>
    </row>
    <row r="655" spans="1:10" x14ac:dyDescent="0.35">
      <c r="A655" s="21">
        <v>34815</v>
      </c>
      <c r="B655">
        <v>70</v>
      </c>
      <c r="C655" t="s">
        <v>96</v>
      </c>
      <c r="D655" t="s">
        <v>34</v>
      </c>
      <c r="E655" s="5">
        <v>35</v>
      </c>
      <c r="F655" s="18">
        <v>468.75</v>
      </c>
      <c r="G655" s="1">
        <f t="shared" si="27"/>
        <v>608.35312436870197</v>
      </c>
      <c r="H655" s="1" cm="1">
        <f t="array" ref="H655">_xlfn.STDEV.P(_xlfn._xlws.FILTER($F$24:$F$1023,$C$24:$C$1023=C655))</f>
        <v>412.778144226922</v>
      </c>
      <c r="I655" s="1">
        <f t="shared" si="28"/>
        <v>-0.3382037695580028</v>
      </c>
      <c r="J655" t="str">
        <f t="shared" si="29"/>
        <v>No</v>
      </c>
    </row>
    <row r="656" spans="1:10" x14ac:dyDescent="0.35">
      <c r="A656" s="21">
        <v>34815</v>
      </c>
      <c r="B656">
        <v>26</v>
      </c>
      <c r="C656" t="s">
        <v>41</v>
      </c>
      <c r="D656" t="s">
        <v>31</v>
      </c>
      <c r="E656" s="5">
        <v>35</v>
      </c>
      <c r="F656" s="18">
        <v>929.09249348491403</v>
      </c>
      <c r="G656" s="1">
        <f t="shared" si="27"/>
        <v>1144.2242977664987</v>
      </c>
      <c r="H656" s="1" cm="1">
        <f t="array" ref="H656">_xlfn.STDEV.P(_xlfn._xlws.FILTER($F$24:$F$1023,$C$24:$C$1023=C656))</f>
        <v>593.45127433828816</v>
      </c>
      <c r="I656" s="1">
        <f t="shared" si="28"/>
        <v>-0.36250963404107872</v>
      </c>
      <c r="J656" t="str">
        <f t="shared" si="29"/>
        <v>No</v>
      </c>
    </row>
    <row r="657" spans="1:10" x14ac:dyDescent="0.35">
      <c r="A657" s="21">
        <v>34815</v>
      </c>
      <c r="B657">
        <v>76</v>
      </c>
      <c r="C657" t="s">
        <v>55</v>
      </c>
      <c r="D657" t="s">
        <v>34</v>
      </c>
      <c r="E657" s="5">
        <v>35</v>
      </c>
      <c r="F657" s="18">
        <v>630</v>
      </c>
      <c r="G657" s="1">
        <f t="shared" si="27"/>
        <v>750.87999908924075</v>
      </c>
      <c r="H657" s="1" cm="1">
        <f t="array" ref="H657">_xlfn.STDEV.P(_xlfn._xlws.FILTER($F$24:$F$1023,$C$24:$C$1023=C657))</f>
        <v>591.87295276549492</v>
      </c>
      <c r="I657" s="1">
        <f t="shared" si="28"/>
        <v>-0.20423301744814557</v>
      </c>
      <c r="J657" t="str">
        <f t="shared" si="29"/>
        <v>No</v>
      </c>
    </row>
    <row r="658" spans="1:10" x14ac:dyDescent="0.35">
      <c r="A658" s="21">
        <v>34815</v>
      </c>
      <c r="B658">
        <v>68</v>
      </c>
      <c r="C658" t="s">
        <v>37</v>
      </c>
      <c r="D658" t="s">
        <v>31</v>
      </c>
      <c r="E658" s="5">
        <v>33</v>
      </c>
      <c r="F658" s="18">
        <v>367.49999932944701</v>
      </c>
      <c r="G658" s="1">
        <f t="shared" si="27"/>
        <v>420.40624976158119</v>
      </c>
      <c r="H658" s="1" cm="1">
        <f t="array" ref="H658">_xlfn.STDEV.P(_xlfn._xlws.FILTER($F$24:$F$1023,$C$24:$C$1023=C658))</f>
        <v>298.75654886105377</v>
      </c>
      <c r="I658" s="1">
        <f t="shared" si="28"/>
        <v>-0.17708816972825564</v>
      </c>
      <c r="J658" t="str">
        <f t="shared" si="29"/>
        <v>No</v>
      </c>
    </row>
    <row r="659" spans="1:10" x14ac:dyDescent="0.35">
      <c r="A659" s="21">
        <v>34816</v>
      </c>
      <c r="B659">
        <v>30</v>
      </c>
      <c r="C659" t="s">
        <v>91</v>
      </c>
      <c r="D659" t="s">
        <v>36</v>
      </c>
      <c r="E659" s="5">
        <v>30</v>
      </c>
      <c r="F659" s="18">
        <v>776.7</v>
      </c>
      <c r="G659" s="1">
        <f t="shared" si="27"/>
        <v>675.31041632147446</v>
      </c>
      <c r="H659" s="1" cm="1">
        <f t="array" ref="H659">_xlfn.STDEV.P(_xlfn._xlws.FILTER($F$24:$F$1023,$C$24:$C$1023=C659))</f>
        <v>680.80599476123814</v>
      </c>
      <c r="I659" s="1">
        <f t="shared" si="28"/>
        <v>0.14892580920073037</v>
      </c>
      <c r="J659" t="str">
        <f t="shared" si="29"/>
        <v>No</v>
      </c>
    </row>
    <row r="660" spans="1:10" x14ac:dyDescent="0.35">
      <c r="A660" s="21">
        <v>34816</v>
      </c>
      <c r="B660">
        <v>35</v>
      </c>
      <c r="C660" t="s">
        <v>49</v>
      </c>
      <c r="D660" t="s">
        <v>34</v>
      </c>
      <c r="E660" s="5">
        <v>30</v>
      </c>
      <c r="F660" s="18">
        <v>485.99999919533701</v>
      </c>
      <c r="G660" s="1">
        <f t="shared" si="27"/>
        <v>668.4187490662548</v>
      </c>
      <c r="H660" s="1" cm="1">
        <f t="array" ref="H660">_xlfn.STDEV.P(_xlfn._xlws.FILTER($F$24:$F$1023,$C$24:$C$1023=C660))</f>
        <v>399.80502094786851</v>
      </c>
      <c r="I660" s="1">
        <f t="shared" si="28"/>
        <v>-0.45626928205762524</v>
      </c>
      <c r="J660" t="str">
        <f t="shared" si="29"/>
        <v>No</v>
      </c>
    </row>
    <row r="661" spans="1:10" x14ac:dyDescent="0.35">
      <c r="A661" s="21">
        <v>34817</v>
      </c>
      <c r="B661">
        <v>54</v>
      </c>
      <c r="C661" t="s">
        <v>74</v>
      </c>
      <c r="D661" t="s">
        <v>21</v>
      </c>
      <c r="E661" s="5">
        <v>30</v>
      </c>
      <c r="F661" s="18">
        <v>223.5</v>
      </c>
      <c r="G661" s="1">
        <f t="shared" si="27"/>
        <v>267.17573495991502</v>
      </c>
      <c r="H661" s="1" cm="1">
        <f t="array" ref="H661">_xlfn.STDEV.P(_xlfn._xlws.FILTER($F$24:$F$1023,$C$24:$C$1023=C661))</f>
        <v>240.69715937238254</v>
      </c>
      <c r="I661" s="1">
        <f t="shared" si="28"/>
        <v>-0.18145513255660942</v>
      </c>
      <c r="J661" t="str">
        <f t="shared" si="29"/>
        <v>No</v>
      </c>
    </row>
    <row r="662" spans="1:10" x14ac:dyDescent="0.35">
      <c r="A662" s="21">
        <v>34817</v>
      </c>
      <c r="B662">
        <v>60</v>
      </c>
      <c r="C662" t="s">
        <v>29</v>
      </c>
      <c r="D662" t="s">
        <v>24</v>
      </c>
      <c r="E662" s="5">
        <v>30</v>
      </c>
      <c r="F662" s="18">
        <v>1020</v>
      </c>
      <c r="G662" s="1">
        <f t="shared" si="27"/>
        <v>2231.0799975946534</v>
      </c>
      <c r="H662" s="1" cm="1">
        <f t="array" ref="H662">_xlfn.STDEV.P(_xlfn._xlws.FILTER($F$24:$F$1023,$C$24:$C$1023=C662))</f>
        <v>1423.878216599516</v>
      </c>
      <c r="I662" s="1">
        <f t="shared" si="28"/>
        <v>-0.85055026720398597</v>
      </c>
      <c r="J662" t="str">
        <f t="shared" si="29"/>
        <v>No</v>
      </c>
    </row>
    <row r="663" spans="1:10" x14ac:dyDescent="0.35">
      <c r="A663" s="21">
        <v>34820</v>
      </c>
      <c r="B663">
        <v>29</v>
      </c>
      <c r="C663" t="s">
        <v>20</v>
      </c>
      <c r="D663" t="s">
        <v>21</v>
      </c>
      <c r="E663" s="5">
        <v>26</v>
      </c>
      <c r="F663" s="18">
        <v>3218.54</v>
      </c>
      <c r="G663" s="1">
        <f t="shared" si="27"/>
        <v>4187.4594984071273</v>
      </c>
      <c r="H663" s="1" cm="1">
        <f t="array" ref="H663">_xlfn.STDEV.P(_xlfn._xlws.FILTER($F$24:$F$1023,$C$24:$C$1023=C663))</f>
        <v>4172.1296484054001</v>
      </c>
      <c r="I663" s="1">
        <f t="shared" si="28"/>
        <v>-0.23223619112063096</v>
      </c>
      <c r="J663" t="str">
        <f t="shared" si="29"/>
        <v>No</v>
      </c>
    </row>
    <row r="664" spans="1:10" x14ac:dyDescent="0.35">
      <c r="A664" s="21">
        <v>34820</v>
      </c>
      <c r="B664">
        <v>50</v>
      </c>
      <c r="C664" t="s">
        <v>99</v>
      </c>
      <c r="D664" t="s">
        <v>31</v>
      </c>
      <c r="E664" s="5">
        <v>25</v>
      </c>
      <c r="F664" s="18">
        <v>385.93749969731999</v>
      </c>
      <c r="G664" s="1">
        <f t="shared" ref="G664:G727" si="30">AVERAGEIFS($F$24:$F$1023,$C$24:$C$1023,C664)</f>
        <v>423.98958315374313</v>
      </c>
      <c r="H664" s="1" cm="1">
        <f t="array" ref="H664">_xlfn.STDEV.P(_xlfn._xlws.FILTER($F$24:$F$1023,$C$24:$C$1023=C664))</f>
        <v>259.32645221818893</v>
      </c>
      <c r="I664" s="1">
        <f t="shared" ref="I664:I727" si="31">(F664-G664)/H664</f>
        <v>-0.14673429235983737</v>
      </c>
      <c r="J664" t="str">
        <f t="shared" ref="J664:J727" si="32">IF(ABS(I664)&gt;3,"Yes","No")</f>
        <v>No</v>
      </c>
    </row>
    <row r="665" spans="1:10" x14ac:dyDescent="0.35">
      <c r="A665" s="21">
        <v>34820</v>
      </c>
      <c r="B665">
        <v>14</v>
      </c>
      <c r="C665" t="s">
        <v>63</v>
      </c>
      <c r="D665" t="s">
        <v>59</v>
      </c>
      <c r="E665" s="5">
        <v>24</v>
      </c>
      <c r="F665" s="18">
        <v>558</v>
      </c>
      <c r="G665" s="1">
        <f t="shared" si="30"/>
        <v>692.7443176133213</v>
      </c>
      <c r="H665" s="1" cm="1">
        <f t="array" ref="H665">_xlfn.STDEV.P(_xlfn._xlws.FILTER($F$24:$F$1023,$C$24:$C$1023=C665))</f>
        <v>446.81220369302434</v>
      </c>
      <c r="I665" s="1">
        <f t="shared" si="31"/>
        <v>-0.3015681230271306</v>
      </c>
      <c r="J665" t="str">
        <f t="shared" si="32"/>
        <v>No</v>
      </c>
    </row>
    <row r="666" spans="1:10" x14ac:dyDescent="0.35">
      <c r="A666" s="21">
        <v>34820</v>
      </c>
      <c r="B666">
        <v>24</v>
      </c>
      <c r="C666" t="s">
        <v>77</v>
      </c>
      <c r="D666" t="s">
        <v>34</v>
      </c>
      <c r="E666" s="5">
        <v>23</v>
      </c>
      <c r="F666" s="18">
        <v>93.374999597668605</v>
      </c>
      <c r="G666" s="1">
        <f t="shared" si="30"/>
        <v>241.30406231107165</v>
      </c>
      <c r="H666" s="1" cm="1">
        <f t="array" ref="H666">_xlfn.STDEV.P(_xlfn._xlws.FILTER($F$24:$F$1023,$C$24:$C$1023=C666))</f>
        <v>221.48324568890894</v>
      </c>
      <c r="I666" s="1">
        <f t="shared" si="31"/>
        <v>-0.66790181917950264</v>
      </c>
      <c r="J666" t="str">
        <f t="shared" si="32"/>
        <v>No</v>
      </c>
    </row>
    <row r="667" spans="1:10" x14ac:dyDescent="0.35">
      <c r="A667" s="21">
        <v>34820</v>
      </c>
      <c r="B667">
        <v>46</v>
      </c>
      <c r="C667" t="s">
        <v>64</v>
      </c>
      <c r="D667" t="s">
        <v>36</v>
      </c>
      <c r="E667" s="5">
        <v>23</v>
      </c>
      <c r="F667" s="18">
        <v>244.79999962449</v>
      </c>
      <c r="G667" s="1">
        <f t="shared" si="30"/>
        <v>364.43999977249348</v>
      </c>
      <c r="H667" s="1" cm="1">
        <f t="array" ref="H667">_xlfn.STDEV.P(_xlfn._xlws.FILTER($F$24:$F$1023,$C$24:$C$1023=C667))</f>
        <v>305.90583899175118</v>
      </c>
      <c r="I667" s="1">
        <f t="shared" si="31"/>
        <v>-0.39110074048383758</v>
      </c>
      <c r="J667" t="str">
        <f t="shared" si="32"/>
        <v>No</v>
      </c>
    </row>
    <row r="668" spans="1:10" x14ac:dyDescent="0.35">
      <c r="A668" s="21">
        <v>34821</v>
      </c>
      <c r="B668">
        <v>65</v>
      </c>
      <c r="C668" t="s">
        <v>88</v>
      </c>
      <c r="D668" t="s">
        <v>39</v>
      </c>
      <c r="E668" s="5">
        <v>21</v>
      </c>
      <c r="F668" s="18">
        <v>442.05</v>
      </c>
      <c r="G668" s="1">
        <f t="shared" si="30"/>
        <v>745.99111031804887</v>
      </c>
      <c r="H668" s="1" cm="1">
        <f t="array" ref="H668">_xlfn.STDEV.P(_xlfn._xlws.FILTER($F$24:$F$1023,$C$24:$C$1023=C668))</f>
        <v>419.37425156039581</v>
      </c>
      <c r="I668" s="1">
        <f t="shared" si="31"/>
        <v>-0.72474909746402738</v>
      </c>
      <c r="J668" t="str">
        <f t="shared" si="32"/>
        <v>No</v>
      </c>
    </row>
    <row r="669" spans="1:10" x14ac:dyDescent="0.35">
      <c r="A669" s="21">
        <v>34821</v>
      </c>
      <c r="B669">
        <v>69</v>
      </c>
      <c r="C669" t="s">
        <v>48</v>
      </c>
      <c r="D669" t="s">
        <v>24</v>
      </c>
      <c r="E669" s="5">
        <v>20</v>
      </c>
      <c r="F669" s="18">
        <v>540</v>
      </c>
      <c r="G669" s="1">
        <f t="shared" si="30"/>
        <v>1357.9971411485737</v>
      </c>
      <c r="H669" s="1" cm="1">
        <f t="array" ref="H669">_xlfn.STDEV.P(_xlfn._xlws.FILTER($F$24:$F$1023,$C$24:$C$1023=C669))</f>
        <v>932.67339638785802</v>
      </c>
      <c r="I669" s="1">
        <f t="shared" si="31"/>
        <v>-0.87704564568538901</v>
      </c>
      <c r="J669" t="str">
        <f t="shared" si="32"/>
        <v>No</v>
      </c>
    </row>
    <row r="670" spans="1:10" x14ac:dyDescent="0.35">
      <c r="A670" s="21">
        <v>34822</v>
      </c>
      <c r="B670">
        <v>33</v>
      </c>
      <c r="C670" t="s">
        <v>78</v>
      </c>
      <c r="D670" t="s">
        <v>24</v>
      </c>
      <c r="E670" s="5">
        <v>20</v>
      </c>
      <c r="F670" s="18">
        <v>47.499999962747097</v>
      </c>
      <c r="G670" s="1">
        <f t="shared" si="30"/>
        <v>97.166666611035595</v>
      </c>
      <c r="H670" s="1" cm="1">
        <f t="array" ref="H670">_xlfn.STDEV.P(_xlfn._xlws.FILTER($F$24:$F$1023,$C$24:$C$1023=C670))</f>
        <v>72.710766444577601</v>
      </c>
      <c r="I670" s="1">
        <f t="shared" si="31"/>
        <v>-0.6830716973138492</v>
      </c>
      <c r="J670" t="str">
        <f t="shared" si="32"/>
        <v>No</v>
      </c>
    </row>
    <row r="671" spans="1:10" x14ac:dyDescent="0.35">
      <c r="A671" s="21">
        <v>34822</v>
      </c>
      <c r="B671">
        <v>43</v>
      </c>
      <c r="C671" t="s">
        <v>105</v>
      </c>
      <c r="D671" t="s">
        <v>34</v>
      </c>
      <c r="E671" s="5">
        <v>20</v>
      </c>
      <c r="F671" s="18">
        <v>920</v>
      </c>
      <c r="G671" s="1">
        <f t="shared" si="30"/>
        <v>1479.0916657755768</v>
      </c>
      <c r="H671" s="1" cm="1">
        <f t="array" ref="H671">_xlfn.STDEV.P(_xlfn._xlws.FILTER($F$24:$F$1023,$C$24:$C$1023=C671))</f>
        <v>1018.3994924118444</v>
      </c>
      <c r="I671" s="1">
        <f t="shared" si="31"/>
        <v>-0.54899051888910222</v>
      </c>
      <c r="J671" t="str">
        <f t="shared" si="32"/>
        <v>No</v>
      </c>
    </row>
    <row r="672" spans="1:10" x14ac:dyDescent="0.35">
      <c r="A672" s="21">
        <v>34822</v>
      </c>
      <c r="B672">
        <v>45</v>
      </c>
      <c r="C672" t="s">
        <v>60</v>
      </c>
      <c r="D672" t="s">
        <v>36</v>
      </c>
      <c r="E672" s="5">
        <v>20</v>
      </c>
      <c r="F672" s="18">
        <v>190</v>
      </c>
      <c r="G672" s="1">
        <f t="shared" si="30"/>
        <v>386.31749890502516</v>
      </c>
      <c r="H672" s="1" cm="1">
        <f t="array" ref="H672">_xlfn.STDEV.P(_xlfn._xlws.FILTER($F$24:$F$1023,$C$24:$C$1023=C672))</f>
        <v>312.21139977696515</v>
      </c>
      <c r="I672" s="1">
        <f t="shared" si="31"/>
        <v>-0.62879670327626969</v>
      </c>
      <c r="J672" t="str">
        <f t="shared" si="32"/>
        <v>No</v>
      </c>
    </row>
    <row r="673" spans="1:10" x14ac:dyDescent="0.35">
      <c r="A673" s="21">
        <v>34822</v>
      </c>
      <c r="B673">
        <v>61</v>
      </c>
      <c r="C673" t="s">
        <v>47</v>
      </c>
      <c r="D673" t="s">
        <v>39</v>
      </c>
      <c r="E673" s="5">
        <v>20</v>
      </c>
      <c r="F673" s="18">
        <v>455.999998301267</v>
      </c>
      <c r="G673" s="1">
        <f t="shared" si="30"/>
        <v>1006.5681796252716</v>
      </c>
      <c r="H673" s="1" cm="1">
        <f t="array" ref="H673">_xlfn.STDEV.P(_xlfn._xlws.FILTER($F$24:$F$1023,$C$24:$C$1023=C673))</f>
        <v>725.97059881034181</v>
      </c>
      <c r="I673" s="1">
        <f t="shared" si="31"/>
        <v>-0.75838908934635707</v>
      </c>
      <c r="J673" t="str">
        <f t="shared" si="32"/>
        <v>No</v>
      </c>
    </row>
    <row r="674" spans="1:10" x14ac:dyDescent="0.35">
      <c r="A674" s="21">
        <v>34823</v>
      </c>
      <c r="B674">
        <v>10</v>
      </c>
      <c r="C674" t="s">
        <v>35</v>
      </c>
      <c r="D674" t="s">
        <v>36</v>
      </c>
      <c r="E674" s="5">
        <v>18</v>
      </c>
      <c r="F674" s="18">
        <v>418.5</v>
      </c>
      <c r="G674" s="1">
        <f t="shared" si="30"/>
        <v>1196.0626647585625</v>
      </c>
      <c r="H674" s="1" cm="1">
        <f t="array" ref="H674">_xlfn.STDEV.P(_xlfn._xlws.FILTER($F$24:$F$1023,$C$24:$C$1023=C674))</f>
        <v>1018.5795252400861</v>
      </c>
      <c r="I674" s="1">
        <f t="shared" si="31"/>
        <v>-0.76337943723666124</v>
      </c>
      <c r="J674" t="str">
        <f t="shared" si="32"/>
        <v>No</v>
      </c>
    </row>
    <row r="675" spans="1:10" x14ac:dyDescent="0.35">
      <c r="A675" s="21">
        <v>34823</v>
      </c>
      <c r="B675">
        <v>5</v>
      </c>
      <c r="C675" t="s">
        <v>51</v>
      </c>
      <c r="D675" t="s">
        <v>39</v>
      </c>
      <c r="E675" s="5">
        <v>15</v>
      </c>
      <c r="F675" s="18">
        <v>288.22499952278997</v>
      </c>
      <c r="G675" s="1">
        <f t="shared" si="30"/>
        <v>490.88749927027669</v>
      </c>
      <c r="H675" s="1" cm="1">
        <f t="array" ref="H675">_xlfn.STDEV.P(_xlfn._xlws.FILTER($F$24:$F$1023,$C$24:$C$1023=C675))</f>
        <v>306.30803410413256</v>
      </c>
      <c r="I675" s="1">
        <f t="shared" si="31"/>
        <v>-0.66162972296896894</v>
      </c>
      <c r="J675" t="str">
        <f t="shared" si="32"/>
        <v>No</v>
      </c>
    </row>
    <row r="676" spans="1:10" x14ac:dyDescent="0.35">
      <c r="A676" s="21">
        <v>34823</v>
      </c>
      <c r="B676">
        <v>36</v>
      </c>
      <c r="C676" t="s">
        <v>45</v>
      </c>
      <c r="D676" t="s">
        <v>36</v>
      </c>
      <c r="E676" s="5">
        <v>15</v>
      </c>
      <c r="F676" s="18">
        <v>285</v>
      </c>
      <c r="G676" s="1">
        <f t="shared" si="30"/>
        <v>624.30647032909519</v>
      </c>
      <c r="H676" s="1" cm="1">
        <f t="array" ref="H676">_xlfn.STDEV.P(_xlfn._xlws.FILTER($F$24:$F$1023,$C$24:$C$1023=C676))</f>
        <v>498.23847143567212</v>
      </c>
      <c r="I676" s="1">
        <f t="shared" si="31"/>
        <v>-0.68101218549299292</v>
      </c>
      <c r="J676" t="str">
        <f t="shared" si="32"/>
        <v>No</v>
      </c>
    </row>
    <row r="677" spans="1:10" x14ac:dyDescent="0.35">
      <c r="A677" s="21">
        <v>34824</v>
      </c>
      <c r="B677">
        <v>51</v>
      </c>
      <c r="C677" t="s">
        <v>66</v>
      </c>
      <c r="D677" t="s">
        <v>59</v>
      </c>
      <c r="E677" s="5">
        <v>15</v>
      </c>
      <c r="F677" s="18">
        <v>795</v>
      </c>
      <c r="G677" s="1">
        <f t="shared" si="30"/>
        <v>2098.0933303059123</v>
      </c>
      <c r="H677" s="1" cm="1">
        <f t="array" ref="H677">_xlfn.STDEV.P(_xlfn._xlws.FILTER($F$24:$F$1023,$C$24:$C$1023=C677))</f>
        <v>2225.901859393276</v>
      </c>
      <c r="I677" s="1">
        <f t="shared" si="31"/>
        <v>-0.58542263433892017</v>
      </c>
      <c r="J677" t="str">
        <f t="shared" si="32"/>
        <v>No</v>
      </c>
    </row>
    <row r="678" spans="1:10" x14ac:dyDescent="0.35">
      <c r="A678" s="21">
        <v>34824</v>
      </c>
      <c r="B678">
        <v>13</v>
      </c>
      <c r="C678" t="s">
        <v>56</v>
      </c>
      <c r="D678" t="s">
        <v>36</v>
      </c>
      <c r="E678" s="5">
        <v>13</v>
      </c>
      <c r="F678" s="18">
        <v>66.2999995350837</v>
      </c>
      <c r="G678" s="1">
        <f t="shared" si="30"/>
        <v>266.67428511295918</v>
      </c>
      <c r="H678" s="1" cm="1">
        <f t="array" ref="H678">_xlfn.STDEV.P(_xlfn._xlws.FILTER($F$24:$F$1023,$C$24:$C$1023=C678))</f>
        <v>396.84982512631029</v>
      </c>
      <c r="I678" s="1">
        <f t="shared" si="31"/>
        <v>-0.50491211761048371</v>
      </c>
      <c r="J678" t="str">
        <f t="shared" si="32"/>
        <v>No</v>
      </c>
    </row>
    <row r="679" spans="1:10" x14ac:dyDescent="0.35">
      <c r="A679" s="21">
        <v>34824</v>
      </c>
      <c r="B679">
        <v>55</v>
      </c>
      <c r="C679" t="s">
        <v>32</v>
      </c>
      <c r="D679" t="s">
        <v>21</v>
      </c>
      <c r="E679" s="5">
        <v>12</v>
      </c>
      <c r="F679" s="18">
        <v>273.59999978542299</v>
      </c>
      <c r="G679" s="1">
        <f t="shared" si="30"/>
        <v>741.52941061924435</v>
      </c>
      <c r="H679" s="1" cm="1">
        <f t="array" ref="H679">_xlfn.STDEV.P(_xlfn._xlws.FILTER($F$24:$F$1023,$C$24:$C$1023=C679))</f>
        <v>751.70781810256221</v>
      </c>
      <c r="I679" s="1">
        <f t="shared" si="31"/>
        <v>-0.62248841845885594</v>
      </c>
      <c r="J679" t="str">
        <f t="shared" si="32"/>
        <v>No</v>
      </c>
    </row>
    <row r="680" spans="1:10" x14ac:dyDescent="0.35">
      <c r="A680" s="21">
        <v>34824</v>
      </c>
      <c r="B680">
        <v>11</v>
      </c>
      <c r="C680" t="s">
        <v>92</v>
      </c>
      <c r="D680" t="s">
        <v>24</v>
      </c>
      <c r="E680" s="5">
        <v>10</v>
      </c>
      <c r="F680" s="18">
        <v>210</v>
      </c>
      <c r="G680" s="1">
        <f t="shared" si="30"/>
        <v>713.50124924937177</v>
      </c>
      <c r="H680" s="1" cm="1">
        <f t="array" ref="H680">_xlfn.STDEV.P(_xlfn._xlws.FILTER($F$24:$F$1023,$C$24:$C$1023=C680))</f>
        <v>610.84195483862857</v>
      </c>
      <c r="I680" s="1">
        <f t="shared" si="31"/>
        <v>-0.82427417642323875</v>
      </c>
      <c r="J680" t="str">
        <f t="shared" si="32"/>
        <v>No</v>
      </c>
    </row>
    <row r="681" spans="1:10" x14ac:dyDescent="0.35">
      <c r="A681" s="21">
        <v>34827</v>
      </c>
      <c r="B681">
        <v>75</v>
      </c>
      <c r="C681" t="s">
        <v>54</v>
      </c>
      <c r="D681" t="s">
        <v>34</v>
      </c>
      <c r="E681" s="5">
        <v>10</v>
      </c>
      <c r="F681" s="18">
        <v>71.299999907612801</v>
      </c>
      <c r="G681" s="1">
        <f t="shared" si="30"/>
        <v>439.66611068484627</v>
      </c>
      <c r="H681" s="1" cm="1">
        <f t="array" ref="H681">_xlfn.STDEV.P(_xlfn._xlws.FILTER($F$24:$F$1023,$C$24:$C$1023=C681))</f>
        <v>403.2691862886133</v>
      </c>
      <c r="I681" s="1">
        <f t="shared" si="31"/>
        <v>-0.91344968398750837</v>
      </c>
      <c r="J681" t="str">
        <f t="shared" si="32"/>
        <v>No</v>
      </c>
    </row>
    <row r="682" spans="1:10" x14ac:dyDescent="0.35">
      <c r="A682" s="21">
        <v>34827</v>
      </c>
      <c r="B682">
        <v>23</v>
      </c>
      <c r="C682" t="s">
        <v>75</v>
      </c>
      <c r="D682" t="s">
        <v>27</v>
      </c>
      <c r="E682" s="5">
        <v>10</v>
      </c>
      <c r="F682" s="18">
        <v>90</v>
      </c>
      <c r="G682" s="1">
        <f t="shared" si="30"/>
        <v>369.97499953061327</v>
      </c>
      <c r="H682" s="1" cm="1">
        <f t="array" ref="H682">_xlfn.STDEV.P(_xlfn._xlws.FILTER($F$24:$F$1023,$C$24:$C$1023=C682))</f>
        <v>216.9191244703664</v>
      </c>
      <c r="I682" s="1">
        <f t="shared" si="31"/>
        <v>-1.2906884084757637</v>
      </c>
      <c r="J682" t="str">
        <f t="shared" si="32"/>
        <v>No</v>
      </c>
    </row>
    <row r="683" spans="1:10" x14ac:dyDescent="0.35">
      <c r="A683" s="21">
        <v>34827</v>
      </c>
      <c r="B683">
        <v>44</v>
      </c>
      <c r="C683" t="s">
        <v>52</v>
      </c>
      <c r="D683" t="s">
        <v>39</v>
      </c>
      <c r="E683" s="5">
        <v>10</v>
      </c>
      <c r="F683" s="18">
        <v>194.5</v>
      </c>
      <c r="G683" s="1">
        <f t="shared" si="30"/>
        <v>644.93035653712445</v>
      </c>
      <c r="H683" s="1" cm="1">
        <f t="array" ref="H683">_xlfn.STDEV.P(_xlfn._xlws.FILTER($F$24:$F$1023,$C$24:$C$1023=C683))</f>
        <v>446.10133348953525</v>
      </c>
      <c r="I683" s="1">
        <f t="shared" si="31"/>
        <v>-1.0097041248761269</v>
      </c>
      <c r="J683" t="str">
        <f t="shared" si="32"/>
        <v>No</v>
      </c>
    </row>
    <row r="684" spans="1:10" x14ac:dyDescent="0.35">
      <c r="A684" s="21">
        <v>34828</v>
      </c>
      <c r="B684">
        <v>64</v>
      </c>
      <c r="C684" t="s">
        <v>53</v>
      </c>
      <c r="D684" t="s">
        <v>27</v>
      </c>
      <c r="E684" s="5">
        <v>9</v>
      </c>
      <c r="F684" s="18">
        <v>299.25</v>
      </c>
      <c r="G684" s="1">
        <f t="shared" si="30"/>
        <v>1218.6124992739535</v>
      </c>
      <c r="H684" s="1" cm="1">
        <f t="array" ref="H684">_xlfn.STDEV.P(_xlfn._xlws.FILTER($F$24:$F$1023,$C$24:$C$1023=C684))</f>
        <v>865.50625959039769</v>
      </c>
      <c r="I684" s="1">
        <f t="shared" si="31"/>
        <v>-1.0622251301903274</v>
      </c>
      <c r="J684" t="str">
        <f t="shared" si="32"/>
        <v>No</v>
      </c>
    </row>
    <row r="685" spans="1:10" x14ac:dyDescent="0.35">
      <c r="A685" s="21">
        <v>34828</v>
      </c>
      <c r="B685">
        <v>58</v>
      </c>
      <c r="C685" t="s">
        <v>79</v>
      </c>
      <c r="D685" t="s">
        <v>36</v>
      </c>
      <c r="E685" s="5">
        <v>6</v>
      </c>
      <c r="F685" s="18">
        <v>79.5</v>
      </c>
      <c r="G685" s="1">
        <f t="shared" si="30"/>
        <v>506.01749913915921</v>
      </c>
      <c r="H685" s="1" cm="1">
        <f t="array" ref="H685">_xlfn.STDEV.P(_xlfn._xlws.FILTER($F$24:$F$1023,$C$24:$C$1023=C685))</f>
        <v>311.82880526281502</v>
      </c>
      <c r="I685" s="1">
        <f t="shared" si="31"/>
        <v>-1.3677937763949757</v>
      </c>
      <c r="J685" t="str">
        <f t="shared" si="32"/>
        <v>No</v>
      </c>
    </row>
    <row r="686" spans="1:10" x14ac:dyDescent="0.35">
      <c r="A686" s="21">
        <v>34829</v>
      </c>
      <c r="B686">
        <v>42</v>
      </c>
      <c r="C686" t="s">
        <v>68</v>
      </c>
      <c r="D686" t="s">
        <v>27</v>
      </c>
      <c r="E686" s="5">
        <v>5</v>
      </c>
      <c r="F686" s="18">
        <v>70</v>
      </c>
      <c r="G686" s="1">
        <f t="shared" si="30"/>
        <v>463.02666603386319</v>
      </c>
      <c r="H686" s="1" cm="1">
        <f t="array" ref="H686">_xlfn.STDEV.P(_xlfn._xlws.FILTER($F$24:$F$1023,$C$24:$C$1023=C686))</f>
        <v>366.79232849333272</v>
      </c>
      <c r="I686" s="1">
        <f t="shared" si="31"/>
        <v>-1.0715236811203028</v>
      </c>
      <c r="J686" t="str">
        <f t="shared" si="32"/>
        <v>No</v>
      </c>
    </row>
    <row r="687" spans="1:10" x14ac:dyDescent="0.35">
      <c r="A687" s="21">
        <v>34829</v>
      </c>
      <c r="B687">
        <v>52</v>
      </c>
      <c r="C687" t="s">
        <v>122</v>
      </c>
      <c r="D687" t="s">
        <v>27</v>
      </c>
      <c r="E687" s="5">
        <v>5</v>
      </c>
      <c r="F687" s="18">
        <v>35</v>
      </c>
      <c r="G687" s="1">
        <f t="shared" si="30"/>
        <v>221.63749993524189</v>
      </c>
      <c r="H687" s="1" cm="1">
        <f t="array" ref="H687">_xlfn.STDEV.P(_xlfn._xlws.FILTER($F$24:$F$1023,$C$24:$C$1023=C687))</f>
        <v>230.78942345648602</v>
      </c>
      <c r="I687" s="1">
        <f t="shared" si="31"/>
        <v>-0.8086917378622045</v>
      </c>
      <c r="J687" t="str">
        <f t="shared" si="32"/>
        <v>No</v>
      </c>
    </row>
    <row r="688" spans="1:10" x14ac:dyDescent="0.35">
      <c r="A688" s="21">
        <v>34830</v>
      </c>
      <c r="B688">
        <v>40</v>
      </c>
      <c r="C688" t="s">
        <v>50</v>
      </c>
      <c r="D688" t="s">
        <v>36</v>
      </c>
      <c r="E688" s="5">
        <v>144</v>
      </c>
      <c r="F688" s="18">
        <v>2535.5199983000698</v>
      </c>
      <c r="G688" s="1">
        <f t="shared" si="30"/>
        <v>966.97823429668517</v>
      </c>
      <c r="H688" s="1" cm="1">
        <f t="array" ref="H688">_xlfn.STDEV.P(_xlfn._xlws.FILTER($F$24:$F$1023,$C$24:$C$1023=C688))</f>
        <v>690.30358265436666</v>
      </c>
      <c r="I688" s="1">
        <f t="shared" si="31"/>
        <v>2.2722492008110433</v>
      </c>
      <c r="J688" t="str">
        <f t="shared" si="32"/>
        <v>No</v>
      </c>
    </row>
    <row r="689" spans="1:10" x14ac:dyDescent="0.35">
      <c r="A689" s="21">
        <v>34830</v>
      </c>
      <c r="B689">
        <v>60</v>
      </c>
      <c r="C689" t="s">
        <v>29</v>
      </c>
      <c r="D689" t="s">
        <v>24</v>
      </c>
      <c r="E689" s="5">
        <v>135</v>
      </c>
      <c r="F689" s="18">
        <v>4428.4999975934597</v>
      </c>
      <c r="G689" s="1">
        <f t="shared" si="30"/>
        <v>2231.0799975946534</v>
      </c>
      <c r="H689" s="1" cm="1">
        <f t="array" ref="H689">_xlfn.STDEV.P(_xlfn._xlws.FILTER($F$24:$F$1023,$C$24:$C$1023=C689))</f>
        <v>1423.878216599516</v>
      </c>
      <c r="I689" s="1">
        <f t="shared" si="31"/>
        <v>1.5432640055739113</v>
      </c>
      <c r="J689" t="str">
        <f t="shared" si="32"/>
        <v>No</v>
      </c>
    </row>
    <row r="690" spans="1:10" x14ac:dyDescent="0.35">
      <c r="A690" s="21">
        <v>34830</v>
      </c>
      <c r="B690">
        <v>46</v>
      </c>
      <c r="C690" t="s">
        <v>64</v>
      </c>
      <c r="D690" t="s">
        <v>36</v>
      </c>
      <c r="E690" s="5">
        <v>105</v>
      </c>
      <c r="F690" s="18">
        <v>1260</v>
      </c>
      <c r="G690" s="1">
        <f t="shared" si="30"/>
        <v>364.43999977249348</v>
      </c>
      <c r="H690" s="1" cm="1">
        <f t="array" ref="H690">_xlfn.STDEV.P(_xlfn._xlws.FILTER($F$24:$F$1023,$C$24:$C$1023=C690))</f>
        <v>305.90583899175118</v>
      </c>
      <c r="I690" s="1">
        <f t="shared" si="31"/>
        <v>2.9275675259394296</v>
      </c>
      <c r="J690" t="str">
        <f t="shared" si="32"/>
        <v>No</v>
      </c>
    </row>
    <row r="691" spans="1:10" x14ac:dyDescent="0.35">
      <c r="A691" s="21">
        <v>34831</v>
      </c>
      <c r="B691">
        <v>12</v>
      </c>
      <c r="C691" t="s">
        <v>28</v>
      </c>
      <c r="D691" t="s">
        <v>24</v>
      </c>
      <c r="E691" s="5">
        <v>100</v>
      </c>
      <c r="F691" s="18">
        <v>3800</v>
      </c>
      <c r="G691" s="1">
        <f t="shared" si="30"/>
        <v>1446.976664129892</v>
      </c>
      <c r="H691" s="1" cm="1">
        <f t="array" ref="H691">_xlfn.STDEV.P(_xlfn._xlws.FILTER($F$24:$F$1023,$C$24:$C$1023=C691))</f>
        <v>1141.5126723089697</v>
      </c>
      <c r="I691" s="1">
        <f t="shared" si="31"/>
        <v>2.0613203803603701</v>
      </c>
      <c r="J691" t="str">
        <f t="shared" si="32"/>
        <v>No</v>
      </c>
    </row>
    <row r="692" spans="1:10" x14ac:dyDescent="0.35">
      <c r="A692" s="21">
        <v>34831</v>
      </c>
      <c r="B692">
        <v>42</v>
      </c>
      <c r="C692" t="s">
        <v>68</v>
      </c>
      <c r="D692" t="s">
        <v>27</v>
      </c>
      <c r="E692" s="5">
        <v>96</v>
      </c>
      <c r="F692" s="18">
        <v>1182.9999996870699</v>
      </c>
      <c r="G692" s="1">
        <f t="shared" si="30"/>
        <v>463.02666603386319</v>
      </c>
      <c r="H692" s="1" cm="1">
        <f t="array" ref="H692">_xlfn.STDEV.P(_xlfn._xlws.FILTER($F$24:$F$1023,$C$24:$C$1023=C692))</f>
        <v>366.79232849333272</v>
      </c>
      <c r="I692" s="1">
        <f t="shared" si="31"/>
        <v>1.9628909268921471</v>
      </c>
      <c r="J692" t="str">
        <f t="shared" si="32"/>
        <v>No</v>
      </c>
    </row>
    <row r="693" spans="1:10" x14ac:dyDescent="0.35">
      <c r="A693" s="21">
        <v>34831</v>
      </c>
      <c r="B693">
        <v>16</v>
      </c>
      <c r="C693" t="s">
        <v>46</v>
      </c>
      <c r="D693" t="s">
        <v>31</v>
      </c>
      <c r="E693" s="5">
        <v>93</v>
      </c>
      <c r="F693" s="18">
        <v>1352.37499921992</v>
      </c>
      <c r="G693" s="1">
        <f t="shared" si="30"/>
        <v>865.92170914875146</v>
      </c>
      <c r="H693" s="1" cm="1">
        <f t="array" ref="H693">_xlfn.STDEV.P(_xlfn._xlws.FILTER($F$24:$F$1023,$C$24:$C$1023=C693))</f>
        <v>598.41848250523049</v>
      </c>
      <c r="I693" s="1">
        <f t="shared" si="31"/>
        <v>0.81289817125077968</v>
      </c>
      <c r="J693" t="str">
        <f t="shared" si="32"/>
        <v>No</v>
      </c>
    </row>
    <row r="694" spans="1:10" x14ac:dyDescent="0.35">
      <c r="A694" s="21">
        <v>34831</v>
      </c>
      <c r="B694">
        <v>58</v>
      </c>
      <c r="C694" t="s">
        <v>79</v>
      </c>
      <c r="D694" t="s">
        <v>36</v>
      </c>
      <c r="E694" s="5">
        <v>79</v>
      </c>
      <c r="F694" s="18">
        <v>916.89999806508399</v>
      </c>
      <c r="G694" s="1">
        <f t="shared" si="30"/>
        <v>506.01749913915921</v>
      </c>
      <c r="H694" s="1" cm="1">
        <f t="array" ref="H694">_xlfn.STDEV.P(_xlfn._xlws.FILTER($F$24:$F$1023,$C$24:$C$1023=C694))</f>
        <v>311.82880526281502</v>
      </c>
      <c r="I694" s="1">
        <f t="shared" si="31"/>
        <v>1.3176540845212343</v>
      </c>
      <c r="J694" t="str">
        <f t="shared" si="32"/>
        <v>No</v>
      </c>
    </row>
    <row r="695" spans="1:10" x14ac:dyDescent="0.35">
      <c r="A695" s="21">
        <v>34831</v>
      </c>
      <c r="B695">
        <v>21</v>
      </c>
      <c r="C695" t="s">
        <v>90</v>
      </c>
      <c r="D695" t="s">
        <v>31</v>
      </c>
      <c r="E695" s="5">
        <v>72</v>
      </c>
      <c r="F695" s="18">
        <v>707.99999982118595</v>
      </c>
      <c r="G695" s="1">
        <f t="shared" si="30"/>
        <v>475.82352889022366</v>
      </c>
      <c r="H695" s="1" cm="1">
        <f t="array" ref="H695">_xlfn.STDEV.P(_xlfn._xlws.FILTER($F$24:$F$1023,$C$24:$C$1023=C695))</f>
        <v>381.12221783193922</v>
      </c>
      <c r="I695" s="1">
        <f t="shared" si="31"/>
        <v>0.6091916452725501</v>
      </c>
      <c r="J695" t="str">
        <f t="shared" si="32"/>
        <v>No</v>
      </c>
    </row>
    <row r="696" spans="1:10" x14ac:dyDescent="0.35">
      <c r="A696" s="21">
        <v>34831</v>
      </c>
      <c r="B696">
        <v>47</v>
      </c>
      <c r="C696" t="s">
        <v>72</v>
      </c>
      <c r="D696" t="s">
        <v>31</v>
      </c>
      <c r="E696" s="5">
        <v>71</v>
      </c>
      <c r="F696" s="18">
        <v>668.79999991506304</v>
      </c>
      <c r="G696" s="1">
        <f t="shared" si="30"/>
        <v>268.65999991658776</v>
      </c>
      <c r="H696" s="1" cm="1">
        <f t="array" ref="H696">_xlfn.STDEV.P(_xlfn._xlws.FILTER($F$24:$F$1023,$C$24:$C$1023=C696))</f>
        <v>166.8466651792906</v>
      </c>
      <c r="I696" s="1">
        <f t="shared" si="31"/>
        <v>2.3982499114890405</v>
      </c>
      <c r="J696" t="str">
        <f t="shared" si="32"/>
        <v>No</v>
      </c>
    </row>
    <row r="697" spans="1:10" x14ac:dyDescent="0.35">
      <c r="A697" s="21">
        <v>34834</v>
      </c>
      <c r="B697">
        <v>77</v>
      </c>
      <c r="C697" t="s">
        <v>107</v>
      </c>
      <c r="D697" t="s">
        <v>39</v>
      </c>
      <c r="E697" s="5">
        <v>70</v>
      </c>
      <c r="F697" s="18">
        <v>864.49999932199705</v>
      </c>
      <c r="G697" s="1">
        <f t="shared" si="30"/>
        <v>384.04888867214282</v>
      </c>
      <c r="H697" s="1" cm="1">
        <f t="array" ref="H697">_xlfn.STDEV.P(_xlfn._xlws.FILTER($F$24:$F$1023,$C$24:$C$1023=C697))</f>
        <v>285.48397450413245</v>
      </c>
      <c r="I697" s="1">
        <f t="shared" si="31"/>
        <v>1.6829354834518027</v>
      </c>
      <c r="J697" t="str">
        <f t="shared" si="32"/>
        <v>No</v>
      </c>
    </row>
    <row r="698" spans="1:10" x14ac:dyDescent="0.35">
      <c r="A698" s="21">
        <v>34835</v>
      </c>
      <c r="B698">
        <v>33</v>
      </c>
      <c r="C698" t="s">
        <v>78</v>
      </c>
      <c r="D698" t="s">
        <v>24</v>
      </c>
      <c r="E698" s="5">
        <v>68</v>
      </c>
      <c r="F698" s="18">
        <v>166.99999988079</v>
      </c>
      <c r="G698" s="1">
        <f t="shared" si="30"/>
        <v>97.166666611035595</v>
      </c>
      <c r="H698" s="1" cm="1">
        <f t="array" ref="H698">_xlfn.STDEV.P(_xlfn._xlws.FILTER($F$24:$F$1023,$C$24:$C$1023=C698))</f>
        <v>72.710766444577601</v>
      </c>
      <c r="I698" s="1">
        <f t="shared" si="31"/>
        <v>0.96042631214709495</v>
      </c>
      <c r="J698" t="str">
        <f t="shared" si="32"/>
        <v>No</v>
      </c>
    </row>
    <row r="699" spans="1:10" x14ac:dyDescent="0.35">
      <c r="A699" s="21">
        <v>34835</v>
      </c>
      <c r="B699">
        <v>56</v>
      </c>
      <c r="C699" t="s">
        <v>26</v>
      </c>
      <c r="D699" t="s">
        <v>27</v>
      </c>
      <c r="E699" s="5">
        <v>57</v>
      </c>
      <c r="F699" s="18">
        <v>2097.59999728202</v>
      </c>
      <c r="G699" s="1">
        <f t="shared" si="30"/>
        <v>2135.3399980738727</v>
      </c>
      <c r="H699" s="1" cm="1">
        <f t="array" ref="H699">_xlfn.STDEV.P(_xlfn._xlws.FILTER($F$24:$F$1023,$C$24:$C$1023=C699))</f>
        <v>1395.3152929627063</v>
      </c>
      <c r="I699" s="1">
        <f t="shared" si="31"/>
        <v>-2.7047650794193235E-2</v>
      </c>
      <c r="J699" t="str">
        <f t="shared" si="32"/>
        <v>No</v>
      </c>
    </row>
    <row r="700" spans="1:10" x14ac:dyDescent="0.35">
      <c r="A700" s="21">
        <v>34835</v>
      </c>
      <c r="B700">
        <v>75</v>
      </c>
      <c r="C700" t="s">
        <v>54</v>
      </c>
      <c r="D700" t="s">
        <v>34</v>
      </c>
      <c r="E700" s="5">
        <v>55</v>
      </c>
      <c r="F700" s="18">
        <v>426.25</v>
      </c>
      <c r="G700" s="1">
        <f t="shared" si="30"/>
        <v>439.66611068484627</v>
      </c>
      <c r="H700" s="1" cm="1">
        <f t="array" ref="H700">_xlfn.STDEV.P(_xlfn._xlws.FILTER($F$24:$F$1023,$C$24:$C$1023=C700))</f>
        <v>403.2691862886133</v>
      </c>
      <c r="I700" s="1">
        <f t="shared" si="31"/>
        <v>-3.3268375420195326E-2</v>
      </c>
      <c r="J700" t="str">
        <f t="shared" si="32"/>
        <v>No</v>
      </c>
    </row>
    <row r="701" spans="1:10" x14ac:dyDescent="0.35">
      <c r="A701" s="21">
        <v>34835</v>
      </c>
      <c r="B701">
        <v>9</v>
      </c>
      <c r="C701" t="s">
        <v>108</v>
      </c>
      <c r="D701" t="s">
        <v>21</v>
      </c>
      <c r="E701" s="5">
        <v>50</v>
      </c>
      <c r="F701" s="18">
        <v>3637.5</v>
      </c>
      <c r="G701" s="1">
        <f t="shared" si="30"/>
        <v>1445.2999976873359</v>
      </c>
      <c r="H701" s="1" cm="1">
        <f t="array" ref="H701">_xlfn.STDEV.P(_xlfn._xlws.FILTER($F$24:$F$1023,$C$24:$C$1023=C701))</f>
        <v>1174.8778389736819</v>
      </c>
      <c r="I701" s="1">
        <f t="shared" si="31"/>
        <v>1.8658961209342979</v>
      </c>
      <c r="J701" t="str">
        <f t="shared" si="32"/>
        <v>No</v>
      </c>
    </row>
    <row r="702" spans="1:10" x14ac:dyDescent="0.35">
      <c r="A702" s="21">
        <v>34836</v>
      </c>
      <c r="B702">
        <v>15</v>
      </c>
      <c r="C702" t="s">
        <v>67</v>
      </c>
      <c r="D702" t="s">
        <v>39</v>
      </c>
      <c r="E702" s="5">
        <v>50</v>
      </c>
      <c r="F702" s="18">
        <v>775</v>
      </c>
      <c r="G702" s="1">
        <f t="shared" si="30"/>
        <v>297.47083326211816</v>
      </c>
      <c r="H702" s="1" cm="1">
        <f t="array" ref="H702">_xlfn.STDEV.P(_xlfn._xlws.FILTER($F$24:$F$1023,$C$24:$C$1023=C702))</f>
        <v>233.0248647367591</v>
      </c>
      <c r="I702" s="1">
        <f t="shared" si="31"/>
        <v>2.0492627139911939</v>
      </c>
      <c r="J702" t="str">
        <f t="shared" si="32"/>
        <v>No</v>
      </c>
    </row>
    <row r="703" spans="1:10" x14ac:dyDescent="0.35">
      <c r="A703" s="21">
        <v>34836</v>
      </c>
      <c r="B703">
        <v>73</v>
      </c>
      <c r="C703" t="s">
        <v>73</v>
      </c>
      <c r="D703" t="s">
        <v>36</v>
      </c>
      <c r="E703" s="5">
        <v>50</v>
      </c>
      <c r="F703" s="18">
        <v>750</v>
      </c>
      <c r="G703" s="1">
        <f t="shared" si="30"/>
        <v>360.6818176535042</v>
      </c>
      <c r="H703" s="1" cm="1">
        <f t="array" ref="H703">_xlfn.STDEV.P(_xlfn._xlws.FILTER($F$24:$F$1023,$C$24:$C$1023=C703))</f>
        <v>217.91303731634622</v>
      </c>
      <c r="I703" s="1">
        <f t="shared" si="31"/>
        <v>1.7865759072566147</v>
      </c>
      <c r="J703" t="str">
        <f t="shared" si="32"/>
        <v>No</v>
      </c>
    </row>
    <row r="704" spans="1:10" x14ac:dyDescent="0.35">
      <c r="A704" s="21">
        <v>34837</v>
      </c>
      <c r="B704">
        <v>19</v>
      </c>
      <c r="C704" t="s">
        <v>71</v>
      </c>
      <c r="D704" t="s">
        <v>31</v>
      </c>
      <c r="E704" s="5">
        <v>49</v>
      </c>
      <c r="F704" s="18">
        <v>395.599999588728</v>
      </c>
      <c r="G704" s="1">
        <f t="shared" si="30"/>
        <v>298.22799978693308</v>
      </c>
      <c r="H704" s="1" cm="1">
        <f t="array" ref="H704">_xlfn.STDEV.P(_xlfn._xlws.FILTER($F$24:$F$1023,$C$24:$C$1023=C704))</f>
        <v>171.84695600806512</v>
      </c>
      <c r="I704" s="1">
        <f t="shared" si="31"/>
        <v>0.56662045149769802</v>
      </c>
      <c r="J704" t="str">
        <f t="shared" si="32"/>
        <v>No</v>
      </c>
    </row>
    <row r="705" spans="1:10" x14ac:dyDescent="0.35">
      <c r="A705" s="21">
        <v>34838</v>
      </c>
      <c r="B705">
        <v>44</v>
      </c>
      <c r="C705" t="s">
        <v>52</v>
      </c>
      <c r="D705" t="s">
        <v>39</v>
      </c>
      <c r="E705" s="5">
        <v>49</v>
      </c>
      <c r="F705" s="18">
        <v>898.58999918848201</v>
      </c>
      <c r="G705" s="1">
        <f t="shared" si="30"/>
        <v>644.93035653712445</v>
      </c>
      <c r="H705" s="1" cm="1">
        <f t="array" ref="H705">_xlfn.STDEV.P(_xlfn._xlws.FILTER($F$24:$F$1023,$C$24:$C$1023=C705))</f>
        <v>446.10133348953525</v>
      </c>
      <c r="I705" s="1">
        <f t="shared" si="31"/>
        <v>0.56861440127774909</v>
      </c>
      <c r="J705" t="str">
        <f t="shared" si="32"/>
        <v>No</v>
      </c>
    </row>
    <row r="706" spans="1:10" x14ac:dyDescent="0.35">
      <c r="A706" s="21">
        <v>34838</v>
      </c>
      <c r="B706">
        <v>31</v>
      </c>
      <c r="C706" t="s">
        <v>57</v>
      </c>
      <c r="D706" t="s">
        <v>24</v>
      </c>
      <c r="E706" s="5">
        <v>48</v>
      </c>
      <c r="F706" s="18">
        <v>514.99999966472296</v>
      </c>
      <c r="G706" s="1">
        <f t="shared" si="30"/>
        <v>804.63194329964028</v>
      </c>
      <c r="H706" s="1" cm="1">
        <f t="array" ref="H706">_xlfn.STDEV.P(_xlfn._xlws.FILTER($F$24:$F$1023,$C$24:$C$1023=C706))</f>
        <v>614.0428509528798</v>
      </c>
      <c r="I706" s="1">
        <f t="shared" si="31"/>
        <v>-0.47168034476008092</v>
      </c>
      <c r="J706" t="str">
        <f t="shared" si="32"/>
        <v>No</v>
      </c>
    </row>
    <row r="707" spans="1:10" x14ac:dyDescent="0.35">
      <c r="A707" s="21">
        <v>34838</v>
      </c>
      <c r="B707">
        <v>10</v>
      </c>
      <c r="C707" t="s">
        <v>35</v>
      </c>
      <c r="D707" t="s">
        <v>36</v>
      </c>
      <c r="E707" s="5">
        <v>46</v>
      </c>
      <c r="F707" s="18">
        <v>1314.3999955654101</v>
      </c>
      <c r="G707" s="1">
        <f t="shared" si="30"/>
        <v>1196.0626647585625</v>
      </c>
      <c r="H707" s="1" cm="1">
        <f t="array" ref="H707">_xlfn.STDEV.P(_xlfn._xlws.FILTER($F$24:$F$1023,$C$24:$C$1023=C707))</f>
        <v>1018.5795252400861</v>
      </c>
      <c r="I707" s="1">
        <f t="shared" si="31"/>
        <v>0.11617878415429045</v>
      </c>
      <c r="J707" t="str">
        <f t="shared" si="32"/>
        <v>No</v>
      </c>
    </row>
    <row r="708" spans="1:10" x14ac:dyDescent="0.35">
      <c r="A708" s="21">
        <v>34838</v>
      </c>
      <c r="B708">
        <v>29</v>
      </c>
      <c r="C708" t="s">
        <v>20</v>
      </c>
      <c r="D708" t="s">
        <v>21</v>
      </c>
      <c r="E708" s="5">
        <v>46</v>
      </c>
      <c r="F708" s="18">
        <v>5694.34</v>
      </c>
      <c r="G708" s="1">
        <f t="shared" si="30"/>
        <v>4187.4594984071273</v>
      </c>
      <c r="H708" s="1" cm="1">
        <f t="array" ref="H708">_xlfn.STDEV.P(_xlfn._xlws.FILTER($F$24:$F$1023,$C$24:$C$1023=C708))</f>
        <v>4172.1296484054001</v>
      </c>
      <c r="I708" s="1">
        <f t="shared" si="31"/>
        <v>0.36117777456144173</v>
      </c>
      <c r="J708" t="str">
        <f t="shared" si="32"/>
        <v>No</v>
      </c>
    </row>
    <row r="709" spans="1:10" x14ac:dyDescent="0.35">
      <c r="A709" s="21">
        <v>34838</v>
      </c>
      <c r="B709">
        <v>69</v>
      </c>
      <c r="C709" t="s">
        <v>48</v>
      </c>
      <c r="D709" t="s">
        <v>24</v>
      </c>
      <c r="E709" s="5">
        <v>45</v>
      </c>
      <c r="F709" s="18">
        <v>1295.9999951720199</v>
      </c>
      <c r="G709" s="1">
        <f t="shared" si="30"/>
        <v>1357.9971411485737</v>
      </c>
      <c r="H709" s="1" cm="1">
        <f t="array" ref="H709">_xlfn.STDEV.P(_xlfn._xlws.FILTER($F$24:$F$1023,$C$24:$C$1023=C709))</f>
        <v>932.67339638785802</v>
      </c>
      <c r="I709" s="1">
        <f t="shared" si="31"/>
        <v>-6.6472514619439135E-2</v>
      </c>
      <c r="J709" t="str">
        <f t="shared" si="32"/>
        <v>No</v>
      </c>
    </row>
    <row r="710" spans="1:10" x14ac:dyDescent="0.35">
      <c r="A710" s="21">
        <v>34841</v>
      </c>
      <c r="B710">
        <v>26</v>
      </c>
      <c r="C710" t="s">
        <v>41</v>
      </c>
      <c r="D710" t="s">
        <v>31</v>
      </c>
      <c r="E710" s="5">
        <v>45</v>
      </c>
      <c r="F710" s="18">
        <v>1264.8149944156401</v>
      </c>
      <c r="G710" s="1">
        <f t="shared" si="30"/>
        <v>1144.2242977664987</v>
      </c>
      <c r="H710" s="1" cm="1">
        <f t="array" ref="H710">_xlfn.STDEV.P(_xlfn._xlws.FILTER($F$24:$F$1023,$C$24:$C$1023=C710))</f>
        <v>593.45127433828816</v>
      </c>
      <c r="I710" s="1">
        <f t="shared" si="31"/>
        <v>0.20320235521206484</v>
      </c>
      <c r="J710" t="str">
        <f t="shared" si="32"/>
        <v>No</v>
      </c>
    </row>
    <row r="711" spans="1:10" x14ac:dyDescent="0.35">
      <c r="A711" s="21">
        <v>34841</v>
      </c>
      <c r="B711">
        <v>64</v>
      </c>
      <c r="C711" t="s">
        <v>53</v>
      </c>
      <c r="D711" t="s">
        <v>27</v>
      </c>
      <c r="E711" s="5">
        <v>43</v>
      </c>
      <c r="F711" s="18">
        <v>1379.8749992568</v>
      </c>
      <c r="G711" s="1">
        <f t="shared" si="30"/>
        <v>1218.6124992739535</v>
      </c>
      <c r="H711" s="1" cm="1">
        <f t="array" ref="H711">_xlfn.STDEV.P(_xlfn._xlws.FILTER($F$24:$F$1023,$C$24:$C$1023=C711))</f>
        <v>865.50625959039769</v>
      </c>
      <c r="I711" s="1">
        <f t="shared" si="31"/>
        <v>0.18632158715890082</v>
      </c>
      <c r="J711" t="str">
        <f t="shared" si="32"/>
        <v>No</v>
      </c>
    </row>
    <row r="712" spans="1:10" x14ac:dyDescent="0.35">
      <c r="A712" s="21">
        <v>34841</v>
      </c>
      <c r="B712">
        <v>70</v>
      </c>
      <c r="C712" t="s">
        <v>96</v>
      </c>
      <c r="D712" t="s">
        <v>34</v>
      </c>
      <c r="E712" s="5">
        <v>40</v>
      </c>
      <c r="F712" s="18">
        <v>569.99999955296505</v>
      </c>
      <c r="G712" s="1">
        <f t="shared" si="30"/>
        <v>608.35312436870197</v>
      </c>
      <c r="H712" s="1" cm="1">
        <f t="array" ref="H712">_xlfn.STDEV.P(_xlfn._xlws.FILTER($F$24:$F$1023,$C$24:$C$1023=C712))</f>
        <v>412.778144226922</v>
      </c>
      <c r="I712" s="1">
        <f t="shared" si="31"/>
        <v>-9.291462097046628E-2</v>
      </c>
      <c r="J712" t="str">
        <f t="shared" si="32"/>
        <v>No</v>
      </c>
    </row>
    <row r="713" spans="1:10" x14ac:dyDescent="0.35">
      <c r="A713" s="21">
        <v>34841</v>
      </c>
      <c r="B713">
        <v>51</v>
      </c>
      <c r="C713" t="s">
        <v>66</v>
      </c>
      <c r="D713" t="s">
        <v>59</v>
      </c>
      <c r="E713" s="5">
        <v>40</v>
      </c>
      <c r="F713" s="18">
        <v>2066.9999992102298</v>
      </c>
      <c r="G713" s="1">
        <f t="shared" si="30"/>
        <v>2098.0933303059123</v>
      </c>
      <c r="H713" s="1" cm="1">
        <f t="array" ref="H713">_xlfn.STDEV.P(_xlfn._xlws.FILTER($F$24:$F$1023,$C$24:$C$1023=C713))</f>
        <v>2225.901859393276</v>
      </c>
      <c r="I713" s="1">
        <f t="shared" si="31"/>
        <v>-1.3968868827019068E-2</v>
      </c>
      <c r="J713" t="str">
        <f t="shared" si="32"/>
        <v>No</v>
      </c>
    </row>
    <row r="714" spans="1:10" x14ac:dyDescent="0.35">
      <c r="A714" s="21">
        <v>34842</v>
      </c>
      <c r="B714">
        <v>23</v>
      </c>
      <c r="C714" t="s">
        <v>75</v>
      </c>
      <c r="D714" t="s">
        <v>27</v>
      </c>
      <c r="E714" s="5">
        <v>37</v>
      </c>
      <c r="F714" s="18">
        <v>333</v>
      </c>
      <c r="G714" s="1">
        <f t="shared" si="30"/>
        <v>369.97499953061327</v>
      </c>
      <c r="H714" s="1" cm="1">
        <f t="array" ref="H714">_xlfn.STDEV.P(_xlfn._xlws.FILTER($F$24:$F$1023,$C$24:$C$1023=C714))</f>
        <v>216.9191244703664</v>
      </c>
      <c r="I714" s="1">
        <f t="shared" si="31"/>
        <v>-0.17045523127982418</v>
      </c>
      <c r="J714" t="str">
        <f t="shared" si="32"/>
        <v>No</v>
      </c>
    </row>
    <row r="715" spans="1:10" x14ac:dyDescent="0.35">
      <c r="A715" s="21">
        <v>34842</v>
      </c>
      <c r="B715">
        <v>65</v>
      </c>
      <c r="C715" t="s">
        <v>88</v>
      </c>
      <c r="D715" t="s">
        <v>39</v>
      </c>
      <c r="E715" s="5">
        <v>37</v>
      </c>
      <c r="F715" s="18">
        <v>731.48749811798302</v>
      </c>
      <c r="G715" s="1">
        <f t="shared" si="30"/>
        <v>745.99111031804887</v>
      </c>
      <c r="H715" s="1" cm="1">
        <f t="array" ref="H715">_xlfn.STDEV.P(_xlfn._xlws.FILTER($F$24:$F$1023,$C$24:$C$1023=C715))</f>
        <v>419.37425156039581</v>
      </c>
      <c r="I715" s="1">
        <f t="shared" si="31"/>
        <v>-3.4583935818904517E-2</v>
      </c>
      <c r="J715" t="str">
        <f t="shared" si="32"/>
        <v>No</v>
      </c>
    </row>
    <row r="716" spans="1:10" x14ac:dyDescent="0.35">
      <c r="A716" s="21">
        <v>34842</v>
      </c>
      <c r="B716">
        <v>36</v>
      </c>
      <c r="C716" t="s">
        <v>45</v>
      </c>
      <c r="D716" t="s">
        <v>36</v>
      </c>
      <c r="E716" s="5">
        <v>36</v>
      </c>
      <c r="F716" s="18">
        <v>655.5</v>
      </c>
      <c r="G716" s="1">
        <f t="shared" si="30"/>
        <v>624.30647032909519</v>
      </c>
      <c r="H716" s="1" cm="1">
        <f t="array" ref="H716">_xlfn.STDEV.P(_xlfn._xlws.FILTER($F$24:$F$1023,$C$24:$C$1023=C716))</f>
        <v>498.23847143567212</v>
      </c>
      <c r="I716" s="1">
        <f t="shared" si="31"/>
        <v>6.2607629597571587E-2</v>
      </c>
      <c r="J716" t="str">
        <f t="shared" si="32"/>
        <v>No</v>
      </c>
    </row>
    <row r="717" spans="1:10" x14ac:dyDescent="0.35">
      <c r="A717" s="21">
        <v>34842</v>
      </c>
      <c r="B717">
        <v>54</v>
      </c>
      <c r="C717" t="s">
        <v>74</v>
      </c>
      <c r="D717" t="s">
        <v>21</v>
      </c>
      <c r="E717" s="5">
        <v>36</v>
      </c>
      <c r="F717" s="18">
        <v>263.72999993339101</v>
      </c>
      <c r="G717" s="1">
        <f t="shared" si="30"/>
        <v>267.17573495991502</v>
      </c>
      <c r="H717" s="1" cm="1">
        <f t="array" ref="H717">_xlfn.STDEV.P(_xlfn._xlws.FILTER($F$24:$F$1023,$C$24:$C$1023=C717))</f>
        <v>240.69715937238254</v>
      </c>
      <c r="I717" s="1">
        <f t="shared" si="31"/>
        <v>-1.4315644752554429E-2</v>
      </c>
      <c r="J717" t="str">
        <f t="shared" si="32"/>
        <v>No</v>
      </c>
    </row>
    <row r="718" spans="1:10" x14ac:dyDescent="0.35">
      <c r="A718" s="21">
        <v>34842</v>
      </c>
      <c r="B718">
        <v>14</v>
      </c>
      <c r="C718" t="s">
        <v>63</v>
      </c>
      <c r="D718" t="s">
        <v>59</v>
      </c>
      <c r="E718" s="5">
        <v>33</v>
      </c>
      <c r="F718" s="18">
        <v>760.27499989606395</v>
      </c>
      <c r="G718" s="1">
        <f t="shared" si="30"/>
        <v>692.7443176133213</v>
      </c>
      <c r="H718" s="1" cm="1">
        <f t="array" ref="H718">_xlfn.STDEV.P(_xlfn._xlws.FILTER($F$24:$F$1023,$C$24:$C$1023=C718))</f>
        <v>446.81220369302434</v>
      </c>
      <c r="I718" s="1">
        <f t="shared" si="31"/>
        <v>0.15113884921804552</v>
      </c>
      <c r="J718" t="str">
        <f t="shared" si="32"/>
        <v>No</v>
      </c>
    </row>
    <row r="719" spans="1:10" x14ac:dyDescent="0.35">
      <c r="A719" s="21">
        <v>34842</v>
      </c>
      <c r="B719">
        <v>17</v>
      </c>
      <c r="C719" t="s">
        <v>22</v>
      </c>
      <c r="D719" t="s">
        <v>21</v>
      </c>
      <c r="E719" s="5">
        <v>30</v>
      </c>
      <c r="F719" s="18">
        <v>935.99999651312805</v>
      </c>
      <c r="G719" s="1">
        <f t="shared" si="30"/>
        <v>1779.6674990854215</v>
      </c>
      <c r="H719" s="1" cm="1">
        <f t="array" ref="H719">_xlfn.STDEV.P(_xlfn._xlws.FILTER($F$24:$F$1023,$C$24:$C$1023=C719))</f>
        <v>1219.2553545735764</v>
      </c>
      <c r="I719" s="1">
        <f t="shared" si="31"/>
        <v>-0.69195308382907084</v>
      </c>
      <c r="J719" t="str">
        <f t="shared" si="32"/>
        <v>No</v>
      </c>
    </row>
    <row r="720" spans="1:10" x14ac:dyDescent="0.35">
      <c r="A720" s="21">
        <v>34842</v>
      </c>
      <c r="B720">
        <v>71</v>
      </c>
      <c r="C720" t="s">
        <v>40</v>
      </c>
      <c r="D720" t="s">
        <v>24</v>
      </c>
      <c r="E720" s="5">
        <v>26</v>
      </c>
      <c r="F720" s="18">
        <v>498.79999910294998</v>
      </c>
      <c r="G720" s="1">
        <f t="shared" si="30"/>
        <v>925.97812405088894</v>
      </c>
      <c r="H720" s="1" cm="1">
        <f t="array" ref="H720">_xlfn.STDEV.P(_xlfn._xlws.FILTER($F$24:$F$1023,$C$24:$C$1023=C720))</f>
        <v>714.20127833080039</v>
      </c>
      <c r="I720" s="1">
        <f t="shared" si="31"/>
        <v>-0.59812007890313601</v>
      </c>
      <c r="J720" t="str">
        <f t="shared" si="32"/>
        <v>No</v>
      </c>
    </row>
    <row r="721" spans="1:10" x14ac:dyDescent="0.35">
      <c r="A721" s="21">
        <v>34842</v>
      </c>
      <c r="B721">
        <v>67</v>
      </c>
      <c r="C721" t="s">
        <v>137</v>
      </c>
      <c r="D721" t="s">
        <v>34</v>
      </c>
      <c r="E721" s="5">
        <v>25</v>
      </c>
      <c r="F721" s="18">
        <v>350</v>
      </c>
      <c r="G721" s="1">
        <f t="shared" si="30"/>
        <v>228.66666666666666</v>
      </c>
      <c r="H721" s="1" cm="1">
        <f t="array" ref="H721">_xlfn.STDEV.P(_xlfn._xlws.FILTER($F$24:$F$1023,$C$24:$C$1023=C721))</f>
        <v>170.6367161219674</v>
      </c>
      <c r="I721" s="1">
        <f t="shared" si="31"/>
        <v>0.71106228536774541</v>
      </c>
      <c r="J721" t="str">
        <f t="shared" si="32"/>
        <v>No</v>
      </c>
    </row>
    <row r="722" spans="1:10" x14ac:dyDescent="0.35">
      <c r="A722" s="21">
        <v>34843</v>
      </c>
      <c r="B722">
        <v>39</v>
      </c>
      <c r="C722" t="s">
        <v>87</v>
      </c>
      <c r="D722" t="s">
        <v>34</v>
      </c>
      <c r="E722" s="5">
        <v>23</v>
      </c>
      <c r="F722" s="18">
        <v>367.19999930262497</v>
      </c>
      <c r="G722" s="1">
        <f t="shared" si="30"/>
        <v>757.35599902152819</v>
      </c>
      <c r="H722" s="1" cm="1">
        <f t="array" ref="H722">_xlfn.STDEV.P(_xlfn._xlws.FILTER($F$24:$F$1023,$C$24:$C$1023=C722))</f>
        <v>742.04552203537753</v>
      </c>
      <c r="I722" s="1">
        <f t="shared" si="31"/>
        <v>-0.52578445409755104</v>
      </c>
      <c r="J722" t="str">
        <f t="shared" si="32"/>
        <v>No</v>
      </c>
    </row>
    <row r="723" spans="1:10" x14ac:dyDescent="0.35">
      <c r="A723" s="21">
        <v>34843</v>
      </c>
      <c r="B723">
        <v>20</v>
      </c>
      <c r="C723" t="s">
        <v>86</v>
      </c>
      <c r="D723" t="s">
        <v>31</v>
      </c>
      <c r="E723" s="5">
        <v>21</v>
      </c>
      <c r="F723" s="18">
        <v>1701</v>
      </c>
      <c r="G723" s="1">
        <f t="shared" si="30"/>
        <v>1755.89999888688</v>
      </c>
      <c r="H723" s="1" cm="1">
        <f t="array" ref="H723">_xlfn.STDEV.P(_xlfn._xlws.FILTER($F$24:$F$1023,$C$24:$C$1023=C723))</f>
        <v>771.3288795750982</v>
      </c>
      <c r="I723" s="1">
        <f t="shared" si="31"/>
        <v>-7.1175863293388861E-2</v>
      </c>
      <c r="J723" t="str">
        <f t="shared" si="32"/>
        <v>No</v>
      </c>
    </row>
    <row r="724" spans="1:10" x14ac:dyDescent="0.35">
      <c r="A724" s="21">
        <v>34843</v>
      </c>
      <c r="B724">
        <v>22</v>
      </c>
      <c r="C724" t="s">
        <v>65</v>
      </c>
      <c r="D724" t="s">
        <v>27</v>
      </c>
      <c r="E724" s="5">
        <v>20</v>
      </c>
      <c r="F724" s="18">
        <v>315</v>
      </c>
      <c r="G724" s="1">
        <f t="shared" si="30"/>
        <v>769.54499999061227</v>
      </c>
      <c r="H724" s="1" cm="1">
        <f t="array" ref="H724">_xlfn.STDEV.P(_xlfn._xlws.FILTER($F$24:$F$1023,$C$24:$C$1023=C724))</f>
        <v>710.94791313263636</v>
      </c>
      <c r="I724" s="1">
        <f t="shared" si="31"/>
        <v>-0.63935063539009385</v>
      </c>
      <c r="J724" t="str">
        <f t="shared" si="32"/>
        <v>No</v>
      </c>
    </row>
    <row r="725" spans="1:10" x14ac:dyDescent="0.35">
      <c r="A725" s="21">
        <v>34843</v>
      </c>
      <c r="B725">
        <v>38</v>
      </c>
      <c r="C725" t="s">
        <v>85</v>
      </c>
      <c r="D725" t="s">
        <v>34</v>
      </c>
      <c r="E725" s="5">
        <v>15</v>
      </c>
      <c r="F725" s="18">
        <v>3557.2499941103101</v>
      </c>
      <c r="G725" s="1">
        <f t="shared" si="30"/>
        <v>9806.8112419540175</v>
      </c>
      <c r="H725" s="1" cm="1">
        <f t="array" ref="H725">_xlfn.STDEV.P(_xlfn._xlws.FILTER($F$24:$F$1023,$C$24:$C$1023=C725))</f>
        <v>7202.6591157470903</v>
      </c>
      <c r="I725" s="1">
        <f t="shared" si="31"/>
        <v>-0.8676741669170992</v>
      </c>
      <c r="J725" t="str">
        <f t="shared" si="32"/>
        <v>No</v>
      </c>
    </row>
    <row r="726" spans="1:10" x14ac:dyDescent="0.35">
      <c r="A726" s="21">
        <v>34843</v>
      </c>
      <c r="B726">
        <v>59</v>
      </c>
      <c r="C726" t="s">
        <v>23</v>
      </c>
      <c r="D726" t="s">
        <v>24</v>
      </c>
      <c r="E726" s="5">
        <v>13</v>
      </c>
      <c r="F726" s="18">
        <v>715</v>
      </c>
      <c r="G726" s="1">
        <f t="shared" si="30"/>
        <v>3036.1222172315302</v>
      </c>
      <c r="H726" s="1" cm="1">
        <f t="array" ref="H726">_xlfn.STDEV.P(_xlfn._xlws.FILTER($F$24:$F$1023,$C$24:$C$1023=C726))</f>
        <v>1907.6459461251163</v>
      </c>
      <c r="I726" s="1">
        <f t="shared" si="31"/>
        <v>-1.2167468612015153</v>
      </c>
      <c r="J726" t="str">
        <f t="shared" si="32"/>
        <v>No</v>
      </c>
    </row>
    <row r="727" spans="1:10" x14ac:dyDescent="0.35">
      <c r="A727" s="21">
        <v>34844</v>
      </c>
      <c r="B727">
        <v>4</v>
      </c>
      <c r="C727" t="s">
        <v>109</v>
      </c>
      <c r="D727" t="s">
        <v>39</v>
      </c>
      <c r="E727" s="5">
        <v>12</v>
      </c>
      <c r="F727" s="18">
        <v>237.599999606609</v>
      </c>
      <c r="G727" s="1">
        <f t="shared" si="30"/>
        <v>617.1846144339205</v>
      </c>
      <c r="H727" s="1" cm="1">
        <f t="array" ref="H727">_xlfn.STDEV.P(_xlfn._xlws.FILTER($F$24:$F$1023,$C$24:$C$1023=C727))</f>
        <v>473.65228855534355</v>
      </c>
      <c r="I727" s="1">
        <f t="shared" si="31"/>
        <v>-0.80139930493117251</v>
      </c>
      <c r="J727" t="str">
        <f t="shared" si="32"/>
        <v>No</v>
      </c>
    </row>
    <row r="728" spans="1:10" x14ac:dyDescent="0.35">
      <c r="A728" s="21">
        <v>34844</v>
      </c>
      <c r="B728">
        <v>76</v>
      </c>
      <c r="C728" t="s">
        <v>55</v>
      </c>
      <c r="D728" t="s">
        <v>34</v>
      </c>
      <c r="E728" s="5">
        <v>10</v>
      </c>
      <c r="F728" s="18">
        <v>180</v>
      </c>
      <c r="G728" s="1">
        <f t="shared" ref="G728:G791" si="33">AVERAGEIFS($F$24:$F$1023,$C$24:$C$1023,C728)</f>
        <v>750.87999908924075</v>
      </c>
      <c r="H728" s="1" cm="1">
        <f t="array" ref="H728">_xlfn.STDEV.P(_xlfn._xlws.FILTER($F$24:$F$1023,$C$24:$C$1023=C728))</f>
        <v>591.87295276549492</v>
      </c>
      <c r="I728" s="1">
        <f t="shared" ref="I728:I791" si="34">(F728-G728)/H728</f>
        <v>-0.96453131777999701</v>
      </c>
      <c r="J728" t="str">
        <f t="shared" ref="J728:J791" si="35">IF(ABS(I728)&gt;3,"Yes","No")</f>
        <v>No</v>
      </c>
    </row>
    <row r="729" spans="1:10" x14ac:dyDescent="0.35">
      <c r="A729" s="21">
        <v>34844</v>
      </c>
      <c r="B729">
        <v>53</v>
      </c>
      <c r="C729" t="s">
        <v>25</v>
      </c>
      <c r="D729" t="s">
        <v>21</v>
      </c>
      <c r="E729" s="5">
        <v>10</v>
      </c>
      <c r="F729" s="18">
        <v>328</v>
      </c>
      <c r="G729" s="1">
        <f t="shared" si="33"/>
        <v>1198.983570729195</v>
      </c>
      <c r="H729" s="1" cm="1">
        <f t="array" ref="H729">_xlfn.STDEV.P(_xlfn._xlws.FILTER($F$24:$F$1023,$C$24:$C$1023=C729))</f>
        <v>1072.4371089270473</v>
      </c>
      <c r="I729" s="1">
        <f t="shared" si="34"/>
        <v>-0.81215351788842638</v>
      </c>
      <c r="J729" t="str">
        <f t="shared" si="35"/>
        <v>No</v>
      </c>
    </row>
    <row r="730" spans="1:10" x14ac:dyDescent="0.35">
      <c r="A730" s="21">
        <v>34844</v>
      </c>
      <c r="B730">
        <v>62</v>
      </c>
      <c r="C730" t="s">
        <v>30</v>
      </c>
      <c r="D730" t="s">
        <v>31</v>
      </c>
      <c r="E730" s="5">
        <v>10</v>
      </c>
      <c r="F730" s="18">
        <v>493</v>
      </c>
      <c r="G730" s="1">
        <f t="shared" si="33"/>
        <v>2414.047102842831</v>
      </c>
      <c r="H730" s="1" cm="1">
        <f t="array" ref="H730">_xlfn.STDEV.P(_xlfn._xlws.FILTER($F$24:$F$1023,$C$24:$C$1023=C730))</f>
        <v>1727.4559642285269</v>
      </c>
      <c r="I730" s="1">
        <f t="shared" si="34"/>
        <v>-1.1120671916524141</v>
      </c>
      <c r="J730" t="str">
        <f t="shared" si="35"/>
        <v>No</v>
      </c>
    </row>
    <row r="731" spans="1:10" x14ac:dyDescent="0.35">
      <c r="A731" s="21">
        <v>34844</v>
      </c>
      <c r="B731">
        <v>68</v>
      </c>
      <c r="C731" t="s">
        <v>37</v>
      </c>
      <c r="D731" t="s">
        <v>31</v>
      </c>
      <c r="E731" s="5">
        <v>10</v>
      </c>
      <c r="F731" s="18">
        <v>125</v>
      </c>
      <c r="G731" s="1">
        <f t="shared" si="33"/>
        <v>420.40624976158119</v>
      </c>
      <c r="H731" s="1" cm="1">
        <f t="array" ref="H731">_xlfn.STDEV.P(_xlfn._xlws.FILTER($F$24:$F$1023,$C$24:$C$1023=C731))</f>
        <v>298.75654886105377</v>
      </c>
      <c r="I731" s="1">
        <f t="shared" si="34"/>
        <v>-0.98878585553272424</v>
      </c>
      <c r="J731" t="str">
        <f t="shared" si="35"/>
        <v>No</v>
      </c>
    </row>
    <row r="732" spans="1:10" x14ac:dyDescent="0.35">
      <c r="A732" s="21">
        <v>34844</v>
      </c>
      <c r="B732">
        <v>52</v>
      </c>
      <c r="C732" t="s">
        <v>122</v>
      </c>
      <c r="D732" t="s">
        <v>27</v>
      </c>
      <c r="E732" s="5">
        <v>9</v>
      </c>
      <c r="F732" s="18">
        <v>63</v>
      </c>
      <c r="G732" s="1">
        <f t="shared" si="33"/>
        <v>221.63749993524189</v>
      </c>
      <c r="H732" s="1" cm="1">
        <f t="array" ref="H732">_xlfn.STDEV.P(_xlfn._xlws.FILTER($F$24:$F$1023,$C$24:$C$1023=C732))</f>
        <v>230.78942345648602</v>
      </c>
      <c r="I732" s="1">
        <f t="shared" si="34"/>
        <v>-0.68736902046619153</v>
      </c>
      <c r="J732" t="str">
        <f t="shared" si="35"/>
        <v>No</v>
      </c>
    </row>
    <row r="733" spans="1:10" x14ac:dyDescent="0.35">
      <c r="A733" s="21">
        <v>34845</v>
      </c>
      <c r="B733">
        <v>43</v>
      </c>
      <c r="C733" t="s">
        <v>105</v>
      </c>
      <c r="D733" t="s">
        <v>34</v>
      </c>
      <c r="E733" s="5">
        <v>6</v>
      </c>
      <c r="F733" s="18">
        <v>276</v>
      </c>
      <c r="G733" s="1">
        <f t="shared" si="33"/>
        <v>1479.0916657755768</v>
      </c>
      <c r="H733" s="1" cm="1">
        <f t="array" ref="H733">_xlfn.STDEV.P(_xlfn._xlws.FILTER($F$24:$F$1023,$C$24:$C$1023=C733))</f>
        <v>1018.3994924118444</v>
      </c>
      <c r="I733" s="1">
        <f t="shared" si="34"/>
        <v>-1.1813553273935078</v>
      </c>
      <c r="J733" t="str">
        <f t="shared" si="35"/>
        <v>No</v>
      </c>
    </row>
    <row r="734" spans="1:10" x14ac:dyDescent="0.35">
      <c r="A734" s="21">
        <v>34845</v>
      </c>
      <c r="B734">
        <v>55</v>
      </c>
      <c r="C734" t="s">
        <v>32</v>
      </c>
      <c r="D734" t="s">
        <v>21</v>
      </c>
      <c r="E734" s="5">
        <v>4</v>
      </c>
      <c r="F734" s="18">
        <v>86.399999856948796</v>
      </c>
      <c r="G734" s="1">
        <f t="shared" si="33"/>
        <v>741.52941061924435</v>
      </c>
      <c r="H734" s="1" cm="1">
        <f t="array" ref="H734">_xlfn.STDEV.P(_xlfn._xlws.FILTER($F$24:$F$1023,$C$24:$C$1023=C734))</f>
        <v>751.70781810256221</v>
      </c>
      <c r="I734" s="1">
        <f t="shared" si="34"/>
        <v>-0.87152134777040502</v>
      </c>
      <c r="J734" t="str">
        <f t="shared" si="35"/>
        <v>No</v>
      </c>
    </row>
    <row r="735" spans="1:10" x14ac:dyDescent="0.35">
      <c r="A735" s="21">
        <v>34845</v>
      </c>
      <c r="B735">
        <v>66</v>
      </c>
      <c r="C735" t="s">
        <v>93</v>
      </c>
      <c r="D735" t="s">
        <v>39</v>
      </c>
      <c r="E735" s="5">
        <v>4</v>
      </c>
      <c r="F735" s="18">
        <v>68</v>
      </c>
      <c r="G735" s="1">
        <f t="shared" si="33"/>
        <v>480.85714213337218</v>
      </c>
      <c r="H735" s="1" cm="1">
        <f t="array" ref="H735">_xlfn.STDEV.P(_xlfn._xlws.FILTER($F$24:$F$1023,$C$24:$C$1023=C735))</f>
        <v>293.59972149137542</v>
      </c>
      <c r="I735" s="1">
        <f t="shared" si="34"/>
        <v>-1.4061905101142951</v>
      </c>
      <c r="J735" t="str">
        <f t="shared" si="35"/>
        <v>No</v>
      </c>
    </row>
    <row r="736" spans="1:10" x14ac:dyDescent="0.35">
      <c r="A736" s="21">
        <v>34848</v>
      </c>
      <c r="B736">
        <v>30</v>
      </c>
      <c r="C736" t="s">
        <v>91</v>
      </c>
      <c r="D736" t="s">
        <v>36</v>
      </c>
      <c r="E736" s="5">
        <v>2</v>
      </c>
      <c r="F736" s="18">
        <v>38.835000000000001</v>
      </c>
      <c r="G736" s="1">
        <f t="shared" si="33"/>
        <v>675.31041632147446</v>
      </c>
      <c r="H736" s="1" cm="1">
        <f t="array" ref="H736">_xlfn.STDEV.P(_xlfn._xlws.FILTER($F$24:$F$1023,$C$24:$C$1023=C736))</f>
        <v>680.80599476123814</v>
      </c>
      <c r="I736" s="1">
        <f t="shared" si="34"/>
        <v>-0.93488515262661476</v>
      </c>
      <c r="J736" t="str">
        <f t="shared" si="35"/>
        <v>No</v>
      </c>
    </row>
    <row r="737" spans="1:10" x14ac:dyDescent="0.35">
      <c r="A737" s="21">
        <v>34848</v>
      </c>
      <c r="B737">
        <v>53</v>
      </c>
      <c r="C737" t="s">
        <v>25</v>
      </c>
      <c r="D737" t="s">
        <v>21</v>
      </c>
      <c r="E737" s="5">
        <v>123</v>
      </c>
      <c r="F737" s="18">
        <v>4029.4799999266802</v>
      </c>
      <c r="G737" s="1">
        <f t="shared" si="33"/>
        <v>1198.983570729195</v>
      </c>
      <c r="H737" s="1" cm="1">
        <f t="array" ref="H737">_xlfn.STDEV.P(_xlfn._xlws.FILTER($F$24:$F$1023,$C$24:$C$1023=C737))</f>
        <v>1072.4371089270473</v>
      </c>
      <c r="I737" s="1">
        <f t="shared" si="34"/>
        <v>2.6393122782084091</v>
      </c>
      <c r="J737" t="str">
        <f t="shared" si="35"/>
        <v>No</v>
      </c>
    </row>
    <row r="738" spans="1:10" x14ac:dyDescent="0.35">
      <c r="A738" s="21">
        <v>34848</v>
      </c>
      <c r="B738">
        <v>71</v>
      </c>
      <c r="C738" t="s">
        <v>40</v>
      </c>
      <c r="D738" t="s">
        <v>24</v>
      </c>
      <c r="E738" s="5">
        <v>118</v>
      </c>
      <c r="F738" s="18">
        <v>2214.4999935924998</v>
      </c>
      <c r="G738" s="1">
        <f t="shared" si="33"/>
        <v>925.97812405088894</v>
      </c>
      <c r="H738" s="1" cm="1">
        <f t="array" ref="H738">_xlfn.STDEV.P(_xlfn._xlws.FILTER($F$24:$F$1023,$C$24:$C$1023=C738))</f>
        <v>714.20127833080039</v>
      </c>
      <c r="I738" s="1">
        <f t="shared" si="34"/>
        <v>1.8041438858147762</v>
      </c>
      <c r="J738" t="str">
        <f t="shared" si="35"/>
        <v>No</v>
      </c>
    </row>
    <row r="739" spans="1:10" x14ac:dyDescent="0.35">
      <c r="A739" s="21">
        <v>34849</v>
      </c>
      <c r="B739">
        <v>70</v>
      </c>
      <c r="C739" t="s">
        <v>96</v>
      </c>
      <c r="D739" t="s">
        <v>34</v>
      </c>
      <c r="E739" s="5">
        <v>116</v>
      </c>
      <c r="F739" s="18">
        <v>1558.49999740719</v>
      </c>
      <c r="G739" s="1">
        <f t="shared" si="33"/>
        <v>608.35312436870197</v>
      </c>
      <c r="H739" s="1" cm="1">
        <f t="array" ref="H739">_xlfn.STDEV.P(_xlfn._xlws.FILTER($F$24:$F$1023,$C$24:$C$1023=C739))</f>
        <v>412.778144226922</v>
      </c>
      <c r="I739" s="1">
        <f t="shared" si="34"/>
        <v>2.3018342572811976</v>
      </c>
      <c r="J739" t="str">
        <f t="shared" si="35"/>
        <v>No</v>
      </c>
    </row>
    <row r="740" spans="1:10" x14ac:dyDescent="0.35">
      <c r="A740" s="21">
        <v>34849</v>
      </c>
      <c r="B740">
        <v>54</v>
      </c>
      <c r="C740" t="s">
        <v>74</v>
      </c>
      <c r="D740" t="s">
        <v>21</v>
      </c>
      <c r="E740" s="5">
        <v>115</v>
      </c>
      <c r="F740" s="18">
        <v>715.19999733567204</v>
      </c>
      <c r="G740" s="1">
        <f t="shared" si="33"/>
        <v>267.17573495991502</v>
      </c>
      <c r="H740" s="1" cm="1">
        <f t="array" ref="H740">_xlfn.STDEV.P(_xlfn._xlws.FILTER($F$24:$F$1023,$C$24:$C$1023=C740))</f>
        <v>240.69715937238254</v>
      </c>
      <c r="I740" s="1">
        <f t="shared" si="34"/>
        <v>1.8613608218060387</v>
      </c>
      <c r="J740" t="str">
        <f t="shared" si="35"/>
        <v>No</v>
      </c>
    </row>
    <row r="741" spans="1:10" x14ac:dyDescent="0.35">
      <c r="A741" s="21">
        <v>34849</v>
      </c>
      <c r="B741">
        <v>45</v>
      </c>
      <c r="C741" t="s">
        <v>60</v>
      </c>
      <c r="D741" t="s">
        <v>36</v>
      </c>
      <c r="E741" s="5">
        <v>110</v>
      </c>
      <c r="F741" s="18">
        <v>1045</v>
      </c>
      <c r="G741" s="1">
        <f t="shared" si="33"/>
        <v>386.31749890502516</v>
      </c>
      <c r="H741" s="1" cm="1">
        <f t="array" ref="H741">_xlfn.STDEV.P(_xlfn._xlws.FILTER($F$24:$F$1023,$C$24:$C$1023=C741))</f>
        <v>312.21139977696515</v>
      </c>
      <c r="I741" s="1">
        <f t="shared" si="34"/>
        <v>2.1097323850619123</v>
      </c>
      <c r="J741" t="str">
        <f t="shared" si="35"/>
        <v>No</v>
      </c>
    </row>
    <row r="742" spans="1:10" x14ac:dyDescent="0.35">
      <c r="A742" s="21">
        <v>34849</v>
      </c>
      <c r="B742">
        <v>59</v>
      </c>
      <c r="C742" t="s">
        <v>23</v>
      </c>
      <c r="D742" t="s">
        <v>24</v>
      </c>
      <c r="E742" s="5">
        <v>110</v>
      </c>
      <c r="F742" s="18">
        <v>5703.4999862313198</v>
      </c>
      <c r="G742" s="1">
        <f t="shared" si="33"/>
        <v>3036.1222172315302</v>
      </c>
      <c r="H742" s="1" cm="1">
        <f t="array" ref="H742">_xlfn.STDEV.P(_xlfn._xlws.FILTER($F$24:$F$1023,$C$24:$C$1023=C742))</f>
        <v>1907.6459461251163</v>
      </c>
      <c r="I742" s="1">
        <f t="shared" si="34"/>
        <v>1.3982561986504203</v>
      </c>
      <c r="J742" t="str">
        <f t="shared" si="35"/>
        <v>No</v>
      </c>
    </row>
    <row r="743" spans="1:10" x14ac:dyDescent="0.35">
      <c r="A743" s="21">
        <v>34849</v>
      </c>
      <c r="B743">
        <v>7</v>
      </c>
      <c r="C743" t="s">
        <v>58</v>
      </c>
      <c r="D743" t="s">
        <v>59</v>
      </c>
      <c r="E743" s="5">
        <v>90</v>
      </c>
      <c r="F743" s="18">
        <v>2700</v>
      </c>
      <c r="G743" s="1">
        <f t="shared" si="33"/>
        <v>1374.4846144754144</v>
      </c>
      <c r="H743" s="1" cm="1">
        <f t="array" ref="H743">_xlfn.STDEV.P(_xlfn._xlws.FILTER($F$24:$F$1023,$C$24:$C$1023=C743))</f>
        <v>1619.0920257700639</v>
      </c>
      <c r="I743" s="1">
        <f t="shared" si="34"/>
        <v>0.81867822484898656</v>
      </c>
      <c r="J743" t="str">
        <f t="shared" si="35"/>
        <v>No</v>
      </c>
    </row>
    <row r="744" spans="1:10" x14ac:dyDescent="0.35">
      <c r="A744" s="21">
        <v>34850</v>
      </c>
      <c r="B744">
        <v>68</v>
      </c>
      <c r="C744" t="s">
        <v>37</v>
      </c>
      <c r="D744" t="s">
        <v>31</v>
      </c>
      <c r="E744" s="5">
        <v>85</v>
      </c>
      <c r="F744" s="18">
        <v>962.49999850988297</v>
      </c>
      <c r="G744" s="1">
        <f t="shared" si="33"/>
        <v>420.40624976158119</v>
      </c>
      <c r="H744" s="1" cm="1">
        <f t="array" ref="H744">_xlfn.STDEV.P(_xlfn._xlws.FILTER($F$24:$F$1023,$C$24:$C$1023=C744))</f>
        <v>298.75654886105377</v>
      </c>
      <c r="I744" s="1">
        <f t="shared" si="34"/>
        <v>1.8144999693393156</v>
      </c>
      <c r="J744" t="str">
        <f t="shared" si="35"/>
        <v>No</v>
      </c>
    </row>
    <row r="745" spans="1:10" x14ac:dyDescent="0.35">
      <c r="A745" s="21">
        <v>34850</v>
      </c>
      <c r="B745">
        <v>44</v>
      </c>
      <c r="C745" t="s">
        <v>52</v>
      </c>
      <c r="D745" t="s">
        <v>39</v>
      </c>
      <c r="E745" s="5">
        <v>74</v>
      </c>
      <c r="F745" s="18">
        <v>1390.6749992754301</v>
      </c>
      <c r="G745" s="1">
        <f t="shared" si="33"/>
        <v>644.93035653712445</v>
      </c>
      <c r="H745" s="1" cm="1">
        <f t="array" ref="H745">_xlfn.STDEV.P(_xlfn._xlws.FILTER($F$24:$F$1023,$C$24:$C$1023=C745))</f>
        <v>446.10133348953525</v>
      </c>
      <c r="I745" s="1">
        <f t="shared" si="34"/>
        <v>1.6716933726803116</v>
      </c>
      <c r="J745" t="str">
        <f t="shared" si="35"/>
        <v>No</v>
      </c>
    </row>
    <row r="746" spans="1:10" x14ac:dyDescent="0.35">
      <c r="A746" s="21">
        <v>34850</v>
      </c>
      <c r="B746">
        <v>10</v>
      </c>
      <c r="C746" t="s">
        <v>35</v>
      </c>
      <c r="D746" t="s">
        <v>36</v>
      </c>
      <c r="E746" s="5">
        <v>73</v>
      </c>
      <c r="F746" s="18">
        <v>2207.1999991685102</v>
      </c>
      <c r="G746" s="1">
        <f t="shared" si="33"/>
        <v>1196.0626647585625</v>
      </c>
      <c r="H746" s="1" cm="1">
        <f t="array" ref="H746">_xlfn.STDEV.P(_xlfn._xlws.FILTER($F$24:$F$1023,$C$24:$C$1023=C746))</f>
        <v>1018.5795252400861</v>
      </c>
      <c r="I746" s="1">
        <f t="shared" si="34"/>
        <v>0.99269355936799908</v>
      </c>
      <c r="J746" t="str">
        <f t="shared" si="35"/>
        <v>No</v>
      </c>
    </row>
    <row r="747" spans="1:10" x14ac:dyDescent="0.35">
      <c r="A747" s="21">
        <v>34850</v>
      </c>
      <c r="B747">
        <v>1</v>
      </c>
      <c r="C747" t="s">
        <v>43</v>
      </c>
      <c r="D747" t="s">
        <v>34</v>
      </c>
      <c r="E747" s="5">
        <v>70</v>
      </c>
      <c r="F747" s="18">
        <v>1084.49999973177</v>
      </c>
      <c r="G747" s="1">
        <f t="shared" si="33"/>
        <v>616.4399990344034</v>
      </c>
      <c r="H747" s="1" cm="1">
        <f t="array" ref="H747">_xlfn.STDEV.P(_xlfn._xlws.FILTER($F$24:$F$1023,$C$24:$C$1023=C747))</f>
        <v>418.64384133965928</v>
      </c>
      <c r="I747" s="1">
        <f t="shared" si="34"/>
        <v>1.1180386631260972</v>
      </c>
      <c r="J747" t="str">
        <f t="shared" si="35"/>
        <v>No</v>
      </c>
    </row>
    <row r="748" spans="1:10" x14ac:dyDescent="0.35">
      <c r="A748" s="21">
        <v>34851</v>
      </c>
      <c r="B748">
        <v>31</v>
      </c>
      <c r="C748" t="s">
        <v>57</v>
      </c>
      <c r="D748" t="s">
        <v>24</v>
      </c>
      <c r="E748" s="5">
        <v>70</v>
      </c>
      <c r="F748" s="18">
        <v>875</v>
      </c>
      <c r="G748" s="1">
        <f t="shared" si="33"/>
        <v>804.63194329964028</v>
      </c>
      <c r="H748" s="1" cm="1">
        <f t="array" ref="H748">_xlfn.STDEV.P(_xlfn._xlws.FILTER($F$24:$F$1023,$C$24:$C$1023=C748))</f>
        <v>614.0428509528798</v>
      </c>
      <c r="I748" s="1">
        <f t="shared" si="34"/>
        <v>0.1145979577665657</v>
      </c>
      <c r="J748" t="str">
        <f t="shared" si="35"/>
        <v>No</v>
      </c>
    </row>
    <row r="749" spans="1:10" x14ac:dyDescent="0.35">
      <c r="A749" s="21">
        <v>34851</v>
      </c>
      <c r="B749">
        <v>56</v>
      </c>
      <c r="C749" t="s">
        <v>26</v>
      </c>
      <c r="D749" t="s">
        <v>27</v>
      </c>
      <c r="E749" s="5">
        <v>68</v>
      </c>
      <c r="F749" s="18">
        <v>2223</v>
      </c>
      <c r="G749" s="1">
        <f t="shared" si="33"/>
        <v>2135.3399980738727</v>
      </c>
      <c r="H749" s="1" cm="1">
        <f t="array" ref="H749">_xlfn.STDEV.P(_xlfn._xlws.FILTER($F$24:$F$1023,$C$24:$C$1023=C749))</f>
        <v>1395.3152929627063</v>
      </c>
      <c r="I749" s="1">
        <f t="shared" si="34"/>
        <v>6.2824511684378304E-2</v>
      </c>
      <c r="J749" t="str">
        <f t="shared" si="35"/>
        <v>No</v>
      </c>
    </row>
    <row r="750" spans="1:10" x14ac:dyDescent="0.35">
      <c r="A750" s="21">
        <v>34851</v>
      </c>
      <c r="B750">
        <v>62</v>
      </c>
      <c r="C750" t="s">
        <v>30</v>
      </c>
      <c r="D750" t="s">
        <v>31</v>
      </c>
      <c r="E750" s="5">
        <v>68</v>
      </c>
      <c r="F750" s="18">
        <v>3352.4</v>
      </c>
      <c r="G750" s="1">
        <f t="shared" si="33"/>
        <v>2414.047102842831</v>
      </c>
      <c r="H750" s="1" cm="1">
        <f t="array" ref="H750">_xlfn.STDEV.P(_xlfn._xlws.FILTER($F$24:$F$1023,$C$24:$C$1023=C750))</f>
        <v>1727.4559642285269</v>
      </c>
      <c r="I750" s="1">
        <f t="shared" si="34"/>
        <v>0.54319931540265498</v>
      </c>
      <c r="J750" t="str">
        <f t="shared" si="35"/>
        <v>No</v>
      </c>
    </row>
    <row r="751" spans="1:10" x14ac:dyDescent="0.35">
      <c r="A751" s="21">
        <v>34851</v>
      </c>
      <c r="B751">
        <v>47</v>
      </c>
      <c r="C751" t="s">
        <v>72</v>
      </c>
      <c r="D751" t="s">
        <v>31</v>
      </c>
      <c r="E751" s="5">
        <v>67</v>
      </c>
      <c r="F751" s="18">
        <v>517.75</v>
      </c>
      <c r="G751" s="1">
        <f t="shared" si="33"/>
        <v>268.65999991658776</v>
      </c>
      <c r="H751" s="1" cm="1">
        <f t="array" ref="H751">_xlfn.STDEV.P(_xlfn._xlws.FILTER($F$24:$F$1023,$C$24:$C$1023=C751))</f>
        <v>166.8466651792906</v>
      </c>
      <c r="I751" s="1">
        <f t="shared" si="34"/>
        <v>1.4929276519596262</v>
      </c>
      <c r="J751" t="str">
        <f t="shared" si="35"/>
        <v>No</v>
      </c>
    </row>
    <row r="752" spans="1:10" x14ac:dyDescent="0.35">
      <c r="A752" s="21">
        <v>34851</v>
      </c>
      <c r="B752">
        <v>65</v>
      </c>
      <c r="C752" t="s">
        <v>88</v>
      </c>
      <c r="D752" t="s">
        <v>39</v>
      </c>
      <c r="E752" s="5">
        <v>65</v>
      </c>
      <c r="F752" s="18">
        <v>1299.83749898057</v>
      </c>
      <c r="G752" s="1">
        <f t="shared" si="33"/>
        <v>745.99111031804887</v>
      </c>
      <c r="H752" s="1" cm="1">
        <f t="array" ref="H752">_xlfn.STDEV.P(_xlfn._xlws.FILTER($F$24:$F$1023,$C$24:$C$1023=C752))</f>
        <v>419.37425156039581</v>
      </c>
      <c r="I752" s="1">
        <f t="shared" si="34"/>
        <v>1.3206494833714402</v>
      </c>
      <c r="J752" t="str">
        <f t="shared" si="35"/>
        <v>No</v>
      </c>
    </row>
    <row r="753" spans="1:10" x14ac:dyDescent="0.35">
      <c r="A753" s="21">
        <v>34851</v>
      </c>
      <c r="B753">
        <v>43</v>
      </c>
      <c r="C753" t="s">
        <v>105</v>
      </c>
      <c r="D753" t="s">
        <v>34</v>
      </c>
      <c r="E753" s="5">
        <v>64</v>
      </c>
      <c r="F753" s="18">
        <v>2944</v>
      </c>
      <c r="G753" s="1">
        <f t="shared" si="33"/>
        <v>1479.0916657755768</v>
      </c>
      <c r="H753" s="1" cm="1">
        <f t="array" ref="H753">_xlfn.STDEV.P(_xlfn._xlws.FILTER($F$24:$F$1023,$C$24:$C$1023=C753))</f>
        <v>1018.3994924118444</v>
      </c>
      <c r="I753" s="1">
        <f t="shared" si="34"/>
        <v>1.4384417364104587</v>
      </c>
      <c r="J753" t="str">
        <f t="shared" si="35"/>
        <v>No</v>
      </c>
    </row>
    <row r="754" spans="1:10" x14ac:dyDescent="0.35">
      <c r="A754" s="21">
        <v>34851</v>
      </c>
      <c r="B754">
        <v>28</v>
      </c>
      <c r="C754" t="s">
        <v>70</v>
      </c>
      <c r="D754" t="s">
        <v>59</v>
      </c>
      <c r="E754" s="5">
        <v>60</v>
      </c>
      <c r="F754" s="18">
        <v>2462.39999592304</v>
      </c>
      <c r="G754" s="1">
        <f t="shared" si="33"/>
        <v>1256.1973325099534</v>
      </c>
      <c r="H754" s="1" cm="1">
        <f t="array" ref="H754">_xlfn.STDEV.P(_xlfn._xlws.FILTER($F$24:$F$1023,$C$24:$C$1023=C754))</f>
        <v>782.04414020592731</v>
      </c>
      <c r="I754" s="1">
        <f t="shared" si="34"/>
        <v>1.5423715892756005</v>
      </c>
      <c r="J754" t="str">
        <f t="shared" si="35"/>
        <v>No</v>
      </c>
    </row>
    <row r="755" spans="1:10" x14ac:dyDescent="0.35">
      <c r="A755" s="21">
        <v>34851</v>
      </c>
      <c r="B755">
        <v>69</v>
      </c>
      <c r="C755" t="s">
        <v>48</v>
      </c>
      <c r="D755" t="s">
        <v>24</v>
      </c>
      <c r="E755" s="5">
        <v>55</v>
      </c>
      <c r="F755" s="18">
        <v>1772.99999289214</v>
      </c>
      <c r="G755" s="1">
        <f t="shared" si="33"/>
        <v>1357.9971411485737</v>
      </c>
      <c r="H755" s="1" cm="1">
        <f t="array" ref="H755">_xlfn.STDEV.P(_xlfn._xlws.FILTER($F$24:$F$1023,$C$24:$C$1023=C755))</f>
        <v>932.67339638785802</v>
      </c>
      <c r="I755" s="1">
        <f t="shared" si="34"/>
        <v>0.44496053318431389</v>
      </c>
      <c r="J755" t="str">
        <f t="shared" si="35"/>
        <v>No</v>
      </c>
    </row>
    <row r="756" spans="1:10" x14ac:dyDescent="0.35">
      <c r="A756" s="21">
        <v>34852</v>
      </c>
      <c r="B756">
        <v>17</v>
      </c>
      <c r="C756" t="s">
        <v>22</v>
      </c>
      <c r="D756" t="s">
        <v>21</v>
      </c>
      <c r="E756" s="5">
        <v>55</v>
      </c>
      <c r="F756" s="18">
        <v>1866.1499997675401</v>
      </c>
      <c r="G756" s="1">
        <f t="shared" si="33"/>
        <v>1779.6674990854215</v>
      </c>
      <c r="H756" s="1" cm="1">
        <f t="array" ref="H756">_xlfn.STDEV.P(_xlfn._xlws.FILTER($F$24:$F$1023,$C$24:$C$1023=C756))</f>
        <v>1219.2553545735764</v>
      </c>
      <c r="I756" s="1">
        <f t="shared" si="34"/>
        <v>7.0930589197506597E-2</v>
      </c>
      <c r="J756" t="str">
        <f t="shared" si="35"/>
        <v>No</v>
      </c>
    </row>
    <row r="757" spans="1:10" x14ac:dyDescent="0.35">
      <c r="A757" s="21">
        <v>34852</v>
      </c>
      <c r="B757">
        <v>24</v>
      </c>
      <c r="C757" t="s">
        <v>77</v>
      </c>
      <c r="D757" t="s">
        <v>34</v>
      </c>
      <c r="E757" s="5">
        <v>55</v>
      </c>
      <c r="F757" s="18">
        <v>247.5</v>
      </c>
      <c r="G757" s="1">
        <f t="shared" si="33"/>
        <v>241.30406231107165</v>
      </c>
      <c r="H757" s="1" cm="1">
        <f t="array" ref="H757">_xlfn.STDEV.P(_xlfn._xlws.FILTER($F$24:$F$1023,$C$24:$C$1023=C757))</f>
        <v>221.48324568890894</v>
      </c>
      <c r="I757" s="1">
        <f t="shared" si="34"/>
        <v>2.7974746666079867E-2</v>
      </c>
      <c r="J757" t="str">
        <f t="shared" si="35"/>
        <v>No</v>
      </c>
    </row>
    <row r="758" spans="1:10" x14ac:dyDescent="0.35">
      <c r="A758" s="21">
        <v>34855</v>
      </c>
      <c r="B758">
        <v>29</v>
      </c>
      <c r="C758" t="s">
        <v>20</v>
      </c>
      <c r="D758" t="s">
        <v>21</v>
      </c>
      <c r="E758" s="5">
        <v>52</v>
      </c>
      <c r="F758" s="18">
        <v>6362.80599889323</v>
      </c>
      <c r="G758" s="1">
        <f t="shared" si="33"/>
        <v>4187.4594984071273</v>
      </c>
      <c r="H758" s="1" cm="1">
        <f t="array" ref="H758">_xlfn.STDEV.P(_xlfn._xlws.FILTER($F$24:$F$1023,$C$24:$C$1023=C758))</f>
        <v>4172.1296484054001</v>
      </c>
      <c r="I758" s="1">
        <f t="shared" si="34"/>
        <v>0.52139954503032437</v>
      </c>
      <c r="J758" t="str">
        <f t="shared" si="35"/>
        <v>No</v>
      </c>
    </row>
    <row r="759" spans="1:10" x14ac:dyDescent="0.35">
      <c r="A759" s="21">
        <v>34855</v>
      </c>
      <c r="B759">
        <v>8</v>
      </c>
      <c r="C759" t="s">
        <v>106</v>
      </c>
      <c r="D759" t="s">
        <v>39</v>
      </c>
      <c r="E759" s="5">
        <v>50</v>
      </c>
      <c r="F759" s="18">
        <v>2000</v>
      </c>
      <c r="G759" s="1">
        <f t="shared" si="33"/>
        <v>1696.6666656732552</v>
      </c>
      <c r="H759" s="1" cm="1">
        <f t="array" ref="H759">_xlfn.STDEV.P(_xlfn._xlws.FILTER($F$24:$F$1023,$C$24:$C$1023=C759))</f>
        <v>1063.4796143238038</v>
      </c>
      <c r="I759" s="1">
        <f t="shared" si="34"/>
        <v>0.2852272203822302</v>
      </c>
      <c r="J759" t="str">
        <f t="shared" si="35"/>
        <v>No</v>
      </c>
    </row>
    <row r="760" spans="1:10" x14ac:dyDescent="0.35">
      <c r="A760" s="21">
        <v>34855</v>
      </c>
      <c r="B760">
        <v>76</v>
      </c>
      <c r="C760" t="s">
        <v>55</v>
      </c>
      <c r="D760" t="s">
        <v>34</v>
      </c>
      <c r="E760" s="5">
        <v>50</v>
      </c>
      <c r="F760" s="18">
        <v>805.49999624490704</v>
      </c>
      <c r="G760" s="1">
        <f t="shared" si="33"/>
        <v>750.87999908924075</v>
      </c>
      <c r="H760" s="1" cm="1">
        <f t="array" ref="H760">_xlfn.STDEV.P(_xlfn._xlws.FILTER($F$24:$F$1023,$C$24:$C$1023=C760))</f>
        <v>591.87295276549492</v>
      </c>
      <c r="I760" s="1">
        <f t="shared" si="34"/>
        <v>9.2283313336852524E-2</v>
      </c>
      <c r="J760" t="str">
        <f t="shared" si="35"/>
        <v>No</v>
      </c>
    </row>
    <row r="761" spans="1:10" x14ac:dyDescent="0.35">
      <c r="A761" s="21">
        <v>34855</v>
      </c>
      <c r="B761">
        <v>73</v>
      </c>
      <c r="C761" t="s">
        <v>73</v>
      </c>
      <c r="D761" t="s">
        <v>36</v>
      </c>
      <c r="E761" s="5">
        <v>50</v>
      </c>
      <c r="F761" s="18">
        <v>716.24999865889504</v>
      </c>
      <c r="G761" s="1">
        <f t="shared" si="33"/>
        <v>360.6818176535042</v>
      </c>
      <c r="H761" s="1" cm="1">
        <f t="array" ref="H761">_xlfn.STDEV.P(_xlfn._xlws.FILTER($F$24:$F$1023,$C$24:$C$1023=C761))</f>
        <v>217.91303731634622</v>
      </c>
      <c r="I761" s="1">
        <f t="shared" si="34"/>
        <v>1.6316976046238549</v>
      </c>
      <c r="J761" t="str">
        <f t="shared" si="35"/>
        <v>No</v>
      </c>
    </row>
    <row r="762" spans="1:10" x14ac:dyDescent="0.35">
      <c r="A762" s="21">
        <v>34855</v>
      </c>
      <c r="B762">
        <v>26</v>
      </c>
      <c r="C762" t="s">
        <v>41</v>
      </c>
      <c r="D762" t="s">
        <v>31</v>
      </c>
      <c r="E762" s="5">
        <v>45</v>
      </c>
      <c r="F762" s="18">
        <v>1405.35</v>
      </c>
      <c r="G762" s="1">
        <f t="shared" si="33"/>
        <v>1144.2242977664987</v>
      </c>
      <c r="H762" s="1" cm="1">
        <f t="array" ref="H762">_xlfn.STDEV.P(_xlfn._xlws.FILTER($F$24:$F$1023,$C$24:$C$1023=C762))</f>
        <v>593.45127433828816</v>
      </c>
      <c r="I762" s="1">
        <f t="shared" si="34"/>
        <v>0.44001203388544813</v>
      </c>
      <c r="J762" t="str">
        <f t="shared" si="35"/>
        <v>No</v>
      </c>
    </row>
    <row r="763" spans="1:10" x14ac:dyDescent="0.35">
      <c r="A763" s="21">
        <v>34856</v>
      </c>
      <c r="B763">
        <v>36</v>
      </c>
      <c r="C763" t="s">
        <v>45</v>
      </c>
      <c r="D763" t="s">
        <v>36</v>
      </c>
      <c r="E763" s="5">
        <v>45</v>
      </c>
      <c r="F763" s="18">
        <v>855</v>
      </c>
      <c r="G763" s="1">
        <f t="shared" si="33"/>
        <v>624.30647032909519</v>
      </c>
      <c r="H763" s="1" cm="1">
        <f t="array" ref="H763">_xlfn.STDEV.P(_xlfn._xlws.FILTER($F$24:$F$1023,$C$24:$C$1023=C763))</f>
        <v>498.23847143567212</v>
      </c>
      <c r="I763" s="1">
        <f t="shared" si="34"/>
        <v>0.46301829926172167</v>
      </c>
      <c r="J763" t="str">
        <f t="shared" si="35"/>
        <v>No</v>
      </c>
    </row>
    <row r="764" spans="1:10" x14ac:dyDescent="0.35">
      <c r="A764" s="21">
        <v>34856</v>
      </c>
      <c r="B764">
        <v>75</v>
      </c>
      <c r="C764" t="s">
        <v>54</v>
      </c>
      <c r="D764" t="s">
        <v>34</v>
      </c>
      <c r="E764" s="5">
        <v>42</v>
      </c>
      <c r="F764" s="18">
        <v>325.5</v>
      </c>
      <c r="G764" s="1">
        <f t="shared" si="33"/>
        <v>439.66611068484627</v>
      </c>
      <c r="H764" s="1" cm="1">
        <f t="array" ref="H764">_xlfn.STDEV.P(_xlfn._xlws.FILTER($F$24:$F$1023,$C$24:$C$1023=C764))</f>
        <v>403.2691862886133</v>
      </c>
      <c r="I764" s="1">
        <f t="shared" si="34"/>
        <v>-0.28310149787427452</v>
      </c>
      <c r="J764" t="str">
        <f t="shared" si="35"/>
        <v>No</v>
      </c>
    </row>
    <row r="765" spans="1:10" x14ac:dyDescent="0.35">
      <c r="A765" s="21">
        <v>34856</v>
      </c>
      <c r="B765">
        <v>41</v>
      </c>
      <c r="C765" t="s">
        <v>44</v>
      </c>
      <c r="D765" t="s">
        <v>36</v>
      </c>
      <c r="E765" s="5">
        <v>42</v>
      </c>
      <c r="F765" s="18">
        <v>405.3</v>
      </c>
      <c r="G765" s="1">
        <f t="shared" si="33"/>
        <v>421.2029684872478</v>
      </c>
      <c r="H765" s="1" cm="1">
        <f t="array" ref="H765">_xlfn.STDEV.P(_xlfn._xlws.FILTER($F$24:$F$1023,$C$24:$C$1023=C765))</f>
        <v>382.18782718631564</v>
      </c>
      <c r="I765" s="1">
        <f t="shared" si="34"/>
        <v>-4.1610347991264333E-2</v>
      </c>
      <c r="J765" t="str">
        <f t="shared" si="35"/>
        <v>No</v>
      </c>
    </row>
    <row r="766" spans="1:10" x14ac:dyDescent="0.35">
      <c r="A766" s="21">
        <v>34857</v>
      </c>
      <c r="B766">
        <v>46</v>
      </c>
      <c r="C766" t="s">
        <v>64</v>
      </c>
      <c r="D766" t="s">
        <v>36</v>
      </c>
      <c r="E766" s="5">
        <v>42</v>
      </c>
      <c r="F766" s="18">
        <v>504</v>
      </c>
      <c r="G766" s="1">
        <f t="shared" si="33"/>
        <v>364.43999977249348</v>
      </c>
      <c r="H766" s="1" cm="1">
        <f t="array" ref="H766">_xlfn.STDEV.P(_xlfn._xlws.FILTER($F$24:$F$1023,$C$24:$C$1023=C766))</f>
        <v>305.90583899175118</v>
      </c>
      <c r="I766" s="1">
        <f t="shared" si="34"/>
        <v>0.45621881781494789</v>
      </c>
      <c r="J766" t="str">
        <f t="shared" si="35"/>
        <v>No</v>
      </c>
    </row>
    <row r="767" spans="1:10" x14ac:dyDescent="0.35">
      <c r="A767" s="21">
        <v>34857</v>
      </c>
      <c r="B767">
        <v>58</v>
      </c>
      <c r="C767" t="s">
        <v>79</v>
      </c>
      <c r="D767" t="s">
        <v>36</v>
      </c>
      <c r="E767" s="5">
        <v>42</v>
      </c>
      <c r="F767" s="18">
        <v>417.375</v>
      </c>
      <c r="G767" s="1">
        <f t="shared" si="33"/>
        <v>506.01749913915921</v>
      </c>
      <c r="H767" s="1" cm="1">
        <f t="array" ref="H767">_xlfn.STDEV.P(_xlfn._xlws.FILTER($F$24:$F$1023,$C$24:$C$1023=C767))</f>
        <v>311.82880526281502</v>
      </c>
      <c r="I767" s="1">
        <f t="shared" si="34"/>
        <v>-0.28426655152800812</v>
      </c>
      <c r="J767" t="str">
        <f t="shared" si="35"/>
        <v>No</v>
      </c>
    </row>
    <row r="768" spans="1:10" x14ac:dyDescent="0.35">
      <c r="A768" s="21">
        <v>34857</v>
      </c>
      <c r="B768">
        <v>12</v>
      </c>
      <c r="C768" t="s">
        <v>28</v>
      </c>
      <c r="D768" t="s">
        <v>24</v>
      </c>
      <c r="E768" s="5">
        <v>40</v>
      </c>
      <c r="F768" s="18">
        <v>1520</v>
      </c>
      <c r="G768" s="1">
        <f t="shared" si="33"/>
        <v>1446.976664129892</v>
      </c>
      <c r="H768" s="1" cm="1">
        <f t="array" ref="H768">_xlfn.STDEV.P(_xlfn._xlws.FILTER($F$24:$F$1023,$C$24:$C$1023=C768))</f>
        <v>1141.5126723089697</v>
      </c>
      <c r="I768" s="1">
        <f t="shared" si="34"/>
        <v>6.3970674738460534E-2</v>
      </c>
      <c r="J768" t="str">
        <f t="shared" si="35"/>
        <v>No</v>
      </c>
    </row>
    <row r="769" spans="1:10" x14ac:dyDescent="0.35">
      <c r="A769" s="21">
        <v>34858</v>
      </c>
      <c r="B769">
        <v>16</v>
      </c>
      <c r="C769" t="s">
        <v>46</v>
      </c>
      <c r="D769" t="s">
        <v>31</v>
      </c>
      <c r="E769" s="5">
        <v>40</v>
      </c>
      <c r="F769" s="18">
        <v>698</v>
      </c>
      <c r="G769" s="1">
        <f t="shared" si="33"/>
        <v>865.92170914875146</v>
      </c>
      <c r="H769" s="1" cm="1">
        <f t="array" ref="H769">_xlfn.STDEV.P(_xlfn._xlws.FILTER($F$24:$F$1023,$C$24:$C$1023=C769))</f>
        <v>598.41848250523049</v>
      </c>
      <c r="I769" s="1">
        <f t="shared" si="34"/>
        <v>-0.28060916241383593</v>
      </c>
      <c r="J769" t="str">
        <f t="shared" si="35"/>
        <v>No</v>
      </c>
    </row>
    <row r="770" spans="1:10" x14ac:dyDescent="0.35">
      <c r="A770" s="21">
        <v>34858</v>
      </c>
      <c r="B770">
        <v>57</v>
      </c>
      <c r="C770" t="s">
        <v>76</v>
      </c>
      <c r="D770" t="s">
        <v>27</v>
      </c>
      <c r="E770" s="5">
        <v>40</v>
      </c>
      <c r="F770" s="18">
        <v>780</v>
      </c>
      <c r="G770" s="1">
        <f t="shared" si="33"/>
        <v>449.84999991059226</v>
      </c>
      <c r="H770" s="1" cm="1">
        <f t="array" ref="H770">_xlfn.STDEV.P(_xlfn._xlws.FILTER($F$24:$F$1023,$C$24:$C$1023=C770))</f>
        <v>362.8341563356899</v>
      </c>
      <c r="I770" s="1">
        <f t="shared" si="34"/>
        <v>0.90991984719309849</v>
      </c>
      <c r="J770" t="str">
        <f t="shared" si="35"/>
        <v>No</v>
      </c>
    </row>
    <row r="771" spans="1:10" x14ac:dyDescent="0.35">
      <c r="A771" s="21">
        <v>34858</v>
      </c>
      <c r="B771">
        <v>2</v>
      </c>
      <c r="C771" t="s">
        <v>33</v>
      </c>
      <c r="D771" t="s">
        <v>34</v>
      </c>
      <c r="E771" s="5">
        <v>38</v>
      </c>
      <c r="F771" s="18">
        <v>579.5</v>
      </c>
      <c r="G771" s="1">
        <f t="shared" si="33"/>
        <v>816.2273323205095</v>
      </c>
      <c r="H771" s="1" cm="1">
        <f t="array" ref="H771">_xlfn.STDEV.P(_xlfn._xlws.FILTER($F$24:$F$1023,$C$24:$C$1023=C771))</f>
        <v>492.60978417435473</v>
      </c>
      <c r="I771" s="1">
        <f t="shared" si="34"/>
        <v>-0.48055751210317421</v>
      </c>
      <c r="J771" t="str">
        <f t="shared" si="35"/>
        <v>No</v>
      </c>
    </row>
    <row r="772" spans="1:10" x14ac:dyDescent="0.35">
      <c r="A772" s="21">
        <v>34858</v>
      </c>
      <c r="B772">
        <v>21</v>
      </c>
      <c r="C772" t="s">
        <v>90</v>
      </c>
      <c r="D772" t="s">
        <v>31</v>
      </c>
      <c r="E772" s="5">
        <v>37</v>
      </c>
      <c r="F772" s="18">
        <v>353.99999976158102</v>
      </c>
      <c r="G772" s="1">
        <f t="shared" si="33"/>
        <v>475.82352889022366</v>
      </c>
      <c r="H772" s="1" cm="1">
        <f t="array" ref="H772">_xlfn.STDEV.P(_xlfn._xlws.FILTER($F$24:$F$1023,$C$24:$C$1023=C772))</f>
        <v>381.12221783193922</v>
      </c>
      <c r="I772" s="1">
        <f t="shared" si="34"/>
        <v>-0.3196442595806952</v>
      </c>
      <c r="J772" t="str">
        <f t="shared" si="35"/>
        <v>No</v>
      </c>
    </row>
    <row r="773" spans="1:10" x14ac:dyDescent="0.35">
      <c r="A773" s="21">
        <v>34858</v>
      </c>
      <c r="B773">
        <v>51</v>
      </c>
      <c r="C773" t="s">
        <v>66</v>
      </c>
      <c r="D773" t="s">
        <v>59</v>
      </c>
      <c r="E773" s="5">
        <v>35</v>
      </c>
      <c r="F773" s="18">
        <v>1855</v>
      </c>
      <c r="G773" s="1">
        <f t="shared" si="33"/>
        <v>2098.0933303059123</v>
      </c>
      <c r="H773" s="1" cm="1">
        <f t="array" ref="H773">_xlfn.STDEV.P(_xlfn._xlws.FILTER($F$24:$F$1023,$C$24:$C$1023=C773))</f>
        <v>2225.901859393276</v>
      </c>
      <c r="I773" s="1">
        <f t="shared" si="34"/>
        <v>-0.10921116278332836</v>
      </c>
      <c r="J773" t="str">
        <f t="shared" si="35"/>
        <v>No</v>
      </c>
    </row>
    <row r="774" spans="1:10" x14ac:dyDescent="0.35">
      <c r="A774" s="21">
        <v>34859</v>
      </c>
      <c r="B774">
        <v>77</v>
      </c>
      <c r="C774" t="s">
        <v>107</v>
      </c>
      <c r="D774" t="s">
        <v>39</v>
      </c>
      <c r="E774" s="5">
        <v>30</v>
      </c>
      <c r="F774" s="18">
        <v>292.5</v>
      </c>
      <c r="G774" s="1">
        <f t="shared" si="33"/>
        <v>384.04888867214282</v>
      </c>
      <c r="H774" s="1" cm="1">
        <f t="array" ref="H774">_xlfn.STDEV.P(_xlfn._xlws.FILTER($F$24:$F$1023,$C$24:$C$1023=C774))</f>
        <v>285.48397450413245</v>
      </c>
      <c r="I774" s="1">
        <f t="shared" si="34"/>
        <v>-0.32067960673154222</v>
      </c>
      <c r="J774" t="str">
        <f t="shared" si="35"/>
        <v>No</v>
      </c>
    </row>
    <row r="775" spans="1:10" x14ac:dyDescent="0.35">
      <c r="A775" s="21">
        <v>34859</v>
      </c>
      <c r="B775">
        <v>35</v>
      </c>
      <c r="C775" t="s">
        <v>49</v>
      </c>
      <c r="D775" t="s">
        <v>34</v>
      </c>
      <c r="E775" s="5">
        <v>30</v>
      </c>
      <c r="F775" s="18">
        <v>499.5</v>
      </c>
      <c r="G775" s="1">
        <f t="shared" si="33"/>
        <v>668.4187490662548</v>
      </c>
      <c r="H775" s="1" cm="1">
        <f t="array" ref="H775">_xlfn.STDEV.P(_xlfn._xlws.FILTER($F$24:$F$1023,$C$24:$C$1023=C775))</f>
        <v>399.80502094786851</v>
      </c>
      <c r="I775" s="1">
        <f t="shared" si="34"/>
        <v>-0.42250282066437705</v>
      </c>
      <c r="J775" t="str">
        <f t="shared" si="35"/>
        <v>No</v>
      </c>
    </row>
    <row r="776" spans="1:10" x14ac:dyDescent="0.35">
      <c r="A776" s="21">
        <v>34862</v>
      </c>
      <c r="B776">
        <v>34</v>
      </c>
      <c r="C776" t="s">
        <v>69</v>
      </c>
      <c r="D776" t="s">
        <v>34</v>
      </c>
      <c r="E776" s="5">
        <v>26</v>
      </c>
      <c r="F776" s="18">
        <v>330.39999949932098</v>
      </c>
      <c r="G776" s="1">
        <f t="shared" si="33"/>
        <v>270.78333320468647</v>
      </c>
      <c r="H776" s="1" cm="1">
        <f t="array" ref="H776">_xlfn.STDEV.P(_xlfn._xlws.FILTER($F$24:$F$1023,$C$24:$C$1023=C776))</f>
        <v>154.73057137866886</v>
      </c>
      <c r="I776" s="1">
        <f t="shared" si="34"/>
        <v>0.38529338942810409</v>
      </c>
      <c r="J776" t="str">
        <f t="shared" si="35"/>
        <v>No</v>
      </c>
    </row>
    <row r="777" spans="1:10" x14ac:dyDescent="0.35">
      <c r="A777" s="21">
        <v>34862</v>
      </c>
      <c r="B777">
        <v>19</v>
      </c>
      <c r="C777" t="s">
        <v>71</v>
      </c>
      <c r="D777" t="s">
        <v>31</v>
      </c>
      <c r="E777" s="5">
        <v>24</v>
      </c>
      <c r="F777" s="18">
        <v>204.7</v>
      </c>
      <c r="G777" s="1">
        <f t="shared" si="33"/>
        <v>298.22799978693308</v>
      </c>
      <c r="H777" s="1" cm="1">
        <f t="array" ref="H777">_xlfn.STDEV.P(_xlfn._xlws.FILTER($F$24:$F$1023,$C$24:$C$1023=C777))</f>
        <v>171.84695600806512</v>
      </c>
      <c r="I777" s="1">
        <f t="shared" si="34"/>
        <v>-0.54425171070556311</v>
      </c>
      <c r="J777" t="str">
        <f t="shared" si="35"/>
        <v>No</v>
      </c>
    </row>
    <row r="778" spans="1:10" x14ac:dyDescent="0.35">
      <c r="A778" s="21">
        <v>34862</v>
      </c>
      <c r="B778">
        <v>48</v>
      </c>
      <c r="C778" t="s">
        <v>95</v>
      </c>
      <c r="D778" t="s">
        <v>31</v>
      </c>
      <c r="E778" s="5">
        <v>24</v>
      </c>
      <c r="F778" s="18">
        <v>306</v>
      </c>
      <c r="G778" s="1">
        <f t="shared" si="33"/>
        <v>228.11874894238997</v>
      </c>
      <c r="H778" s="1" cm="1">
        <f t="array" ref="H778">_xlfn.STDEV.P(_xlfn._xlws.FILTER($F$24:$F$1023,$C$24:$C$1023=C778))</f>
        <v>185.91202734618778</v>
      </c>
      <c r="I778" s="1">
        <f t="shared" si="34"/>
        <v>0.41891453807120793</v>
      </c>
      <c r="J778" t="str">
        <f t="shared" si="35"/>
        <v>No</v>
      </c>
    </row>
    <row r="779" spans="1:10" x14ac:dyDescent="0.35">
      <c r="A779" s="21">
        <v>34862</v>
      </c>
      <c r="B779">
        <v>55</v>
      </c>
      <c r="C779" t="s">
        <v>32</v>
      </c>
      <c r="D779" t="s">
        <v>21</v>
      </c>
      <c r="E779" s="5">
        <v>21</v>
      </c>
      <c r="F779" s="18">
        <v>504</v>
      </c>
      <c r="G779" s="1">
        <f t="shared" si="33"/>
        <v>741.52941061924435</v>
      </c>
      <c r="H779" s="1" cm="1">
        <f t="array" ref="H779">_xlfn.STDEV.P(_xlfn._xlws.FILTER($F$24:$F$1023,$C$24:$C$1023=C779))</f>
        <v>751.70781810256221</v>
      </c>
      <c r="I779" s="1">
        <f t="shared" si="34"/>
        <v>-0.3159863512113108</v>
      </c>
      <c r="J779" t="str">
        <f t="shared" si="35"/>
        <v>No</v>
      </c>
    </row>
    <row r="780" spans="1:10" x14ac:dyDescent="0.35">
      <c r="A780" s="21">
        <v>34862</v>
      </c>
      <c r="B780">
        <v>63</v>
      </c>
      <c r="C780" t="s">
        <v>38</v>
      </c>
      <c r="D780" t="s">
        <v>39</v>
      </c>
      <c r="E780" s="5">
        <v>20</v>
      </c>
      <c r="F780" s="18">
        <v>878</v>
      </c>
      <c r="G780" s="1">
        <f t="shared" si="33"/>
        <v>1024.7794979286186</v>
      </c>
      <c r="H780" s="1" cm="1">
        <f t="array" ref="H780">_xlfn.STDEV.P(_xlfn._xlws.FILTER($F$24:$F$1023,$C$24:$C$1023=C780))</f>
        <v>717.93040392797047</v>
      </c>
      <c r="I780" s="1">
        <f t="shared" si="34"/>
        <v>-0.20444808734321959</v>
      </c>
      <c r="J780" t="str">
        <f t="shared" si="35"/>
        <v>No</v>
      </c>
    </row>
    <row r="781" spans="1:10" x14ac:dyDescent="0.35">
      <c r="A781" s="21">
        <v>34862</v>
      </c>
      <c r="B781">
        <v>11</v>
      </c>
      <c r="C781" t="s">
        <v>92</v>
      </c>
      <c r="D781" t="s">
        <v>24</v>
      </c>
      <c r="E781" s="5">
        <v>15</v>
      </c>
      <c r="F781" s="18">
        <v>315</v>
      </c>
      <c r="G781" s="1">
        <f t="shared" si="33"/>
        <v>713.50124924937177</v>
      </c>
      <c r="H781" s="1" cm="1">
        <f t="array" ref="H781">_xlfn.STDEV.P(_xlfn._xlws.FILTER($F$24:$F$1023,$C$24:$C$1023=C781))</f>
        <v>610.84195483862857</v>
      </c>
      <c r="I781" s="1">
        <f t="shared" si="34"/>
        <v>-0.65238028608340648</v>
      </c>
      <c r="J781" t="str">
        <f t="shared" si="35"/>
        <v>No</v>
      </c>
    </row>
    <row r="782" spans="1:10" x14ac:dyDescent="0.35">
      <c r="A782" s="21">
        <v>34863</v>
      </c>
      <c r="B782">
        <v>61</v>
      </c>
      <c r="C782" t="s">
        <v>47</v>
      </c>
      <c r="D782" t="s">
        <v>39</v>
      </c>
      <c r="E782" s="5">
        <v>15</v>
      </c>
      <c r="F782" s="18">
        <v>427.5</v>
      </c>
      <c r="G782" s="1">
        <f t="shared" si="33"/>
        <v>1006.5681796252716</v>
      </c>
      <c r="H782" s="1" cm="1">
        <f t="array" ref="H782">_xlfn.STDEV.P(_xlfn._xlws.FILTER($F$24:$F$1023,$C$24:$C$1023=C782))</f>
        <v>725.97059881034181</v>
      </c>
      <c r="I782" s="1">
        <f t="shared" si="34"/>
        <v>-0.79764687519604605</v>
      </c>
      <c r="J782" t="str">
        <f t="shared" si="35"/>
        <v>No</v>
      </c>
    </row>
    <row r="783" spans="1:10" x14ac:dyDescent="0.35">
      <c r="A783" s="21">
        <v>34863</v>
      </c>
      <c r="B783">
        <v>18</v>
      </c>
      <c r="C783" t="s">
        <v>97</v>
      </c>
      <c r="D783" t="s">
        <v>36</v>
      </c>
      <c r="E783" s="5">
        <v>12</v>
      </c>
      <c r="F783" s="18">
        <v>562.5</v>
      </c>
      <c r="G783" s="1">
        <f t="shared" si="33"/>
        <v>1806.0267836188079</v>
      </c>
      <c r="H783" s="1" cm="1">
        <f t="array" ref="H783">_xlfn.STDEV.P(_xlfn._xlws.FILTER($F$24:$F$1023,$C$24:$C$1023=C783))</f>
        <v>1173.8753546398934</v>
      </c>
      <c r="I783" s="1">
        <f t="shared" si="34"/>
        <v>-1.0593346037154696</v>
      </c>
      <c r="J783" t="str">
        <f t="shared" si="35"/>
        <v>No</v>
      </c>
    </row>
    <row r="784" spans="1:10" x14ac:dyDescent="0.35">
      <c r="A784" s="21">
        <v>34863</v>
      </c>
      <c r="B784">
        <v>60</v>
      </c>
      <c r="C784" t="s">
        <v>29</v>
      </c>
      <c r="D784" t="s">
        <v>24</v>
      </c>
      <c r="E784" s="5">
        <v>10</v>
      </c>
      <c r="F784" s="18">
        <v>340</v>
      </c>
      <c r="G784" s="1">
        <f t="shared" si="33"/>
        <v>2231.0799975946534</v>
      </c>
      <c r="H784" s="1" cm="1">
        <f t="array" ref="H784">_xlfn.STDEV.P(_xlfn._xlws.FILTER($F$24:$F$1023,$C$24:$C$1023=C784))</f>
        <v>1423.878216599516</v>
      </c>
      <c r="I784" s="1">
        <f t="shared" si="34"/>
        <v>-1.3281191997661861</v>
      </c>
      <c r="J784" t="str">
        <f t="shared" si="35"/>
        <v>No</v>
      </c>
    </row>
    <row r="785" spans="1:10" x14ac:dyDescent="0.35">
      <c r="A785" s="21">
        <v>34863</v>
      </c>
      <c r="B785">
        <v>3</v>
      </c>
      <c r="C785" t="s">
        <v>98</v>
      </c>
      <c r="D785" t="s">
        <v>39</v>
      </c>
      <c r="E785" s="5">
        <v>6</v>
      </c>
      <c r="F785" s="18">
        <v>60</v>
      </c>
      <c r="G785" s="1">
        <f t="shared" si="33"/>
        <v>305.99999994039524</v>
      </c>
      <c r="H785" s="1" cm="1">
        <f t="array" ref="H785">_xlfn.STDEV.P(_xlfn._xlws.FILTER($F$24:$F$1023,$C$24:$C$1023=C785))</f>
        <v>229.809583049472</v>
      </c>
      <c r="I785" s="1">
        <f t="shared" si="34"/>
        <v>-1.0704514436521033</v>
      </c>
      <c r="J785" t="str">
        <f t="shared" si="35"/>
        <v>No</v>
      </c>
    </row>
    <row r="786" spans="1:10" x14ac:dyDescent="0.35">
      <c r="A786" s="21">
        <v>34864</v>
      </c>
      <c r="B786">
        <v>4</v>
      </c>
      <c r="C786" t="s">
        <v>109</v>
      </c>
      <c r="D786" t="s">
        <v>39</v>
      </c>
      <c r="E786" s="5">
        <v>6</v>
      </c>
      <c r="F786" s="18">
        <v>132</v>
      </c>
      <c r="G786" s="1">
        <f t="shared" si="33"/>
        <v>617.1846144339205</v>
      </c>
      <c r="H786" s="1" cm="1">
        <f t="array" ref="H786">_xlfn.STDEV.P(_xlfn._xlws.FILTER($F$24:$F$1023,$C$24:$C$1023=C786))</f>
        <v>473.65228855534355</v>
      </c>
      <c r="I786" s="1">
        <f t="shared" si="34"/>
        <v>-1.0243476621083178</v>
      </c>
      <c r="J786" t="str">
        <f t="shared" si="35"/>
        <v>No</v>
      </c>
    </row>
    <row r="787" spans="1:10" x14ac:dyDescent="0.35">
      <c r="A787" s="21">
        <v>34864</v>
      </c>
      <c r="B787">
        <v>9</v>
      </c>
      <c r="C787" t="s">
        <v>108</v>
      </c>
      <c r="D787" t="s">
        <v>21</v>
      </c>
      <c r="E787" s="5">
        <v>6</v>
      </c>
      <c r="F787" s="18">
        <v>582</v>
      </c>
      <c r="G787" s="1">
        <f t="shared" si="33"/>
        <v>1445.2999976873359</v>
      </c>
      <c r="H787" s="1" cm="1">
        <f t="array" ref="H787">_xlfn.STDEV.P(_xlfn._xlws.FILTER($F$24:$F$1023,$C$24:$C$1023=C787))</f>
        <v>1174.8778389736819</v>
      </c>
      <c r="I787" s="1">
        <f t="shared" si="34"/>
        <v>-0.73479979709335075</v>
      </c>
      <c r="J787" t="str">
        <f t="shared" si="35"/>
        <v>No</v>
      </c>
    </row>
    <row r="788" spans="1:10" x14ac:dyDescent="0.35">
      <c r="A788" s="21">
        <v>34864</v>
      </c>
      <c r="B788">
        <v>5</v>
      </c>
      <c r="C788" t="s">
        <v>51</v>
      </c>
      <c r="D788" t="s">
        <v>39</v>
      </c>
      <c r="E788" s="5">
        <v>4</v>
      </c>
      <c r="F788" s="18">
        <v>85.4</v>
      </c>
      <c r="G788" s="1">
        <f t="shared" si="33"/>
        <v>490.88749927027669</v>
      </c>
      <c r="H788" s="1" cm="1">
        <f t="array" ref="H788">_xlfn.STDEV.P(_xlfn._xlws.FILTER($F$24:$F$1023,$C$24:$C$1023=C788))</f>
        <v>306.30803410413256</v>
      </c>
      <c r="I788" s="1">
        <f t="shared" si="34"/>
        <v>-1.3237899569177707</v>
      </c>
      <c r="J788" t="str">
        <f t="shared" si="35"/>
        <v>No</v>
      </c>
    </row>
    <row r="789" spans="1:10" x14ac:dyDescent="0.35">
      <c r="A789" s="21">
        <v>34864</v>
      </c>
      <c r="B789">
        <v>32</v>
      </c>
      <c r="C789" t="s">
        <v>100</v>
      </c>
      <c r="D789" t="s">
        <v>24</v>
      </c>
      <c r="E789" s="5">
        <v>4</v>
      </c>
      <c r="F789" s="18">
        <v>128</v>
      </c>
      <c r="G789" s="1">
        <f t="shared" si="33"/>
        <v>466.81599877357382</v>
      </c>
      <c r="H789" s="1" cm="1">
        <f t="array" ref="H789">_xlfn.STDEV.P(_xlfn._xlws.FILTER($F$24:$F$1023,$C$24:$C$1023=C789))</f>
        <v>375.91403275144347</v>
      </c>
      <c r="I789" s="1">
        <f t="shared" si="34"/>
        <v>-0.90131245246064251</v>
      </c>
      <c r="J789" t="str">
        <f t="shared" si="35"/>
        <v>No</v>
      </c>
    </row>
    <row r="790" spans="1:10" x14ac:dyDescent="0.35">
      <c r="A790" s="21">
        <v>34864</v>
      </c>
      <c r="B790">
        <v>30</v>
      </c>
      <c r="C790" t="s">
        <v>91</v>
      </c>
      <c r="D790" t="s">
        <v>36</v>
      </c>
      <c r="E790" s="5">
        <v>3</v>
      </c>
      <c r="F790" s="18">
        <v>58.252499999999998</v>
      </c>
      <c r="G790" s="1">
        <f t="shared" si="33"/>
        <v>675.31041632147446</v>
      </c>
      <c r="H790" s="1" cm="1">
        <f t="array" ref="H790">_xlfn.STDEV.P(_xlfn._xlws.FILTER($F$24:$F$1023,$C$24:$C$1023=C790))</f>
        <v>680.80599476123814</v>
      </c>
      <c r="I790" s="1">
        <f t="shared" si="34"/>
        <v>-0.90636381152589529</v>
      </c>
      <c r="J790" t="str">
        <f t="shared" si="35"/>
        <v>No</v>
      </c>
    </row>
    <row r="791" spans="1:10" x14ac:dyDescent="0.35">
      <c r="A791" s="21">
        <v>34864</v>
      </c>
      <c r="B791">
        <v>69</v>
      </c>
      <c r="C791" t="s">
        <v>48</v>
      </c>
      <c r="D791" t="s">
        <v>24</v>
      </c>
      <c r="E791" s="5">
        <v>118</v>
      </c>
      <c r="F791" s="18">
        <v>3878.9999978542301</v>
      </c>
      <c r="G791" s="1">
        <f t="shared" si="33"/>
        <v>1357.9971411485737</v>
      </c>
      <c r="H791" s="1" cm="1">
        <f t="array" ref="H791">_xlfn.STDEV.P(_xlfn._xlws.FILTER($F$24:$F$1023,$C$24:$C$1023=C791))</f>
        <v>932.67339638785802</v>
      </c>
      <c r="I791" s="1">
        <f t="shared" si="34"/>
        <v>2.702985703751414</v>
      </c>
      <c r="J791" t="str">
        <f t="shared" si="35"/>
        <v>No</v>
      </c>
    </row>
    <row r="792" spans="1:10" x14ac:dyDescent="0.35">
      <c r="A792" s="21">
        <v>34864</v>
      </c>
      <c r="B792">
        <v>52</v>
      </c>
      <c r="C792" t="s">
        <v>122</v>
      </c>
      <c r="D792" t="s">
        <v>27</v>
      </c>
      <c r="E792" s="5">
        <v>107</v>
      </c>
      <c r="F792" s="18">
        <v>749</v>
      </c>
      <c r="G792" s="1">
        <f t="shared" ref="G792:G855" si="36">AVERAGEIFS($F$24:$F$1023,$C$24:$C$1023,C792)</f>
        <v>221.63749993524189</v>
      </c>
      <c r="H792" s="1" cm="1">
        <f t="array" ref="H792">_xlfn.STDEV.P(_xlfn._xlws.FILTER($F$24:$F$1023,$C$24:$C$1023=C792))</f>
        <v>230.78942345648602</v>
      </c>
      <c r="I792" s="1">
        <f t="shared" ref="I792:I855" si="37">(F792-G792)/H792</f>
        <v>2.2850375557361242</v>
      </c>
      <c r="J792" t="str">
        <f t="shared" ref="J792:J855" si="38">IF(ABS(I792)&gt;3,"Yes","No")</f>
        <v>No</v>
      </c>
    </row>
    <row r="793" spans="1:10" x14ac:dyDescent="0.35">
      <c r="A793" s="21">
        <v>34864</v>
      </c>
      <c r="B793">
        <v>40</v>
      </c>
      <c r="C793" t="s">
        <v>50</v>
      </c>
      <c r="D793" t="s">
        <v>36</v>
      </c>
      <c r="E793" s="5">
        <v>99</v>
      </c>
      <c r="F793" s="18">
        <v>1637.5999972581801</v>
      </c>
      <c r="G793" s="1">
        <f t="shared" si="36"/>
        <v>966.97823429668517</v>
      </c>
      <c r="H793" s="1" cm="1">
        <f t="array" ref="H793">_xlfn.STDEV.P(_xlfn._xlws.FILTER($F$24:$F$1023,$C$24:$C$1023=C793))</f>
        <v>690.30358265436666</v>
      </c>
      <c r="I793" s="1">
        <f t="shared" si="37"/>
        <v>0.9714881681227977</v>
      </c>
      <c r="J793" t="str">
        <f t="shared" si="38"/>
        <v>No</v>
      </c>
    </row>
    <row r="794" spans="1:10" x14ac:dyDescent="0.35">
      <c r="A794" s="21">
        <v>34865</v>
      </c>
      <c r="B794">
        <v>56</v>
      </c>
      <c r="C794" t="s">
        <v>26</v>
      </c>
      <c r="D794" t="s">
        <v>27</v>
      </c>
      <c r="E794" s="5">
        <v>97</v>
      </c>
      <c r="F794" s="18">
        <v>3275.5999981313898</v>
      </c>
      <c r="G794" s="1">
        <f t="shared" si="36"/>
        <v>2135.3399980738727</v>
      </c>
      <c r="H794" s="1" cm="1">
        <f t="array" ref="H794">_xlfn.STDEV.P(_xlfn._xlws.FILTER($F$24:$F$1023,$C$24:$C$1023=C794))</f>
        <v>1395.3152929627063</v>
      </c>
      <c r="I794" s="1">
        <f t="shared" si="37"/>
        <v>0.81720597904175185</v>
      </c>
      <c r="J794" t="str">
        <f t="shared" si="38"/>
        <v>No</v>
      </c>
    </row>
    <row r="795" spans="1:10" x14ac:dyDescent="0.35">
      <c r="A795" s="21">
        <v>34865</v>
      </c>
      <c r="B795">
        <v>59</v>
      </c>
      <c r="C795" t="s">
        <v>23</v>
      </c>
      <c r="D795" t="s">
        <v>24</v>
      </c>
      <c r="E795" s="5">
        <v>93</v>
      </c>
      <c r="F795" s="18">
        <v>4881.2499913945703</v>
      </c>
      <c r="G795" s="1">
        <f t="shared" si="36"/>
        <v>3036.1222172315302</v>
      </c>
      <c r="H795" s="1" cm="1">
        <f t="array" ref="H795">_xlfn.STDEV.P(_xlfn._xlws.FILTER($F$24:$F$1023,$C$24:$C$1023=C795))</f>
        <v>1907.6459461251163</v>
      </c>
      <c r="I795" s="1">
        <f t="shared" si="37"/>
        <v>0.96722758115096485</v>
      </c>
      <c r="J795" t="str">
        <f t="shared" si="38"/>
        <v>No</v>
      </c>
    </row>
    <row r="796" spans="1:10" x14ac:dyDescent="0.35">
      <c r="A796" s="21">
        <v>34866</v>
      </c>
      <c r="B796">
        <v>45</v>
      </c>
      <c r="C796" t="s">
        <v>60</v>
      </c>
      <c r="D796" t="s">
        <v>36</v>
      </c>
      <c r="E796" s="5">
        <v>84</v>
      </c>
      <c r="F796" s="18">
        <v>664.99999660253502</v>
      </c>
      <c r="G796" s="1">
        <f t="shared" si="36"/>
        <v>386.31749890502516</v>
      </c>
      <c r="H796" s="1" cm="1">
        <f t="array" ref="H796">_xlfn.STDEV.P(_xlfn._xlws.FILTER($F$24:$F$1023,$C$24:$C$1023=C796))</f>
        <v>312.21139977696515</v>
      </c>
      <c r="I796" s="1">
        <f t="shared" si="37"/>
        <v>0.8926083349185604</v>
      </c>
      <c r="J796" t="str">
        <f t="shared" si="38"/>
        <v>No</v>
      </c>
    </row>
    <row r="797" spans="1:10" x14ac:dyDescent="0.35">
      <c r="A797" s="21">
        <v>34866</v>
      </c>
      <c r="B797">
        <v>21</v>
      </c>
      <c r="C797" t="s">
        <v>90</v>
      </c>
      <c r="D797" t="s">
        <v>31</v>
      </c>
      <c r="E797" s="5">
        <v>70</v>
      </c>
      <c r="F797" s="18">
        <v>679.99999970197598</v>
      </c>
      <c r="G797" s="1">
        <f t="shared" si="36"/>
        <v>475.82352889022366</v>
      </c>
      <c r="H797" s="1" cm="1">
        <f t="array" ref="H797">_xlfn.STDEV.P(_xlfn._xlws.FILTER($F$24:$F$1023,$C$24:$C$1023=C797))</f>
        <v>381.12221783193922</v>
      </c>
      <c r="I797" s="1">
        <f t="shared" si="37"/>
        <v>0.53572439826057738</v>
      </c>
      <c r="J797" t="str">
        <f t="shared" si="38"/>
        <v>No</v>
      </c>
    </row>
    <row r="798" spans="1:10" x14ac:dyDescent="0.35">
      <c r="A798" s="21">
        <v>34866</v>
      </c>
      <c r="B798">
        <v>60</v>
      </c>
      <c r="C798" t="s">
        <v>29</v>
      </c>
      <c r="D798" t="s">
        <v>24</v>
      </c>
      <c r="E798" s="5">
        <v>65</v>
      </c>
      <c r="F798" s="18">
        <v>2210</v>
      </c>
      <c r="G798" s="1">
        <f t="shared" si="36"/>
        <v>2231.0799975946534</v>
      </c>
      <c r="H798" s="1" cm="1">
        <f t="array" ref="H798">_xlfn.STDEV.P(_xlfn._xlws.FILTER($F$24:$F$1023,$C$24:$C$1023=C798))</f>
        <v>1423.878216599516</v>
      </c>
      <c r="I798" s="1">
        <f t="shared" si="37"/>
        <v>-1.4804635220135823E-2</v>
      </c>
      <c r="J798" t="str">
        <f t="shared" si="38"/>
        <v>No</v>
      </c>
    </row>
    <row r="799" spans="1:10" x14ac:dyDescent="0.35">
      <c r="A799" s="21">
        <v>34866</v>
      </c>
      <c r="B799">
        <v>30</v>
      </c>
      <c r="C799" t="s">
        <v>91</v>
      </c>
      <c r="D799" t="s">
        <v>36</v>
      </c>
      <c r="E799" s="5">
        <v>60</v>
      </c>
      <c r="F799" s="18">
        <v>1553.4</v>
      </c>
      <c r="G799" s="1">
        <f t="shared" si="36"/>
        <v>675.31041632147446</v>
      </c>
      <c r="H799" s="1" cm="1">
        <f t="array" ref="H799">_xlfn.STDEV.P(_xlfn._xlws.FILTER($F$24:$F$1023,$C$24:$C$1023=C799))</f>
        <v>680.80599476123814</v>
      </c>
      <c r="I799" s="1">
        <f t="shared" si="37"/>
        <v>1.2897794532295148</v>
      </c>
      <c r="J799" t="str">
        <f t="shared" si="38"/>
        <v>No</v>
      </c>
    </row>
    <row r="800" spans="1:10" x14ac:dyDescent="0.35">
      <c r="A800" s="21">
        <v>34869</v>
      </c>
      <c r="B800">
        <v>50</v>
      </c>
      <c r="C800" t="s">
        <v>99</v>
      </c>
      <c r="D800" t="s">
        <v>31</v>
      </c>
      <c r="E800" s="5">
        <v>60</v>
      </c>
      <c r="F800" s="18">
        <v>942.49999951571203</v>
      </c>
      <c r="G800" s="1">
        <f t="shared" si="36"/>
        <v>423.98958315374313</v>
      </c>
      <c r="H800" s="1" cm="1">
        <f t="array" ref="H800">_xlfn.STDEV.P(_xlfn._xlws.FILTER($F$24:$F$1023,$C$24:$C$1023=C800))</f>
        <v>259.32645221818893</v>
      </c>
      <c r="I800" s="1">
        <f t="shared" si="37"/>
        <v>1.999450545545238</v>
      </c>
      <c r="J800" t="str">
        <f t="shared" si="38"/>
        <v>No</v>
      </c>
    </row>
    <row r="801" spans="1:10" x14ac:dyDescent="0.35">
      <c r="A801" s="21">
        <v>34869</v>
      </c>
      <c r="B801">
        <v>41</v>
      </c>
      <c r="C801" t="s">
        <v>44</v>
      </c>
      <c r="D801" t="s">
        <v>36</v>
      </c>
      <c r="E801" s="5">
        <v>59</v>
      </c>
      <c r="F801" s="18">
        <v>569.35</v>
      </c>
      <c r="G801" s="1">
        <f t="shared" si="36"/>
        <v>421.2029684872478</v>
      </c>
      <c r="H801" s="1" cm="1">
        <f t="array" ref="H801">_xlfn.STDEV.P(_xlfn._xlws.FILTER($F$24:$F$1023,$C$24:$C$1023=C801))</f>
        <v>382.18782718631564</v>
      </c>
      <c r="I801" s="1">
        <f t="shared" si="37"/>
        <v>0.3876288593580216</v>
      </c>
      <c r="J801" t="str">
        <f t="shared" si="38"/>
        <v>No</v>
      </c>
    </row>
    <row r="802" spans="1:10" x14ac:dyDescent="0.35">
      <c r="A802" s="21">
        <v>34869</v>
      </c>
      <c r="B802">
        <v>1</v>
      </c>
      <c r="C802" t="s">
        <v>43</v>
      </c>
      <c r="D802" t="s">
        <v>34</v>
      </c>
      <c r="E802" s="5">
        <v>58</v>
      </c>
      <c r="F802" s="18">
        <v>1044</v>
      </c>
      <c r="G802" s="1">
        <f t="shared" si="36"/>
        <v>616.4399990344034</v>
      </c>
      <c r="H802" s="1" cm="1">
        <f t="array" ref="H802">_xlfn.STDEV.P(_xlfn._xlws.FILTER($F$24:$F$1023,$C$24:$C$1023=C802))</f>
        <v>418.64384133965928</v>
      </c>
      <c r="I802" s="1">
        <f t="shared" si="37"/>
        <v>1.0212977207485141</v>
      </c>
      <c r="J802" t="str">
        <f t="shared" si="38"/>
        <v>No</v>
      </c>
    </row>
    <row r="803" spans="1:10" x14ac:dyDescent="0.35">
      <c r="A803" s="21">
        <v>34869</v>
      </c>
      <c r="B803">
        <v>76</v>
      </c>
      <c r="C803" t="s">
        <v>55</v>
      </c>
      <c r="D803" t="s">
        <v>34</v>
      </c>
      <c r="E803" s="5">
        <v>50</v>
      </c>
      <c r="F803" s="18">
        <v>900</v>
      </c>
      <c r="G803" s="1">
        <f t="shared" si="36"/>
        <v>750.87999908924075</v>
      </c>
      <c r="H803" s="1" cm="1">
        <f t="array" ref="H803">_xlfn.STDEV.P(_xlfn._xlws.FILTER($F$24:$F$1023,$C$24:$C$1023=C803))</f>
        <v>591.87295276549492</v>
      </c>
      <c r="I803" s="1">
        <f t="shared" si="37"/>
        <v>0.25194596275096531</v>
      </c>
      <c r="J803" t="str">
        <f t="shared" si="38"/>
        <v>No</v>
      </c>
    </row>
    <row r="804" spans="1:10" x14ac:dyDescent="0.35">
      <c r="A804" s="21">
        <v>34869</v>
      </c>
      <c r="B804">
        <v>65</v>
      </c>
      <c r="C804" t="s">
        <v>88</v>
      </c>
      <c r="D804" t="s">
        <v>39</v>
      </c>
      <c r="E804" s="5">
        <v>50</v>
      </c>
      <c r="F804" s="18">
        <v>1041.97499984316</v>
      </c>
      <c r="G804" s="1">
        <f t="shared" si="36"/>
        <v>745.99111031804887</v>
      </c>
      <c r="H804" s="1" cm="1">
        <f t="array" ref="H804">_xlfn.STDEV.P(_xlfn._xlws.FILTER($F$24:$F$1023,$C$24:$C$1023=C804))</f>
        <v>419.37425156039581</v>
      </c>
      <c r="I804" s="1">
        <f t="shared" si="37"/>
        <v>0.7057750646917943</v>
      </c>
      <c r="J804" t="str">
        <f t="shared" si="38"/>
        <v>No</v>
      </c>
    </row>
    <row r="805" spans="1:10" x14ac:dyDescent="0.35">
      <c r="A805" s="21">
        <v>34869</v>
      </c>
      <c r="B805">
        <v>18</v>
      </c>
      <c r="C805" t="s">
        <v>97</v>
      </c>
      <c r="D805" t="s">
        <v>36</v>
      </c>
      <c r="E805" s="5">
        <v>45</v>
      </c>
      <c r="F805" s="18">
        <v>2549.9999960884402</v>
      </c>
      <c r="G805" s="1">
        <f t="shared" si="36"/>
        <v>1806.0267836188079</v>
      </c>
      <c r="H805" s="1" cm="1">
        <f t="array" ref="H805">_xlfn.STDEV.P(_xlfn._xlws.FILTER($F$24:$F$1023,$C$24:$C$1023=C805))</f>
        <v>1173.8753546398934</v>
      </c>
      <c r="I805" s="1">
        <f t="shared" si="37"/>
        <v>0.63377530632105217</v>
      </c>
      <c r="J805" t="str">
        <f t="shared" si="38"/>
        <v>No</v>
      </c>
    </row>
    <row r="806" spans="1:10" x14ac:dyDescent="0.35">
      <c r="A806" s="21">
        <v>34869</v>
      </c>
      <c r="B806">
        <v>23</v>
      </c>
      <c r="C806" t="s">
        <v>75</v>
      </c>
      <c r="D806" t="s">
        <v>27</v>
      </c>
      <c r="E806" s="5">
        <v>44</v>
      </c>
      <c r="F806" s="18">
        <v>396</v>
      </c>
      <c r="G806" s="1">
        <f t="shared" si="36"/>
        <v>369.97499953061327</v>
      </c>
      <c r="H806" s="1" cm="1">
        <f t="array" ref="H806">_xlfn.STDEV.P(_xlfn._xlws.FILTER($F$24:$F$1023,$C$24:$C$1023=C806))</f>
        <v>216.9191244703664</v>
      </c>
      <c r="I806" s="1">
        <f t="shared" si="37"/>
        <v>0.1199755924376416</v>
      </c>
      <c r="J806" t="str">
        <f t="shared" si="38"/>
        <v>No</v>
      </c>
    </row>
    <row r="807" spans="1:10" x14ac:dyDescent="0.35">
      <c r="A807" s="21">
        <v>34870</v>
      </c>
      <c r="B807">
        <v>72</v>
      </c>
      <c r="C807" t="s">
        <v>42</v>
      </c>
      <c r="D807" t="s">
        <v>24</v>
      </c>
      <c r="E807" s="5">
        <v>42</v>
      </c>
      <c r="F807" s="18">
        <v>1461.6</v>
      </c>
      <c r="G807" s="1">
        <f t="shared" si="36"/>
        <v>1435.5521418124422</v>
      </c>
      <c r="H807" s="1" cm="1">
        <f t="array" ref="H807">_xlfn.STDEV.P(_xlfn._xlws.FILTER($F$24:$F$1023,$C$24:$C$1023=C807))</f>
        <v>667.17869564903606</v>
      </c>
      <c r="I807" s="1">
        <f t="shared" si="37"/>
        <v>3.9041801480513678E-2</v>
      </c>
      <c r="J807" t="str">
        <f t="shared" si="38"/>
        <v>No</v>
      </c>
    </row>
    <row r="808" spans="1:10" x14ac:dyDescent="0.35">
      <c r="A808" s="21">
        <v>34870</v>
      </c>
      <c r="B808">
        <v>70</v>
      </c>
      <c r="C808" t="s">
        <v>96</v>
      </c>
      <c r="D808" t="s">
        <v>34</v>
      </c>
      <c r="E808" s="5">
        <v>40</v>
      </c>
      <c r="F808" s="18">
        <v>600</v>
      </c>
      <c r="G808" s="1">
        <f t="shared" si="36"/>
        <v>608.35312436870197</v>
      </c>
      <c r="H808" s="1" cm="1">
        <f t="array" ref="H808">_xlfn.STDEV.P(_xlfn._xlws.FILTER($F$24:$F$1023,$C$24:$C$1023=C808))</f>
        <v>412.778144226922</v>
      </c>
      <c r="I808" s="1">
        <f t="shared" si="37"/>
        <v>-2.0236353318430291E-2</v>
      </c>
      <c r="J808" t="str">
        <f t="shared" si="38"/>
        <v>No</v>
      </c>
    </row>
    <row r="809" spans="1:10" x14ac:dyDescent="0.35">
      <c r="A809" s="21">
        <v>34871</v>
      </c>
      <c r="B809">
        <v>62</v>
      </c>
      <c r="C809" t="s">
        <v>30</v>
      </c>
      <c r="D809" t="s">
        <v>31</v>
      </c>
      <c r="E809" s="5">
        <v>39</v>
      </c>
      <c r="F809" s="18">
        <v>1922.7</v>
      </c>
      <c r="G809" s="1">
        <f t="shared" si="36"/>
        <v>2414.047102842831</v>
      </c>
      <c r="H809" s="1" cm="1">
        <f t="array" ref="H809">_xlfn.STDEV.P(_xlfn._xlws.FILTER($F$24:$F$1023,$C$24:$C$1023=C809))</f>
        <v>1727.4559642285269</v>
      </c>
      <c r="I809" s="1">
        <f t="shared" si="37"/>
        <v>-0.28443393812487955</v>
      </c>
      <c r="J809" t="str">
        <f t="shared" si="38"/>
        <v>No</v>
      </c>
    </row>
    <row r="810" spans="1:10" x14ac:dyDescent="0.35">
      <c r="A810" s="21">
        <v>34871</v>
      </c>
      <c r="B810">
        <v>35</v>
      </c>
      <c r="C810" t="s">
        <v>49</v>
      </c>
      <c r="D810" t="s">
        <v>34</v>
      </c>
      <c r="E810" s="5">
        <v>35</v>
      </c>
      <c r="F810" s="18">
        <v>503.99999812245301</v>
      </c>
      <c r="G810" s="1">
        <f t="shared" si="36"/>
        <v>668.4187490662548</v>
      </c>
      <c r="H810" s="1" cm="1">
        <f t="array" ref="H810">_xlfn.STDEV.P(_xlfn._xlws.FILTER($F$24:$F$1023,$C$24:$C$1023=C810))</f>
        <v>399.80502094786851</v>
      </c>
      <c r="I810" s="1">
        <f t="shared" si="37"/>
        <v>-0.41124733890033044</v>
      </c>
      <c r="J810" t="str">
        <f t="shared" si="38"/>
        <v>No</v>
      </c>
    </row>
    <row r="811" spans="1:10" x14ac:dyDescent="0.35">
      <c r="A811" s="21">
        <v>34871</v>
      </c>
      <c r="B811">
        <v>26</v>
      </c>
      <c r="C811" t="s">
        <v>41</v>
      </c>
      <c r="D811" t="s">
        <v>31</v>
      </c>
      <c r="E811" s="5">
        <v>32</v>
      </c>
      <c r="F811" s="18">
        <v>961.88399944156401</v>
      </c>
      <c r="G811" s="1">
        <f t="shared" si="36"/>
        <v>1144.2242977664987</v>
      </c>
      <c r="H811" s="1" cm="1">
        <f t="array" ref="H811">_xlfn.STDEV.P(_xlfn._xlws.FILTER($F$24:$F$1023,$C$24:$C$1023=C811))</f>
        <v>593.45127433828816</v>
      </c>
      <c r="I811" s="1">
        <f t="shared" si="37"/>
        <v>-0.3072540345089802</v>
      </c>
      <c r="J811" t="str">
        <f t="shared" si="38"/>
        <v>No</v>
      </c>
    </row>
    <row r="812" spans="1:10" x14ac:dyDescent="0.35">
      <c r="A812" s="21">
        <v>34871</v>
      </c>
      <c r="B812">
        <v>6</v>
      </c>
      <c r="C812" t="s">
        <v>114</v>
      </c>
      <c r="D812" t="s">
        <v>39</v>
      </c>
      <c r="E812" s="5">
        <v>30</v>
      </c>
      <c r="F812" s="18">
        <v>750</v>
      </c>
      <c r="G812" s="1">
        <f t="shared" si="36"/>
        <v>759.58333317811173</v>
      </c>
      <c r="H812" s="1" cm="1">
        <f t="array" ref="H812">_xlfn.STDEV.P(_xlfn._xlws.FILTER($F$24:$F$1023,$C$24:$C$1023=C812))</f>
        <v>573.04089550634319</v>
      </c>
      <c r="I812" s="1">
        <f t="shared" si="37"/>
        <v>-1.6723646171262915E-2</v>
      </c>
      <c r="J812" t="str">
        <f t="shared" si="38"/>
        <v>No</v>
      </c>
    </row>
    <row r="813" spans="1:10" x14ac:dyDescent="0.35">
      <c r="A813" s="21">
        <v>34872</v>
      </c>
      <c r="B813">
        <v>34</v>
      </c>
      <c r="C813" t="s">
        <v>69</v>
      </c>
      <c r="D813" t="s">
        <v>34</v>
      </c>
      <c r="E813" s="5">
        <v>30</v>
      </c>
      <c r="F813" s="18">
        <v>420</v>
      </c>
      <c r="G813" s="1">
        <f t="shared" si="36"/>
        <v>270.78333320468647</v>
      </c>
      <c r="H813" s="1" cm="1">
        <f t="array" ref="H813">_xlfn.STDEV.P(_xlfn._xlws.FILTER($F$24:$F$1023,$C$24:$C$1023=C813))</f>
        <v>154.73057137866886</v>
      </c>
      <c r="I813" s="1">
        <f t="shared" si="37"/>
        <v>0.9643644786274248</v>
      </c>
      <c r="J813" t="str">
        <f t="shared" si="38"/>
        <v>No</v>
      </c>
    </row>
    <row r="814" spans="1:10" x14ac:dyDescent="0.35">
      <c r="A814" s="21">
        <v>34873</v>
      </c>
      <c r="B814">
        <v>47</v>
      </c>
      <c r="C814" t="s">
        <v>72</v>
      </c>
      <c r="D814" t="s">
        <v>31</v>
      </c>
      <c r="E814" s="5">
        <v>30</v>
      </c>
      <c r="F814" s="18">
        <v>213.75</v>
      </c>
      <c r="G814" s="1">
        <f t="shared" si="36"/>
        <v>268.65999991658776</v>
      </c>
      <c r="H814" s="1" cm="1">
        <f t="array" ref="H814">_xlfn.STDEV.P(_xlfn._xlws.FILTER($F$24:$F$1023,$C$24:$C$1023=C814))</f>
        <v>166.8466651792906</v>
      </c>
      <c r="I814" s="1">
        <f t="shared" si="37"/>
        <v>-0.32910456950147854</v>
      </c>
      <c r="J814" t="str">
        <f t="shared" si="38"/>
        <v>No</v>
      </c>
    </row>
    <row r="815" spans="1:10" x14ac:dyDescent="0.35">
      <c r="A815" s="21">
        <v>34873</v>
      </c>
      <c r="B815">
        <v>51</v>
      </c>
      <c r="C815" t="s">
        <v>66</v>
      </c>
      <c r="D815" t="s">
        <v>59</v>
      </c>
      <c r="E815" s="5">
        <v>30</v>
      </c>
      <c r="F815" s="18">
        <v>1510.49999881535</v>
      </c>
      <c r="G815" s="1">
        <f t="shared" si="36"/>
        <v>2098.0933303059123</v>
      </c>
      <c r="H815" s="1" cm="1">
        <f t="array" ref="H815">_xlfn.STDEV.P(_xlfn._xlws.FILTER($F$24:$F$1023,$C$24:$C$1023=C815))</f>
        <v>2225.901859393276</v>
      </c>
      <c r="I815" s="1">
        <f t="shared" si="37"/>
        <v>-0.26397989157110696</v>
      </c>
      <c r="J815" t="str">
        <f t="shared" si="38"/>
        <v>No</v>
      </c>
    </row>
    <row r="816" spans="1:10" x14ac:dyDescent="0.35">
      <c r="A816" s="21">
        <v>34873</v>
      </c>
      <c r="B816">
        <v>42</v>
      </c>
      <c r="C816" t="s">
        <v>68</v>
      </c>
      <c r="D816" t="s">
        <v>27</v>
      </c>
      <c r="E816" s="5">
        <v>28</v>
      </c>
      <c r="F816" s="18">
        <v>392</v>
      </c>
      <c r="G816" s="1">
        <f t="shared" si="36"/>
        <v>463.02666603386319</v>
      </c>
      <c r="H816" s="1" cm="1">
        <f t="array" ref="H816">_xlfn.STDEV.P(_xlfn._xlws.FILTER($F$24:$F$1023,$C$24:$C$1023=C816))</f>
        <v>366.79232849333272</v>
      </c>
      <c r="I816" s="1">
        <f t="shared" si="37"/>
        <v>-0.19364272509629182</v>
      </c>
      <c r="J816" t="str">
        <f t="shared" si="38"/>
        <v>No</v>
      </c>
    </row>
    <row r="817" spans="1:10" x14ac:dyDescent="0.35">
      <c r="A817" s="21">
        <v>34873</v>
      </c>
      <c r="B817">
        <v>46</v>
      </c>
      <c r="C817" t="s">
        <v>64</v>
      </c>
      <c r="D817" t="s">
        <v>36</v>
      </c>
      <c r="E817" s="5">
        <v>28</v>
      </c>
      <c r="F817" s="18">
        <v>319.19999974965998</v>
      </c>
      <c r="G817" s="1">
        <f t="shared" si="36"/>
        <v>364.43999977249348</v>
      </c>
      <c r="H817" s="1" cm="1">
        <f t="array" ref="H817">_xlfn.STDEV.P(_xlfn._xlws.FILTER($F$24:$F$1023,$C$24:$C$1023=C817))</f>
        <v>305.90583899175118</v>
      </c>
      <c r="I817" s="1">
        <f t="shared" si="37"/>
        <v>-0.14788864498939297</v>
      </c>
      <c r="J817" t="str">
        <f t="shared" si="38"/>
        <v>No</v>
      </c>
    </row>
    <row r="818" spans="1:10" x14ac:dyDescent="0.35">
      <c r="A818" s="21">
        <v>34873</v>
      </c>
      <c r="B818">
        <v>36</v>
      </c>
      <c r="C818" t="s">
        <v>45</v>
      </c>
      <c r="D818" t="s">
        <v>36</v>
      </c>
      <c r="E818" s="5">
        <v>26</v>
      </c>
      <c r="F818" s="18">
        <v>417.99999886751101</v>
      </c>
      <c r="G818" s="1">
        <f t="shared" si="36"/>
        <v>624.30647032909519</v>
      </c>
      <c r="H818" s="1" cm="1">
        <f t="array" ref="H818">_xlfn.STDEV.P(_xlfn._xlws.FILTER($F$24:$F$1023,$C$24:$C$1023=C818))</f>
        <v>498.23847143567212</v>
      </c>
      <c r="I818" s="1">
        <f t="shared" si="37"/>
        <v>-0.41407174132321201</v>
      </c>
      <c r="J818" t="str">
        <f t="shared" si="38"/>
        <v>No</v>
      </c>
    </row>
    <row r="819" spans="1:10" x14ac:dyDescent="0.35">
      <c r="A819" s="21">
        <v>34876</v>
      </c>
      <c r="B819">
        <v>4</v>
      </c>
      <c r="C819" t="s">
        <v>109</v>
      </c>
      <c r="D819" t="s">
        <v>39</v>
      </c>
      <c r="E819" s="5">
        <v>25</v>
      </c>
      <c r="F819" s="18">
        <v>550</v>
      </c>
      <c r="G819" s="1">
        <f t="shared" si="36"/>
        <v>617.1846144339205</v>
      </c>
      <c r="H819" s="1" cm="1">
        <f t="array" ref="H819">_xlfn.STDEV.P(_xlfn._xlws.FILTER($F$24:$F$1023,$C$24:$C$1023=C819))</f>
        <v>473.65228855534355</v>
      </c>
      <c r="I819" s="1">
        <f t="shared" si="37"/>
        <v>-0.1418437449945317</v>
      </c>
      <c r="J819" t="str">
        <f t="shared" si="38"/>
        <v>No</v>
      </c>
    </row>
    <row r="820" spans="1:10" x14ac:dyDescent="0.35">
      <c r="A820" s="21">
        <v>34876</v>
      </c>
      <c r="B820">
        <v>28</v>
      </c>
      <c r="C820" t="s">
        <v>70</v>
      </c>
      <c r="D820" t="s">
        <v>59</v>
      </c>
      <c r="E820" s="5">
        <v>25</v>
      </c>
      <c r="F820" s="18">
        <v>1094.3999993205</v>
      </c>
      <c r="G820" s="1">
        <f t="shared" si="36"/>
        <v>1256.1973325099534</v>
      </c>
      <c r="H820" s="1" cm="1">
        <f t="array" ref="H820">_xlfn.STDEV.P(_xlfn._xlws.FILTER($F$24:$F$1023,$C$24:$C$1023=C820))</f>
        <v>782.04414020592731</v>
      </c>
      <c r="I820" s="1">
        <f t="shared" si="37"/>
        <v>-0.20689028262119458</v>
      </c>
      <c r="J820" t="str">
        <f t="shared" si="38"/>
        <v>No</v>
      </c>
    </row>
    <row r="821" spans="1:10" x14ac:dyDescent="0.35">
      <c r="A821" s="21">
        <v>34877</v>
      </c>
      <c r="B821">
        <v>64</v>
      </c>
      <c r="C821" t="s">
        <v>53</v>
      </c>
      <c r="D821" t="s">
        <v>27</v>
      </c>
      <c r="E821" s="5">
        <v>24</v>
      </c>
      <c r="F821" s="18">
        <v>798</v>
      </c>
      <c r="G821" s="1">
        <f t="shared" si="36"/>
        <v>1218.6124992739535</v>
      </c>
      <c r="H821" s="1" cm="1">
        <f t="array" ref="H821">_xlfn.STDEV.P(_xlfn._xlws.FILTER($F$24:$F$1023,$C$24:$C$1023=C821))</f>
        <v>865.50625959039769</v>
      </c>
      <c r="I821" s="1">
        <f t="shared" si="37"/>
        <v>-0.48597279870975063</v>
      </c>
      <c r="J821" t="str">
        <f t="shared" si="38"/>
        <v>No</v>
      </c>
    </row>
    <row r="822" spans="1:10" x14ac:dyDescent="0.35">
      <c r="A822" s="21">
        <v>34877</v>
      </c>
      <c r="B822">
        <v>14</v>
      </c>
      <c r="C822" t="s">
        <v>63</v>
      </c>
      <c r="D822" t="s">
        <v>59</v>
      </c>
      <c r="E822" s="5">
        <v>21</v>
      </c>
      <c r="F822" s="18">
        <v>470.812499307096</v>
      </c>
      <c r="G822" s="1">
        <f t="shared" si="36"/>
        <v>692.7443176133213</v>
      </c>
      <c r="H822" s="1" cm="1">
        <f t="array" ref="H822">_xlfn.STDEV.P(_xlfn._xlws.FILTER($F$24:$F$1023,$C$24:$C$1023=C822))</f>
        <v>446.81220369302434</v>
      </c>
      <c r="I822" s="1">
        <f t="shared" si="37"/>
        <v>-0.49670044030108956</v>
      </c>
      <c r="J822" t="str">
        <f t="shared" si="38"/>
        <v>No</v>
      </c>
    </row>
    <row r="823" spans="1:10" x14ac:dyDescent="0.35">
      <c r="A823" s="21">
        <v>34877</v>
      </c>
      <c r="B823">
        <v>3</v>
      </c>
      <c r="C823" t="s">
        <v>98</v>
      </c>
      <c r="D823" t="s">
        <v>39</v>
      </c>
      <c r="E823" s="5">
        <v>20</v>
      </c>
      <c r="F823" s="18">
        <v>200</v>
      </c>
      <c r="G823" s="1">
        <f t="shared" si="36"/>
        <v>305.99999994039524</v>
      </c>
      <c r="H823" s="1" cm="1">
        <f t="array" ref="H823">_xlfn.STDEV.P(_xlfn._xlws.FILTER($F$24:$F$1023,$C$24:$C$1023=C823))</f>
        <v>229.809583049472</v>
      </c>
      <c r="I823" s="1">
        <f t="shared" si="37"/>
        <v>-0.46125143492199894</v>
      </c>
      <c r="J823" t="str">
        <f t="shared" si="38"/>
        <v>No</v>
      </c>
    </row>
    <row r="824" spans="1:10" x14ac:dyDescent="0.35">
      <c r="A824" s="21">
        <v>34878</v>
      </c>
      <c r="B824">
        <v>17</v>
      </c>
      <c r="C824" t="s">
        <v>22</v>
      </c>
      <c r="D824" t="s">
        <v>21</v>
      </c>
      <c r="E824" s="5">
        <v>20</v>
      </c>
      <c r="F824" s="18">
        <v>740.99999941885403</v>
      </c>
      <c r="G824" s="1">
        <f t="shared" si="36"/>
        <v>1779.6674990854215</v>
      </c>
      <c r="H824" s="1" cm="1">
        <f t="array" ref="H824">_xlfn.STDEV.P(_xlfn._xlws.FILTER($F$24:$F$1023,$C$24:$C$1023=C824))</f>
        <v>1219.2553545735764</v>
      </c>
      <c r="I824" s="1">
        <f t="shared" si="37"/>
        <v>-0.85188676495895488</v>
      </c>
      <c r="J824" t="str">
        <f t="shared" si="38"/>
        <v>No</v>
      </c>
    </row>
    <row r="825" spans="1:10" x14ac:dyDescent="0.35">
      <c r="A825" s="21">
        <v>34878</v>
      </c>
      <c r="B825">
        <v>75</v>
      </c>
      <c r="C825" t="s">
        <v>54</v>
      </c>
      <c r="D825" t="s">
        <v>34</v>
      </c>
      <c r="E825" s="5">
        <v>20</v>
      </c>
      <c r="F825" s="18">
        <v>155</v>
      </c>
      <c r="G825" s="1">
        <f t="shared" si="36"/>
        <v>439.66611068484627</v>
      </c>
      <c r="H825" s="1" cm="1">
        <f t="array" ref="H825">_xlfn.STDEV.P(_xlfn._xlws.FILTER($F$24:$F$1023,$C$24:$C$1023=C825))</f>
        <v>403.2691862886133</v>
      </c>
      <c r="I825" s="1">
        <f t="shared" si="37"/>
        <v>-0.70589601279656233</v>
      </c>
      <c r="J825" t="str">
        <f t="shared" si="38"/>
        <v>No</v>
      </c>
    </row>
    <row r="826" spans="1:10" x14ac:dyDescent="0.35">
      <c r="A826" s="21">
        <v>34878</v>
      </c>
      <c r="B826">
        <v>61</v>
      </c>
      <c r="C826" t="s">
        <v>47</v>
      </c>
      <c r="D826" t="s">
        <v>39</v>
      </c>
      <c r="E826" s="5">
        <v>20</v>
      </c>
      <c r="F826" s="18">
        <v>512.99999915063302</v>
      </c>
      <c r="G826" s="1">
        <f t="shared" si="36"/>
        <v>1006.5681796252716</v>
      </c>
      <c r="H826" s="1" cm="1">
        <f t="array" ref="H826">_xlfn.STDEV.P(_xlfn._xlws.FILTER($F$24:$F$1023,$C$24:$C$1023=C826))</f>
        <v>725.97059881034181</v>
      </c>
      <c r="I826" s="1">
        <f t="shared" si="37"/>
        <v>-0.67987351179711086</v>
      </c>
      <c r="J826" t="str">
        <f t="shared" si="38"/>
        <v>No</v>
      </c>
    </row>
    <row r="827" spans="1:10" x14ac:dyDescent="0.35">
      <c r="A827" s="21">
        <v>34878</v>
      </c>
      <c r="B827">
        <v>16</v>
      </c>
      <c r="C827" t="s">
        <v>46</v>
      </c>
      <c r="D827" t="s">
        <v>31</v>
      </c>
      <c r="E827" s="5">
        <v>18</v>
      </c>
      <c r="F827" s="18">
        <v>301.01249980498102</v>
      </c>
      <c r="G827" s="1">
        <f t="shared" si="36"/>
        <v>865.92170914875146</v>
      </c>
      <c r="H827" s="1" cm="1">
        <f t="array" ref="H827">_xlfn.STDEV.P(_xlfn._xlws.FILTER($F$24:$F$1023,$C$24:$C$1023=C827))</f>
        <v>598.41848250523049</v>
      </c>
      <c r="I827" s="1">
        <f t="shared" si="37"/>
        <v>-0.94400361262042554</v>
      </c>
      <c r="J827" t="str">
        <f t="shared" si="38"/>
        <v>No</v>
      </c>
    </row>
    <row r="828" spans="1:10" x14ac:dyDescent="0.35">
      <c r="A828" s="21">
        <v>34878</v>
      </c>
      <c r="B828">
        <v>55</v>
      </c>
      <c r="C828" t="s">
        <v>32</v>
      </c>
      <c r="D828" t="s">
        <v>21</v>
      </c>
      <c r="E828" s="5">
        <v>18</v>
      </c>
      <c r="F828" s="18">
        <v>432</v>
      </c>
      <c r="G828" s="1">
        <f t="shared" si="36"/>
        <v>741.52941061924435</v>
      </c>
      <c r="H828" s="1" cm="1">
        <f t="array" ref="H828">_xlfn.STDEV.P(_xlfn._xlws.FILTER($F$24:$F$1023,$C$24:$C$1023=C828))</f>
        <v>751.70781810256221</v>
      </c>
      <c r="I828" s="1">
        <f t="shared" si="37"/>
        <v>-0.41176824713696469</v>
      </c>
      <c r="J828" t="str">
        <f t="shared" si="38"/>
        <v>No</v>
      </c>
    </row>
    <row r="829" spans="1:10" x14ac:dyDescent="0.35">
      <c r="A829" s="21">
        <v>34878</v>
      </c>
      <c r="B829">
        <v>44</v>
      </c>
      <c r="C829" t="s">
        <v>52</v>
      </c>
      <c r="D829" t="s">
        <v>39</v>
      </c>
      <c r="E829" s="5">
        <v>16</v>
      </c>
      <c r="F829" s="18">
        <v>311.2</v>
      </c>
      <c r="G829" s="1">
        <f t="shared" si="36"/>
        <v>644.93035653712445</v>
      </c>
      <c r="H829" s="1" cm="1">
        <f t="array" ref="H829">_xlfn.STDEV.P(_xlfn._xlws.FILTER($F$24:$F$1023,$C$24:$C$1023=C829))</f>
        <v>446.10133348953525</v>
      </c>
      <c r="I829" s="1">
        <f t="shared" si="37"/>
        <v>-0.74810436885850107</v>
      </c>
      <c r="J829" t="str">
        <f t="shared" si="38"/>
        <v>No</v>
      </c>
    </row>
    <row r="830" spans="1:10" x14ac:dyDescent="0.35">
      <c r="A830" s="21">
        <v>34878</v>
      </c>
      <c r="B830">
        <v>2</v>
      </c>
      <c r="C830" t="s">
        <v>33</v>
      </c>
      <c r="D830" t="s">
        <v>34</v>
      </c>
      <c r="E830" s="5">
        <v>15</v>
      </c>
      <c r="F830" s="18">
        <v>227.99999915063299</v>
      </c>
      <c r="G830" s="1">
        <f t="shared" si="36"/>
        <v>816.2273323205095</v>
      </c>
      <c r="H830" s="1" cm="1">
        <f t="array" ref="H830">_xlfn.STDEV.P(_xlfn._xlws.FILTER($F$24:$F$1023,$C$24:$C$1023=C830))</f>
        <v>492.60978417435473</v>
      </c>
      <c r="I830" s="1">
        <f t="shared" si="37"/>
        <v>-1.1941040394798144</v>
      </c>
      <c r="J830" t="str">
        <f t="shared" si="38"/>
        <v>No</v>
      </c>
    </row>
    <row r="831" spans="1:10" x14ac:dyDescent="0.35">
      <c r="A831" s="21">
        <v>34879</v>
      </c>
      <c r="B831">
        <v>73</v>
      </c>
      <c r="C831" t="s">
        <v>73</v>
      </c>
      <c r="D831" t="s">
        <v>36</v>
      </c>
      <c r="E831" s="5">
        <v>15</v>
      </c>
      <c r="F831" s="18">
        <v>225</v>
      </c>
      <c r="G831" s="1">
        <f t="shared" si="36"/>
        <v>360.6818176535042</v>
      </c>
      <c r="H831" s="1" cm="1">
        <f t="array" ref="H831">_xlfn.STDEV.P(_xlfn._xlws.FILTER($F$24:$F$1023,$C$24:$C$1023=C831))</f>
        <v>217.91303731634622</v>
      </c>
      <c r="I831" s="1">
        <f t="shared" si="37"/>
        <v>-0.62264203796367512</v>
      </c>
      <c r="J831" t="str">
        <f t="shared" si="38"/>
        <v>No</v>
      </c>
    </row>
    <row r="832" spans="1:10" x14ac:dyDescent="0.35">
      <c r="A832" s="21">
        <v>34879</v>
      </c>
      <c r="B832">
        <v>57</v>
      </c>
      <c r="C832" t="s">
        <v>76</v>
      </c>
      <c r="D832" t="s">
        <v>27</v>
      </c>
      <c r="E832" s="5">
        <v>14</v>
      </c>
      <c r="F832" s="18">
        <v>204.75</v>
      </c>
      <c r="G832" s="1">
        <f t="shared" si="36"/>
        <v>449.84999991059226</v>
      </c>
      <c r="H832" s="1" cm="1">
        <f t="array" ref="H832">_xlfn.STDEV.P(_xlfn._xlws.FILTER($F$24:$F$1023,$C$24:$C$1023=C832))</f>
        <v>362.8341563356899</v>
      </c>
      <c r="I832" s="1">
        <f t="shared" si="37"/>
        <v>-0.67551523369764732</v>
      </c>
      <c r="J832" t="str">
        <f t="shared" si="38"/>
        <v>No</v>
      </c>
    </row>
    <row r="833" spans="1:10" x14ac:dyDescent="0.35">
      <c r="A833" s="21">
        <v>34880</v>
      </c>
      <c r="B833">
        <v>31</v>
      </c>
      <c r="C833" t="s">
        <v>57</v>
      </c>
      <c r="D833" t="s">
        <v>24</v>
      </c>
      <c r="E833" s="5">
        <v>11</v>
      </c>
      <c r="F833" s="18">
        <v>135.62499997206001</v>
      </c>
      <c r="G833" s="1">
        <f t="shared" si="36"/>
        <v>804.63194329964028</v>
      </c>
      <c r="H833" s="1" cm="1">
        <f t="array" ref="H833">_xlfn.STDEV.P(_xlfn._xlws.FILTER($F$24:$F$1023,$C$24:$C$1023=C833))</f>
        <v>614.0428509528798</v>
      </c>
      <c r="I833" s="1">
        <f t="shared" si="37"/>
        <v>-1.0895118187426276</v>
      </c>
      <c r="J833" t="str">
        <f t="shared" si="38"/>
        <v>No</v>
      </c>
    </row>
    <row r="834" spans="1:10" x14ac:dyDescent="0.35">
      <c r="A834" s="21">
        <v>34880</v>
      </c>
      <c r="B834">
        <v>13</v>
      </c>
      <c r="C834" t="s">
        <v>56</v>
      </c>
      <c r="D834" t="s">
        <v>36</v>
      </c>
      <c r="E834" s="5">
        <v>10</v>
      </c>
      <c r="F834" s="18">
        <v>60</v>
      </c>
      <c r="G834" s="1">
        <f t="shared" si="36"/>
        <v>266.67428511295918</v>
      </c>
      <c r="H834" s="1" cm="1">
        <f t="array" ref="H834">_xlfn.STDEV.P(_xlfn._xlws.FILTER($F$24:$F$1023,$C$24:$C$1023=C834))</f>
        <v>396.84982512631029</v>
      </c>
      <c r="I834" s="1">
        <f t="shared" si="37"/>
        <v>-0.52078713918338859</v>
      </c>
      <c r="J834" t="str">
        <f t="shared" si="38"/>
        <v>No</v>
      </c>
    </row>
    <row r="835" spans="1:10" x14ac:dyDescent="0.35">
      <c r="A835" s="21">
        <v>34880</v>
      </c>
      <c r="B835">
        <v>32</v>
      </c>
      <c r="C835" t="s">
        <v>100</v>
      </c>
      <c r="D835" t="s">
        <v>24</v>
      </c>
      <c r="E835" s="5">
        <v>10</v>
      </c>
      <c r="F835" s="18">
        <v>320</v>
      </c>
      <c r="G835" s="1">
        <f t="shared" si="36"/>
        <v>466.81599877357382</v>
      </c>
      <c r="H835" s="1" cm="1">
        <f t="array" ref="H835">_xlfn.STDEV.P(_xlfn._xlws.FILTER($F$24:$F$1023,$C$24:$C$1023=C835))</f>
        <v>375.91403275144347</v>
      </c>
      <c r="I835" s="1">
        <f t="shared" si="37"/>
        <v>-0.39055737743807351</v>
      </c>
      <c r="J835" t="str">
        <f t="shared" si="38"/>
        <v>No</v>
      </c>
    </row>
    <row r="836" spans="1:10" x14ac:dyDescent="0.35">
      <c r="A836" s="21">
        <v>34880</v>
      </c>
      <c r="B836">
        <v>63</v>
      </c>
      <c r="C836" t="s">
        <v>38</v>
      </c>
      <c r="D836" t="s">
        <v>39</v>
      </c>
      <c r="E836" s="5">
        <v>9</v>
      </c>
      <c r="F836" s="18">
        <v>395.1</v>
      </c>
      <c r="G836" s="1">
        <f t="shared" si="36"/>
        <v>1024.7794979286186</v>
      </c>
      <c r="H836" s="1" cm="1">
        <f t="array" ref="H836">_xlfn.STDEV.P(_xlfn._xlws.FILTER($F$24:$F$1023,$C$24:$C$1023=C836))</f>
        <v>717.93040392797047</v>
      </c>
      <c r="I836" s="1">
        <f t="shared" si="37"/>
        <v>-0.87707595956862971</v>
      </c>
      <c r="J836" t="str">
        <f t="shared" si="38"/>
        <v>No</v>
      </c>
    </row>
    <row r="837" spans="1:10" x14ac:dyDescent="0.35">
      <c r="A837" s="21">
        <v>34880</v>
      </c>
      <c r="B837">
        <v>68</v>
      </c>
      <c r="C837" t="s">
        <v>37</v>
      </c>
      <c r="D837" t="s">
        <v>31</v>
      </c>
      <c r="E837" s="5">
        <v>6</v>
      </c>
      <c r="F837" s="18">
        <v>59.999999776482497</v>
      </c>
      <c r="G837" s="1">
        <f t="shared" si="36"/>
        <v>420.40624976158119</v>
      </c>
      <c r="H837" s="1" cm="1">
        <f t="array" ref="H837">_xlfn.STDEV.P(_xlfn._xlws.FILTER($F$24:$F$1023,$C$24:$C$1023=C837))</f>
        <v>298.75654886105377</v>
      </c>
      <c r="I837" s="1">
        <f t="shared" si="37"/>
        <v>-1.2063543087476121</v>
      </c>
      <c r="J837" t="str">
        <f t="shared" si="38"/>
        <v>No</v>
      </c>
    </row>
    <row r="838" spans="1:10" x14ac:dyDescent="0.35">
      <c r="A838" s="21">
        <v>34880</v>
      </c>
      <c r="B838">
        <v>11</v>
      </c>
      <c r="C838" t="s">
        <v>92</v>
      </c>
      <c r="D838" t="s">
        <v>24</v>
      </c>
      <c r="E838" s="5">
        <v>5</v>
      </c>
      <c r="F838" s="18">
        <v>105</v>
      </c>
      <c r="G838" s="1">
        <f t="shared" si="36"/>
        <v>713.50124924937177</v>
      </c>
      <c r="H838" s="1" cm="1">
        <f t="array" ref="H838">_xlfn.STDEV.P(_xlfn._xlws.FILTER($F$24:$F$1023,$C$24:$C$1023=C838))</f>
        <v>610.84195483862857</v>
      </c>
      <c r="I838" s="1">
        <f t="shared" si="37"/>
        <v>-0.99616806676307101</v>
      </c>
      <c r="J838" t="str">
        <f t="shared" si="38"/>
        <v>No</v>
      </c>
    </row>
    <row r="839" spans="1:10" x14ac:dyDescent="0.35">
      <c r="A839" s="21">
        <v>34880</v>
      </c>
      <c r="B839">
        <v>74</v>
      </c>
      <c r="C839" t="s">
        <v>94</v>
      </c>
      <c r="D839" t="s">
        <v>59</v>
      </c>
      <c r="E839" s="5">
        <v>5</v>
      </c>
      <c r="F839" s="18">
        <v>50</v>
      </c>
      <c r="G839" s="1">
        <f t="shared" si="36"/>
        <v>279.0624998807906</v>
      </c>
      <c r="H839" s="1" cm="1">
        <f t="array" ref="H839">_xlfn.STDEV.P(_xlfn._xlws.FILTER($F$24:$F$1023,$C$24:$C$1023=C839))</f>
        <v>190.11286714946041</v>
      </c>
      <c r="I839" s="1">
        <f t="shared" si="37"/>
        <v>-1.2048763627382952</v>
      </c>
      <c r="J839" t="str">
        <f t="shared" si="38"/>
        <v>No</v>
      </c>
    </row>
    <row r="840" spans="1:10" x14ac:dyDescent="0.35">
      <c r="A840" s="21">
        <v>34880</v>
      </c>
      <c r="B840">
        <v>77</v>
      </c>
      <c r="C840" t="s">
        <v>107</v>
      </c>
      <c r="D840" t="s">
        <v>39</v>
      </c>
      <c r="E840" s="5">
        <v>2</v>
      </c>
      <c r="F840" s="18">
        <v>23.399999961256899</v>
      </c>
      <c r="G840" s="1">
        <f t="shared" si="36"/>
        <v>384.04888867214282</v>
      </c>
      <c r="H840" s="1" cm="1">
        <f t="array" ref="H840">_xlfn.STDEV.P(_xlfn._xlws.FILTER($F$24:$F$1023,$C$24:$C$1023=C840))</f>
        <v>285.48397450413245</v>
      </c>
      <c r="I840" s="1">
        <f t="shared" si="37"/>
        <v>-1.2632894345026202</v>
      </c>
      <c r="J840" t="str">
        <f t="shared" si="38"/>
        <v>No</v>
      </c>
    </row>
    <row r="841" spans="1:10" x14ac:dyDescent="0.35">
      <c r="A841" s="21">
        <v>34883</v>
      </c>
      <c r="B841">
        <v>31</v>
      </c>
      <c r="C841" t="s">
        <v>57</v>
      </c>
      <c r="D841" t="s">
        <v>24</v>
      </c>
      <c r="E841" s="5">
        <v>149</v>
      </c>
      <c r="F841" s="18">
        <v>1671.2499972432799</v>
      </c>
      <c r="G841" s="1">
        <f t="shared" si="36"/>
        <v>804.63194329964028</v>
      </c>
      <c r="H841" s="1" cm="1">
        <f t="array" ref="H841">_xlfn.STDEV.P(_xlfn._xlws.FILTER($F$24:$F$1023,$C$24:$C$1023=C841))</f>
        <v>614.0428509528798</v>
      </c>
      <c r="I841" s="1">
        <f t="shared" si="37"/>
        <v>1.4113315586995441</v>
      </c>
      <c r="J841" t="str">
        <f t="shared" si="38"/>
        <v>No</v>
      </c>
    </row>
    <row r="842" spans="1:10" x14ac:dyDescent="0.35">
      <c r="A842" s="21">
        <v>34883</v>
      </c>
      <c r="B842">
        <v>39</v>
      </c>
      <c r="C842" t="s">
        <v>87</v>
      </c>
      <c r="D842" t="s">
        <v>34</v>
      </c>
      <c r="E842" s="5">
        <v>148</v>
      </c>
      <c r="F842" s="18">
        <v>2424.5999962985502</v>
      </c>
      <c r="G842" s="1">
        <f t="shared" si="36"/>
        <v>757.35599902152819</v>
      </c>
      <c r="H842" s="1" cm="1">
        <f t="array" ref="H842">_xlfn.STDEV.P(_xlfn._xlws.FILTER($F$24:$F$1023,$C$24:$C$1023=C842))</f>
        <v>742.04552203537753</v>
      </c>
      <c r="I842" s="1">
        <f t="shared" si="37"/>
        <v>2.2468217215352122</v>
      </c>
      <c r="J842" t="str">
        <f t="shared" si="38"/>
        <v>No</v>
      </c>
    </row>
    <row r="843" spans="1:10" x14ac:dyDescent="0.35">
      <c r="A843" s="21">
        <v>34883</v>
      </c>
      <c r="B843">
        <v>75</v>
      </c>
      <c r="C843" t="s">
        <v>54</v>
      </c>
      <c r="D843" t="s">
        <v>34</v>
      </c>
      <c r="E843" s="5">
        <v>117</v>
      </c>
      <c r="F843" s="18">
        <v>815.29999863728801</v>
      </c>
      <c r="G843" s="1">
        <f t="shared" si="36"/>
        <v>439.66611068484627</v>
      </c>
      <c r="H843" s="1" cm="1">
        <f t="array" ref="H843">_xlfn.STDEV.P(_xlfn._xlws.FILTER($F$24:$F$1023,$C$24:$C$1023=C843))</f>
        <v>403.2691862886133</v>
      </c>
      <c r="I843" s="1">
        <f t="shared" si="37"/>
        <v>0.93147183252331756</v>
      </c>
      <c r="J843" t="str">
        <f t="shared" si="38"/>
        <v>No</v>
      </c>
    </row>
    <row r="844" spans="1:10" x14ac:dyDescent="0.35">
      <c r="A844" s="21">
        <v>34883</v>
      </c>
      <c r="B844">
        <v>17</v>
      </c>
      <c r="C844" t="s">
        <v>22</v>
      </c>
      <c r="D844" t="s">
        <v>21</v>
      </c>
      <c r="E844" s="5">
        <v>108</v>
      </c>
      <c r="F844" s="18">
        <v>3480.75</v>
      </c>
      <c r="G844" s="1">
        <f t="shared" si="36"/>
        <v>1779.6674990854215</v>
      </c>
      <c r="H844" s="1" cm="1">
        <f t="array" ref="H844">_xlfn.STDEV.P(_xlfn._xlws.FILTER($F$24:$F$1023,$C$24:$C$1023=C844))</f>
        <v>1219.2553545735764</v>
      </c>
      <c r="I844" s="1">
        <f t="shared" si="37"/>
        <v>1.3951814888764764</v>
      </c>
      <c r="J844" t="str">
        <f t="shared" si="38"/>
        <v>No</v>
      </c>
    </row>
    <row r="845" spans="1:10" x14ac:dyDescent="0.35">
      <c r="A845" s="21">
        <v>34884</v>
      </c>
      <c r="B845">
        <v>56</v>
      </c>
      <c r="C845" t="s">
        <v>26</v>
      </c>
      <c r="D845" t="s">
        <v>27</v>
      </c>
      <c r="E845" s="5">
        <v>100</v>
      </c>
      <c r="F845" s="18">
        <v>3533.99999320507</v>
      </c>
      <c r="G845" s="1">
        <f t="shared" si="36"/>
        <v>2135.3399980738727</v>
      </c>
      <c r="H845" s="1" cm="1">
        <f t="array" ref="H845">_xlfn.STDEV.P(_xlfn._xlws.FILTER($F$24:$F$1023,$C$24:$C$1023=C845))</f>
        <v>1395.3152929627063</v>
      </c>
      <c r="I845" s="1">
        <f t="shared" si="37"/>
        <v>1.0023970941803333</v>
      </c>
      <c r="J845" t="str">
        <f t="shared" si="38"/>
        <v>No</v>
      </c>
    </row>
    <row r="846" spans="1:10" x14ac:dyDescent="0.35">
      <c r="A846" s="21">
        <v>34884</v>
      </c>
      <c r="B846">
        <v>2</v>
      </c>
      <c r="C846" t="s">
        <v>33</v>
      </c>
      <c r="D846" t="s">
        <v>34</v>
      </c>
      <c r="E846" s="5">
        <v>85</v>
      </c>
      <c r="F846" s="18">
        <v>1505.74999978765</v>
      </c>
      <c r="G846" s="1">
        <f t="shared" si="36"/>
        <v>816.2273323205095</v>
      </c>
      <c r="H846" s="1" cm="1">
        <f t="array" ref="H846">_xlfn.STDEV.P(_xlfn._xlws.FILTER($F$24:$F$1023,$C$24:$C$1023=C846))</f>
        <v>492.60978417435473</v>
      </c>
      <c r="I846" s="1">
        <f t="shared" si="37"/>
        <v>1.3997340077660543</v>
      </c>
      <c r="J846" t="str">
        <f t="shared" si="38"/>
        <v>No</v>
      </c>
    </row>
    <row r="847" spans="1:10" x14ac:dyDescent="0.35">
      <c r="A847" s="21">
        <v>34884</v>
      </c>
      <c r="B847">
        <v>11</v>
      </c>
      <c r="C847" t="s">
        <v>92</v>
      </c>
      <c r="D847" t="s">
        <v>24</v>
      </c>
      <c r="E847" s="5">
        <v>85</v>
      </c>
      <c r="F847" s="18">
        <v>1601.2499984353699</v>
      </c>
      <c r="G847" s="1">
        <f t="shared" si="36"/>
        <v>713.50124924937177</v>
      </c>
      <c r="H847" s="1" cm="1">
        <f t="array" ref="H847">_xlfn.STDEV.P(_xlfn._xlws.FILTER($F$24:$F$1023,$C$24:$C$1023=C847))</f>
        <v>610.84195483862857</v>
      </c>
      <c r="I847" s="1">
        <f t="shared" si="37"/>
        <v>1.453319868018107</v>
      </c>
      <c r="J847" t="str">
        <f t="shared" si="38"/>
        <v>No</v>
      </c>
    </row>
    <row r="848" spans="1:10" x14ac:dyDescent="0.35">
      <c r="A848" s="21">
        <v>34885</v>
      </c>
      <c r="B848">
        <v>16</v>
      </c>
      <c r="C848" t="s">
        <v>46</v>
      </c>
      <c r="D848" t="s">
        <v>31</v>
      </c>
      <c r="E848" s="5">
        <v>85</v>
      </c>
      <c r="F848" s="18">
        <v>1483.25</v>
      </c>
      <c r="G848" s="1">
        <f t="shared" si="36"/>
        <v>865.92170914875146</v>
      </c>
      <c r="H848" s="1" cm="1">
        <f t="array" ref="H848">_xlfn.STDEV.P(_xlfn._xlws.FILTER($F$24:$F$1023,$C$24:$C$1023=C848))</f>
        <v>598.41848250523049</v>
      </c>
      <c r="I848" s="1">
        <f t="shared" si="37"/>
        <v>1.0315996395479861</v>
      </c>
      <c r="J848" t="str">
        <f t="shared" si="38"/>
        <v>No</v>
      </c>
    </row>
    <row r="849" spans="1:10" x14ac:dyDescent="0.35">
      <c r="A849" s="21">
        <v>34885</v>
      </c>
      <c r="B849">
        <v>65</v>
      </c>
      <c r="C849" t="s">
        <v>88</v>
      </c>
      <c r="D849" t="s">
        <v>39</v>
      </c>
      <c r="E849" s="5">
        <v>82</v>
      </c>
      <c r="F849" s="18">
        <v>1557.69999749064</v>
      </c>
      <c r="G849" s="1">
        <f t="shared" si="36"/>
        <v>745.99111031804887</v>
      </c>
      <c r="H849" s="1" cm="1">
        <f t="array" ref="H849">_xlfn.STDEV.P(_xlfn._xlws.FILTER($F$24:$F$1023,$C$24:$C$1023=C849))</f>
        <v>419.37425156039581</v>
      </c>
      <c r="I849" s="1">
        <f t="shared" si="37"/>
        <v>1.935523900555191</v>
      </c>
      <c r="J849" t="str">
        <f t="shared" si="38"/>
        <v>No</v>
      </c>
    </row>
    <row r="850" spans="1:10" x14ac:dyDescent="0.35">
      <c r="A850" s="21">
        <v>34885</v>
      </c>
      <c r="B850">
        <v>19</v>
      </c>
      <c r="C850" t="s">
        <v>71</v>
      </c>
      <c r="D850" t="s">
        <v>31</v>
      </c>
      <c r="E850" s="5">
        <v>74</v>
      </c>
      <c r="F850" s="18">
        <v>646.759999492764</v>
      </c>
      <c r="G850" s="1">
        <f t="shared" si="36"/>
        <v>298.22799978693308</v>
      </c>
      <c r="H850" s="1" cm="1">
        <f t="array" ref="H850">_xlfn.STDEV.P(_xlfn._xlws.FILTER($F$24:$F$1023,$C$24:$C$1023=C850))</f>
        <v>171.84695600806512</v>
      </c>
      <c r="I850" s="1">
        <f t="shared" si="37"/>
        <v>2.0281534674927477</v>
      </c>
      <c r="J850" t="str">
        <f t="shared" si="38"/>
        <v>No</v>
      </c>
    </row>
    <row r="851" spans="1:10" x14ac:dyDescent="0.35">
      <c r="A851" s="21">
        <v>34885</v>
      </c>
      <c r="B851">
        <v>41</v>
      </c>
      <c r="C851" t="s">
        <v>44</v>
      </c>
      <c r="D851" t="s">
        <v>36</v>
      </c>
      <c r="E851" s="5">
        <v>74</v>
      </c>
      <c r="F851" s="18">
        <v>689.97499964050905</v>
      </c>
      <c r="G851" s="1">
        <f t="shared" si="36"/>
        <v>421.2029684872478</v>
      </c>
      <c r="H851" s="1" cm="1">
        <f t="array" ref="H851">_xlfn.STDEV.P(_xlfn._xlws.FILTER($F$24:$F$1023,$C$24:$C$1023=C851))</f>
        <v>382.18782718631564</v>
      </c>
      <c r="I851" s="1">
        <f t="shared" si="37"/>
        <v>0.70324592264482444</v>
      </c>
      <c r="J851" t="str">
        <f t="shared" si="38"/>
        <v>No</v>
      </c>
    </row>
    <row r="852" spans="1:10" x14ac:dyDescent="0.35">
      <c r="A852" s="21">
        <v>34885</v>
      </c>
      <c r="B852">
        <v>68</v>
      </c>
      <c r="C852" t="s">
        <v>37</v>
      </c>
      <c r="D852" t="s">
        <v>31</v>
      </c>
      <c r="E852" s="5">
        <v>73</v>
      </c>
      <c r="F852" s="18">
        <v>912.5</v>
      </c>
      <c r="G852" s="1">
        <f t="shared" si="36"/>
        <v>420.40624976158119</v>
      </c>
      <c r="H852" s="1" cm="1">
        <f t="array" ref="H852">_xlfn.STDEV.P(_xlfn._xlws.FILTER($F$24:$F$1023,$C$24:$C$1023=C852))</f>
        <v>298.75654886105377</v>
      </c>
      <c r="I852" s="1">
        <f t="shared" si="37"/>
        <v>1.6471396262757161</v>
      </c>
      <c r="J852" t="str">
        <f t="shared" si="38"/>
        <v>No</v>
      </c>
    </row>
    <row r="853" spans="1:10" x14ac:dyDescent="0.35">
      <c r="A853" s="21">
        <v>34886</v>
      </c>
      <c r="B853">
        <v>29</v>
      </c>
      <c r="C853" t="s">
        <v>20</v>
      </c>
      <c r="D853" t="s">
        <v>21</v>
      </c>
      <c r="E853" s="5">
        <v>72</v>
      </c>
      <c r="F853" s="18">
        <v>8083.4869968641497</v>
      </c>
      <c r="G853" s="1">
        <f t="shared" si="36"/>
        <v>4187.4594984071273</v>
      </c>
      <c r="H853" s="1" cm="1">
        <f t="array" ref="H853">_xlfn.STDEV.P(_xlfn._xlws.FILTER($F$24:$F$1023,$C$24:$C$1023=C853))</f>
        <v>4172.1296484054001</v>
      </c>
      <c r="I853" s="1">
        <f t="shared" si="37"/>
        <v>0.93382225069302327</v>
      </c>
      <c r="J853" t="str">
        <f t="shared" si="38"/>
        <v>No</v>
      </c>
    </row>
    <row r="854" spans="1:10" x14ac:dyDescent="0.35">
      <c r="A854" s="21">
        <v>34886</v>
      </c>
      <c r="B854">
        <v>59</v>
      </c>
      <c r="C854" t="s">
        <v>23</v>
      </c>
      <c r="D854" t="s">
        <v>24</v>
      </c>
      <c r="E854" s="5">
        <v>65</v>
      </c>
      <c r="F854" s="18">
        <v>3533.7499993853198</v>
      </c>
      <c r="G854" s="1">
        <f t="shared" si="36"/>
        <v>3036.1222172315302</v>
      </c>
      <c r="H854" s="1" cm="1">
        <f t="array" ref="H854">_xlfn.STDEV.P(_xlfn._xlws.FILTER($F$24:$F$1023,$C$24:$C$1023=C854))</f>
        <v>1907.6459461251163</v>
      </c>
      <c r="I854" s="1">
        <f t="shared" si="37"/>
        <v>0.26085961242681865</v>
      </c>
      <c r="J854" t="str">
        <f t="shared" si="38"/>
        <v>No</v>
      </c>
    </row>
    <row r="855" spans="1:10" x14ac:dyDescent="0.35">
      <c r="A855" s="21">
        <v>34887</v>
      </c>
      <c r="B855">
        <v>25</v>
      </c>
      <c r="C855" t="s">
        <v>80</v>
      </c>
      <c r="D855" t="s">
        <v>31</v>
      </c>
      <c r="E855" s="5">
        <v>62</v>
      </c>
      <c r="F855" s="18">
        <v>692.99999984353701</v>
      </c>
      <c r="G855" s="1">
        <f t="shared" si="36"/>
        <v>394.79999956581707</v>
      </c>
      <c r="H855" s="1" cm="1">
        <f t="array" ref="H855">_xlfn.STDEV.P(_xlfn._xlws.FILTER($F$24:$F$1023,$C$24:$C$1023=C855))</f>
        <v>325.29671032421493</v>
      </c>
      <c r="I855" s="1">
        <f t="shared" si="37"/>
        <v>0.91670155526784025</v>
      </c>
      <c r="J855" t="str">
        <f t="shared" si="38"/>
        <v>No</v>
      </c>
    </row>
    <row r="856" spans="1:10" x14ac:dyDescent="0.35">
      <c r="A856" s="21">
        <v>34887</v>
      </c>
      <c r="B856">
        <v>55</v>
      </c>
      <c r="C856" t="s">
        <v>32</v>
      </c>
      <c r="D856" t="s">
        <v>21</v>
      </c>
      <c r="E856" s="5">
        <v>60</v>
      </c>
      <c r="F856" s="18">
        <v>1080</v>
      </c>
      <c r="G856" s="1">
        <f t="shared" ref="G856:G919" si="39">AVERAGEIFS($F$24:$F$1023,$C$24:$C$1023,C856)</f>
        <v>741.52941061924435</v>
      </c>
      <c r="H856" s="1" cm="1">
        <f t="array" ref="H856">_xlfn.STDEV.P(_xlfn._xlws.FILTER($F$24:$F$1023,$C$24:$C$1023=C856))</f>
        <v>751.70781810256221</v>
      </c>
      <c r="I856" s="1">
        <f t="shared" ref="I856:I919" si="40">(F856-G856)/H856</f>
        <v>0.45026881619392056</v>
      </c>
      <c r="J856" t="str">
        <f t="shared" ref="J856:J919" si="41">IF(ABS(I856)&gt;3,"Yes","No")</f>
        <v>No</v>
      </c>
    </row>
    <row r="857" spans="1:10" x14ac:dyDescent="0.35">
      <c r="A857" s="21">
        <v>34887</v>
      </c>
      <c r="B857">
        <v>10</v>
      </c>
      <c r="C857" t="s">
        <v>35</v>
      </c>
      <c r="D857" t="s">
        <v>36</v>
      </c>
      <c r="E857" s="5">
        <v>52</v>
      </c>
      <c r="F857" s="18">
        <v>1612</v>
      </c>
      <c r="G857" s="1">
        <f t="shared" si="39"/>
        <v>1196.0626647585625</v>
      </c>
      <c r="H857" s="1" cm="1">
        <f t="array" ref="H857">_xlfn.STDEV.P(_xlfn._xlws.FILTER($F$24:$F$1023,$C$24:$C$1023=C857))</f>
        <v>1018.5795252400861</v>
      </c>
      <c r="I857" s="1">
        <f t="shared" si="40"/>
        <v>0.40835037906676774</v>
      </c>
      <c r="J857" t="str">
        <f t="shared" si="41"/>
        <v>No</v>
      </c>
    </row>
    <row r="858" spans="1:10" x14ac:dyDescent="0.35">
      <c r="A858" s="21">
        <v>34887</v>
      </c>
      <c r="B858">
        <v>74</v>
      </c>
      <c r="C858" t="s">
        <v>94</v>
      </c>
      <c r="D858" t="s">
        <v>59</v>
      </c>
      <c r="E858" s="5">
        <v>50</v>
      </c>
      <c r="F858" s="18">
        <v>462.5</v>
      </c>
      <c r="G858" s="1">
        <f t="shared" si="39"/>
        <v>279.0624998807906</v>
      </c>
      <c r="H858" s="1" cm="1">
        <f t="array" ref="H858">_xlfn.STDEV.P(_xlfn._xlws.FILTER($F$24:$F$1023,$C$24:$C$1023=C858))</f>
        <v>190.11286714946041</v>
      </c>
      <c r="I858" s="1">
        <f t="shared" si="40"/>
        <v>0.9648873475512677</v>
      </c>
      <c r="J858" t="str">
        <f t="shared" si="41"/>
        <v>No</v>
      </c>
    </row>
    <row r="859" spans="1:10" x14ac:dyDescent="0.35">
      <c r="A859" s="21">
        <v>34890</v>
      </c>
      <c r="B859">
        <v>66</v>
      </c>
      <c r="C859" t="s">
        <v>93</v>
      </c>
      <c r="D859" t="s">
        <v>39</v>
      </c>
      <c r="E859" s="5">
        <v>50</v>
      </c>
      <c r="F859" s="18">
        <v>850</v>
      </c>
      <c r="G859" s="1">
        <f t="shared" si="39"/>
        <v>480.85714213337218</v>
      </c>
      <c r="H859" s="1" cm="1">
        <f t="array" ref="H859">_xlfn.STDEV.P(_xlfn._xlws.FILTER($F$24:$F$1023,$C$24:$C$1023=C859))</f>
        <v>293.59972149137542</v>
      </c>
      <c r="I859" s="1">
        <f t="shared" si="40"/>
        <v>1.257299754889146</v>
      </c>
      <c r="J859" t="str">
        <f t="shared" si="41"/>
        <v>No</v>
      </c>
    </row>
    <row r="860" spans="1:10" x14ac:dyDescent="0.35">
      <c r="A860" s="21">
        <v>34890</v>
      </c>
      <c r="B860">
        <v>62</v>
      </c>
      <c r="C860" t="s">
        <v>30</v>
      </c>
      <c r="D860" t="s">
        <v>31</v>
      </c>
      <c r="E860" s="5">
        <v>42</v>
      </c>
      <c r="F860" s="18">
        <v>2008.9749999999999</v>
      </c>
      <c r="G860" s="1">
        <f t="shared" si="39"/>
        <v>2414.047102842831</v>
      </c>
      <c r="H860" s="1" cm="1">
        <f t="array" ref="H860">_xlfn.STDEV.P(_xlfn._xlws.FILTER($F$24:$F$1023,$C$24:$C$1023=C860))</f>
        <v>1727.4559642285269</v>
      </c>
      <c r="I860" s="1">
        <f t="shared" si="40"/>
        <v>-0.23449055213614911</v>
      </c>
      <c r="J860" t="str">
        <f t="shared" si="41"/>
        <v>No</v>
      </c>
    </row>
    <row r="861" spans="1:10" x14ac:dyDescent="0.35">
      <c r="A861" s="21">
        <v>34891</v>
      </c>
      <c r="B861">
        <v>21</v>
      </c>
      <c r="C861" t="s">
        <v>90</v>
      </c>
      <c r="D861" t="s">
        <v>31</v>
      </c>
      <c r="E861" s="5">
        <v>40</v>
      </c>
      <c r="F861" s="18">
        <v>400</v>
      </c>
      <c r="G861" s="1">
        <f t="shared" si="39"/>
        <v>475.82352889022366</v>
      </c>
      <c r="H861" s="1" cm="1">
        <f t="array" ref="H861">_xlfn.STDEV.P(_xlfn._xlws.FILTER($F$24:$F$1023,$C$24:$C$1023=C861))</f>
        <v>381.12221783193922</v>
      </c>
      <c r="I861" s="1">
        <f t="shared" si="40"/>
        <v>-0.19894806794931863</v>
      </c>
      <c r="J861" t="str">
        <f t="shared" si="41"/>
        <v>No</v>
      </c>
    </row>
    <row r="862" spans="1:10" x14ac:dyDescent="0.35">
      <c r="A862" s="21">
        <v>34891</v>
      </c>
      <c r="B862">
        <v>24</v>
      </c>
      <c r="C862" t="s">
        <v>77</v>
      </c>
      <c r="D862" t="s">
        <v>34</v>
      </c>
      <c r="E862" s="5">
        <v>40</v>
      </c>
      <c r="F862" s="18">
        <v>166.499999463558</v>
      </c>
      <c r="G862" s="1">
        <f t="shared" si="39"/>
        <v>241.30406231107165</v>
      </c>
      <c r="H862" s="1" cm="1">
        <f t="array" ref="H862">_xlfn.STDEV.P(_xlfn._xlws.FILTER($F$24:$F$1023,$C$24:$C$1023=C862))</f>
        <v>221.48324568890894</v>
      </c>
      <c r="I862" s="1">
        <f t="shared" si="40"/>
        <v>-0.33774140619458853</v>
      </c>
      <c r="J862" t="str">
        <f t="shared" si="41"/>
        <v>No</v>
      </c>
    </row>
    <row r="863" spans="1:10" x14ac:dyDescent="0.35">
      <c r="A863" s="21">
        <v>34891</v>
      </c>
      <c r="B863">
        <v>27</v>
      </c>
      <c r="C863" t="s">
        <v>89</v>
      </c>
      <c r="D863" t="s">
        <v>31</v>
      </c>
      <c r="E863" s="5">
        <v>40</v>
      </c>
      <c r="F863" s="18">
        <v>1756</v>
      </c>
      <c r="G863" s="1">
        <f t="shared" si="39"/>
        <v>1812.1964285714287</v>
      </c>
      <c r="H863" s="1" cm="1">
        <f t="array" ref="H863">_xlfn.STDEV.P(_xlfn._xlws.FILTER($F$24:$F$1023,$C$24:$C$1023=C863))</f>
        <v>1552.1262948215685</v>
      </c>
      <c r="I863" s="1">
        <f t="shared" si="40"/>
        <v>-3.6206092738019731E-2</v>
      </c>
      <c r="J863" t="str">
        <f t="shared" si="41"/>
        <v>No</v>
      </c>
    </row>
    <row r="864" spans="1:10" x14ac:dyDescent="0.35">
      <c r="A864" s="21">
        <v>34891</v>
      </c>
      <c r="B864">
        <v>30</v>
      </c>
      <c r="C864" t="s">
        <v>91</v>
      </c>
      <c r="D864" t="s">
        <v>36</v>
      </c>
      <c r="E864" s="5">
        <v>40</v>
      </c>
      <c r="F864" s="18">
        <v>796.11749884262599</v>
      </c>
      <c r="G864" s="1">
        <f t="shared" si="39"/>
        <v>675.31041632147446</v>
      </c>
      <c r="H864" s="1" cm="1">
        <f t="array" ref="H864">_xlfn.STDEV.P(_xlfn._xlws.FILTER($F$24:$F$1023,$C$24:$C$1023=C864))</f>
        <v>680.80599476123814</v>
      </c>
      <c r="I864" s="1">
        <f t="shared" si="40"/>
        <v>0.17744714860144428</v>
      </c>
      <c r="J864" t="str">
        <f t="shared" si="41"/>
        <v>No</v>
      </c>
    </row>
    <row r="865" spans="1:10" x14ac:dyDescent="0.35">
      <c r="A865" s="21">
        <v>34891</v>
      </c>
      <c r="B865">
        <v>72</v>
      </c>
      <c r="C865" t="s">
        <v>42</v>
      </c>
      <c r="D865" t="s">
        <v>24</v>
      </c>
      <c r="E865" s="5">
        <v>40</v>
      </c>
      <c r="F865" s="18">
        <v>1235.3999937772701</v>
      </c>
      <c r="G865" s="1">
        <f t="shared" si="39"/>
        <v>1435.5521418124422</v>
      </c>
      <c r="H865" s="1" cm="1">
        <f t="array" ref="H865">_xlfn.STDEV.P(_xlfn._xlws.FILTER($F$24:$F$1023,$C$24:$C$1023=C865))</f>
        <v>667.17869564903606</v>
      </c>
      <c r="I865" s="1">
        <f t="shared" si="40"/>
        <v>-0.29999781069217551</v>
      </c>
      <c r="J865" t="str">
        <f t="shared" si="41"/>
        <v>No</v>
      </c>
    </row>
    <row r="866" spans="1:10" x14ac:dyDescent="0.35">
      <c r="A866" s="21">
        <v>34892</v>
      </c>
      <c r="B866">
        <v>7</v>
      </c>
      <c r="C866" t="s">
        <v>58</v>
      </c>
      <c r="D866" t="s">
        <v>59</v>
      </c>
      <c r="E866" s="5">
        <v>38</v>
      </c>
      <c r="F866" s="18">
        <v>1126.49999946355</v>
      </c>
      <c r="G866" s="1">
        <f t="shared" si="39"/>
        <v>1374.4846144754144</v>
      </c>
      <c r="H866" s="1" cm="1">
        <f t="array" ref="H866">_xlfn.STDEV.P(_xlfn._xlws.FILTER($F$24:$F$1023,$C$24:$C$1023=C866))</f>
        <v>1619.0920257700639</v>
      </c>
      <c r="I866" s="1">
        <f t="shared" si="40"/>
        <v>-0.15316276719596547</v>
      </c>
      <c r="J866" t="str">
        <f t="shared" si="41"/>
        <v>No</v>
      </c>
    </row>
    <row r="867" spans="1:10" x14ac:dyDescent="0.35">
      <c r="A867" s="21">
        <v>34892</v>
      </c>
      <c r="B867">
        <v>70</v>
      </c>
      <c r="C867" t="s">
        <v>96</v>
      </c>
      <c r="D867" t="s">
        <v>34</v>
      </c>
      <c r="E867" s="5">
        <v>35</v>
      </c>
      <c r="F867" s="18">
        <v>525</v>
      </c>
      <c r="G867" s="1">
        <f t="shared" si="39"/>
        <v>608.35312436870197</v>
      </c>
      <c r="H867" s="1" cm="1">
        <f t="array" ref="H867">_xlfn.STDEV.P(_xlfn._xlws.FILTER($F$24:$F$1023,$C$24:$C$1023=C867))</f>
        <v>412.778144226922</v>
      </c>
      <c r="I867" s="1">
        <f t="shared" si="40"/>
        <v>-0.20193201974104316</v>
      </c>
      <c r="J867" t="str">
        <f t="shared" si="41"/>
        <v>No</v>
      </c>
    </row>
    <row r="868" spans="1:10" x14ac:dyDescent="0.35">
      <c r="A868" s="21">
        <v>34893</v>
      </c>
      <c r="B868">
        <v>64</v>
      </c>
      <c r="C868" t="s">
        <v>53</v>
      </c>
      <c r="D868" t="s">
        <v>27</v>
      </c>
      <c r="E868" s="5">
        <v>35</v>
      </c>
      <c r="F868" s="18">
        <v>930.99999653175405</v>
      </c>
      <c r="G868" s="1">
        <f t="shared" si="39"/>
        <v>1218.6124992739535</v>
      </c>
      <c r="H868" s="1" cm="1">
        <f t="array" ref="H868">_xlfn.STDEV.P(_xlfn._xlws.FILTER($F$24:$F$1023,$C$24:$C$1023=C868))</f>
        <v>865.50625959039769</v>
      </c>
      <c r="I868" s="1">
        <f t="shared" si="40"/>
        <v>-0.33230551432211775</v>
      </c>
      <c r="J868" t="str">
        <f t="shared" si="41"/>
        <v>No</v>
      </c>
    </row>
    <row r="869" spans="1:10" x14ac:dyDescent="0.35">
      <c r="A869" s="21">
        <v>34893</v>
      </c>
      <c r="B869">
        <v>42</v>
      </c>
      <c r="C869" t="s">
        <v>68</v>
      </c>
      <c r="D869" t="s">
        <v>27</v>
      </c>
      <c r="E869" s="5">
        <v>34</v>
      </c>
      <c r="F869" s="18">
        <v>411.59999904036499</v>
      </c>
      <c r="G869" s="1">
        <f t="shared" si="39"/>
        <v>463.02666603386319</v>
      </c>
      <c r="H869" s="1" cm="1">
        <f t="array" ref="H869">_xlfn.STDEV.P(_xlfn._xlws.FILTER($F$24:$F$1023,$C$24:$C$1023=C869))</f>
        <v>366.79232849333272</v>
      </c>
      <c r="I869" s="1">
        <f t="shared" si="40"/>
        <v>-0.1402064956067722</v>
      </c>
      <c r="J869" t="str">
        <f t="shared" si="41"/>
        <v>No</v>
      </c>
    </row>
    <row r="870" spans="1:10" x14ac:dyDescent="0.35">
      <c r="A870" s="21">
        <v>34893</v>
      </c>
      <c r="B870">
        <v>8</v>
      </c>
      <c r="C870" t="s">
        <v>106</v>
      </c>
      <c r="D870" t="s">
        <v>39</v>
      </c>
      <c r="E870" s="5">
        <v>30</v>
      </c>
      <c r="F870" s="18">
        <v>959.99999642372097</v>
      </c>
      <c r="G870" s="1">
        <f t="shared" si="39"/>
        <v>1696.6666656732552</v>
      </c>
      <c r="H870" s="1" cm="1">
        <f t="array" ref="H870">_xlfn.STDEV.P(_xlfn._xlws.FILTER($F$24:$F$1023,$C$24:$C$1023=C870))</f>
        <v>1063.4796143238038</v>
      </c>
      <c r="I870" s="1">
        <f t="shared" si="40"/>
        <v>-0.6926946782312623</v>
      </c>
      <c r="J870" t="str">
        <f t="shared" si="41"/>
        <v>No</v>
      </c>
    </row>
    <row r="871" spans="1:10" x14ac:dyDescent="0.35">
      <c r="A871" s="21">
        <v>34893</v>
      </c>
      <c r="B871">
        <v>18</v>
      </c>
      <c r="C871" t="s">
        <v>97</v>
      </c>
      <c r="D871" t="s">
        <v>36</v>
      </c>
      <c r="E871" s="5">
        <v>30</v>
      </c>
      <c r="F871" s="18">
        <v>1875</v>
      </c>
      <c r="G871" s="1">
        <f t="shared" si="39"/>
        <v>1806.0267836188079</v>
      </c>
      <c r="H871" s="1" cm="1">
        <f t="array" ref="H871">_xlfn.STDEV.P(_xlfn._xlws.FILTER($F$24:$F$1023,$C$24:$C$1023=C871))</f>
        <v>1173.8753546398934</v>
      </c>
      <c r="I871" s="1">
        <f t="shared" si="40"/>
        <v>5.875684850914243E-2</v>
      </c>
      <c r="J871" t="str">
        <f t="shared" si="41"/>
        <v>No</v>
      </c>
    </row>
    <row r="872" spans="1:10" x14ac:dyDescent="0.35">
      <c r="A872" s="21">
        <v>34893</v>
      </c>
      <c r="B872">
        <v>36</v>
      </c>
      <c r="C872" t="s">
        <v>45</v>
      </c>
      <c r="D872" t="s">
        <v>36</v>
      </c>
      <c r="E872" s="5">
        <v>30</v>
      </c>
      <c r="F872" s="18">
        <v>570</v>
      </c>
      <c r="G872" s="1">
        <f t="shared" si="39"/>
        <v>624.30647032909519</v>
      </c>
      <c r="H872" s="1" cm="1">
        <f t="array" ref="H872">_xlfn.STDEV.P(_xlfn._xlws.FILTER($F$24:$F$1023,$C$24:$C$1023=C872))</f>
        <v>498.23847143567212</v>
      </c>
      <c r="I872" s="1">
        <f t="shared" si="40"/>
        <v>-0.10899694311563561</v>
      </c>
      <c r="J872" t="str">
        <f t="shared" si="41"/>
        <v>No</v>
      </c>
    </row>
    <row r="873" spans="1:10" x14ac:dyDescent="0.35">
      <c r="A873" s="21">
        <v>34893</v>
      </c>
      <c r="B873">
        <v>43</v>
      </c>
      <c r="C873" t="s">
        <v>105</v>
      </c>
      <c r="D873" t="s">
        <v>34</v>
      </c>
      <c r="E873" s="5">
        <v>30</v>
      </c>
      <c r="F873" s="18">
        <v>1035</v>
      </c>
      <c r="G873" s="1">
        <f t="shared" si="39"/>
        <v>1479.0916657755768</v>
      </c>
      <c r="H873" s="1" cm="1">
        <f t="array" ref="H873">_xlfn.STDEV.P(_xlfn._xlws.FILTER($F$24:$F$1023,$C$24:$C$1023=C873))</f>
        <v>1018.3994924118444</v>
      </c>
      <c r="I873" s="1">
        <f t="shared" si="40"/>
        <v>-0.43606823165617259</v>
      </c>
      <c r="J873" t="str">
        <f t="shared" si="41"/>
        <v>No</v>
      </c>
    </row>
    <row r="874" spans="1:10" x14ac:dyDescent="0.35">
      <c r="A874" s="21">
        <v>34894</v>
      </c>
      <c r="B874">
        <v>47</v>
      </c>
      <c r="C874" t="s">
        <v>72</v>
      </c>
      <c r="D874" t="s">
        <v>31</v>
      </c>
      <c r="E874" s="5">
        <v>30</v>
      </c>
      <c r="F874" s="18">
        <v>285</v>
      </c>
      <c r="G874" s="1">
        <f t="shared" si="39"/>
        <v>268.65999991658776</v>
      </c>
      <c r="H874" s="1" cm="1">
        <f t="array" ref="H874">_xlfn.STDEV.P(_xlfn._xlws.FILTER($F$24:$F$1023,$C$24:$C$1023=C874))</f>
        <v>166.8466651792906</v>
      </c>
      <c r="I874" s="1">
        <f t="shared" si="40"/>
        <v>9.7934232403467866E-2</v>
      </c>
      <c r="J874" t="str">
        <f t="shared" si="41"/>
        <v>No</v>
      </c>
    </row>
    <row r="875" spans="1:10" x14ac:dyDescent="0.35">
      <c r="A875" s="21">
        <v>34897</v>
      </c>
      <c r="B875">
        <v>63</v>
      </c>
      <c r="C875" t="s">
        <v>38</v>
      </c>
      <c r="D875" t="s">
        <v>39</v>
      </c>
      <c r="E875" s="5">
        <v>30</v>
      </c>
      <c r="F875" s="18">
        <v>1317</v>
      </c>
      <c r="G875" s="1">
        <f t="shared" si="39"/>
        <v>1024.7794979286186</v>
      </c>
      <c r="H875" s="1" cm="1">
        <f t="array" ref="H875">_xlfn.STDEV.P(_xlfn._xlws.FILTER($F$24:$F$1023,$C$24:$C$1023=C875))</f>
        <v>717.93040392797047</v>
      </c>
      <c r="I875" s="1">
        <f t="shared" si="40"/>
        <v>0.40703179649806231</v>
      </c>
      <c r="J875" t="str">
        <f t="shared" si="41"/>
        <v>No</v>
      </c>
    </row>
    <row r="876" spans="1:10" x14ac:dyDescent="0.35">
      <c r="A876" s="21">
        <v>34897</v>
      </c>
      <c r="B876">
        <v>71</v>
      </c>
      <c r="C876" t="s">
        <v>40</v>
      </c>
      <c r="D876" t="s">
        <v>24</v>
      </c>
      <c r="E876" s="5">
        <v>28</v>
      </c>
      <c r="F876" s="18">
        <v>602</v>
      </c>
      <c r="G876" s="1">
        <f t="shared" si="39"/>
        <v>925.97812405088894</v>
      </c>
      <c r="H876" s="1" cm="1">
        <f t="array" ref="H876">_xlfn.STDEV.P(_xlfn._xlws.FILTER($F$24:$F$1023,$C$24:$C$1023=C876))</f>
        <v>714.20127833080039</v>
      </c>
      <c r="I876" s="1">
        <f t="shared" si="40"/>
        <v>-0.4536229965984887</v>
      </c>
      <c r="J876" t="str">
        <f t="shared" si="41"/>
        <v>No</v>
      </c>
    </row>
    <row r="877" spans="1:10" x14ac:dyDescent="0.35">
      <c r="A877" s="21">
        <v>34898</v>
      </c>
      <c r="B877">
        <v>45</v>
      </c>
      <c r="C877" t="s">
        <v>60</v>
      </c>
      <c r="D877" t="s">
        <v>36</v>
      </c>
      <c r="E877" s="5">
        <v>27</v>
      </c>
      <c r="F877" s="18">
        <v>243.67499980889201</v>
      </c>
      <c r="G877" s="1">
        <f t="shared" si="39"/>
        <v>386.31749890502516</v>
      </c>
      <c r="H877" s="1" cm="1">
        <f t="array" ref="H877">_xlfn.STDEV.P(_xlfn._xlws.FILTER($F$24:$F$1023,$C$24:$C$1023=C877))</f>
        <v>312.21139977696515</v>
      </c>
      <c r="I877" s="1">
        <f t="shared" si="40"/>
        <v>-0.45687793334270577</v>
      </c>
      <c r="J877" t="str">
        <f t="shared" si="41"/>
        <v>No</v>
      </c>
    </row>
    <row r="878" spans="1:10" x14ac:dyDescent="0.35">
      <c r="A878" s="21">
        <v>34898</v>
      </c>
      <c r="B878">
        <v>28</v>
      </c>
      <c r="C878" t="s">
        <v>70</v>
      </c>
      <c r="D878" t="s">
        <v>59</v>
      </c>
      <c r="E878" s="5">
        <v>24</v>
      </c>
      <c r="F878" s="18">
        <v>1094.4000000000001</v>
      </c>
      <c r="G878" s="1">
        <f t="shared" si="39"/>
        <v>1256.1973325099534</v>
      </c>
      <c r="H878" s="1" cm="1">
        <f t="array" ref="H878">_xlfn.STDEV.P(_xlfn._xlws.FILTER($F$24:$F$1023,$C$24:$C$1023=C878))</f>
        <v>782.04414020592731</v>
      </c>
      <c r="I878" s="1">
        <f t="shared" si="40"/>
        <v>-0.20689028175231766</v>
      </c>
      <c r="J878" t="str">
        <f t="shared" si="41"/>
        <v>No</v>
      </c>
    </row>
    <row r="879" spans="1:10" x14ac:dyDescent="0.35">
      <c r="A879" s="21">
        <v>34898</v>
      </c>
      <c r="B879">
        <v>69</v>
      </c>
      <c r="C879" t="s">
        <v>48</v>
      </c>
      <c r="D879" t="s">
        <v>24</v>
      </c>
      <c r="E879" s="5">
        <v>24</v>
      </c>
      <c r="F879" s="18">
        <v>691.199997425079</v>
      </c>
      <c r="G879" s="1">
        <f t="shared" si="39"/>
        <v>1357.9971411485737</v>
      </c>
      <c r="H879" s="1" cm="1">
        <f t="array" ref="H879">_xlfn.STDEV.P(_xlfn._xlws.FILTER($F$24:$F$1023,$C$24:$C$1023=C879))</f>
        <v>932.67339638785802</v>
      </c>
      <c r="I879" s="1">
        <f t="shared" si="40"/>
        <v>-0.71493102119769592</v>
      </c>
      <c r="J879" t="str">
        <f t="shared" si="41"/>
        <v>No</v>
      </c>
    </row>
    <row r="880" spans="1:10" x14ac:dyDescent="0.35">
      <c r="A880" s="21">
        <v>34898</v>
      </c>
      <c r="B880">
        <v>52</v>
      </c>
      <c r="C880" t="s">
        <v>122</v>
      </c>
      <c r="D880" t="s">
        <v>27</v>
      </c>
      <c r="E880" s="5">
        <v>23</v>
      </c>
      <c r="F880" s="18">
        <v>155.74999992176799</v>
      </c>
      <c r="G880" s="1">
        <f t="shared" si="39"/>
        <v>221.63749993524189</v>
      </c>
      <c r="H880" s="1" cm="1">
        <f t="array" ref="H880">_xlfn.STDEV.P(_xlfn._xlws.FILTER($F$24:$F$1023,$C$24:$C$1023=C880))</f>
        <v>230.78942345648602</v>
      </c>
      <c r="I880" s="1">
        <f t="shared" si="40"/>
        <v>-0.28548751943087458</v>
      </c>
      <c r="J880" t="str">
        <f t="shared" si="41"/>
        <v>No</v>
      </c>
    </row>
    <row r="881" spans="1:10" x14ac:dyDescent="0.35">
      <c r="A881" s="21">
        <v>34899</v>
      </c>
      <c r="B881">
        <v>26</v>
      </c>
      <c r="C881" t="s">
        <v>41</v>
      </c>
      <c r="D881" t="s">
        <v>31</v>
      </c>
      <c r="E881" s="5">
        <v>21</v>
      </c>
      <c r="F881" s="18">
        <v>524.66399804547405</v>
      </c>
      <c r="G881" s="1">
        <f t="shared" si="39"/>
        <v>1144.2242977664987</v>
      </c>
      <c r="H881" s="1" cm="1">
        <f t="array" ref="H881">_xlfn.STDEV.P(_xlfn._xlws.FILTER($F$24:$F$1023,$C$24:$C$1023=C881))</f>
        <v>593.45127433828816</v>
      </c>
      <c r="I881" s="1">
        <f t="shared" si="40"/>
        <v>-1.0439952301254196</v>
      </c>
      <c r="J881" t="str">
        <f t="shared" si="41"/>
        <v>No</v>
      </c>
    </row>
    <row r="882" spans="1:10" x14ac:dyDescent="0.35">
      <c r="A882" s="21">
        <v>34899</v>
      </c>
      <c r="B882">
        <v>3</v>
      </c>
      <c r="C882" t="s">
        <v>98</v>
      </c>
      <c r="D882" t="s">
        <v>39</v>
      </c>
      <c r="E882" s="5">
        <v>20</v>
      </c>
      <c r="F882" s="18">
        <v>179.99999970197601</v>
      </c>
      <c r="G882" s="1">
        <f t="shared" si="39"/>
        <v>305.99999994039524</v>
      </c>
      <c r="H882" s="1" cm="1">
        <f t="array" ref="H882">_xlfn.STDEV.P(_xlfn._xlws.FILTER($F$24:$F$1023,$C$24:$C$1023=C882))</f>
        <v>229.809583049472</v>
      </c>
      <c r="I882" s="1">
        <f t="shared" si="40"/>
        <v>-0.5482800088945583</v>
      </c>
      <c r="J882" t="str">
        <f t="shared" si="41"/>
        <v>No</v>
      </c>
    </row>
    <row r="883" spans="1:10" x14ac:dyDescent="0.35">
      <c r="A883" s="21">
        <v>34899</v>
      </c>
      <c r="B883">
        <v>13</v>
      </c>
      <c r="C883" t="s">
        <v>56</v>
      </c>
      <c r="D883" t="s">
        <v>36</v>
      </c>
      <c r="E883" s="5">
        <v>20</v>
      </c>
      <c r="F883" s="18">
        <v>101.99999928474401</v>
      </c>
      <c r="G883" s="1">
        <f t="shared" si="39"/>
        <v>266.67428511295918</v>
      </c>
      <c r="H883" s="1" cm="1">
        <f t="array" ref="H883">_xlfn.STDEV.P(_xlfn._xlws.FILTER($F$24:$F$1023,$C$24:$C$1023=C883))</f>
        <v>396.84982512631029</v>
      </c>
      <c r="I883" s="1">
        <f t="shared" si="40"/>
        <v>-0.41495365602291057</v>
      </c>
      <c r="J883" t="str">
        <f t="shared" si="41"/>
        <v>No</v>
      </c>
    </row>
    <row r="884" spans="1:10" x14ac:dyDescent="0.35">
      <c r="A884" s="21">
        <v>34899</v>
      </c>
      <c r="B884">
        <v>61</v>
      </c>
      <c r="C884" t="s">
        <v>47</v>
      </c>
      <c r="D884" t="s">
        <v>39</v>
      </c>
      <c r="E884" s="5">
        <v>20</v>
      </c>
      <c r="F884" s="18">
        <v>570</v>
      </c>
      <c r="G884" s="1">
        <f t="shared" si="39"/>
        <v>1006.5681796252716</v>
      </c>
      <c r="H884" s="1" cm="1">
        <f t="array" ref="H884">_xlfn.STDEV.P(_xlfn._xlws.FILTER($F$24:$F$1023,$C$24:$C$1023=C884))</f>
        <v>725.97059881034181</v>
      </c>
      <c r="I884" s="1">
        <f t="shared" si="40"/>
        <v>-0.60135793424786343</v>
      </c>
      <c r="J884" t="str">
        <f t="shared" si="41"/>
        <v>No</v>
      </c>
    </row>
    <row r="885" spans="1:10" x14ac:dyDescent="0.35">
      <c r="A885" s="21">
        <v>34900</v>
      </c>
      <c r="B885">
        <v>54</v>
      </c>
      <c r="C885" t="s">
        <v>74</v>
      </c>
      <c r="D885" t="s">
        <v>21</v>
      </c>
      <c r="E885" s="5">
        <v>19</v>
      </c>
      <c r="F885" s="18">
        <v>122.924999722465</v>
      </c>
      <c r="G885" s="1">
        <f t="shared" si="39"/>
        <v>267.17573495991502</v>
      </c>
      <c r="H885" s="1" cm="1">
        <f t="array" ref="H885">_xlfn.STDEV.P(_xlfn._xlws.FILTER($F$24:$F$1023,$C$24:$C$1023=C885))</f>
        <v>240.69715937238254</v>
      </c>
      <c r="I885" s="1">
        <f t="shared" si="40"/>
        <v>-0.59930385391162733</v>
      </c>
      <c r="J885" t="str">
        <f t="shared" si="41"/>
        <v>No</v>
      </c>
    </row>
    <row r="886" spans="1:10" x14ac:dyDescent="0.35">
      <c r="A886" s="21">
        <v>34900</v>
      </c>
      <c r="B886">
        <v>14</v>
      </c>
      <c r="C886" t="s">
        <v>63</v>
      </c>
      <c r="D886" t="s">
        <v>59</v>
      </c>
      <c r="E886" s="5">
        <v>15</v>
      </c>
      <c r="F886" s="18">
        <v>278.99999896064401</v>
      </c>
      <c r="G886" s="1">
        <f t="shared" si="39"/>
        <v>692.7443176133213</v>
      </c>
      <c r="H886" s="1" cm="1">
        <f t="array" ref="H886">_xlfn.STDEV.P(_xlfn._xlws.FILTER($F$24:$F$1023,$C$24:$C$1023=C886))</f>
        <v>446.81220369302434</v>
      </c>
      <c r="I886" s="1">
        <f t="shared" si="40"/>
        <v>-0.92599153566748627</v>
      </c>
      <c r="J886" t="str">
        <f t="shared" si="41"/>
        <v>No</v>
      </c>
    </row>
    <row r="887" spans="1:10" x14ac:dyDescent="0.35">
      <c r="A887" s="21">
        <v>34900</v>
      </c>
      <c r="B887">
        <v>35</v>
      </c>
      <c r="C887" t="s">
        <v>49</v>
      </c>
      <c r="D887" t="s">
        <v>34</v>
      </c>
      <c r="E887" s="5">
        <v>15</v>
      </c>
      <c r="F887" s="18">
        <v>270</v>
      </c>
      <c r="G887" s="1">
        <f t="shared" si="39"/>
        <v>668.4187490662548</v>
      </c>
      <c r="H887" s="1" cm="1">
        <f t="array" ref="H887">_xlfn.STDEV.P(_xlfn._xlws.FILTER($F$24:$F$1023,$C$24:$C$1023=C887))</f>
        <v>399.80502094786851</v>
      </c>
      <c r="I887" s="1">
        <f t="shared" si="40"/>
        <v>-0.99653263013474147</v>
      </c>
      <c r="J887" t="str">
        <f t="shared" si="41"/>
        <v>No</v>
      </c>
    </row>
    <row r="888" spans="1:10" x14ac:dyDescent="0.35">
      <c r="A888" s="21">
        <v>34900</v>
      </c>
      <c r="B888">
        <v>77</v>
      </c>
      <c r="C888" t="s">
        <v>107</v>
      </c>
      <c r="D888" t="s">
        <v>39</v>
      </c>
      <c r="E888" s="5">
        <v>15</v>
      </c>
      <c r="F888" s="18">
        <v>195</v>
      </c>
      <c r="G888" s="1">
        <f t="shared" si="39"/>
        <v>384.04888867214282</v>
      </c>
      <c r="H888" s="1" cm="1">
        <f t="array" ref="H888">_xlfn.STDEV.P(_xlfn._xlws.FILTER($F$24:$F$1023,$C$24:$C$1023=C888))</f>
        <v>285.48397450413245</v>
      </c>
      <c r="I888" s="1">
        <f t="shared" si="40"/>
        <v>-0.6622049065994291</v>
      </c>
      <c r="J888" t="str">
        <f t="shared" si="41"/>
        <v>No</v>
      </c>
    </row>
    <row r="889" spans="1:10" x14ac:dyDescent="0.35">
      <c r="A889" s="21">
        <v>34900</v>
      </c>
      <c r="B889">
        <v>38</v>
      </c>
      <c r="C889" t="s">
        <v>85</v>
      </c>
      <c r="D889" t="s">
        <v>34</v>
      </c>
      <c r="E889" s="5">
        <v>15</v>
      </c>
      <c r="F889" s="18">
        <v>3952.5</v>
      </c>
      <c r="G889" s="1">
        <f t="shared" si="39"/>
        <v>9806.8112419540175</v>
      </c>
      <c r="H889" s="1" cm="1">
        <f t="array" ref="H889">_xlfn.STDEV.P(_xlfn._xlws.FILTER($F$24:$F$1023,$C$24:$C$1023=C889))</f>
        <v>7202.6591157470903</v>
      </c>
      <c r="I889" s="1">
        <f t="shared" si="40"/>
        <v>-0.81279859949984368</v>
      </c>
      <c r="J889" t="str">
        <f t="shared" si="41"/>
        <v>No</v>
      </c>
    </row>
    <row r="890" spans="1:10" x14ac:dyDescent="0.35">
      <c r="A890" s="21">
        <v>34900</v>
      </c>
      <c r="B890">
        <v>60</v>
      </c>
      <c r="C890" t="s">
        <v>29</v>
      </c>
      <c r="D890" t="s">
        <v>24</v>
      </c>
      <c r="E890" s="5">
        <v>15</v>
      </c>
      <c r="F890" s="18">
        <v>510</v>
      </c>
      <c r="G890" s="1">
        <f t="shared" si="39"/>
        <v>2231.0799975946534</v>
      </c>
      <c r="H890" s="1" cm="1">
        <f t="array" ref="H890">_xlfn.STDEV.P(_xlfn._xlws.FILTER($F$24:$F$1023,$C$24:$C$1023=C890))</f>
        <v>1423.878216599516</v>
      </c>
      <c r="I890" s="1">
        <f t="shared" si="40"/>
        <v>-1.2087269666256362</v>
      </c>
      <c r="J890" t="str">
        <f t="shared" si="41"/>
        <v>No</v>
      </c>
    </row>
    <row r="891" spans="1:10" x14ac:dyDescent="0.35">
      <c r="A891" s="21">
        <v>34900</v>
      </c>
      <c r="B891">
        <v>22</v>
      </c>
      <c r="C891" t="s">
        <v>65</v>
      </c>
      <c r="D891" t="s">
        <v>27</v>
      </c>
      <c r="E891" s="5">
        <v>10</v>
      </c>
      <c r="F891" s="18">
        <v>210</v>
      </c>
      <c r="G891" s="1">
        <f t="shared" si="39"/>
        <v>769.54499999061227</v>
      </c>
      <c r="H891" s="1" cm="1">
        <f t="array" ref="H891">_xlfn.STDEV.P(_xlfn._xlws.FILTER($F$24:$F$1023,$C$24:$C$1023=C891))</f>
        <v>710.94791313263636</v>
      </c>
      <c r="I891" s="1">
        <f t="shared" si="40"/>
        <v>-0.78704077985840015</v>
      </c>
      <c r="J891" t="str">
        <f t="shared" si="41"/>
        <v>No</v>
      </c>
    </row>
    <row r="892" spans="1:10" x14ac:dyDescent="0.35">
      <c r="A892" s="21">
        <v>34901</v>
      </c>
      <c r="B892">
        <v>34</v>
      </c>
      <c r="C892" t="s">
        <v>69</v>
      </c>
      <c r="D892" t="s">
        <v>34</v>
      </c>
      <c r="E892" s="5">
        <v>10</v>
      </c>
      <c r="F892" s="18">
        <v>140</v>
      </c>
      <c r="G892" s="1">
        <f t="shared" si="39"/>
        <v>270.78333320468647</v>
      </c>
      <c r="H892" s="1" cm="1">
        <f t="array" ref="H892">_xlfn.STDEV.P(_xlfn._xlws.FILTER($F$24:$F$1023,$C$24:$C$1023=C892))</f>
        <v>154.73057137866886</v>
      </c>
      <c r="I892" s="1">
        <f t="shared" si="40"/>
        <v>-0.84523266500854044</v>
      </c>
      <c r="J892" t="str">
        <f t="shared" si="41"/>
        <v>No</v>
      </c>
    </row>
    <row r="893" spans="1:10" x14ac:dyDescent="0.35">
      <c r="A893" s="21">
        <v>34901</v>
      </c>
      <c r="B893">
        <v>44</v>
      </c>
      <c r="C893" t="s">
        <v>52</v>
      </c>
      <c r="D893" t="s">
        <v>39</v>
      </c>
      <c r="E893" s="5">
        <v>10</v>
      </c>
      <c r="F893" s="18">
        <v>194.5</v>
      </c>
      <c r="G893" s="1">
        <f t="shared" si="39"/>
        <v>644.93035653712445</v>
      </c>
      <c r="H893" s="1" cm="1">
        <f t="array" ref="H893">_xlfn.STDEV.P(_xlfn._xlws.FILTER($F$24:$F$1023,$C$24:$C$1023=C893))</f>
        <v>446.10133348953525</v>
      </c>
      <c r="I893" s="1">
        <f t="shared" si="40"/>
        <v>-1.0097041248761269</v>
      </c>
      <c r="J893" t="str">
        <f t="shared" si="41"/>
        <v>No</v>
      </c>
    </row>
    <row r="894" spans="1:10" x14ac:dyDescent="0.35">
      <c r="A894" s="21">
        <v>34901</v>
      </c>
      <c r="B894">
        <v>49</v>
      </c>
      <c r="C894" t="s">
        <v>62</v>
      </c>
      <c r="D894" t="s">
        <v>31</v>
      </c>
      <c r="E894" s="5">
        <v>4</v>
      </c>
      <c r="F894" s="18">
        <v>67.999999523162799</v>
      </c>
      <c r="G894" s="1">
        <f t="shared" si="39"/>
        <v>553.7166660961999</v>
      </c>
      <c r="H894" s="1" cm="1">
        <f t="array" ref="H894">_xlfn.STDEV.P(_xlfn._xlws.FILTER($F$24:$F$1023,$C$24:$C$1023=C894))</f>
        <v>403.17062043068341</v>
      </c>
      <c r="I894" s="1">
        <f t="shared" si="40"/>
        <v>-1.2047422157253787</v>
      </c>
      <c r="J894" t="str">
        <f t="shared" si="41"/>
        <v>No</v>
      </c>
    </row>
    <row r="895" spans="1:10" x14ac:dyDescent="0.35">
      <c r="A895" s="21">
        <v>34901</v>
      </c>
      <c r="B895">
        <v>67</v>
      </c>
      <c r="C895" t="s">
        <v>137</v>
      </c>
      <c r="D895" t="s">
        <v>34</v>
      </c>
      <c r="E895" s="5">
        <v>3</v>
      </c>
      <c r="F895" s="18">
        <v>42</v>
      </c>
      <c r="G895" s="1">
        <f t="shared" si="39"/>
        <v>228.66666666666666</v>
      </c>
      <c r="H895" s="1" cm="1">
        <f t="array" ref="H895">_xlfn.STDEV.P(_xlfn._xlws.FILTER($F$24:$F$1023,$C$24:$C$1023=C895))</f>
        <v>170.6367161219674</v>
      </c>
      <c r="I895" s="1">
        <f t="shared" si="40"/>
        <v>-1.093941977488839</v>
      </c>
      <c r="J895" t="str">
        <f t="shared" si="41"/>
        <v>No</v>
      </c>
    </row>
    <row r="896" spans="1:10" x14ac:dyDescent="0.35">
      <c r="A896" s="21">
        <v>34904</v>
      </c>
      <c r="B896">
        <v>40</v>
      </c>
      <c r="C896" t="s">
        <v>50</v>
      </c>
      <c r="D896" t="s">
        <v>36</v>
      </c>
      <c r="E896" s="5">
        <v>1</v>
      </c>
      <c r="F896" s="18">
        <v>18.399999999999999</v>
      </c>
      <c r="G896" s="1">
        <f t="shared" si="39"/>
        <v>966.97823429668517</v>
      </c>
      <c r="H896" s="1" cm="1">
        <f t="array" ref="H896">_xlfn.STDEV.P(_xlfn._xlws.FILTER($F$24:$F$1023,$C$24:$C$1023=C896))</f>
        <v>690.30358265436666</v>
      </c>
      <c r="I896" s="1">
        <f t="shared" si="40"/>
        <v>-1.3741464742935225</v>
      </c>
      <c r="J896" t="str">
        <f t="shared" si="41"/>
        <v>No</v>
      </c>
    </row>
    <row r="897" spans="1:10" x14ac:dyDescent="0.35">
      <c r="A897" s="21">
        <v>34904</v>
      </c>
      <c r="B897">
        <v>60</v>
      </c>
      <c r="C897" t="s">
        <v>29</v>
      </c>
      <c r="D897" t="s">
        <v>24</v>
      </c>
      <c r="E897" s="5">
        <v>156</v>
      </c>
      <c r="F897" s="18">
        <v>4997.9999954402401</v>
      </c>
      <c r="G897" s="1">
        <f t="shared" si="39"/>
        <v>2231.0799975946534</v>
      </c>
      <c r="H897" s="1" cm="1">
        <f t="array" ref="H897">_xlfn.STDEV.P(_xlfn._xlws.FILTER($F$24:$F$1023,$C$24:$C$1023=C897))</f>
        <v>1423.878216599516</v>
      </c>
      <c r="I897" s="1">
        <f t="shared" si="40"/>
        <v>1.943227985082532</v>
      </c>
      <c r="J897" t="str">
        <f t="shared" si="41"/>
        <v>No</v>
      </c>
    </row>
    <row r="898" spans="1:10" x14ac:dyDescent="0.35">
      <c r="A898" s="21">
        <v>34904</v>
      </c>
      <c r="B898">
        <v>59</v>
      </c>
      <c r="C898" t="s">
        <v>23</v>
      </c>
      <c r="D898" t="s">
        <v>24</v>
      </c>
      <c r="E898" s="5">
        <v>147</v>
      </c>
      <c r="F898" s="18">
        <v>7749.4999950006604</v>
      </c>
      <c r="G898" s="1">
        <f t="shared" si="39"/>
        <v>3036.1222172315302</v>
      </c>
      <c r="H898" s="1" cm="1">
        <f t="array" ref="H898">_xlfn.STDEV.P(_xlfn._xlws.FILTER($F$24:$F$1023,$C$24:$C$1023=C898))</f>
        <v>1907.6459461251163</v>
      </c>
      <c r="I898" s="1">
        <f t="shared" si="40"/>
        <v>2.4707822682417167</v>
      </c>
      <c r="J898" t="str">
        <f t="shared" si="41"/>
        <v>No</v>
      </c>
    </row>
    <row r="899" spans="1:10" x14ac:dyDescent="0.35">
      <c r="A899" s="21">
        <v>34904</v>
      </c>
      <c r="B899">
        <v>10</v>
      </c>
      <c r="C899" t="s">
        <v>35</v>
      </c>
      <c r="D899" t="s">
        <v>36</v>
      </c>
      <c r="E899" s="5">
        <v>131</v>
      </c>
      <c r="F899" s="18">
        <v>3595.9999815225601</v>
      </c>
      <c r="G899" s="1">
        <f t="shared" si="39"/>
        <v>1196.0626647585625</v>
      </c>
      <c r="H899" s="1" cm="1">
        <f t="array" ref="H899">_xlfn.STDEV.P(_xlfn._xlws.FILTER($F$24:$F$1023,$C$24:$C$1023=C899))</f>
        <v>1018.5795252400861</v>
      </c>
      <c r="I899" s="1">
        <f t="shared" si="40"/>
        <v>2.3561609646515489</v>
      </c>
      <c r="J899" t="str">
        <f t="shared" si="41"/>
        <v>No</v>
      </c>
    </row>
    <row r="900" spans="1:10" x14ac:dyDescent="0.35">
      <c r="A900" s="21">
        <v>34904</v>
      </c>
      <c r="B900">
        <v>40</v>
      </c>
      <c r="C900" t="s">
        <v>50</v>
      </c>
      <c r="D900" t="s">
        <v>36</v>
      </c>
      <c r="E900" s="5">
        <v>115</v>
      </c>
      <c r="F900" s="18">
        <v>1950.3999934196399</v>
      </c>
      <c r="G900" s="1">
        <f t="shared" si="39"/>
        <v>966.97823429668517</v>
      </c>
      <c r="H900" s="1" cm="1">
        <f t="array" ref="H900">_xlfn.STDEV.P(_xlfn._xlws.FILTER($F$24:$F$1023,$C$24:$C$1023=C900))</f>
        <v>690.30358265436666</v>
      </c>
      <c r="I900" s="1">
        <f t="shared" si="40"/>
        <v>1.424622128341686</v>
      </c>
      <c r="J900" t="str">
        <f t="shared" si="41"/>
        <v>No</v>
      </c>
    </row>
    <row r="901" spans="1:10" x14ac:dyDescent="0.35">
      <c r="A901" s="21">
        <v>34904</v>
      </c>
      <c r="B901">
        <v>64</v>
      </c>
      <c r="C901" t="s">
        <v>53</v>
      </c>
      <c r="D901" t="s">
        <v>27</v>
      </c>
      <c r="E901" s="5">
        <v>111</v>
      </c>
      <c r="F901" s="18">
        <v>3441.375</v>
      </c>
      <c r="G901" s="1">
        <f t="shared" si="39"/>
        <v>1218.6124992739535</v>
      </c>
      <c r="H901" s="1" cm="1">
        <f t="array" ref="H901">_xlfn.STDEV.P(_xlfn._xlws.FILTER($F$24:$F$1023,$C$24:$C$1023=C901))</f>
        <v>865.50625959039769</v>
      </c>
      <c r="I901" s="1">
        <f t="shared" si="40"/>
        <v>2.5681645581373065</v>
      </c>
      <c r="J901" t="str">
        <f t="shared" si="41"/>
        <v>No</v>
      </c>
    </row>
    <row r="902" spans="1:10" x14ac:dyDescent="0.35">
      <c r="A902" s="21">
        <v>34905</v>
      </c>
      <c r="B902">
        <v>26</v>
      </c>
      <c r="C902" t="s">
        <v>41</v>
      </c>
      <c r="D902" t="s">
        <v>31</v>
      </c>
      <c r="E902" s="5">
        <v>105</v>
      </c>
      <c r="F902" s="18">
        <v>2734.1864892035701</v>
      </c>
      <c r="G902" s="1">
        <f t="shared" si="39"/>
        <v>1144.2242977664987</v>
      </c>
      <c r="H902" s="1" cm="1">
        <f t="array" ref="H902">_xlfn.STDEV.P(_xlfn._xlws.FILTER($F$24:$F$1023,$C$24:$C$1023=C902))</f>
        <v>593.45127433828816</v>
      </c>
      <c r="I902" s="1">
        <f t="shared" si="40"/>
        <v>2.6791789995057571</v>
      </c>
      <c r="J902" t="str">
        <f t="shared" si="41"/>
        <v>No</v>
      </c>
    </row>
    <row r="903" spans="1:10" x14ac:dyDescent="0.35">
      <c r="A903" s="21">
        <v>34905</v>
      </c>
      <c r="B903">
        <v>56</v>
      </c>
      <c r="C903" t="s">
        <v>26</v>
      </c>
      <c r="D903" t="s">
        <v>27</v>
      </c>
      <c r="E903" s="5">
        <v>104</v>
      </c>
      <c r="F903" s="18">
        <v>3837.9999954700402</v>
      </c>
      <c r="G903" s="1">
        <f t="shared" si="39"/>
        <v>2135.3399980738727</v>
      </c>
      <c r="H903" s="1" cm="1">
        <f t="array" ref="H903">_xlfn.STDEV.P(_xlfn._xlws.FILTER($F$24:$F$1023,$C$24:$C$1023=C903))</f>
        <v>1395.3152929627063</v>
      </c>
      <c r="I903" s="1">
        <f t="shared" si="40"/>
        <v>1.2202690001203018</v>
      </c>
      <c r="J903" t="str">
        <f t="shared" si="41"/>
        <v>No</v>
      </c>
    </row>
    <row r="904" spans="1:10" x14ac:dyDescent="0.35">
      <c r="A904" s="21">
        <v>34906</v>
      </c>
      <c r="B904">
        <v>62</v>
      </c>
      <c r="C904" t="s">
        <v>30</v>
      </c>
      <c r="D904" t="s">
        <v>31</v>
      </c>
      <c r="E904" s="5">
        <v>98</v>
      </c>
      <c r="F904" s="18">
        <v>4597.2249919190999</v>
      </c>
      <c r="G904" s="1">
        <f t="shared" si="39"/>
        <v>2414.047102842831</v>
      </c>
      <c r="H904" s="1" cm="1">
        <f t="array" ref="H904">_xlfn.STDEV.P(_xlfn._xlws.FILTER($F$24:$F$1023,$C$24:$C$1023=C904))</f>
        <v>1727.4559642285269</v>
      </c>
      <c r="I904" s="1">
        <f t="shared" si="40"/>
        <v>1.2638110228478474</v>
      </c>
      <c r="J904" t="str">
        <f t="shared" si="41"/>
        <v>No</v>
      </c>
    </row>
    <row r="905" spans="1:10" x14ac:dyDescent="0.35">
      <c r="A905" s="21">
        <v>34906</v>
      </c>
      <c r="B905">
        <v>70</v>
      </c>
      <c r="C905" t="s">
        <v>96</v>
      </c>
      <c r="D905" t="s">
        <v>34</v>
      </c>
      <c r="E905" s="5">
        <v>96</v>
      </c>
      <c r="F905" s="18">
        <v>1372.4999973177901</v>
      </c>
      <c r="G905" s="1">
        <f t="shared" si="39"/>
        <v>608.35312436870197</v>
      </c>
      <c r="H905" s="1" cm="1">
        <f t="array" ref="H905">_xlfn.STDEV.P(_xlfn._xlws.FILTER($F$24:$F$1023,$C$24:$C$1023=C905))</f>
        <v>412.778144226922</v>
      </c>
      <c r="I905" s="1">
        <f t="shared" si="40"/>
        <v>1.8512290043365367</v>
      </c>
      <c r="J905" t="str">
        <f t="shared" si="41"/>
        <v>No</v>
      </c>
    </row>
    <row r="906" spans="1:10" x14ac:dyDescent="0.35">
      <c r="A906" s="21">
        <v>34907</v>
      </c>
      <c r="B906">
        <v>13</v>
      </c>
      <c r="C906" t="s">
        <v>56</v>
      </c>
      <c r="D906" t="s">
        <v>36</v>
      </c>
      <c r="E906" s="5">
        <v>91</v>
      </c>
      <c r="F906" s="18">
        <v>483.89999762177399</v>
      </c>
      <c r="G906" s="1">
        <f t="shared" si="39"/>
        <v>266.67428511295918</v>
      </c>
      <c r="H906" s="1" cm="1">
        <f t="array" ref="H906">_xlfn.STDEV.P(_xlfn._xlws.FILTER($F$24:$F$1023,$C$24:$C$1023=C906))</f>
        <v>396.84982512631029</v>
      </c>
      <c r="I906" s="1">
        <f t="shared" si="40"/>
        <v>0.54737509948423357</v>
      </c>
      <c r="J906" t="str">
        <f t="shared" si="41"/>
        <v>No</v>
      </c>
    </row>
    <row r="907" spans="1:10" x14ac:dyDescent="0.35">
      <c r="A907" s="21">
        <v>34907</v>
      </c>
      <c r="B907">
        <v>76</v>
      </c>
      <c r="C907" t="s">
        <v>55</v>
      </c>
      <c r="D907" t="s">
        <v>34</v>
      </c>
      <c r="E907" s="5">
        <v>91</v>
      </c>
      <c r="F907" s="18">
        <v>1408.4999946355799</v>
      </c>
      <c r="G907" s="1">
        <f t="shared" si="39"/>
        <v>750.87999908924075</v>
      </c>
      <c r="H907" s="1" cm="1">
        <f t="array" ref="H907">_xlfn.STDEV.P(_xlfn._xlws.FILTER($F$24:$F$1023,$C$24:$C$1023=C907))</f>
        <v>591.87295276549492</v>
      </c>
      <c r="I907" s="1">
        <f t="shared" si="40"/>
        <v>1.1110830330624921</v>
      </c>
      <c r="J907" t="str">
        <f t="shared" si="41"/>
        <v>No</v>
      </c>
    </row>
    <row r="908" spans="1:10" x14ac:dyDescent="0.35">
      <c r="A908" s="21">
        <v>34907</v>
      </c>
      <c r="B908">
        <v>58</v>
      </c>
      <c r="C908" t="s">
        <v>79</v>
      </c>
      <c r="D908" t="s">
        <v>36</v>
      </c>
      <c r="E908" s="5">
        <v>90</v>
      </c>
      <c r="F908" s="18">
        <v>1073.2499982230299</v>
      </c>
      <c r="G908" s="1">
        <f t="shared" si="39"/>
        <v>506.01749913915921</v>
      </c>
      <c r="H908" s="1" cm="1">
        <f t="array" ref="H908">_xlfn.STDEV.P(_xlfn._xlws.FILTER($F$24:$F$1023,$C$24:$C$1023=C908))</f>
        <v>311.82880526281502</v>
      </c>
      <c r="I908" s="1">
        <f t="shared" si="40"/>
        <v>1.8190509969269735</v>
      </c>
      <c r="J908" t="str">
        <f t="shared" si="41"/>
        <v>No</v>
      </c>
    </row>
    <row r="909" spans="1:10" x14ac:dyDescent="0.35">
      <c r="A909" s="21">
        <v>34907</v>
      </c>
      <c r="B909">
        <v>23</v>
      </c>
      <c r="C909" t="s">
        <v>75</v>
      </c>
      <c r="D909" t="s">
        <v>27</v>
      </c>
      <c r="E909" s="5">
        <v>88</v>
      </c>
      <c r="F909" s="18">
        <v>728.99999906122605</v>
      </c>
      <c r="G909" s="1">
        <f t="shared" si="39"/>
        <v>369.97499953061327</v>
      </c>
      <c r="H909" s="1" cm="1">
        <f t="array" ref="H909">_xlfn.STDEV.P(_xlfn._xlws.FILTER($F$24:$F$1023,$C$24:$C$1023=C909))</f>
        <v>216.9191244703664</v>
      </c>
      <c r="I909" s="1">
        <f t="shared" si="40"/>
        <v>1.6551099420450577</v>
      </c>
      <c r="J909" t="str">
        <f t="shared" si="41"/>
        <v>No</v>
      </c>
    </row>
    <row r="910" spans="1:10" x14ac:dyDescent="0.35">
      <c r="A910" s="21">
        <v>34908</v>
      </c>
      <c r="B910">
        <v>22</v>
      </c>
      <c r="C910" t="s">
        <v>65</v>
      </c>
      <c r="D910" t="s">
        <v>27</v>
      </c>
      <c r="E910" s="5">
        <v>87</v>
      </c>
      <c r="F910" s="18">
        <v>1827</v>
      </c>
      <c r="G910" s="1">
        <f t="shared" si="39"/>
        <v>769.54499999061227</v>
      </c>
      <c r="H910" s="1" cm="1">
        <f t="array" ref="H910">_xlfn.STDEV.P(_xlfn._xlws.FILTER($F$24:$F$1023,$C$24:$C$1023=C910))</f>
        <v>710.94791313263636</v>
      </c>
      <c r="I910" s="1">
        <f t="shared" si="40"/>
        <v>1.487387444953518</v>
      </c>
      <c r="J910" t="str">
        <f t="shared" si="41"/>
        <v>No</v>
      </c>
    </row>
    <row r="911" spans="1:10" x14ac:dyDescent="0.35">
      <c r="A911" s="21">
        <v>34908</v>
      </c>
      <c r="B911">
        <v>1</v>
      </c>
      <c r="C911" t="s">
        <v>43</v>
      </c>
      <c r="D911" t="s">
        <v>34</v>
      </c>
      <c r="E911" s="5">
        <v>84</v>
      </c>
      <c r="F911" s="18">
        <v>1205.9999957084599</v>
      </c>
      <c r="G911" s="1">
        <f t="shared" si="39"/>
        <v>616.4399990344034</v>
      </c>
      <c r="H911" s="1" cm="1">
        <f t="array" ref="H911">_xlfn.STDEV.P(_xlfn._xlws.FILTER($F$24:$F$1023,$C$24:$C$1023=C911))</f>
        <v>418.64384133965928</v>
      </c>
      <c r="I911" s="1">
        <f t="shared" si="40"/>
        <v>1.4082614825706403</v>
      </c>
      <c r="J911" t="str">
        <f t="shared" si="41"/>
        <v>No</v>
      </c>
    </row>
    <row r="912" spans="1:10" x14ac:dyDescent="0.35">
      <c r="A912" s="21">
        <v>34911</v>
      </c>
      <c r="B912">
        <v>3</v>
      </c>
      <c r="C912" t="s">
        <v>98</v>
      </c>
      <c r="D912" t="s">
        <v>39</v>
      </c>
      <c r="E912" s="5">
        <v>79</v>
      </c>
      <c r="F912" s="18">
        <v>790</v>
      </c>
      <c r="G912" s="1">
        <f t="shared" si="39"/>
        <v>305.99999994039524</v>
      </c>
      <c r="H912" s="1" cm="1">
        <f t="array" ref="H912">_xlfn.STDEV.P(_xlfn._xlws.FILTER($F$24:$F$1023,$C$24:$C$1023=C912))</f>
        <v>229.809583049472</v>
      </c>
      <c r="I912" s="1">
        <f t="shared" si="40"/>
        <v>2.1060914590120126</v>
      </c>
      <c r="J912" t="str">
        <f t="shared" si="41"/>
        <v>No</v>
      </c>
    </row>
    <row r="913" spans="1:10" x14ac:dyDescent="0.35">
      <c r="A913" s="21">
        <v>34911</v>
      </c>
      <c r="B913">
        <v>31</v>
      </c>
      <c r="C913" t="s">
        <v>57</v>
      </c>
      <c r="D913" t="s">
        <v>24</v>
      </c>
      <c r="E913" s="5">
        <v>74</v>
      </c>
      <c r="F913" s="18">
        <v>893.74999953433803</v>
      </c>
      <c r="G913" s="1">
        <f t="shared" si="39"/>
        <v>804.63194329964028</v>
      </c>
      <c r="H913" s="1" cm="1">
        <f t="array" ref="H913">_xlfn.STDEV.P(_xlfn._xlws.FILTER($F$24:$F$1023,$C$24:$C$1023=C913))</f>
        <v>614.0428509528798</v>
      </c>
      <c r="I913" s="1">
        <f t="shared" si="40"/>
        <v>0.14513328523636937</v>
      </c>
      <c r="J913" t="str">
        <f t="shared" si="41"/>
        <v>No</v>
      </c>
    </row>
    <row r="914" spans="1:10" x14ac:dyDescent="0.35">
      <c r="A914" s="21">
        <v>34911</v>
      </c>
      <c r="B914">
        <v>38</v>
      </c>
      <c r="C914" t="s">
        <v>85</v>
      </c>
      <c r="D914" t="s">
        <v>34</v>
      </c>
      <c r="E914" s="5">
        <v>70</v>
      </c>
      <c r="F914" s="18">
        <v>18049.749994110301</v>
      </c>
      <c r="G914" s="1">
        <f t="shared" si="39"/>
        <v>9806.8112419540175</v>
      </c>
      <c r="H914" s="1" cm="1">
        <f t="array" ref="H914">_xlfn.STDEV.P(_xlfn._xlws.FILTER($F$24:$F$1023,$C$24:$C$1023=C914))</f>
        <v>7202.6591157470903</v>
      </c>
      <c r="I914" s="1">
        <f t="shared" si="40"/>
        <v>1.1444299417328863</v>
      </c>
      <c r="J914" t="str">
        <f t="shared" si="41"/>
        <v>No</v>
      </c>
    </row>
    <row r="915" spans="1:10" x14ac:dyDescent="0.35">
      <c r="A915" s="21">
        <v>34911</v>
      </c>
      <c r="B915">
        <v>57</v>
      </c>
      <c r="C915" t="s">
        <v>76</v>
      </c>
      <c r="D915" t="s">
        <v>27</v>
      </c>
      <c r="E915" s="5">
        <v>64</v>
      </c>
      <c r="F915" s="18">
        <v>1238.24999985471</v>
      </c>
      <c r="G915" s="1">
        <f t="shared" si="39"/>
        <v>449.84999991059226</v>
      </c>
      <c r="H915" s="1" cm="1">
        <f t="array" ref="H915">_xlfn.STDEV.P(_xlfn._xlws.FILTER($F$24:$F$1023,$C$24:$C$1023=C915))</f>
        <v>362.8341563356899</v>
      </c>
      <c r="I915" s="1">
        <f t="shared" si="40"/>
        <v>2.1728935552988551</v>
      </c>
      <c r="J915" t="str">
        <f t="shared" si="41"/>
        <v>No</v>
      </c>
    </row>
    <row r="916" spans="1:10" x14ac:dyDescent="0.35">
      <c r="A916" s="21">
        <v>34912</v>
      </c>
      <c r="B916">
        <v>2</v>
      </c>
      <c r="C916" t="s">
        <v>33</v>
      </c>
      <c r="D916" t="s">
        <v>34</v>
      </c>
      <c r="E916" s="5">
        <v>62</v>
      </c>
      <c r="F916" s="18">
        <v>1127.6499992497199</v>
      </c>
      <c r="G916" s="1">
        <f t="shared" si="39"/>
        <v>816.2273323205095</v>
      </c>
      <c r="H916" s="1" cm="1">
        <f t="array" ref="H916">_xlfn.STDEV.P(_xlfn._xlws.FILTER($F$24:$F$1023,$C$24:$C$1023=C916))</f>
        <v>492.60978417435473</v>
      </c>
      <c r="I916" s="1">
        <f t="shared" si="40"/>
        <v>0.63218936556685446</v>
      </c>
      <c r="J916" t="str">
        <f t="shared" si="41"/>
        <v>No</v>
      </c>
    </row>
    <row r="917" spans="1:10" x14ac:dyDescent="0.35">
      <c r="A917" s="21">
        <v>34913</v>
      </c>
      <c r="B917">
        <v>42</v>
      </c>
      <c r="C917" t="s">
        <v>68</v>
      </c>
      <c r="D917" t="s">
        <v>27</v>
      </c>
      <c r="E917" s="5">
        <v>62</v>
      </c>
      <c r="F917" s="18">
        <v>809.19999912381104</v>
      </c>
      <c r="G917" s="1">
        <f t="shared" si="39"/>
        <v>463.02666603386319</v>
      </c>
      <c r="H917" s="1" cm="1">
        <f t="array" ref="H917">_xlfn.STDEV.P(_xlfn._xlws.FILTER($F$24:$F$1023,$C$24:$C$1023=C917))</f>
        <v>366.79232849333272</v>
      </c>
      <c r="I917" s="1">
        <f t="shared" si="40"/>
        <v>0.94378564162429135</v>
      </c>
      <c r="J917" t="str">
        <f t="shared" si="41"/>
        <v>No</v>
      </c>
    </row>
    <row r="918" spans="1:10" x14ac:dyDescent="0.35">
      <c r="A918" s="21">
        <v>34913</v>
      </c>
      <c r="B918">
        <v>37</v>
      </c>
      <c r="C918" t="s">
        <v>61</v>
      </c>
      <c r="D918" t="s">
        <v>36</v>
      </c>
      <c r="E918" s="5">
        <v>60</v>
      </c>
      <c r="F918" s="18">
        <v>1247.99999535083</v>
      </c>
      <c r="G918" s="1">
        <f t="shared" si="39"/>
        <v>496.07999893069098</v>
      </c>
      <c r="H918" s="1" cm="1">
        <f t="array" ref="H918">_xlfn.STDEV.P(_xlfn._xlws.FILTER($F$24:$F$1023,$C$24:$C$1023=C918))</f>
        <v>421.26547475738641</v>
      </c>
      <c r="I918" s="1">
        <f t="shared" si="40"/>
        <v>1.7849077160979827</v>
      </c>
      <c r="J918" t="str">
        <f t="shared" si="41"/>
        <v>No</v>
      </c>
    </row>
    <row r="919" spans="1:10" x14ac:dyDescent="0.35">
      <c r="A919" s="21">
        <v>34913</v>
      </c>
      <c r="B919">
        <v>35</v>
      </c>
      <c r="C919" t="s">
        <v>49</v>
      </c>
      <c r="D919" t="s">
        <v>34</v>
      </c>
      <c r="E919" s="5">
        <v>59</v>
      </c>
      <c r="F919" s="18">
        <v>1016.99999932944</v>
      </c>
      <c r="G919" s="1">
        <f t="shared" si="39"/>
        <v>668.4187490662548</v>
      </c>
      <c r="H919" s="1" cm="1">
        <f t="array" ref="H919">_xlfn.STDEV.P(_xlfn._xlws.FILTER($F$24:$F$1023,$C$24:$C$1023=C919))</f>
        <v>399.80502094786851</v>
      </c>
      <c r="I919" s="1">
        <f t="shared" si="40"/>
        <v>0.87187812058177605</v>
      </c>
      <c r="J919" t="str">
        <f t="shared" si="41"/>
        <v>No</v>
      </c>
    </row>
    <row r="920" spans="1:10" x14ac:dyDescent="0.35">
      <c r="A920" s="21">
        <v>34913</v>
      </c>
      <c r="B920">
        <v>39</v>
      </c>
      <c r="C920" t="s">
        <v>87</v>
      </c>
      <c r="D920" t="s">
        <v>34</v>
      </c>
      <c r="E920" s="5">
        <v>59</v>
      </c>
      <c r="F920" s="18">
        <v>1025.99999946355</v>
      </c>
      <c r="G920" s="1">
        <f t="shared" ref="G920:G983" si="42">AVERAGEIFS($F$24:$F$1023,$C$24:$C$1023,C920)</f>
        <v>757.35599902152819</v>
      </c>
      <c r="H920" s="1" cm="1">
        <f t="array" ref="H920">_xlfn.STDEV.P(_xlfn._xlws.FILTER($F$24:$F$1023,$C$24:$C$1023=C920))</f>
        <v>742.04552203537753</v>
      </c>
      <c r="I920" s="1">
        <f t="shared" ref="I920:I983" si="43">(F920-G920)/H920</f>
        <v>0.36203169814319563</v>
      </c>
      <c r="J920" t="str">
        <f t="shared" ref="J920:J983" si="44">IF(ABS(I920)&gt;3,"Yes","No")</f>
        <v>No</v>
      </c>
    </row>
    <row r="921" spans="1:10" x14ac:dyDescent="0.35">
      <c r="A921" s="21">
        <v>34914</v>
      </c>
      <c r="B921">
        <v>71</v>
      </c>
      <c r="C921" t="s">
        <v>40</v>
      </c>
      <c r="D921" t="s">
        <v>24</v>
      </c>
      <c r="E921" s="5">
        <v>55</v>
      </c>
      <c r="F921" s="18">
        <v>945.99999647587504</v>
      </c>
      <c r="G921" s="1">
        <f t="shared" si="42"/>
        <v>925.97812405088894</v>
      </c>
      <c r="H921" s="1" cm="1">
        <f t="array" ref="H921">_xlfn.STDEV.P(_xlfn._xlws.FILTER($F$24:$F$1023,$C$24:$C$1023=C921))</f>
        <v>714.20127833080039</v>
      </c>
      <c r="I921" s="1">
        <f t="shared" si="43"/>
        <v>2.8033935295915927E-2</v>
      </c>
      <c r="J921" t="str">
        <f t="shared" si="44"/>
        <v>No</v>
      </c>
    </row>
    <row r="922" spans="1:10" x14ac:dyDescent="0.35">
      <c r="A922" s="21">
        <v>34914</v>
      </c>
      <c r="B922">
        <v>72</v>
      </c>
      <c r="C922" t="s">
        <v>42</v>
      </c>
      <c r="D922" t="s">
        <v>24</v>
      </c>
      <c r="E922" s="5">
        <v>55</v>
      </c>
      <c r="F922" s="18">
        <v>1722.59999714791</v>
      </c>
      <c r="G922" s="1">
        <f t="shared" si="42"/>
        <v>1435.5521418124422</v>
      </c>
      <c r="H922" s="1" cm="1">
        <f t="array" ref="H922">_xlfn.STDEV.P(_xlfn._xlws.FILTER($F$24:$F$1023,$C$24:$C$1023=C922))</f>
        <v>667.17869564903606</v>
      </c>
      <c r="I922" s="1">
        <f t="shared" si="43"/>
        <v>0.43024133895076744</v>
      </c>
      <c r="J922" t="str">
        <f t="shared" si="44"/>
        <v>No</v>
      </c>
    </row>
    <row r="923" spans="1:10" x14ac:dyDescent="0.35">
      <c r="A923" s="21">
        <v>34915</v>
      </c>
      <c r="B923">
        <v>77</v>
      </c>
      <c r="C923" t="s">
        <v>107</v>
      </c>
      <c r="D923" t="s">
        <v>39</v>
      </c>
      <c r="E923" s="5">
        <v>52</v>
      </c>
      <c r="F923" s="18">
        <v>651.29999963194098</v>
      </c>
      <c r="G923" s="1">
        <f t="shared" si="42"/>
        <v>384.04888867214282</v>
      </c>
      <c r="H923" s="1" cm="1">
        <f t="array" ref="H923">_xlfn.STDEV.P(_xlfn._xlws.FILTER($F$24:$F$1023,$C$24:$C$1023=C923))</f>
        <v>285.48397450413245</v>
      </c>
      <c r="I923" s="1">
        <f t="shared" si="43"/>
        <v>0.93613349549303559</v>
      </c>
      <c r="J923" t="str">
        <f t="shared" si="44"/>
        <v>No</v>
      </c>
    </row>
    <row r="924" spans="1:10" x14ac:dyDescent="0.35">
      <c r="A924" s="21">
        <v>34918</v>
      </c>
      <c r="B924">
        <v>41</v>
      </c>
      <c r="C924" t="s">
        <v>44</v>
      </c>
      <c r="D924" t="s">
        <v>36</v>
      </c>
      <c r="E924" s="5">
        <v>52</v>
      </c>
      <c r="F924" s="18">
        <v>501.8</v>
      </c>
      <c r="G924" s="1">
        <f t="shared" si="42"/>
        <v>421.2029684872478</v>
      </c>
      <c r="H924" s="1" cm="1">
        <f t="array" ref="H924">_xlfn.STDEV.P(_xlfn._xlws.FILTER($F$24:$F$1023,$C$24:$C$1023=C924))</f>
        <v>382.18782718631564</v>
      </c>
      <c r="I924" s="1">
        <f t="shared" si="43"/>
        <v>0.21088330339066857</v>
      </c>
      <c r="J924" t="str">
        <f t="shared" si="44"/>
        <v>No</v>
      </c>
    </row>
    <row r="925" spans="1:10" x14ac:dyDescent="0.35">
      <c r="A925" s="21">
        <v>34918</v>
      </c>
      <c r="B925">
        <v>25</v>
      </c>
      <c r="C925" t="s">
        <v>80</v>
      </c>
      <c r="D925" t="s">
        <v>31</v>
      </c>
      <c r="E925" s="5">
        <v>51</v>
      </c>
      <c r="F925" s="18">
        <v>620.199997559189</v>
      </c>
      <c r="G925" s="1">
        <f t="shared" si="42"/>
        <v>394.79999956581707</v>
      </c>
      <c r="H925" s="1" cm="1">
        <f t="array" ref="H925">_xlfn.STDEV.P(_xlfn._xlws.FILTER($F$24:$F$1023,$C$24:$C$1023=C925))</f>
        <v>325.29671032421493</v>
      </c>
      <c r="I925" s="1">
        <f t="shared" si="43"/>
        <v>0.69290586359979323</v>
      </c>
      <c r="J925" t="str">
        <f t="shared" si="44"/>
        <v>No</v>
      </c>
    </row>
    <row r="926" spans="1:10" x14ac:dyDescent="0.35">
      <c r="A926" s="21">
        <v>34918</v>
      </c>
      <c r="B926">
        <v>16</v>
      </c>
      <c r="C926" t="s">
        <v>46</v>
      </c>
      <c r="D926" t="s">
        <v>31</v>
      </c>
      <c r="E926" s="5">
        <v>50</v>
      </c>
      <c r="F926" s="18">
        <v>872.5</v>
      </c>
      <c r="G926" s="1">
        <f t="shared" si="42"/>
        <v>865.92170914875146</v>
      </c>
      <c r="H926" s="1" cm="1">
        <f t="array" ref="H926">_xlfn.STDEV.P(_xlfn._xlws.FILTER($F$24:$F$1023,$C$24:$C$1023=C926))</f>
        <v>598.41848250523049</v>
      </c>
      <c r="I926" s="1">
        <f t="shared" si="43"/>
        <v>1.099279357768005E-2</v>
      </c>
      <c r="J926" t="str">
        <f t="shared" si="44"/>
        <v>No</v>
      </c>
    </row>
    <row r="927" spans="1:10" x14ac:dyDescent="0.35">
      <c r="A927" s="21">
        <v>34918</v>
      </c>
      <c r="B927">
        <v>36</v>
      </c>
      <c r="C927" t="s">
        <v>45</v>
      </c>
      <c r="D927" t="s">
        <v>36</v>
      </c>
      <c r="E927" s="5">
        <v>50</v>
      </c>
      <c r="F927" s="18">
        <v>712.5</v>
      </c>
      <c r="G927" s="1">
        <f t="shared" si="42"/>
        <v>624.30647032909519</v>
      </c>
      <c r="H927" s="1" cm="1">
        <f t="array" ref="H927">_xlfn.STDEV.P(_xlfn._xlws.FILTER($F$24:$F$1023,$C$24:$C$1023=C927))</f>
        <v>498.23847143567212</v>
      </c>
      <c r="I927" s="1">
        <f t="shared" si="43"/>
        <v>0.17701067807304305</v>
      </c>
      <c r="J927" t="str">
        <f t="shared" si="44"/>
        <v>No</v>
      </c>
    </row>
    <row r="928" spans="1:10" x14ac:dyDescent="0.35">
      <c r="A928" s="21">
        <v>34918</v>
      </c>
      <c r="B928">
        <v>68</v>
      </c>
      <c r="C928" t="s">
        <v>37</v>
      </c>
      <c r="D928" t="s">
        <v>31</v>
      </c>
      <c r="E928" s="5">
        <v>44</v>
      </c>
      <c r="F928" s="18">
        <v>550</v>
      </c>
      <c r="G928" s="1">
        <f t="shared" si="42"/>
        <v>420.40624976158119</v>
      </c>
      <c r="H928" s="1" cm="1">
        <f t="array" ref="H928">_xlfn.STDEV.P(_xlfn._xlws.FILTER($F$24:$F$1023,$C$24:$C$1023=C928))</f>
        <v>298.75654886105377</v>
      </c>
      <c r="I928" s="1">
        <f t="shared" si="43"/>
        <v>0.43377710290357685</v>
      </c>
      <c r="J928" t="str">
        <f t="shared" si="44"/>
        <v>No</v>
      </c>
    </row>
    <row r="929" spans="1:10" x14ac:dyDescent="0.35">
      <c r="A929" s="21">
        <v>34919</v>
      </c>
      <c r="B929">
        <v>43</v>
      </c>
      <c r="C929" t="s">
        <v>105</v>
      </c>
      <c r="D929" t="s">
        <v>34</v>
      </c>
      <c r="E929" s="5">
        <v>41</v>
      </c>
      <c r="F929" s="18">
        <v>1747.99999451637</v>
      </c>
      <c r="G929" s="1">
        <f t="shared" si="42"/>
        <v>1479.0916657755768</v>
      </c>
      <c r="H929" s="1" cm="1">
        <f t="array" ref="H929">_xlfn.STDEV.P(_xlfn._xlws.FILTER($F$24:$F$1023,$C$24:$C$1023=C929))</f>
        <v>1018.3994924118444</v>
      </c>
      <c r="I929" s="1">
        <f t="shared" si="43"/>
        <v>0.26404994380343394</v>
      </c>
      <c r="J929" t="str">
        <f t="shared" si="44"/>
        <v>No</v>
      </c>
    </row>
    <row r="930" spans="1:10" x14ac:dyDescent="0.35">
      <c r="A930" s="21">
        <v>34919</v>
      </c>
      <c r="B930">
        <v>24</v>
      </c>
      <c r="C930" t="s">
        <v>77</v>
      </c>
      <c r="D930" t="s">
        <v>34</v>
      </c>
      <c r="E930" s="5">
        <v>40</v>
      </c>
      <c r="F930" s="18">
        <v>135</v>
      </c>
      <c r="G930" s="1">
        <f t="shared" si="42"/>
        <v>241.30406231107165</v>
      </c>
      <c r="H930" s="1" cm="1">
        <f t="array" ref="H930">_xlfn.STDEV.P(_xlfn._xlws.FILTER($F$24:$F$1023,$C$24:$C$1023=C930))</f>
        <v>221.48324568890894</v>
      </c>
      <c r="I930" s="1">
        <f t="shared" si="43"/>
        <v>-0.47996435116534397</v>
      </c>
      <c r="J930" t="str">
        <f t="shared" si="44"/>
        <v>No</v>
      </c>
    </row>
    <row r="931" spans="1:10" x14ac:dyDescent="0.35">
      <c r="A931" s="21">
        <v>34920</v>
      </c>
      <c r="B931">
        <v>47</v>
      </c>
      <c r="C931" t="s">
        <v>72</v>
      </c>
      <c r="D931" t="s">
        <v>31</v>
      </c>
      <c r="E931" s="5">
        <v>40</v>
      </c>
      <c r="F931" s="18">
        <v>285</v>
      </c>
      <c r="G931" s="1">
        <f t="shared" si="42"/>
        <v>268.65999991658776</v>
      </c>
      <c r="H931" s="1" cm="1">
        <f t="array" ref="H931">_xlfn.STDEV.P(_xlfn._xlws.FILTER($F$24:$F$1023,$C$24:$C$1023=C931))</f>
        <v>166.8466651792906</v>
      </c>
      <c r="I931" s="1">
        <f t="shared" si="43"/>
        <v>9.7934232403467866E-2</v>
      </c>
      <c r="J931" t="str">
        <f t="shared" si="44"/>
        <v>No</v>
      </c>
    </row>
    <row r="932" spans="1:10" x14ac:dyDescent="0.35">
      <c r="A932" s="21">
        <v>34920</v>
      </c>
      <c r="B932">
        <v>45</v>
      </c>
      <c r="C932" t="s">
        <v>60</v>
      </c>
      <c r="D932" t="s">
        <v>36</v>
      </c>
      <c r="E932" s="5">
        <v>36</v>
      </c>
      <c r="F932" s="18">
        <v>273.59999898076001</v>
      </c>
      <c r="G932" s="1">
        <f t="shared" si="42"/>
        <v>386.31749890502516</v>
      </c>
      <c r="H932" s="1" cm="1">
        <f t="array" ref="H932">_xlfn.STDEV.P(_xlfn._xlws.FILTER($F$24:$F$1023,$C$24:$C$1023=C932))</f>
        <v>312.21139977696515</v>
      </c>
      <c r="I932" s="1">
        <f t="shared" si="43"/>
        <v>-0.36102941790334142</v>
      </c>
      <c r="J932" t="str">
        <f t="shared" si="44"/>
        <v>No</v>
      </c>
    </row>
    <row r="933" spans="1:10" x14ac:dyDescent="0.35">
      <c r="A933" s="21">
        <v>34920</v>
      </c>
      <c r="B933">
        <v>11</v>
      </c>
      <c r="C933" t="s">
        <v>92</v>
      </c>
      <c r="D933" t="s">
        <v>24</v>
      </c>
      <c r="E933" s="5">
        <v>35</v>
      </c>
      <c r="F933" s="18">
        <v>692.999999374151</v>
      </c>
      <c r="G933" s="1">
        <f t="shared" si="42"/>
        <v>713.50124924937177</v>
      </c>
      <c r="H933" s="1" cm="1">
        <f t="array" ref="H933">_xlfn.STDEV.P(_xlfn._xlws.FILTER($F$24:$F$1023,$C$24:$C$1023=C933))</f>
        <v>610.84195483862857</v>
      </c>
      <c r="I933" s="1">
        <f t="shared" si="43"/>
        <v>-3.3562281884578077E-2</v>
      </c>
      <c r="J933" t="str">
        <f t="shared" si="44"/>
        <v>No</v>
      </c>
    </row>
    <row r="934" spans="1:10" x14ac:dyDescent="0.35">
      <c r="A934" s="21">
        <v>34920</v>
      </c>
      <c r="B934">
        <v>18</v>
      </c>
      <c r="C934" t="s">
        <v>97</v>
      </c>
      <c r="D934" t="s">
        <v>36</v>
      </c>
      <c r="E934" s="5">
        <v>35</v>
      </c>
      <c r="F934" s="18">
        <v>1796.875</v>
      </c>
      <c r="G934" s="1">
        <f t="shared" si="42"/>
        <v>1806.0267836188079</v>
      </c>
      <c r="H934" s="1" cm="1">
        <f t="array" ref="H934">_xlfn.STDEV.P(_xlfn._xlws.FILTER($F$24:$F$1023,$C$24:$C$1023=C934))</f>
        <v>1173.8753546398934</v>
      </c>
      <c r="I934" s="1">
        <f t="shared" si="43"/>
        <v>-7.7962141232749606E-3</v>
      </c>
      <c r="J934" t="str">
        <f t="shared" si="44"/>
        <v>No</v>
      </c>
    </row>
    <row r="935" spans="1:10" x14ac:dyDescent="0.35">
      <c r="A935" s="21">
        <v>34920</v>
      </c>
      <c r="B935">
        <v>46</v>
      </c>
      <c r="C935" t="s">
        <v>64</v>
      </c>
      <c r="D935" t="s">
        <v>36</v>
      </c>
      <c r="E935" s="5">
        <v>35</v>
      </c>
      <c r="F935" s="18">
        <v>420</v>
      </c>
      <c r="G935" s="1">
        <f t="shared" si="42"/>
        <v>364.43999977249348</v>
      </c>
      <c r="H935" s="1" cm="1">
        <f t="array" ref="H935">_xlfn.STDEV.P(_xlfn._xlws.FILTER($F$24:$F$1023,$C$24:$C$1023=C935))</f>
        <v>305.90583899175118</v>
      </c>
      <c r="I935" s="1">
        <f t="shared" si="43"/>
        <v>0.18162451691222772</v>
      </c>
      <c r="J935" t="str">
        <f t="shared" si="44"/>
        <v>No</v>
      </c>
    </row>
    <row r="936" spans="1:10" x14ac:dyDescent="0.35">
      <c r="A936" s="21">
        <v>34921</v>
      </c>
      <c r="B936">
        <v>54</v>
      </c>
      <c r="C936" t="s">
        <v>74</v>
      </c>
      <c r="D936" t="s">
        <v>21</v>
      </c>
      <c r="E936" s="5">
        <v>35</v>
      </c>
      <c r="F936" s="18">
        <v>195.5625</v>
      </c>
      <c r="G936" s="1">
        <f t="shared" si="42"/>
        <v>267.17573495991502</v>
      </c>
      <c r="H936" s="1" cm="1">
        <f t="array" ref="H936">_xlfn.STDEV.P(_xlfn._xlws.FILTER($F$24:$F$1023,$C$24:$C$1023=C936))</f>
        <v>240.69715937238254</v>
      </c>
      <c r="I936" s="1">
        <f t="shared" si="43"/>
        <v>-0.29752422150160152</v>
      </c>
      <c r="J936" t="str">
        <f t="shared" si="44"/>
        <v>No</v>
      </c>
    </row>
    <row r="937" spans="1:10" x14ac:dyDescent="0.35">
      <c r="A937" s="21">
        <v>34921</v>
      </c>
      <c r="B937">
        <v>5</v>
      </c>
      <c r="C937" t="s">
        <v>51</v>
      </c>
      <c r="D937" t="s">
        <v>39</v>
      </c>
      <c r="E937" s="5">
        <v>30</v>
      </c>
      <c r="F937" s="18">
        <v>640.5</v>
      </c>
      <c r="G937" s="1">
        <f t="shared" si="42"/>
        <v>490.88749927027669</v>
      </c>
      <c r="H937" s="1" cm="1">
        <f t="array" ref="H937">_xlfn.STDEV.P(_xlfn._xlws.FILTER($F$24:$F$1023,$C$24:$C$1023=C937))</f>
        <v>306.30803410413256</v>
      </c>
      <c r="I937" s="1">
        <f t="shared" si="43"/>
        <v>0.48843805604805324</v>
      </c>
      <c r="J937" t="str">
        <f t="shared" si="44"/>
        <v>No</v>
      </c>
    </row>
    <row r="938" spans="1:10" x14ac:dyDescent="0.35">
      <c r="A938" s="21">
        <v>34921</v>
      </c>
      <c r="B938">
        <v>61</v>
      </c>
      <c r="C938" t="s">
        <v>47</v>
      </c>
      <c r="D938" t="s">
        <v>39</v>
      </c>
      <c r="E938" s="5">
        <v>30</v>
      </c>
      <c r="F938" s="18">
        <v>726.74999490380196</v>
      </c>
      <c r="G938" s="1">
        <f t="shared" si="42"/>
        <v>1006.5681796252716</v>
      </c>
      <c r="H938" s="1" cm="1">
        <f t="array" ref="H938">_xlfn.STDEV.P(_xlfn._xlws.FILTER($F$24:$F$1023,$C$24:$C$1023=C938))</f>
        <v>725.97059881034181</v>
      </c>
      <c r="I938" s="1">
        <f t="shared" si="43"/>
        <v>-0.38544010622470332</v>
      </c>
      <c r="J938" t="str">
        <f t="shared" si="44"/>
        <v>No</v>
      </c>
    </row>
    <row r="939" spans="1:10" x14ac:dyDescent="0.35">
      <c r="A939" s="21">
        <v>34922</v>
      </c>
      <c r="B939">
        <v>19</v>
      </c>
      <c r="C939" t="s">
        <v>71</v>
      </c>
      <c r="D939" t="s">
        <v>31</v>
      </c>
      <c r="E939" s="5">
        <v>29</v>
      </c>
      <c r="F939" s="18">
        <v>244.71999967098199</v>
      </c>
      <c r="G939" s="1">
        <f t="shared" si="42"/>
        <v>298.22799978693308</v>
      </c>
      <c r="H939" s="1" cm="1">
        <f t="array" ref="H939">_xlfn.STDEV.P(_xlfn._xlws.FILTER($F$24:$F$1023,$C$24:$C$1023=C939))</f>
        <v>171.84695600806512</v>
      </c>
      <c r="I939" s="1">
        <f t="shared" si="43"/>
        <v>-0.31137007811438833</v>
      </c>
      <c r="J939" t="str">
        <f t="shared" si="44"/>
        <v>No</v>
      </c>
    </row>
    <row r="940" spans="1:10" x14ac:dyDescent="0.35">
      <c r="A940" s="21">
        <v>34922</v>
      </c>
      <c r="B940">
        <v>53</v>
      </c>
      <c r="C940" t="s">
        <v>25</v>
      </c>
      <c r="D940" t="s">
        <v>21</v>
      </c>
      <c r="E940" s="5">
        <v>29</v>
      </c>
      <c r="F940" s="18">
        <v>921.67999956011704</v>
      </c>
      <c r="G940" s="1">
        <f t="shared" si="42"/>
        <v>1198.983570729195</v>
      </c>
      <c r="H940" s="1" cm="1">
        <f t="array" ref="H940">_xlfn.STDEV.P(_xlfn._xlws.FILTER($F$24:$F$1023,$C$24:$C$1023=C940))</f>
        <v>1072.4371089270473</v>
      </c>
      <c r="I940" s="1">
        <f t="shared" si="43"/>
        <v>-0.25857327097391736</v>
      </c>
      <c r="J940" t="str">
        <f t="shared" si="44"/>
        <v>No</v>
      </c>
    </row>
    <row r="941" spans="1:10" x14ac:dyDescent="0.35">
      <c r="A941" s="21">
        <v>34922</v>
      </c>
      <c r="B941">
        <v>7</v>
      </c>
      <c r="C941" t="s">
        <v>58</v>
      </c>
      <c r="D941" t="s">
        <v>59</v>
      </c>
      <c r="E941" s="5">
        <v>25</v>
      </c>
      <c r="F941" s="18">
        <v>689.99999910592999</v>
      </c>
      <c r="G941" s="1">
        <f t="shared" si="42"/>
        <v>1374.4846144754144</v>
      </c>
      <c r="H941" s="1" cm="1">
        <f t="array" ref="H941">_xlfn.STDEV.P(_xlfn._xlws.FILTER($F$24:$F$1023,$C$24:$C$1023=C941))</f>
        <v>1619.0920257700639</v>
      </c>
      <c r="I941" s="1">
        <f t="shared" si="43"/>
        <v>-0.42275831421251892</v>
      </c>
      <c r="J941" t="str">
        <f t="shared" si="44"/>
        <v>No</v>
      </c>
    </row>
    <row r="942" spans="1:10" x14ac:dyDescent="0.35">
      <c r="A942" s="21">
        <v>34922</v>
      </c>
      <c r="B942">
        <v>4</v>
      </c>
      <c r="C942" t="s">
        <v>109</v>
      </c>
      <c r="D942" t="s">
        <v>39</v>
      </c>
      <c r="E942" s="5">
        <v>21</v>
      </c>
      <c r="F942" s="18">
        <v>462</v>
      </c>
      <c r="G942" s="1">
        <f t="shared" si="42"/>
        <v>617.1846144339205</v>
      </c>
      <c r="H942" s="1" cm="1">
        <f t="array" ref="H942">_xlfn.STDEV.P(_xlfn._xlws.FILTER($F$24:$F$1023,$C$24:$C$1023=C942))</f>
        <v>473.65228855534355</v>
      </c>
      <c r="I942" s="1">
        <f t="shared" si="43"/>
        <v>-0.32763404333427615</v>
      </c>
      <c r="J942" t="str">
        <f t="shared" si="44"/>
        <v>No</v>
      </c>
    </row>
    <row r="943" spans="1:10" x14ac:dyDescent="0.35">
      <c r="A943" s="21">
        <v>34922</v>
      </c>
      <c r="B943">
        <v>8</v>
      </c>
      <c r="C943" t="s">
        <v>106</v>
      </c>
      <c r="D943" t="s">
        <v>39</v>
      </c>
      <c r="E943" s="5">
        <v>20</v>
      </c>
      <c r="F943" s="18">
        <v>800</v>
      </c>
      <c r="G943" s="1">
        <f t="shared" si="42"/>
        <v>1696.6666656732552</v>
      </c>
      <c r="H943" s="1" cm="1">
        <f t="array" ref="H943">_xlfn.STDEV.P(_xlfn._xlws.FILTER($F$24:$F$1023,$C$24:$C$1023=C943))</f>
        <v>1063.4796143238038</v>
      </c>
      <c r="I943" s="1">
        <f t="shared" si="43"/>
        <v>-0.84314419721471212</v>
      </c>
      <c r="J943" t="str">
        <f t="shared" si="44"/>
        <v>No</v>
      </c>
    </row>
    <row r="944" spans="1:10" x14ac:dyDescent="0.35">
      <c r="A944" s="21">
        <v>34922</v>
      </c>
      <c r="B944">
        <v>30</v>
      </c>
      <c r="C944" t="s">
        <v>91</v>
      </c>
      <c r="D944" t="s">
        <v>36</v>
      </c>
      <c r="E944" s="5">
        <v>20</v>
      </c>
      <c r="F944" s="18">
        <v>491.909999614208</v>
      </c>
      <c r="G944" s="1">
        <f t="shared" si="42"/>
        <v>675.31041632147446</v>
      </c>
      <c r="H944" s="1" cm="1">
        <f t="array" ref="H944">_xlfn.STDEV.P(_xlfn._xlws.FILTER($F$24:$F$1023,$C$24:$C$1023=C944))</f>
        <v>680.80599476123814</v>
      </c>
      <c r="I944" s="1">
        <f t="shared" si="43"/>
        <v>-0.26938719417649348</v>
      </c>
      <c r="J944" t="str">
        <f t="shared" si="44"/>
        <v>No</v>
      </c>
    </row>
    <row r="945" spans="1:10" x14ac:dyDescent="0.35">
      <c r="A945" s="21">
        <v>34925</v>
      </c>
      <c r="B945">
        <v>32</v>
      </c>
      <c r="C945" t="s">
        <v>100</v>
      </c>
      <c r="D945" t="s">
        <v>24</v>
      </c>
      <c r="E945" s="5">
        <v>20</v>
      </c>
      <c r="F945" s="18">
        <v>640</v>
      </c>
      <c r="G945" s="1">
        <f t="shared" si="42"/>
        <v>466.81599877357382</v>
      </c>
      <c r="H945" s="1" cm="1">
        <f t="array" ref="H945">_xlfn.STDEV.P(_xlfn._xlws.FILTER($F$24:$F$1023,$C$24:$C$1023=C945))</f>
        <v>375.91403275144347</v>
      </c>
      <c r="I945" s="1">
        <f t="shared" si="43"/>
        <v>0.46070108093287498</v>
      </c>
      <c r="J945" t="str">
        <f t="shared" si="44"/>
        <v>No</v>
      </c>
    </row>
    <row r="946" spans="1:10" x14ac:dyDescent="0.35">
      <c r="A946" s="21">
        <v>34925</v>
      </c>
      <c r="B946">
        <v>33</v>
      </c>
      <c r="C946" t="s">
        <v>78</v>
      </c>
      <c r="D946" t="s">
        <v>24</v>
      </c>
      <c r="E946" s="5">
        <v>20</v>
      </c>
      <c r="F946" s="18">
        <v>48.499999940395298</v>
      </c>
      <c r="G946" s="1">
        <f t="shared" si="42"/>
        <v>97.166666611035595</v>
      </c>
      <c r="H946" s="1" cm="1">
        <f t="array" ref="H946">_xlfn.STDEV.P(_xlfn._xlws.FILTER($F$24:$F$1023,$C$24:$C$1023=C946))</f>
        <v>72.710766444577601</v>
      </c>
      <c r="I946" s="1">
        <f t="shared" si="43"/>
        <v>-0.66931857619374069</v>
      </c>
      <c r="J946" t="str">
        <f t="shared" si="44"/>
        <v>No</v>
      </c>
    </row>
    <row r="947" spans="1:10" x14ac:dyDescent="0.35">
      <c r="A947" s="21">
        <v>34926</v>
      </c>
      <c r="B947">
        <v>75</v>
      </c>
      <c r="C947" t="s">
        <v>54</v>
      </c>
      <c r="D947" t="s">
        <v>34</v>
      </c>
      <c r="E947" s="5">
        <v>20</v>
      </c>
      <c r="F947" s="18">
        <v>155</v>
      </c>
      <c r="G947" s="1">
        <f t="shared" si="42"/>
        <v>439.66611068484627</v>
      </c>
      <c r="H947" s="1" cm="1">
        <f t="array" ref="H947">_xlfn.STDEV.P(_xlfn._xlws.FILTER($F$24:$F$1023,$C$24:$C$1023=C947))</f>
        <v>403.2691862886133</v>
      </c>
      <c r="I947" s="1">
        <f t="shared" si="43"/>
        <v>-0.70589601279656233</v>
      </c>
      <c r="J947" t="str">
        <f t="shared" si="44"/>
        <v>No</v>
      </c>
    </row>
    <row r="948" spans="1:10" x14ac:dyDescent="0.35">
      <c r="A948" s="21">
        <v>34927</v>
      </c>
      <c r="B948">
        <v>52</v>
      </c>
      <c r="C948" t="s">
        <v>122</v>
      </c>
      <c r="D948" t="s">
        <v>27</v>
      </c>
      <c r="E948" s="5">
        <v>20</v>
      </c>
      <c r="F948" s="18">
        <v>140</v>
      </c>
      <c r="G948" s="1">
        <f t="shared" si="42"/>
        <v>221.63749993524189</v>
      </c>
      <c r="H948" s="1" cm="1">
        <f t="array" ref="H948">_xlfn.STDEV.P(_xlfn._xlws.FILTER($F$24:$F$1023,$C$24:$C$1023=C948))</f>
        <v>230.78942345648602</v>
      </c>
      <c r="I948" s="1">
        <f t="shared" si="43"/>
        <v>-0.35373154762715614</v>
      </c>
      <c r="J948" t="str">
        <f t="shared" si="44"/>
        <v>No</v>
      </c>
    </row>
    <row r="949" spans="1:10" x14ac:dyDescent="0.35">
      <c r="A949" s="21">
        <v>34927</v>
      </c>
      <c r="B949">
        <v>74</v>
      </c>
      <c r="C949" t="s">
        <v>94</v>
      </c>
      <c r="D949" t="s">
        <v>59</v>
      </c>
      <c r="E949" s="5">
        <v>20</v>
      </c>
      <c r="F949" s="18">
        <v>200</v>
      </c>
      <c r="G949" s="1">
        <f t="shared" si="42"/>
        <v>279.0624998807906</v>
      </c>
      <c r="H949" s="1" cm="1">
        <f t="array" ref="H949">_xlfn.STDEV.P(_xlfn._xlws.FILTER($F$24:$F$1023,$C$24:$C$1023=C949))</f>
        <v>190.11286714946041</v>
      </c>
      <c r="I949" s="1">
        <f t="shared" si="43"/>
        <v>-0.41587137717845413</v>
      </c>
      <c r="J949" t="str">
        <f t="shared" si="44"/>
        <v>No</v>
      </c>
    </row>
    <row r="950" spans="1:10" x14ac:dyDescent="0.35">
      <c r="A950" s="21">
        <v>34927</v>
      </c>
      <c r="B950">
        <v>29</v>
      </c>
      <c r="C950" t="s">
        <v>20</v>
      </c>
      <c r="D950" t="s">
        <v>21</v>
      </c>
      <c r="E950" s="5">
        <v>18</v>
      </c>
      <c r="F950" s="18">
        <v>1869.22899926215</v>
      </c>
      <c r="G950" s="1">
        <f t="shared" si="42"/>
        <v>4187.4594984071273</v>
      </c>
      <c r="H950" s="1" cm="1">
        <f t="array" ref="H950">_xlfn.STDEV.P(_xlfn._xlws.FILTER($F$24:$F$1023,$C$24:$C$1023=C950))</f>
        <v>4172.1296484054001</v>
      </c>
      <c r="I950" s="1">
        <f t="shared" si="43"/>
        <v>-0.55564680259421273</v>
      </c>
      <c r="J950" t="str">
        <f t="shared" si="44"/>
        <v>No</v>
      </c>
    </row>
    <row r="951" spans="1:10" x14ac:dyDescent="0.35">
      <c r="A951" s="21">
        <v>34927</v>
      </c>
      <c r="B951">
        <v>44</v>
      </c>
      <c r="C951" t="s">
        <v>52</v>
      </c>
      <c r="D951" t="s">
        <v>39</v>
      </c>
      <c r="E951" s="5">
        <v>16</v>
      </c>
      <c r="F951" s="18">
        <v>248.959999072551</v>
      </c>
      <c r="G951" s="1">
        <f t="shared" si="42"/>
        <v>644.93035653712445</v>
      </c>
      <c r="H951" s="1" cm="1">
        <f t="array" ref="H951">_xlfn.STDEV.P(_xlfn._xlws.FILTER($F$24:$F$1023,$C$24:$C$1023=C951))</f>
        <v>446.10133348953525</v>
      </c>
      <c r="I951" s="1">
        <f t="shared" si="43"/>
        <v>-0.88762424081357794</v>
      </c>
      <c r="J951" t="str">
        <f t="shared" si="44"/>
        <v>No</v>
      </c>
    </row>
    <row r="952" spans="1:10" x14ac:dyDescent="0.35">
      <c r="A952" s="21">
        <v>34928</v>
      </c>
      <c r="B952">
        <v>65</v>
      </c>
      <c r="C952" t="s">
        <v>88</v>
      </c>
      <c r="D952" t="s">
        <v>39</v>
      </c>
      <c r="E952" s="5">
        <v>15</v>
      </c>
      <c r="F952" s="18">
        <v>268.387498117983</v>
      </c>
      <c r="G952" s="1">
        <f t="shared" si="42"/>
        <v>745.99111031804887</v>
      </c>
      <c r="H952" s="1" cm="1">
        <f t="array" ref="H952">_xlfn.STDEV.P(_xlfn._xlws.FILTER($F$24:$F$1023,$C$24:$C$1023=C952))</f>
        <v>419.37425156039581</v>
      </c>
      <c r="I952" s="1">
        <f t="shared" si="43"/>
        <v>-1.1388482016313874</v>
      </c>
      <c r="J952" t="str">
        <f t="shared" si="44"/>
        <v>No</v>
      </c>
    </row>
    <row r="953" spans="1:10" x14ac:dyDescent="0.35">
      <c r="A953" s="21">
        <v>34929</v>
      </c>
      <c r="B953">
        <v>51</v>
      </c>
      <c r="C953" t="s">
        <v>66</v>
      </c>
      <c r="D953" t="s">
        <v>59</v>
      </c>
      <c r="E953" s="5">
        <v>13</v>
      </c>
      <c r="F953" s="18">
        <v>636</v>
      </c>
      <c r="G953" s="1">
        <f t="shared" si="42"/>
        <v>2098.0933303059123</v>
      </c>
      <c r="H953" s="1" cm="1">
        <f t="array" ref="H953">_xlfn.STDEV.P(_xlfn._xlws.FILTER($F$24:$F$1023,$C$24:$C$1023=C953))</f>
        <v>2225.901859393276</v>
      </c>
      <c r="I953" s="1">
        <f t="shared" si="43"/>
        <v>-0.65685435507225898</v>
      </c>
      <c r="J953" t="str">
        <f t="shared" si="44"/>
        <v>No</v>
      </c>
    </row>
    <row r="954" spans="1:10" x14ac:dyDescent="0.35">
      <c r="A954" s="21">
        <v>34929</v>
      </c>
      <c r="B954">
        <v>27</v>
      </c>
      <c r="C954" t="s">
        <v>89</v>
      </c>
      <c r="D954" t="s">
        <v>31</v>
      </c>
      <c r="E954" s="5">
        <v>10</v>
      </c>
      <c r="F954" s="18">
        <v>439</v>
      </c>
      <c r="G954" s="1">
        <f t="shared" si="42"/>
        <v>1812.1964285714287</v>
      </c>
      <c r="H954" s="1" cm="1">
        <f t="array" ref="H954">_xlfn.STDEV.P(_xlfn._xlws.FILTER($F$24:$F$1023,$C$24:$C$1023=C954))</f>
        <v>1552.1262948215685</v>
      </c>
      <c r="I954" s="1">
        <f t="shared" si="43"/>
        <v>-0.88471951873561328</v>
      </c>
      <c r="J954" t="str">
        <f t="shared" si="44"/>
        <v>No</v>
      </c>
    </row>
    <row r="955" spans="1:10" x14ac:dyDescent="0.35">
      <c r="A955" s="21">
        <v>34929</v>
      </c>
      <c r="B955">
        <v>48</v>
      </c>
      <c r="C955" t="s">
        <v>95</v>
      </c>
      <c r="D955" t="s">
        <v>31</v>
      </c>
      <c r="E955" s="5">
        <v>8</v>
      </c>
      <c r="F955" s="18">
        <v>86.699999392032595</v>
      </c>
      <c r="G955" s="1">
        <f t="shared" si="42"/>
        <v>228.11874894238997</v>
      </c>
      <c r="H955" s="1" cm="1">
        <f t="array" ref="H955">_xlfn.STDEV.P(_xlfn._xlws.FILTER($F$24:$F$1023,$C$24:$C$1023=C955))</f>
        <v>185.91202734618778</v>
      </c>
      <c r="I955" s="1">
        <f t="shared" si="43"/>
        <v>-0.76067563550915807</v>
      </c>
      <c r="J955" t="str">
        <f t="shared" si="44"/>
        <v>No</v>
      </c>
    </row>
    <row r="956" spans="1:10" x14ac:dyDescent="0.35">
      <c r="A956" s="21">
        <v>34929</v>
      </c>
      <c r="B956">
        <v>6</v>
      </c>
      <c r="C956" t="s">
        <v>114</v>
      </c>
      <c r="D956" t="s">
        <v>39</v>
      </c>
      <c r="E956" s="5">
        <v>6</v>
      </c>
      <c r="F956" s="18">
        <v>150</v>
      </c>
      <c r="G956" s="1">
        <f t="shared" si="42"/>
        <v>759.58333317811173</v>
      </c>
      <c r="H956" s="1" cm="1">
        <f t="array" ref="H956">_xlfn.STDEV.P(_xlfn._xlws.FILTER($F$24:$F$1023,$C$24:$C$1023=C956))</f>
        <v>573.04089550634319</v>
      </c>
      <c r="I956" s="1">
        <f t="shared" si="43"/>
        <v>-1.0637693364615441</v>
      </c>
      <c r="J956" t="str">
        <f t="shared" si="44"/>
        <v>No</v>
      </c>
    </row>
    <row r="957" spans="1:10" x14ac:dyDescent="0.35">
      <c r="A957" s="21">
        <v>34932</v>
      </c>
      <c r="B957">
        <v>17</v>
      </c>
      <c r="C957" t="s">
        <v>22</v>
      </c>
      <c r="D957" t="s">
        <v>21</v>
      </c>
      <c r="E957" s="5">
        <v>6</v>
      </c>
      <c r="F957" s="18">
        <v>234</v>
      </c>
      <c r="G957" s="1">
        <f t="shared" si="42"/>
        <v>1779.6674990854215</v>
      </c>
      <c r="H957" s="1" cm="1">
        <f t="array" ref="H957">_xlfn.STDEV.P(_xlfn._xlws.FILTER($F$24:$F$1023,$C$24:$C$1023=C957))</f>
        <v>1219.2553545735764</v>
      </c>
      <c r="I957" s="1">
        <f t="shared" si="43"/>
        <v>-1.2677143416163259</v>
      </c>
      <c r="J957" t="str">
        <f t="shared" si="44"/>
        <v>No</v>
      </c>
    </row>
    <row r="958" spans="1:10" x14ac:dyDescent="0.35">
      <c r="A958" s="21">
        <v>34932</v>
      </c>
      <c r="B958">
        <v>20</v>
      </c>
      <c r="C958" t="s">
        <v>86</v>
      </c>
      <c r="D958" t="s">
        <v>31</v>
      </c>
      <c r="E958" s="5">
        <v>5</v>
      </c>
      <c r="F958" s="18">
        <v>405</v>
      </c>
      <c r="G958" s="1">
        <f t="shared" si="42"/>
        <v>1755.89999888688</v>
      </c>
      <c r="H958" s="1" cm="1">
        <f t="array" ref="H958">_xlfn.STDEV.P(_xlfn._xlws.FILTER($F$24:$F$1023,$C$24:$C$1023=C958))</f>
        <v>771.3288795750982</v>
      </c>
      <c r="I958" s="1">
        <f t="shared" si="43"/>
        <v>-1.751392998056873</v>
      </c>
      <c r="J958" t="str">
        <f t="shared" si="44"/>
        <v>No</v>
      </c>
    </row>
    <row r="959" spans="1:10" x14ac:dyDescent="0.35">
      <c r="A959" s="21">
        <v>34932</v>
      </c>
      <c r="B959">
        <v>9</v>
      </c>
      <c r="C959" t="s">
        <v>108</v>
      </c>
      <c r="D959" t="s">
        <v>21</v>
      </c>
      <c r="E959" s="5">
        <v>3</v>
      </c>
      <c r="F959" s="18">
        <v>291</v>
      </c>
      <c r="G959" s="1">
        <f t="shared" si="42"/>
        <v>1445.2999976873359</v>
      </c>
      <c r="H959" s="1" cm="1">
        <f t="array" ref="H959">_xlfn.STDEV.P(_xlfn._xlws.FILTER($F$24:$F$1023,$C$24:$C$1023=C959))</f>
        <v>1174.8778389736819</v>
      </c>
      <c r="I959" s="1">
        <f t="shared" si="43"/>
        <v>-0.98248512261979348</v>
      </c>
      <c r="J959" t="str">
        <f t="shared" si="44"/>
        <v>No</v>
      </c>
    </row>
    <row r="960" spans="1:10" x14ac:dyDescent="0.35">
      <c r="A960" s="21">
        <v>34933</v>
      </c>
      <c r="B960">
        <v>24</v>
      </c>
      <c r="C960" t="s">
        <v>77</v>
      </c>
      <c r="D960" t="s">
        <v>34</v>
      </c>
      <c r="E960" s="5">
        <v>146</v>
      </c>
      <c r="F960" s="18">
        <v>650.25</v>
      </c>
      <c r="G960" s="1">
        <f t="shared" si="42"/>
        <v>241.30406231107165</v>
      </c>
      <c r="H960" s="1" cm="1">
        <f t="array" ref="H960">_xlfn.STDEV.P(_xlfn._xlws.FILTER($F$24:$F$1023,$C$24:$C$1023=C960))</f>
        <v>221.48324568890894</v>
      </c>
      <c r="I960" s="1">
        <f t="shared" si="43"/>
        <v>1.846396716902577</v>
      </c>
      <c r="J960" t="str">
        <f t="shared" si="44"/>
        <v>No</v>
      </c>
    </row>
    <row r="961" spans="1:10" x14ac:dyDescent="0.35">
      <c r="A961" s="21">
        <v>34933</v>
      </c>
      <c r="B961">
        <v>75</v>
      </c>
      <c r="C961" t="s">
        <v>54</v>
      </c>
      <c r="D961" t="s">
        <v>34</v>
      </c>
      <c r="E961" s="5">
        <v>134</v>
      </c>
      <c r="F961" s="18">
        <v>991.999999307096</v>
      </c>
      <c r="G961" s="1">
        <f t="shared" si="42"/>
        <v>439.66611068484627</v>
      </c>
      <c r="H961" s="1" cm="1">
        <f t="array" ref="H961">_xlfn.STDEV.P(_xlfn._xlws.FILTER($F$24:$F$1023,$C$24:$C$1023=C961))</f>
        <v>403.2691862886133</v>
      </c>
      <c r="I961" s="1">
        <f t="shared" si="43"/>
        <v>1.3696406951037248</v>
      </c>
      <c r="J961" t="str">
        <f t="shared" si="44"/>
        <v>No</v>
      </c>
    </row>
    <row r="962" spans="1:10" x14ac:dyDescent="0.35">
      <c r="A962" s="21">
        <v>34933</v>
      </c>
      <c r="B962">
        <v>39</v>
      </c>
      <c r="C962" t="s">
        <v>87</v>
      </c>
      <c r="D962" t="s">
        <v>34</v>
      </c>
      <c r="E962" s="5">
        <v>133</v>
      </c>
      <c r="F962" s="18">
        <v>2300.3999980688</v>
      </c>
      <c r="G962" s="1">
        <f t="shared" si="42"/>
        <v>757.35599902152819</v>
      </c>
      <c r="H962" s="1" cm="1">
        <f t="array" ref="H962">_xlfn.STDEV.P(_xlfn._xlws.FILTER($F$24:$F$1023,$C$24:$C$1023=C962))</f>
        <v>742.04552203537753</v>
      </c>
      <c r="I962" s="1">
        <f t="shared" si="43"/>
        <v>2.0794465477196238</v>
      </c>
      <c r="J962" t="str">
        <f t="shared" si="44"/>
        <v>No</v>
      </c>
    </row>
    <row r="963" spans="1:10" x14ac:dyDescent="0.35">
      <c r="A963" s="21">
        <v>34933</v>
      </c>
      <c r="B963">
        <v>11</v>
      </c>
      <c r="C963" t="s">
        <v>92</v>
      </c>
      <c r="D963" t="s">
        <v>24</v>
      </c>
      <c r="E963" s="5">
        <v>115</v>
      </c>
      <c r="F963" s="18">
        <v>2205</v>
      </c>
      <c r="G963" s="1">
        <f t="shared" si="42"/>
        <v>713.50124924937177</v>
      </c>
      <c r="H963" s="1" cm="1">
        <f t="array" ref="H963">_xlfn.STDEV.P(_xlfn._xlws.FILTER($F$24:$F$1023,$C$24:$C$1023=C963))</f>
        <v>610.84195483862857</v>
      </c>
      <c r="I963" s="1">
        <f t="shared" si="43"/>
        <v>2.4417097400335743</v>
      </c>
      <c r="J963" t="str">
        <f t="shared" si="44"/>
        <v>No</v>
      </c>
    </row>
    <row r="964" spans="1:10" x14ac:dyDescent="0.35">
      <c r="A964" s="21">
        <v>34933</v>
      </c>
      <c r="B964">
        <v>33</v>
      </c>
      <c r="C964" t="s">
        <v>78</v>
      </c>
      <c r="D964" t="s">
        <v>24</v>
      </c>
      <c r="E964" s="5">
        <v>105</v>
      </c>
      <c r="F964" s="18">
        <v>237.5</v>
      </c>
      <c r="G964" s="1">
        <f t="shared" si="42"/>
        <v>97.166666611035595</v>
      </c>
      <c r="H964" s="1" cm="1">
        <f t="array" ref="H964">_xlfn.STDEV.P(_xlfn._xlws.FILTER($F$24:$F$1023,$C$24:$C$1023=C964))</f>
        <v>72.710766444577601</v>
      </c>
      <c r="I964" s="1">
        <f t="shared" si="43"/>
        <v>1.9300213744264521</v>
      </c>
      <c r="J964" t="str">
        <f t="shared" si="44"/>
        <v>No</v>
      </c>
    </row>
    <row r="965" spans="1:10" x14ac:dyDescent="0.35">
      <c r="A965" s="21">
        <v>34933</v>
      </c>
      <c r="B965">
        <v>40</v>
      </c>
      <c r="C965" t="s">
        <v>50</v>
      </c>
      <c r="D965" t="s">
        <v>36</v>
      </c>
      <c r="E965" s="5">
        <v>103</v>
      </c>
      <c r="F965" s="18">
        <v>1895.2</v>
      </c>
      <c r="G965" s="1">
        <f t="shared" si="42"/>
        <v>966.97823429668517</v>
      </c>
      <c r="H965" s="1" cm="1">
        <f t="array" ref="H965">_xlfn.STDEV.P(_xlfn._xlws.FILTER($F$24:$F$1023,$C$24:$C$1023=C965))</f>
        <v>690.30358265436666</v>
      </c>
      <c r="I965" s="1">
        <f t="shared" si="43"/>
        <v>1.344657320383738</v>
      </c>
      <c r="J965" t="str">
        <f t="shared" si="44"/>
        <v>No</v>
      </c>
    </row>
    <row r="966" spans="1:10" x14ac:dyDescent="0.35">
      <c r="A966" s="21">
        <v>34933</v>
      </c>
      <c r="B966">
        <v>21</v>
      </c>
      <c r="C966" t="s">
        <v>90</v>
      </c>
      <c r="D966" t="s">
        <v>31</v>
      </c>
      <c r="E966" s="5">
        <v>100</v>
      </c>
      <c r="F966" s="18">
        <v>979.99999970197598</v>
      </c>
      <c r="G966" s="1">
        <f t="shared" si="42"/>
        <v>475.82352889022366</v>
      </c>
      <c r="H966" s="1" cm="1">
        <f t="array" ref="H966">_xlfn.STDEV.P(_xlfn._xlws.FILTER($F$24:$F$1023,$C$24:$C$1023=C966))</f>
        <v>381.12221783193922</v>
      </c>
      <c r="I966" s="1">
        <f t="shared" si="43"/>
        <v>1.3228734700375706</v>
      </c>
      <c r="J966" t="str">
        <f t="shared" si="44"/>
        <v>No</v>
      </c>
    </row>
    <row r="967" spans="1:10" x14ac:dyDescent="0.35">
      <c r="A967" s="21">
        <v>34934</v>
      </c>
      <c r="B967">
        <v>38</v>
      </c>
      <c r="C967" t="s">
        <v>85</v>
      </c>
      <c r="D967" t="s">
        <v>34</v>
      </c>
      <c r="E967" s="5">
        <v>100</v>
      </c>
      <c r="F967" s="18">
        <v>25559.499988220599</v>
      </c>
      <c r="G967" s="1">
        <f t="shared" si="42"/>
        <v>9806.8112419540175</v>
      </c>
      <c r="H967" s="1" cm="1">
        <f t="array" ref="H967">_xlfn.STDEV.P(_xlfn._xlws.FILTER($F$24:$F$1023,$C$24:$C$1023=C967))</f>
        <v>7202.6591157470903</v>
      </c>
      <c r="I967" s="1">
        <f t="shared" si="43"/>
        <v>2.1870657063065306</v>
      </c>
      <c r="J967" t="str">
        <f t="shared" si="44"/>
        <v>No</v>
      </c>
    </row>
    <row r="968" spans="1:10" x14ac:dyDescent="0.35">
      <c r="A968" s="21">
        <v>34935</v>
      </c>
      <c r="B968">
        <v>60</v>
      </c>
      <c r="C968" t="s">
        <v>29</v>
      </c>
      <c r="D968" t="s">
        <v>24</v>
      </c>
      <c r="E968" s="5">
        <v>100</v>
      </c>
      <c r="F968" s="18">
        <v>3400</v>
      </c>
      <c r="G968" s="1">
        <f t="shared" si="42"/>
        <v>2231.0799975946534</v>
      </c>
      <c r="H968" s="1" cm="1">
        <f t="array" ref="H968">_xlfn.STDEV.P(_xlfn._xlws.FILTER($F$24:$F$1023,$C$24:$C$1023=C968))</f>
        <v>1423.878216599516</v>
      </c>
      <c r="I968" s="1">
        <f t="shared" si="43"/>
        <v>0.82094099676371435</v>
      </c>
      <c r="J968" t="str">
        <f t="shared" si="44"/>
        <v>No</v>
      </c>
    </row>
    <row r="969" spans="1:10" x14ac:dyDescent="0.35">
      <c r="A969" s="21">
        <v>34935</v>
      </c>
      <c r="B969">
        <v>17</v>
      </c>
      <c r="C969" t="s">
        <v>22</v>
      </c>
      <c r="D969" t="s">
        <v>21</v>
      </c>
      <c r="E969" s="5">
        <v>95</v>
      </c>
      <c r="F969" s="18">
        <v>3673.7999995350801</v>
      </c>
      <c r="G969" s="1">
        <f t="shared" si="42"/>
        <v>1779.6674990854215</v>
      </c>
      <c r="H969" s="1" cm="1">
        <f t="array" ref="H969">_xlfn.STDEV.P(_xlfn._xlws.FILTER($F$24:$F$1023,$C$24:$C$1023=C969))</f>
        <v>1219.2553545735764</v>
      </c>
      <c r="I969" s="1">
        <f t="shared" si="43"/>
        <v>1.5535158351731122</v>
      </c>
      <c r="J969" t="str">
        <f t="shared" si="44"/>
        <v>No</v>
      </c>
    </row>
    <row r="970" spans="1:10" x14ac:dyDescent="0.35">
      <c r="A970" s="21">
        <v>34935</v>
      </c>
      <c r="B970">
        <v>1</v>
      </c>
      <c r="C970" t="s">
        <v>43</v>
      </c>
      <c r="D970" t="s">
        <v>34</v>
      </c>
      <c r="E970" s="5">
        <v>90</v>
      </c>
      <c r="F970" s="18">
        <v>1547.9999975860101</v>
      </c>
      <c r="G970" s="1">
        <f t="shared" si="42"/>
        <v>616.4399990344034</v>
      </c>
      <c r="H970" s="1" cm="1">
        <f t="array" ref="H970">_xlfn.STDEV.P(_xlfn._xlws.FILTER($F$24:$F$1023,$C$24:$C$1023=C970))</f>
        <v>418.64384133965928</v>
      </c>
      <c r="I970" s="1">
        <f t="shared" si="43"/>
        <v>2.2251850058766349</v>
      </c>
      <c r="J970" t="str">
        <f t="shared" si="44"/>
        <v>No</v>
      </c>
    </row>
    <row r="971" spans="1:10" x14ac:dyDescent="0.35">
      <c r="A971" s="21">
        <v>34936</v>
      </c>
      <c r="B971">
        <v>49</v>
      </c>
      <c r="C971" t="s">
        <v>62</v>
      </c>
      <c r="D971" t="s">
        <v>31</v>
      </c>
      <c r="E971" s="5">
        <v>87</v>
      </c>
      <c r="F971" s="18">
        <v>1595.9999963641101</v>
      </c>
      <c r="G971" s="1">
        <f t="shared" si="42"/>
        <v>553.7166660961999</v>
      </c>
      <c r="H971" s="1" cm="1">
        <f t="array" ref="H971">_xlfn.STDEV.P(_xlfn._xlws.FILTER($F$24:$F$1023,$C$24:$C$1023=C971))</f>
        <v>403.17062043068341</v>
      </c>
      <c r="I971" s="1">
        <f t="shared" si="43"/>
        <v>2.5852164752344806</v>
      </c>
      <c r="J971" t="str">
        <f t="shared" si="44"/>
        <v>No</v>
      </c>
    </row>
    <row r="972" spans="1:10" x14ac:dyDescent="0.35">
      <c r="A972" s="21">
        <v>34936</v>
      </c>
      <c r="B972">
        <v>70</v>
      </c>
      <c r="C972" t="s">
        <v>96</v>
      </c>
      <c r="D972" t="s">
        <v>34</v>
      </c>
      <c r="E972" s="5">
        <v>83</v>
      </c>
      <c r="F972" s="18">
        <v>1083.7499977648199</v>
      </c>
      <c r="G972" s="1">
        <f t="shared" si="42"/>
        <v>608.35312436870197</v>
      </c>
      <c r="H972" s="1" cm="1">
        <f t="array" ref="H972">_xlfn.STDEV.P(_xlfn._xlws.FILTER($F$24:$F$1023,$C$24:$C$1023=C972))</f>
        <v>412.778144226922</v>
      </c>
      <c r="I972" s="1">
        <f t="shared" si="43"/>
        <v>1.1517006896924555</v>
      </c>
      <c r="J972" t="str">
        <f t="shared" si="44"/>
        <v>No</v>
      </c>
    </row>
    <row r="973" spans="1:10" x14ac:dyDescent="0.35">
      <c r="A973" s="21">
        <v>34936</v>
      </c>
      <c r="B973">
        <v>10</v>
      </c>
      <c r="C973" t="s">
        <v>35</v>
      </c>
      <c r="D973" t="s">
        <v>36</v>
      </c>
      <c r="E973" s="5">
        <v>80</v>
      </c>
      <c r="F973" s="18">
        <v>2480</v>
      </c>
      <c r="G973" s="1">
        <f t="shared" si="42"/>
        <v>1196.0626647585625</v>
      </c>
      <c r="H973" s="1" cm="1">
        <f t="array" ref="H973">_xlfn.STDEV.P(_xlfn._xlws.FILTER($F$24:$F$1023,$C$24:$C$1023=C973))</f>
        <v>1018.5795252400861</v>
      </c>
      <c r="I973" s="1">
        <f t="shared" si="43"/>
        <v>1.2605175181965342</v>
      </c>
      <c r="J973" t="str">
        <f t="shared" si="44"/>
        <v>No</v>
      </c>
    </row>
    <row r="974" spans="1:10" x14ac:dyDescent="0.35">
      <c r="A974" s="21">
        <v>34936</v>
      </c>
      <c r="B974">
        <v>23</v>
      </c>
      <c r="C974" t="s">
        <v>75</v>
      </c>
      <c r="D974" t="s">
        <v>27</v>
      </c>
      <c r="E974" s="5">
        <v>80</v>
      </c>
      <c r="F974" s="18">
        <v>665.99999919533695</v>
      </c>
      <c r="G974" s="1">
        <f t="shared" si="42"/>
        <v>369.97499953061327</v>
      </c>
      <c r="H974" s="1" cm="1">
        <f t="array" ref="H974">_xlfn.STDEV.P(_xlfn._xlws.FILTER($F$24:$F$1023,$C$24:$C$1023=C974))</f>
        <v>216.9191244703664</v>
      </c>
      <c r="I974" s="1">
        <f t="shared" si="43"/>
        <v>1.3646791189458449</v>
      </c>
      <c r="J974" t="str">
        <f t="shared" si="44"/>
        <v>No</v>
      </c>
    </row>
    <row r="975" spans="1:10" x14ac:dyDescent="0.35">
      <c r="A975" s="21">
        <v>34939</v>
      </c>
      <c r="B975">
        <v>13</v>
      </c>
      <c r="C975" t="s">
        <v>56</v>
      </c>
      <c r="D975" t="s">
        <v>36</v>
      </c>
      <c r="E975" s="5">
        <v>73</v>
      </c>
      <c r="F975" s="18">
        <v>429.59999987483002</v>
      </c>
      <c r="G975" s="1">
        <f t="shared" si="42"/>
        <v>266.67428511295918</v>
      </c>
      <c r="H975" s="1" cm="1">
        <f t="array" ref="H975">_xlfn.STDEV.P(_xlfn._xlws.FILTER($F$24:$F$1023,$C$24:$C$1023=C975))</f>
        <v>396.84982512631029</v>
      </c>
      <c r="I975" s="1">
        <f t="shared" si="43"/>
        <v>0.41054752817394957</v>
      </c>
      <c r="J975" t="str">
        <f t="shared" si="44"/>
        <v>No</v>
      </c>
    </row>
    <row r="976" spans="1:10" x14ac:dyDescent="0.35">
      <c r="A976" s="21">
        <v>34939</v>
      </c>
      <c r="B976">
        <v>77</v>
      </c>
      <c r="C976" t="s">
        <v>107</v>
      </c>
      <c r="D976" t="s">
        <v>39</v>
      </c>
      <c r="E976" s="5">
        <v>65</v>
      </c>
      <c r="F976" s="18">
        <v>845</v>
      </c>
      <c r="G976" s="1">
        <f t="shared" si="42"/>
        <v>384.04888867214282</v>
      </c>
      <c r="H976" s="1" cm="1">
        <f t="array" ref="H976">_xlfn.STDEV.P(_xlfn._xlws.FILTER($F$24:$F$1023,$C$24:$C$1023=C976))</f>
        <v>285.48397450413245</v>
      </c>
      <c r="I976" s="1">
        <f t="shared" si="43"/>
        <v>1.6146304258531499</v>
      </c>
      <c r="J976" t="str">
        <f t="shared" si="44"/>
        <v>No</v>
      </c>
    </row>
    <row r="977" spans="1:10" x14ac:dyDescent="0.35">
      <c r="A977" s="21">
        <v>34939</v>
      </c>
      <c r="B977">
        <v>62</v>
      </c>
      <c r="C977" t="s">
        <v>30</v>
      </c>
      <c r="D977" t="s">
        <v>31</v>
      </c>
      <c r="E977" s="5">
        <v>64</v>
      </c>
      <c r="F977" s="18">
        <v>3061.5299975022599</v>
      </c>
      <c r="G977" s="1">
        <f t="shared" si="42"/>
        <v>2414.047102842831</v>
      </c>
      <c r="H977" s="1" cm="1">
        <f t="array" ref="H977">_xlfn.STDEV.P(_xlfn._xlws.FILTER($F$24:$F$1023,$C$24:$C$1023=C977))</f>
        <v>1727.4559642285269</v>
      </c>
      <c r="I977" s="1">
        <f t="shared" si="43"/>
        <v>0.37481875548045679</v>
      </c>
      <c r="J977" t="str">
        <f t="shared" si="44"/>
        <v>No</v>
      </c>
    </row>
    <row r="978" spans="1:10" x14ac:dyDescent="0.35">
      <c r="A978" s="21">
        <v>34939</v>
      </c>
      <c r="B978">
        <v>65</v>
      </c>
      <c r="C978" t="s">
        <v>88</v>
      </c>
      <c r="D978" t="s">
        <v>39</v>
      </c>
      <c r="E978" s="5">
        <v>64</v>
      </c>
      <c r="F978" s="18">
        <v>1312.46749948244</v>
      </c>
      <c r="G978" s="1">
        <f t="shared" si="42"/>
        <v>745.99111031804887</v>
      </c>
      <c r="H978" s="1" cm="1">
        <f t="array" ref="H978">_xlfn.STDEV.P(_xlfn._xlws.FILTER($F$24:$F$1023,$C$24:$C$1023=C978))</f>
        <v>419.37425156039581</v>
      </c>
      <c r="I978" s="1">
        <f t="shared" si="43"/>
        <v>1.3507657827266739</v>
      </c>
      <c r="J978" t="str">
        <f t="shared" si="44"/>
        <v>No</v>
      </c>
    </row>
    <row r="979" spans="1:10" x14ac:dyDescent="0.35">
      <c r="A979" s="21">
        <v>34939</v>
      </c>
      <c r="B979">
        <v>16</v>
      </c>
      <c r="C979" t="s">
        <v>46</v>
      </c>
      <c r="D979" t="s">
        <v>31</v>
      </c>
      <c r="E979" s="5">
        <v>63</v>
      </c>
      <c r="F979" s="18">
        <v>958.00499984398402</v>
      </c>
      <c r="G979" s="1">
        <f t="shared" si="42"/>
        <v>865.92170914875146</v>
      </c>
      <c r="H979" s="1" cm="1">
        <f t="array" ref="H979">_xlfn.STDEV.P(_xlfn._xlws.FILTER($F$24:$F$1023,$C$24:$C$1023=C979))</f>
        <v>598.41848250523049</v>
      </c>
      <c r="I979" s="1">
        <f t="shared" si="43"/>
        <v>0.15387775175280904</v>
      </c>
      <c r="J979" t="str">
        <f t="shared" si="44"/>
        <v>No</v>
      </c>
    </row>
    <row r="980" spans="1:10" x14ac:dyDescent="0.35">
      <c r="A980" s="21">
        <v>34940</v>
      </c>
      <c r="B980">
        <v>2</v>
      </c>
      <c r="C980" t="s">
        <v>33</v>
      </c>
      <c r="D980" t="s">
        <v>34</v>
      </c>
      <c r="E980" s="5">
        <v>61</v>
      </c>
      <c r="F980" s="18">
        <v>1059.25</v>
      </c>
      <c r="G980" s="1">
        <f t="shared" si="42"/>
        <v>816.2273323205095</v>
      </c>
      <c r="H980" s="1" cm="1">
        <f t="array" ref="H980">_xlfn.STDEV.P(_xlfn._xlws.FILTER($F$24:$F$1023,$C$24:$C$1023=C980))</f>
        <v>492.60978417435473</v>
      </c>
      <c r="I980" s="1">
        <f t="shared" si="43"/>
        <v>0.49333707020621181</v>
      </c>
      <c r="J980" t="str">
        <f t="shared" si="44"/>
        <v>No</v>
      </c>
    </row>
    <row r="981" spans="1:10" x14ac:dyDescent="0.35">
      <c r="A981" s="21">
        <v>34940</v>
      </c>
      <c r="B981">
        <v>68</v>
      </c>
      <c r="C981" t="s">
        <v>37</v>
      </c>
      <c r="D981" t="s">
        <v>31</v>
      </c>
      <c r="E981" s="5">
        <v>58</v>
      </c>
      <c r="F981" s="18">
        <v>725</v>
      </c>
      <c r="G981" s="1">
        <f t="shared" si="42"/>
        <v>420.40624976158119</v>
      </c>
      <c r="H981" s="1" cm="1">
        <f t="array" ref="H981">_xlfn.STDEV.P(_xlfn._xlws.FILTER($F$24:$F$1023,$C$24:$C$1023=C981))</f>
        <v>298.75654886105377</v>
      </c>
      <c r="I981" s="1">
        <f t="shared" si="43"/>
        <v>1.0195383210832303</v>
      </c>
      <c r="J981" t="str">
        <f t="shared" si="44"/>
        <v>No</v>
      </c>
    </row>
    <row r="982" spans="1:10" x14ac:dyDescent="0.35">
      <c r="A982" s="21">
        <v>34940</v>
      </c>
      <c r="B982">
        <v>71</v>
      </c>
      <c r="C982" t="s">
        <v>40</v>
      </c>
      <c r="D982" t="s">
        <v>24</v>
      </c>
      <c r="E982" s="5">
        <v>55</v>
      </c>
      <c r="F982" s="18">
        <v>1182.5</v>
      </c>
      <c r="G982" s="1">
        <f t="shared" si="42"/>
        <v>925.97812405088894</v>
      </c>
      <c r="H982" s="1" cm="1">
        <f t="array" ref="H982">_xlfn.STDEV.P(_xlfn._xlws.FILTER($F$24:$F$1023,$C$24:$C$1023=C982))</f>
        <v>714.20127833080039</v>
      </c>
      <c r="I982" s="1">
        <f t="shared" si="43"/>
        <v>0.35917308430004863</v>
      </c>
      <c r="J982" t="str">
        <f t="shared" si="44"/>
        <v>No</v>
      </c>
    </row>
    <row r="983" spans="1:10" x14ac:dyDescent="0.35">
      <c r="A983" s="21">
        <v>34940</v>
      </c>
      <c r="B983">
        <v>6</v>
      </c>
      <c r="C983" t="s">
        <v>114</v>
      </c>
      <c r="D983" t="s">
        <v>39</v>
      </c>
      <c r="E983" s="5">
        <v>50</v>
      </c>
      <c r="F983" s="18">
        <v>1187.4999990686699</v>
      </c>
      <c r="G983" s="1">
        <f t="shared" si="42"/>
        <v>759.58333317811173</v>
      </c>
      <c r="H983" s="1" cm="1">
        <f t="array" ref="H983">_xlfn.STDEV.P(_xlfn._xlws.FILTER($F$24:$F$1023,$C$24:$C$1023=C983))</f>
        <v>573.04089550634319</v>
      </c>
      <c r="I983" s="1">
        <f t="shared" si="43"/>
        <v>0.7467471680401585</v>
      </c>
      <c r="J983" t="str">
        <f t="shared" si="44"/>
        <v>No</v>
      </c>
    </row>
    <row r="984" spans="1:10" x14ac:dyDescent="0.35">
      <c r="A984" s="21">
        <v>34940</v>
      </c>
      <c r="B984">
        <v>69</v>
      </c>
      <c r="C984" t="s">
        <v>48</v>
      </c>
      <c r="D984" t="s">
        <v>24</v>
      </c>
      <c r="E984" s="5">
        <v>50</v>
      </c>
      <c r="F984" s="18">
        <v>1709.99999865889</v>
      </c>
      <c r="G984" s="1">
        <f t="shared" ref="G984:G1023" si="45">AVERAGEIFS($F$24:$F$1023,$C$24:$C$1023,C984)</f>
        <v>1357.9971411485737</v>
      </c>
      <c r="H984" s="1" cm="1">
        <f t="array" ref="H984">_xlfn.STDEV.P(_xlfn._xlws.FILTER($F$24:$F$1023,$C$24:$C$1023=C984))</f>
        <v>932.67339638785802</v>
      </c>
      <c r="I984" s="1">
        <f t="shared" ref="I984:I1023" si="46">(F984-G984)/H984</f>
        <v>0.37741277801380935</v>
      </c>
      <c r="J984" t="str">
        <f t="shared" ref="J984:J1023" si="47">IF(ABS(I984)&gt;3,"Yes","No")</f>
        <v>No</v>
      </c>
    </row>
    <row r="985" spans="1:10" x14ac:dyDescent="0.35">
      <c r="A985" s="21">
        <v>34941</v>
      </c>
      <c r="B985">
        <v>61</v>
      </c>
      <c r="C985" t="s">
        <v>47</v>
      </c>
      <c r="D985" t="s">
        <v>39</v>
      </c>
      <c r="E985" s="5">
        <v>50</v>
      </c>
      <c r="F985" s="18">
        <v>1253.9999974519001</v>
      </c>
      <c r="G985" s="1">
        <f t="shared" si="45"/>
        <v>1006.5681796252716</v>
      </c>
      <c r="H985" s="1" cm="1">
        <f t="array" ref="H985">_xlfn.STDEV.P(_xlfn._xlws.FILTER($F$24:$F$1023,$C$24:$C$1023=C985))</f>
        <v>725.97059881034181</v>
      </c>
      <c r="I985" s="1">
        <f t="shared" si="46"/>
        <v>0.34082897879349178</v>
      </c>
      <c r="J985" t="str">
        <f t="shared" si="47"/>
        <v>No</v>
      </c>
    </row>
    <row r="986" spans="1:10" x14ac:dyDescent="0.35">
      <c r="A986" s="21">
        <v>34942</v>
      </c>
      <c r="B986">
        <v>41</v>
      </c>
      <c r="C986" t="s">
        <v>44</v>
      </c>
      <c r="D986" t="s">
        <v>36</v>
      </c>
      <c r="E986" s="5">
        <v>49</v>
      </c>
      <c r="F986" s="18">
        <v>472.85</v>
      </c>
      <c r="G986" s="1">
        <f t="shared" si="45"/>
        <v>421.2029684872478</v>
      </c>
      <c r="H986" s="1" cm="1">
        <f t="array" ref="H986">_xlfn.STDEV.P(_xlfn._xlws.FILTER($F$24:$F$1023,$C$24:$C$1023=C986))</f>
        <v>382.18782718631564</v>
      </c>
      <c r="I986" s="1">
        <f t="shared" si="46"/>
        <v>0.13513520797608872</v>
      </c>
      <c r="J986" t="str">
        <f t="shared" si="47"/>
        <v>No</v>
      </c>
    </row>
    <row r="987" spans="1:10" x14ac:dyDescent="0.35">
      <c r="A987" s="21">
        <v>34942</v>
      </c>
      <c r="B987">
        <v>18</v>
      </c>
      <c r="C987" t="s">
        <v>97</v>
      </c>
      <c r="D987" t="s">
        <v>36</v>
      </c>
      <c r="E987" s="5">
        <v>45</v>
      </c>
      <c r="F987" s="18">
        <v>2812.5</v>
      </c>
      <c r="G987" s="1">
        <f t="shared" si="45"/>
        <v>1806.0267836188079</v>
      </c>
      <c r="H987" s="1" cm="1">
        <f t="array" ref="H987">_xlfn.STDEV.P(_xlfn._xlws.FILTER($F$24:$F$1023,$C$24:$C$1023=C987))</f>
        <v>1173.8753546398934</v>
      </c>
      <c r="I987" s="1">
        <f t="shared" si="46"/>
        <v>0.85739360009815102</v>
      </c>
      <c r="J987" t="str">
        <f t="shared" si="47"/>
        <v>No</v>
      </c>
    </row>
    <row r="988" spans="1:10" x14ac:dyDescent="0.35">
      <c r="A988" s="21">
        <v>34942</v>
      </c>
      <c r="B988">
        <v>54</v>
      </c>
      <c r="C988" t="s">
        <v>74</v>
      </c>
      <c r="D988" t="s">
        <v>21</v>
      </c>
      <c r="E988" s="5">
        <v>42</v>
      </c>
      <c r="F988" s="18">
        <v>277.13999857902502</v>
      </c>
      <c r="G988" s="1">
        <f t="shared" si="45"/>
        <v>267.17573495991502</v>
      </c>
      <c r="H988" s="1" cm="1">
        <f t="array" ref="H988">_xlfn.STDEV.P(_xlfn._xlws.FILTER($F$24:$F$1023,$C$24:$C$1023=C988))</f>
        <v>240.69715937238254</v>
      </c>
      <c r="I988" s="1">
        <f t="shared" si="46"/>
        <v>4.1397512314195153E-2</v>
      </c>
      <c r="J988" t="str">
        <f t="shared" si="47"/>
        <v>No</v>
      </c>
    </row>
    <row r="989" spans="1:10" x14ac:dyDescent="0.35">
      <c r="A989" s="21">
        <v>34942</v>
      </c>
      <c r="B989">
        <v>58</v>
      </c>
      <c r="C989" t="s">
        <v>79</v>
      </c>
      <c r="D989" t="s">
        <v>36</v>
      </c>
      <c r="E989" s="5">
        <v>42</v>
      </c>
      <c r="F989" s="18">
        <v>532.64999905228603</v>
      </c>
      <c r="G989" s="1">
        <f t="shared" si="45"/>
        <v>506.01749913915921</v>
      </c>
      <c r="H989" s="1" cm="1">
        <f t="array" ref="H989">_xlfn.STDEV.P(_xlfn._xlws.FILTER($F$24:$F$1023,$C$24:$C$1023=C989))</f>
        <v>311.82880526281502</v>
      </c>
      <c r="I989" s="1">
        <f t="shared" si="46"/>
        <v>8.5407439799156659E-2</v>
      </c>
      <c r="J989" t="str">
        <f t="shared" si="47"/>
        <v>No</v>
      </c>
    </row>
    <row r="990" spans="1:10" x14ac:dyDescent="0.35">
      <c r="A990" s="21">
        <v>34942</v>
      </c>
      <c r="B990">
        <v>55</v>
      </c>
      <c r="C990" t="s">
        <v>32</v>
      </c>
      <c r="D990" t="s">
        <v>21</v>
      </c>
      <c r="E990" s="5">
        <v>40</v>
      </c>
      <c r="F990" s="18">
        <v>839.99999552965096</v>
      </c>
      <c r="G990" s="1">
        <f t="shared" si="45"/>
        <v>741.52941061924435</v>
      </c>
      <c r="H990" s="1" cm="1">
        <f t="array" ref="H990">_xlfn.STDEV.P(_xlfn._xlws.FILTER($F$24:$F$1023,$C$24:$C$1023=C990))</f>
        <v>751.70781810256221</v>
      </c>
      <c r="I990" s="1">
        <f t="shared" si="46"/>
        <v>0.13099582382815048</v>
      </c>
      <c r="J990" t="str">
        <f t="shared" si="47"/>
        <v>No</v>
      </c>
    </row>
    <row r="991" spans="1:10" x14ac:dyDescent="0.35">
      <c r="A991" s="21">
        <v>34943</v>
      </c>
      <c r="B991">
        <v>59</v>
      </c>
      <c r="C991" t="s">
        <v>23</v>
      </c>
      <c r="D991" t="s">
        <v>24</v>
      </c>
      <c r="E991" s="5">
        <v>40</v>
      </c>
      <c r="F991" s="18">
        <v>2089.99999836087</v>
      </c>
      <c r="G991" s="1">
        <f t="shared" si="45"/>
        <v>3036.1222172315302</v>
      </c>
      <c r="H991" s="1" cm="1">
        <f t="array" ref="H991">_xlfn.STDEV.P(_xlfn._xlws.FILTER($F$24:$F$1023,$C$24:$C$1023=C991))</f>
        <v>1907.6459461251163</v>
      </c>
      <c r="I991" s="1">
        <f t="shared" si="46"/>
        <v>-0.49596321623121942</v>
      </c>
      <c r="J991" t="str">
        <f t="shared" si="47"/>
        <v>No</v>
      </c>
    </row>
    <row r="992" spans="1:10" x14ac:dyDescent="0.35">
      <c r="A992" s="21">
        <v>34943</v>
      </c>
      <c r="B992">
        <v>19</v>
      </c>
      <c r="C992" t="s">
        <v>71</v>
      </c>
      <c r="D992" t="s">
        <v>31</v>
      </c>
      <c r="E992" s="5">
        <v>37</v>
      </c>
      <c r="F992" s="18">
        <v>340.4</v>
      </c>
      <c r="G992" s="1">
        <f t="shared" si="45"/>
        <v>298.22799978693308</v>
      </c>
      <c r="H992" s="1" cm="1">
        <f t="array" ref="H992">_xlfn.STDEV.P(_xlfn._xlws.FILTER($F$24:$F$1023,$C$24:$C$1023=C992))</f>
        <v>171.84695600806512</v>
      </c>
      <c r="I992" s="1">
        <f t="shared" si="46"/>
        <v>0.24540440629677304</v>
      </c>
      <c r="J992" t="str">
        <f t="shared" si="47"/>
        <v>No</v>
      </c>
    </row>
    <row r="993" spans="1:10" x14ac:dyDescent="0.35">
      <c r="A993" s="21">
        <v>34943</v>
      </c>
      <c r="B993">
        <v>35</v>
      </c>
      <c r="C993" t="s">
        <v>49</v>
      </c>
      <c r="D993" t="s">
        <v>34</v>
      </c>
      <c r="E993" s="5">
        <v>37</v>
      </c>
      <c r="F993" s="18">
        <v>666</v>
      </c>
      <c r="G993" s="1">
        <f t="shared" si="45"/>
        <v>668.4187490662548</v>
      </c>
      <c r="H993" s="1" cm="1">
        <f t="array" ref="H993">_xlfn.STDEV.P(_xlfn._xlws.FILTER($F$24:$F$1023,$C$24:$C$1023=C993))</f>
        <v>399.80502094786851</v>
      </c>
      <c r="I993" s="1">
        <f t="shared" si="46"/>
        <v>-6.0498216368578082E-3</v>
      </c>
      <c r="J993" t="str">
        <f t="shared" si="47"/>
        <v>No</v>
      </c>
    </row>
    <row r="994" spans="1:10" x14ac:dyDescent="0.35">
      <c r="A994" s="21">
        <v>34946</v>
      </c>
      <c r="B994">
        <v>56</v>
      </c>
      <c r="C994" t="s">
        <v>26</v>
      </c>
      <c r="D994" t="s">
        <v>27</v>
      </c>
      <c r="E994" s="5">
        <v>37</v>
      </c>
      <c r="F994" s="18">
        <v>1366.09999940544</v>
      </c>
      <c r="G994" s="1">
        <f t="shared" si="45"/>
        <v>2135.3399980738727</v>
      </c>
      <c r="H994" s="1" cm="1">
        <f t="array" ref="H994">_xlfn.STDEV.P(_xlfn._xlws.FILTER($F$24:$F$1023,$C$24:$C$1023=C994))</f>
        <v>1395.3152929627063</v>
      </c>
      <c r="I994" s="1">
        <f t="shared" si="46"/>
        <v>-0.55130191903443349</v>
      </c>
      <c r="J994" t="str">
        <f t="shared" si="47"/>
        <v>No</v>
      </c>
    </row>
    <row r="995" spans="1:10" x14ac:dyDescent="0.35">
      <c r="A995" s="21">
        <v>34946</v>
      </c>
      <c r="B995">
        <v>31</v>
      </c>
      <c r="C995" t="s">
        <v>57</v>
      </c>
      <c r="D995" t="s">
        <v>24</v>
      </c>
      <c r="E995" s="5">
        <v>35</v>
      </c>
      <c r="F995" s="18">
        <v>437.5</v>
      </c>
      <c r="G995" s="1">
        <f t="shared" si="45"/>
        <v>804.63194329964028</v>
      </c>
      <c r="H995" s="1" cm="1">
        <f t="array" ref="H995">_xlfn.STDEV.P(_xlfn._xlws.FILTER($F$24:$F$1023,$C$24:$C$1023=C995))</f>
        <v>614.0428509528798</v>
      </c>
      <c r="I995" s="1">
        <f t="shared" si="46"/>
        <v>-0.59789303422378437</v>
      </c>
      <c r="J995" t="str">
        <f t="shared" si="47"/>
        <v>No</v>
      </c>
    </row>
    <row r="996" spans="1:10" x14ac:dyDescent="0.35">
      <c r="A996" s="21">
        <v>34947</v>
      </c>
      <c r="B996">
        <v>64</v>
      </c>
      <c r="C996" t="s">
        <v>53</v>
      </c>
      <c r="D996" t="s">
        <v>27</v>
      </c>
      <c r="E996" s="5">
        <v>35</v>
      </c>
      <c r="F996" s="18">
        <v>1138.8124996284</v>
      </c>
      <c r="G996" s="1">
        <f t="shared" si="45"/>
        <v>1218.6124992739535</v>
      </c>
      <c r="H996" s="1" cm="1">
        <f t="array" ref="H996">_xlfn.STDEV.P(_xlfn._xlws.FILTER($F$24:$F$1023,$C$24:$C$1023=C996))</f>
        <v>865.50625959039769</v>
      </c>
      <c r="I996" s="1">
        <f t="shared" si="46"/>
        <v>-9.220037262736723E-2</v>
      </c>
      <c r="J996" t="str">
        <f t="shared" si="47"/>
        <v>No</v>
      </c>
    </row>
    <row r="997" spans="1:10" x14ac:dyDescent="0.35">
      <c r="A997" s="21">
        <v>34947</v>
      </c>
      <c r="B997">
        <v>7</v>
      </c>
      <c r="C997" t="s">
        <v>58</v>
      </c>
      <c r="D997" t="s">
        <v>59</v>
      </c>
      <c r="E997" s="5">
        <v>32</v>
      </c>
      <c r="F997" s="18">
        <v>929.99999955296505</v>
      </c>
      <c r="G997" s="1">
        <f t="shared" si="45"/>
        <v>1374.4846144754144</v>
      </c>
      <c r="H997" s="1" cm="1">
        <f t="array" ref="H997">_xlfn.STDEV.P(_xlfn._xlws.FILTER($F$24:$F$1023,$C$24:$C$1023=C997))</f>
        <v>1619.0920257700639</v>
      </c>
      <c r="I997" s="1">
        <f t="shared" si="46"/>
        <v>-0.27452708545769411</v>
      </c>
      <c r="J997" t="str">
        <f t="shared" si="47"/>
        <v>No</v>
      </c>
    </row>
    <row r="998" spans="1:10" x14ac:dyDescent="0.35">
      <c r="A998" s="21">
        <v>34947</v>
      </c>
      <c r="B998">
        <v>4</v>
      </c>
      <c r="C998" t="s">
        <v>109</v>
      </c>
      <c r="D998" t="s">
        <v>39</v>
      </c>
      <c r="E998" s="5">
        <v>30</v>
      </c>
      <c r="F998" s="18">
        <v>495</v>
      </c>
      <c r="G998" s="1">
        <f t="shared" si="45"/>
        <v>617.1846144339205</v>
      </c>
      <c r="H998" s="1" cm="1">
        <f t="array" ref="H998">_xlfn.STDEV.P(_xlfn._xlws.FILTER($F$24:$F$1023,$C$24:$C$1023=C998))</f>
        <v>473.65228855534355</v>
      </c>
      <c r="I998" s="1">
        <f t="shared" si="46"/>
        <v>-0.25796268145687201</v>
      </c>
      <c r="J998" t="str">
        <f t="shared" si="47"/>
        <v>No</v>
      </c>
    </row>
    <row r="999" spans="1:10" x14ac:dyDescent="0.35">
      <c r="A999" s="21">
        <v>34947</v>
      </c>
      <c r="B999">
        <v>8</v>
      </c>
      <c r="C999" t="s">
        <v>106</v>
      </c>
      <c r="D999" t="s">
        <v>39</v>
      </c>
      <c r="E999" s="5">
        <v>30</v>
      </c>
      <c r="F999" s="18">
        <v>1200</v>
      </c>
      <c r="G999" s="1">
        <f t="shared" si="45"/>
        <v>1696.6666656732552</v>
      </c>
      <c r="H999" s="1" cm="1">
        <f t="array" ref="H999">_xlfn.STDEV.P(_xlfn._xlws.FILTER($F$24:$F$1023,$C$24:$C$1023=C999))</f>
        <v>1063.4796143238038</v>
      </c>
      <c r="I999" s="1">
        <f t="shared" si="46"/>
        <v>-0.4670203913490647</v>
      </c>
      <c r="J999" t="str">
        <f t="shared" si="47"/>
        <v>No</v>
      </c>
    </row>
    <row r="1000" spans="1:10" x14ac:dyDescent="0.35">
      <c r="A1000" s="21">
        <v>34947</v>
      </c>
      <c r="B1000">
        <v>67</v>
      </c>
      <c r="C1000" t="s">
        <v>137</v>
      </c>
      <c r="D1000" t="s">
        <v>34</v>
      </c>
      <c r="E1000" s="5">
        <v>30</v>
      </c>
      <c r="F1000" s="18">
        <v>420</v>
      </c>
      <c r="G1000" s="1">
        <f t="shared" si="45"/>
        <v>228.66666666666666</v>
      </c>
      <c r="H1000" s="1" cm="1">
        <f t="array" ref="H1000">_xlfn.STDEV.P(_xlfn._xlws.FILTER($F$24:$F$1023,$C$24:$C$1023=C1000))</f>
        <v>170.6367161219674</v>
      </c>
      <c r="I1000" s="1">
        <f t="shared" si="46"/>
        <v>1.12129052692606</v>
      </c>
      <c r="J1000" t="str">
        <f t="shared" si="47"/>
        <v>No</v>
      </c>
    </row>
    <row r="1001" spans="1:10" x14ac:dyDescent="0.35">
      <c r="A1001" s="21">
        <v>34947</v>
      </c>
      <c r="B1001">
        <v>42</v>
      </c>
      <c r="C1001" t="s">
        <v>68</v>
      </c>
      <c r="D1001" t="s">
        <v>27</v>
      </c>
      <c r="E1001" s="5">
        <v>25</v>
      </c>
      <c r="F1001" s="18">
        <v>350</v>
      </c>
      <c r="G1001" s="1">
        <f t="shared" si="45"/>
        <v>463.02666603386319</v>
      </c>
      <c r="H1001" s="1" cm="1">
        <f t="array" ref="H1001">_xlfn.STDEV.P(_xlfn._xlws.FILTER($F$24:$F$1023,$C$24:$C$1023=C1001))</f>
        <v>366.79232849333272</v>
      </c>
      <c r="I1001" s="1">
        <f t="shared" si="46"/>
        <v>-0.3081489367515976</v>
      </c>
      <c r="J1001" t="str">
        <f t="shared" si="47"/>
        <v>No</v>
      </c>
    </row>
    <row r="1002" spans="1:10" x14ac:dyDescent="0.35">
      <c r="A1002" s="21">
        <v>34948</v>
      </c>
      <c r="B1002">
        <v>52</v>
      </c>
      <c r="C1002" t="s">
        <v>122</v>
      </c>
      <c r="D1002" t="s">
        <v>27</v>
      </c>
      <c r="E1002" s="5">
        <v>22</v>
      </c>
      <c r="F1002" s="18">
        <v>149.099999926984</v>
      </c>
      <c r="G1002" s="1">
        <f t="shared" si="45"/>
        <v>221.63749993524189</v>
      </c>
      <c r="H1002" s="1" cm="1">
        <f t="array" ref="H1002">_xlfn.STDEV.P(_xlfn._xlws.FILTER($F$24:$F$1023,$C$24:$C$1023=C1002))</f>
        <v>230.78942345648602</v>
      </c>
      <c r="I1002" s="1">
        <f t="shared" si="46"/>
        <v>-0.31430166478982696</v>
      </c>
      <c r="J1002" t="str">
        <f t="shared" si="47"/>
        <v>No</v>
      </c>
    </row>
    <row r="1003" spans="1:10" x14ac:dyDescent="0.35">
      <c r="A1003" s="21">
        <v>34948</v>
      </c>
      <c r="B1003">
        <v>46</v>
      </c>
      <c r="C1003" t="s">
        <v>64</v>
      </c>
      <c r="D1003" t="s">
        <v>36</v>
      </c>
      <c r="E1003" s="5">
        <v>21</v>
      </c>
      <c r="F1003" s="18">
        <v>252</v>
      </c>
      <c r="G1003" s="1">
        <f t="shared" si="45"/>
        <v>364.43999977249348</v>
      </c>
      <c r="H1003" s="1" cm="1">
        <f t="array" ref="H1003">_xlfn.STDEV.P(_xlfn._xlws.FILTER($F$24:$F$1023,$C$24:$C$1023=C1003))</f>
        <v>305.90583899175118</v>
      </c>
      <c r="I1003" s="1">
        <f t="shared" si="46"/>
        <v>-0.36756408489321268</v>
      </c>
      <c r="J1003" t="str">
        <f t="shared" si="47"/>
        <v>No</v>
      </c>
    </row>
    <row r="1004" spans="1:10" x14ac:dyDescent="0.35">
      <c r="A1004" s="21">
        <v>34949</v>
      </c>
      <c r="B1004">
        <v>47</v>
      </c>
      <c r="C1004" t="s">
        <v>72</v>
      </c>
      <c r="D1004" t="s">
        <v>31</v>
      </c>
      <c r="E1004" s="5">
        <v>21</v>
      </c>
      <c r="F1004" s="18">
        <v>179.54999970272101</v>
      </c>
      <c r="G1004" s="1">
        <f t="shared" si="45"/>
        <v>268.65999991658776</v>
      </c>
      <c r="H1004" s="1" cm="1">
        <f t="array" ref="H1004">_xlfn.STDEV.P(_xlfn._xlws.FILTER($F$24:$F$1023,$C$24:$C$1023=C1004))</f>
        <v>166.8466651792906</v>
      </c>
      <c r="I1004" s="1">
        <f t="shared" si="46"/>
        <v>-0.53408319619760247</v>
      </c>
      <c r="J1004" t="str">
        <f t="shared" si="47"/>
        <v>No</v>
      </c>
    </row>
    <row r="1005" spans="1:10" x14ac:dyDescent="0.35">
      <c r="A1005" s="21">
        <v>34949</v>
      </c>
      <c r="B1005">
        <v>20</v>
      </c>
      <c r="C1005" t="s">
        <v>86</v>
      </c>
      <c r="D1005" t="s">
        <v>31</v>
      </c>
      <c r="E1005" s="5">
        <v>20</v>
      </c>
      <c r="F1005" s="18">
        <v>1538.999998793</v>
      </c>
      <c r="G1005" s="1">
        <f t="shared" si="45"/>
        <v>1755.89999888688</v>
      </c>
      <c r="H1005" s="1" cm="1">
        <f t="array" ref="H1005">_xlfn.STDEV.P(_xlfn._xlws.FILTER($F$24:$F$1023,$C$24:$C$1023=C1005))</f>
        <v>771.3288795750982</v>
      </c>
      <c r="I1005" s="1">
        <f t="shared" si="46"/>
        <v>-0.28120300670365617</v>
      </c>
      <c r="J1005" t="str">
        <f t="shared" si="47"/>
        <v>No</v>
      </c>
    </row>
    <row r="1006" spans="1:10" x14ac:dyDescent="0.35">
      <c r="A1006" s="21">
        <v>34949</v>
      </c>
      <c r="B1006">
        <v>26</v>
      </c>
      <c r="C1006" t="s">
        <v>41</v>
      </c>
      <c r="D1006" t="s">
        <v>31</v>
      </c>
      <c r="E1006" s="5">
        <v>20</v>
      </c>
      <c r="F1006" s="18">
        <v>624.6</v>
      </c>
      <c r="G1006" s="1">
        <f t="shared" si="45"/>
        <v>1144.2242977664987</v>
      </c>
      <c r="H1006" s="1" cm="1">
        <f t="array" ref="H1006">_xlfn.STDEV.P(_xlfn._xlws.FILTER($F$24:$F$1023,$C$24:$C$1023=C1006))</f>
        <v>593.45127433828816</v>
      </c>
      <c r="I1006" s="1">
        <f t="shared" si="46"/>
        <v>-0.87559723980017012</v>
      </c>
      <c r="J1006" t="str">
        <f t="shared" si="47"/>
        <v>No</v>
      </c>
    </row>
    <row r="1007" spans="1:10" x14ac:dyDescent="0.35">
      <c r="A1007" s="21">
        <v>34949</v>
      </c>
      <c r="B1007">
        <v>36</v>
      </c>
      <c r="C1007" t="s">
        <v>45</v>
      </c>
      <c r="D1007" t="s">
        <v>36</v>
      </c>
      <c r="E1007" s="5">
        <v>20</v>
      </c>
      <c r="F1007" s="18">
        <v>380</v>
      </c>
      <c r="G1007" s="1">
        <f t="shared" si="45"/>
        <v>624.30647032909519</v>
      </c>
      <c r="H1007" s="1" cm="1">
        <f t="array" ref="H1007">_xlfn.STDEV.P(_xlfn._xlws.FILTER($F$24:$F$1023,$C$24:$C$1023=C1007))</f>
        <v>498.23847143567212</v>
      </c>
      <c r="I1007" s="1">
        <f t="shared" si="46"/>
        <v>-0.49034043803387378</v>
      </c>
      <c r="J1007" t="str">
        <f t="shared" si="47"/>
        <v>No</v>
      </c>
    </row>
    <row r="1008" spans="1:10" x14ac:dyDescent="0.35">
      <c r="A1008" s="21">
        <v>34949</v>
      </c>
      <c r="B1008">
        <v>57</v>
      </c>
      <c r="C1008" t="s">
        <v>76</v>
      </c>
      <c r="D1008" t="s">
        <v>27</v>
      </c>
      <c r="E1008" s="5">
        <v>20</v>
      </c>
      <c r="F1008" s="18">
        <v>390</v>
      </c>
      <c r="G1008" s="1">
        <f t="shared" si="45"/>
        <v>449.84999991059226</v>
      </c>
      <c r="H1008" s="1" cm="1">
        <f t="array" ref="H1008">_xlfn.STDEV.P(_xlfn._xlws.FILTER($F$24:$F$1023,$C$24:$C$1023=C1008))</f>
        <v>362.8341563356899</v>
      </c>
      <c r="I1008" s="1">
        <f t="shared" si="46"/>
        <v>-0.16495139408876308</v>
      </c>
      <c r="J1008" t="str">
        <f t="shared" si="47"/>
        <v>No</v>
      </c>
    </row>
    <row r="1009" spans="1:10" x14ac:dyDescent="0.35">
      <c r="A1009" s="21">
        <v>34949</v>
      </c>
      <c r="B1009">
        <v>45</v>
      </c>
      <c r="C1009" t="s">
        <v>60</v>
      </c>
      <c r="D1009" t="s">
        <v>36</v>
      </c>
      <c r="E1009" s="5">
        <v>15</v>
      </c>
      <c r="F1009" s="18">
        <v>142.5</v>
      </c>
      <c r="G1009" s="1">
        <f t="shared" si="45"/>
        <v>386.31749890502516</v>
      </c>
      <c r="H1009" s="1" cm="1">
        <f t="array" ref="H1009">_xlfn.STDEV.P(_xlfn._xlws.FILTER($F$24:$F$1023,$C$24:$C$1023=C1009))</f>
        <v>312.21139977696515</v>
      </c>
      <c r="I1009" s="1">
        <f t="shared" si="46"/>
        <v>-0.78093720818394641</v>
      </c>
      <c r="J1009" t="str">
        <f t="shared" si="47"/>
        <v>No</v>
      </c>
    </row>
    <row r="1010" spans="1:10" x14ac:dyDescent="0.35">
      <c r="A1010" s="21">
        <v>34949</v>
      </c>
      <c r="B1010">
        <v>73</v>
      </c>
      <c r="C1010" t="s">
        <v>73</v>
      </c>
      <c r="D1010" t="s">
        <v>36</v>
      </c>
      <c r="E1010" s="5">
        <v>10</v>
      </c>
      <c r="F1010" s="18">
        <v>150</v>
      </c>
      <c r="G1010" s="1">
        <f t="shared" si="45"/>
        <v>360.6818176535042</v>
      </c>
      <c r="H1010" s="1" cm="1">
        <f t="array" ref="H1010">_xlfn.STDEV.P(_xlfn._xlws.FILTER($F$24:$F$1023,$C$24:$C$1023=C1010))</f>
        <v>217.91303731634622</v>
      </c>
      <c r="I1010" s="1">
        <f t="shared" si="46"/>
        <v>-0.96681603013800221</v>
      </c>
      <c r="J1010" t="str">
        <f t="shared" si="47"/>
        <v>No</v>
      </c>
    </row>
    <row r="1011" spans="1:10" x14ac:dyDescent="0.35">
      <c r="A1011" s="21">
        <v>34949</v>
      </c>
      <c r="B1011">
        <v>34</v>
      </c>
      <c r="C1011" t="s">
        <v>69</v>
      </c>
      <c r="D1011" t="s">
        <v>34</v>
      </c>
      <c r="E1011" s="5">
        <v>10</v>
      </c>
      <c r="F1011" s="18">
        <v>140</v>
      </c>
      <c r="G1011" s="1">
        <f t="shared" si="45"/>
        <v>270.78333320468647</v>
      </c>
      <c r="H1011" s="1" cm="1">
        <f t="array" ref="H1011">_xlfn.STDEV.P(_xlfn._xlws.FILTER($F$24:$F$1023,$C$24:$C$1023=C1011))</f>
        <v>154.73057137866886</v>
      </c>
      <c r="I1011" s="1">
        <f t="shared" si="46"/>
        <v>-0.84523266500854044</v>
      </c>
      <c r="J1011" t="str">
        <f t="shared" si="47"/>
        <v>No</v>
      </c>
    </row>
    <row r="1012" spans="1:10" x14ac:dyDescent="0.35">
      <c r="A1012" s="21">
        <v>34950</v>
      </c>
      <c r="B1012">
        <v>76</v>
      </c>
      <c r="C1012" t="s">
        <v>55</v>
      </c>
      <c r="D1012" t="s">
        <v>34</v>
      </c>
      <c r="E1012" s="5">
        <v>10</v>
      </c>
      <c r="F1012" s="18">
        <v>180</v>
      </c>
      <c r="G1012" s="1">
        <f t="shared" si="45"/>
        <v>750.87999908924075</v>
      </c>
      <c r="H1012" s="1" cm="1">
        <f t="array" ref="H1012">_xlfn.STDEV.P(_xlfn._xlws.FILTER($F$24:$F$1023,$C$24:$C$1023=C1012))</f>
        <v>591.87295276549492</v>
      </c>
      <c r="I1012" s="1">
        <f t="shared" si="46"/>
        <v>-0.96453131777999701</v>
      </c>
      <c r="J1012" t="str">
        <f t="shared" si="47"/>
        <v>No</v>
      </c>
    </row>
    <row r="1013" spans="1:10" x14ac:dyDescent="0.35">
      <c r="A1013" s="21">
        <v>34950</v>
      </c>
      <c r="B1013">
        <v>32</v>
      </c>
      <c r="C1013" t="s">
        <v>100</v>
      </c>
      <c r="D1013" t="s">
        <v>24</v>
      </c>
      <c r="E1013" s="5">
        <v>6</v>
      </c>
      <c r="F1013" s="18">
        <v>192</v>
      </c>
      <c r="G1013" s="1">
        <f t="shared" si="45"/>
        <v>466.81599877357382</v>
      </c>
      <c r="H1013" s="1" cm="1">
        <f t="array" ref="H1013">_xlfn.STDEV.P(_xlfn._xlws.FILTER($F$24:$F$1023,$C$24:$C$1023=C1013))</f>
        <v>375.91403275144347</v>
      </c>
      <c r="I1013" s="1">
        <f t="shared" si="46"/>
        <v>-0.73106076078645288</v>
      </c>
      <c r="J1013" t="str">
        <f t="shared" si="47"/>
        <v>No</v>
      </c>
    </row>
    <row r="1014" spans="1:10" x14ac:dyDescent="0.35">
      <c r="A1014" s="21">
        <v>34950</v>
      </c>
      <c r="B1014">
        <v>25</v>
      </c>
      <c r="C1014" t="s">
        <v>80</v>
      </c>
      <c r="D1014" t="s">
        <v>31</v>
      </c>
      <c r="E1014" s="5">
        <v>5</v>
      </c>
      <c r="F1014" s="18">
        <v>70</v>
      </c>
      <c r="G1014" s="1">
        <f t="shared" si="45"/>
        <v>394.79999956581707</v>
      </c>
      <c r="H1014" s="1" cm="1">
        <f t="array" ref="H1014">_xlfn.STDEV.P(_xlfn._xlws.FILTER($F$24:$F$1023,$C$24:$C$1023=C1014))</f>
        <v>325.29671032421493</v>
      </c>
      <c r="I1014" s="1">
        <f t="shared" si="46"/>
        <v>-0.99847305323837188</v>
      </c>
      <c r="J1014" t="str">
        <f t="shared" si="47"/>
        <v>No</v>
      </c>
    </row>
    <row r="1015" spans="1:10" x14ac:dyDescent="0.35">
      <c r="A1015" s="21">
        <v>34953</v>
      </c>
      <c r="B1015">
        <v>28</v>
      </c>
      <c r="C1015" t="s">
        <v>70</v>
      </c>
      <c r="D1015" t="s">
        <v>59</v>
      </c>
      <c r="E1015" s="5">
        <v>3</v>
      </c>
      <c r="F1015" s="18">
        <v>136.80000000000001</v>
      </c>
      <c r="G1015" s="1">
        <f t="shared" si="45"/>
        <v>1256.1973325099534</v>
      </c>
      <c r="H1015" s="1" cm="1">
        <f t="array" ref="H1015">_xlfn.STDEV.P(_xlfn._xlws.FILTER($F$24:$F$1023,$C$24:$C$1023=C1015))</f>
        <v>782.04414020592731</v>
      </c>
      <c r="I1015" s="1">
        <f t="shared" si="46"/>
        <v>-1.4313735951211073</v>
      </c>
      <c r="J1015" t="str">
        <f t="shared" si="47"/>
        <v>No</v>
      </c>
    </row>
    <row r="1016" spans="1:10" x14ac:dyDescent="0.35">
      <c r="A1016" s="21">
        <v>34953</v>
      </c>
      <c r="B1016">
        <v>53</v>
      </c>
      <c r="C1016" t="s">
        <v>25</v>
      </c>
      <c r="D1016" t="s">
        <v>21</v>
      </c>
      <c r="E1016" s="5">
        <v>3</v>
      </c>
      <c r="F1016" s="18">
        <v>98.4</v>
      </c>
      <c r="G1016" s="1">
        <f t="shared" si="45"/>
        <v>1198.983570729195</v>
      </c>
      <c r="H1016" s="1" cm="1">
        <f t="array" ref="H1016">_xlfn.STDEV.P(_xlfn._xlws.FILTER($F$24:$F$1023,$C$24:$C$1023=C1016))</f>
        <v>1072.4371089270473</v>
      </c>
      <c r="I1016" s="1">
        <f t="shared" si="46"/>
        <v>-1.0262453262460374</v>
      </c>
      <c r="J1016" t="str">
        <f t="shared" si="47"/>
        <v>No</v>
      </c>
    </row>
    <row r="1017" spans="1:10" x14ac:dyDescent="0.35">
      <c r="A1017" s="21">
        <v>34953</v>
      </c>
      <c r="B1017">
        <v>51</v>
      </c>
      <c r="C1017" t="s">
        <v>66</v>
      </c>
      <c r="D1017" t="s">
        <v>59</v>
      </c>
      <c r="E1017" s="5">
        <v>2</v>
      </c>
      <c r="F1017" s="18">
        <v>106</v>
      </c>
      <c r="G1017" s="1">
        <f t="shared" si="45"/>
        <v>2098.0933303059123</v>
      </c>
      <c r="H1017" s="1" cm="1">
        <f t="array" ref="H1017">_xlfn.STDEV.P(_xlfn._xlws.FILTER($F$24:$F$1023,$C$24:$C$1023=C1017))</f>
        <v>2225.901859393276</v>
      </c>
      <c r="I1017" s="1">
        <f t="shared" si="46"/>
        <v>-0.8949600908500549</v>
      </c>
      <c r="J1017" t="str">
        <f t="shared" si="47"/>
        <v>No</v>
      </c>
    </row>
    <row r="1018" spans="1:10" x14ac:dyDescent="0.35">
      <c r="A1018" s="21">
        <v>34954</v>
      </c>
      <c r="B1018">
        <v>75</v>
      </c>
      <c r="C1018" t="s">
        <v>54</v>
      </c>
      <c r="D1018" t="s">
        <v>34</v>
      </c>
      <c r="E1018" s="5">
        <v>217</v>
      </c>
      <c r="F1018" s="18">
        <v>1543.0249973554101</v>
      </c>
      <c r="G1018" s="1">
        <f t="shared" si="45"/>
        <v>439.66611068484627</v>
      </c>
      <c r="H1018" s="1" cm="1">
        <f t="array" ref="H1018">_xlfn.STDEV.P(_xlfn._xlws.FILTER($F$24:$F$1023,$C$24:$C$1023=C1018))</f>
        <v>403.2691862886133</v>
      </c>
      <c r="I1018" s="1">
        <f t="shared" si="46"/>
        <v>2.7360356907629129</v>
      </c>
      <c r="J1018" t="str">
        <f t="shared" si="47"/>
        <v>No</v>
      </c>
    </row>
    <row r="1019" spans="1:10" x14ac:dyDescent="0.35">
      <c r="A1019" s="21">
        <v>34954</v>
      </c>
      <c r="B1019">
        <v>24</v>
      </c>
      <c r="C1019" t="s">
        <v>77</v>
      </c>
      <c r="D1019" t="s">
        <v>34</v>
      </c>
      <c r="E1019" s="5">
        <v>200</v>
      </c>
      <c r="F1019" s="18">
        <v>888.75</v>
      </c>
      <c r="G1019" s="1">
        <f t="shared" si="45"/>
        <v>241.30406231107165</v>
      </c>
      <c r="H1019" s="1" cm="1">
        <f t="array" ref="H1019">_xlfn.STDEV.P(_xlfn._xlws.FILTER($F$24:$F$1023,$C$24:$C$1023=C1019))</f>
        <v>221.48324568890894</v>
      </c>
      <c r="I1019" s="1">
        <f t="shared" si="46"/>
        <v>2.9232276043051955</v>
      </c>
      <c r="J1019" t="str">
        <f t="shared" si="47"/>
        <v>No</v>
      </c>
    </row>
    <row r="1020" spans="1:10" x14ac:dyDescent="0.35">
      <c r="A1020" s="21">
        <v>34955</v>
      </c>
      <c r="B1020">
        <v>62</v>
      </c>
      <c r="C1020" t="s">
        <v>30</v>
      </c>
      <c r="D1020" t="s">
        <v>31</v>
      </c>
      <c r="E1020" s="5">
        <v>156</v>
      </c>
      <c r="F1020" s="18">
        <v>6966.0899925067997</v>
      </c>
      <c r="G1020" s="1">
        <f t="shared" si="45"/>
        <v>2414.047102842831</v>
      </c>
      <c r="H1020" s="1" cm="1">
        <f t="array" ref="H1020">_xlfn.STDEV.P(_xlfn._xlws.FILTER($F$24:$F$1023,$C$24:$C$1023=C1020))</f>
        <v>1727.4559642285269</v>
      </c>
      <c r="I1020" s="1">
        <f t="shared" si="46"/>
        <v>2.6351137070500594</v>
      </c>
      <c r="J1020" t="str">
        <f t="shared" si="47"/>
        <v>No</v>
      </c>
    </row>
    <row r="1021" spans="1:10" x14ac:dyDescent="0.35">
      <c r="A1021" s="21">
        <v>34955</v>
      </c>
      <c r="B1021">
        <v>31</v>
      </c>
      <c r="C1021" t="s">
        <v>57</v>
      </c>
      <c r="D1021" t="s">
        <v>24</v>
      </c>
      <c r="E1021" s="5">
        <v>153</v>
      </c>
      <c r="F1021" s="18">
        <v>1696.8749976716899</v>
      </c>
      <c r="G1021" s="1">
        <f t="shared" si="45"/>
        <v>804.63194329964028</v>
      </c>
      <c r="H1021" s="1" cm="1">
        <f t="array" ref="H1021">_xlfn.STDEV.P(_xlfn._xlws.FILTER($F$24:$F$1023,$C$24:$C$1023=C1021))</f>
        <v>614.0428509528798</v>
      </c>
      <c r="I1021" s="1">
        <f t="shared" si="46"/>
        <v>1.4530631746423806</v>
      </c>
      <c r="J1021" t="str">
        <f t="shared" si="47"/>
        <v>No</v>
      </c>
    </row>
    <row r="1022" spans="1:10" x14ac:dyDescent="0.35">
      <c r="A1022" s="21">
        <v>34956</v>
      </c>
      <c r="B1022">
        <v>21</v>
      </c>
      <c r="C1022" t="s">
        <v>90</v>
      </c>
      <c r="D1022" t="s">
        <v>31</v>
      </c>
      <c r="E1022" s="5">
        <v>148</v>
      </c>
      <c r="F1022" s="18">
        <v>1419.9999976158099</v>
      </c>
      <c r="G1022" s="1">
        <f t="shared" si="45"/>
        <v>475.82352889022366</v>
      </c>
      <c r="H1022" s="1" cm="1">
        <f t="array" ref="H1022">_xlfn.STDEV.P(_xlfn._xlws.FILTER($F$24:$F$1023,$C$24:$C$1023=C1022))</f>
        <v>381.12221783193922</v>
      </c>
      <c r="I1022" s="1">
        <f t="shared" si="46"/>
        <v>2.4773587698367483</v>
      </c>
      <c r="J1022" t="str">
        <f t="shared" si="47"/>
        <v>No</v>
      </c>
    </row>
    <row r="1023" spans="1:10" x14ac:dyDescent="0.35">
      <c r="A1023" s="21">
        <v>34956</v>
      </c>
      <c r="B1023">
        <v>76</v>
      </c>
      <c r="C1023" t="s">
        <v>55</v>
      </c>
      <c r="D1023" t="s">
        <v>34</v>
      </c>
      <c r="E1023" s="5">
        <v>139</v>
      </c>
      <c r="F1023" s="18">
        <v>2502</v>
      </c>
      <c r="G1023" s="1">
        <f t="shared" si="45"/>
        <v>750.87999908924075</v>
      </c>
      <c r="H1023" s="1" cm="1">
        <f t="array" ref="H1023">_xlfn.STDEV.P(_xlfn._xlws.FILTER($F$24:$F$1023,$C$24:$C$1023=C1023))</f>
        <v>591.87295276549492</v>
      </c>
      <c r="I1023" s="1">
        <f t="shared" si="46"/>
        <v>2.9586079119323565</v>
      </c>
      <c r="J1023" t="str">
        <f t="shared" si="47"/>
        <v>No</v>
      </c>
    </row>
  </sheetData>
  <conditionalFormatting sqref="A24:J1023">
    <cfRule type="expression" dxfId="1" priority="1">
      <formula>ABS($I24)&gt;3</formula>
    </cfRule>
  </conditionalFormatting>
  <pageMargins left="0.7" right="0.7" top="0.75" bottom="0.75" header="0.3" footer="0.3"/>
  <drawing r:id="rId1"/>
  <tableParts count="1">
    <tablePart r:id="rId2"/>
  </tableParts>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FBD695-A031-487B-BB0B-A4C41383EF2A}">
  <sheetPr codeName="Sheet16"/>
  <dimension ref="A3:C38"/>
  <sheetViews>
    <sheetView workbookViewId="0">
      <selection activeCell="D3" sqref="D3:E7"/>
    </sheetView>
  </sheetViews>
  <sheetFormatPr defaultRowHeight="14.5" x14ac:dyDescent="0.35"/>
  <cols>
    <col min="1" max="1" width="16.453125" bestFit="1" customWidth="1"/>
    <col min="2" max="2" width="15.6328125" bestFit="1" customWidth="1"/>
    <col min="3" max="3" width="7.26953125" bestFit="1" customWidth="1"/>
    <col min="4" max="4" width="15.1796875" bestFit="1" customWidth="1"/>
    <col min="5" max="6" width="20.81640625" bestFit="1" customWidth="1"/>
    <col min="7" max="7" width="20.36328125" bestFit="1" customWidth="1"/>
    <col min="8" max="8" width="19.7265625" bestFit="1" customWidth="1"/>
    <col min="9" max="9" width="25.453125" bestFit="1" customWidth="1"/>
    <col min="10" max="10" width="24.90625" bestFit="1" customWidth="1"/>
  </cols>
  <sheetData>
    <row r="3" spans="1:3" x14ac:dyDescent="0.35">
      <c r="A3" t="s">
        <v>469</v>
      </c>
      <c r="B3" t="s">
        <v>470</v>
      </c>
    </row>
    <row r="4" spans="1:3" x14ac:dyDescent="0.35">
      <c r="A4" t="s">
        <v>369</v>
      </c>
      <c r="B4" t="s">
        <v>471</v>
      </c>
      <c r="C4" t="s">
        <v>472</v>
      </c>
    </row>
    <row r="5" spans="1:3" x14ac:dyDescent="0.35">
      <c r="A5" s="16" t="s">
        <v>473</v>
      </c>
      <c r="B5" s="5">
        <v>1074</v>
      </c>
      <c r="C5" s="5">
        <v>2793</v>
      </c>
    </row>
    <row r="6" spans="1:3" x14ac:dyDescent="0.35">
      <c r="A6" s="23" t="s">
        <v>34</v>
      </c>
      <c r="B6" s="5">
        <v>144</v>
      </c>
      <c r="C6" s="5">
        <v>661</v>
      </c>
    </row>
    <row r="7" spans="1:3" x14ac:dyDescent="0.35">
      <c r="A7" s="23" t="s">
        <v>39</v>
      </c>
      <c r="B7" s="5">
        <v>162</v>
      </c>
      <c r="C7" s="5">
        <v>283</v>
      </c>
    </row>
    <row r="8" spans="1:3" x14ac:dyDescent="0.35">
      <c r="A8" s="23" t="s">
        <v>31</v>
      </c>
      <c r="B8" s="5">
        <v>368</v>
      </c>
      <c r="C8" s="5">
        <v>744</v>
      </c>
    </row>
    <row r="9" spans="1:3" x14ac:dyDescent="0.35">
      <c r="A9" s="23" t="s">
        <v>21</v>
      </c>
      <c r="B9" s="5">
        <v>220</v>
      </c>
      <c r="C9" s="5">
        <v>746</v>
      </c>
    </row>
    <row r="10" spans="1:3" x14ac:dyDescent="0.35">
      <c r="A10" s="23" t="s">
        <v>36</v>
      </c>
      <c r="B10" s="5">
        <v>180</v>
      </c>
      <c r="C10" s="5">
        <v>359</v>
      </c>
    </row>
    <row r="11" spans="1:3" x14ac:dyDescent="0.35">
      <c r="A11" s="16" t="s">
        <v>161</v>
      </c>
      <c r="B11" s="5">
        <v>260</v>
      </c>
      <c r="C11" s="5">
        <v>835</v>
      </c>
    </row>
    <row r="12" spans="1:3" x14ac:dyDescent="0.35">
      <c r="A12" s="23" t="s">
        <v>34</v>
      </c>
      <c r="B12" s="5">
        <v>260</v>
      </c>
      <c r="C12" s="5">
        <v>835</v>
      </c>
    </row>
    <row r="13" spans="1:3" x14ac:dyDescent="0.35">
      <c r="A13" s="16" t="s">
        <v>104</v>
      </c>
      <c r="B13" s="5">
        <v>2670</v>
      </c>
      <c r="C13" s="5">
        <v>3182</v>
      </c>
    </row>
    <row r="14" spans="1:3" x14ac:dyDescent="0.35">
      <c r="A14" s="23" t="s">
        <v>34</v>
      </c>
      <c r="B14" s="5">
        <v>470</v>
      </c>
      <c r="C14" s="5">
        <v>681</v>
      </c>
    </row>
    <row r="15" spans="1:3" x14ac:dyDescent="0.35">
      <c r="A15" s="23" t="s">
        <v>39</v>
      </c>
      <c r="B15" s="5">
        <v>298</v>
      </c>
      <c r="C15" s="5">
        <v>463</v>
      </c>
    </row>
    <row r="16" spans="1:3" x14ac:dyDescent="0.35">
      <c r="A16" s="23" t="s">
        <v>31</v>
      </c>
      <c r="B16" s="5">
        <v>785</v>
      </c>
      <c r="C16" s="5">
        <v>651</v>
      </c>
    </row>
    <row r="17" spans="1:3" x14ac:dyDescent="0.35">
      <c r="A17" s="23" t="s">
        <v>27</v>
      </c>
      <c r="B17" s="5">
        <v>262</v>
      </c>
      <c r="C17" s="5">
        <v>346</v>
      </c>
    </row>
    <row r="18" spans="1:3" x14ac:dyDescent="0.35">
      <c r="A18" s="23" t="s">
        <v>21</v>
      </c>
      <c r="B18" s="5">
        <v>477</v>
      </c>
      <c r="C18" s="5">
        <v>269</v>
      </c>
    </row>
    <row r="19" spans="1:3" x14ac:dyDescent="0.35">
      <c r="A19" s="23" t="s">
        <v>59</v>
      </c>
      <c r="B19" s="5">
        <v>203</v>
      </c>
      <c r="C19" s="5">
        <v>339</v>
      </c>
    </row>
    <row r="20" spans="1:3" x14ac:dyDescent="0.35">
      <c r="A20" s="23" t="s">
        <v>36</v>
      </c>
      <c r="B20" s="5">
        <v>175</v>
      </c>
      <c r="C20" s="5">
        <v>433</v>
      </c>
    </row>
    <row r="21" spans="1:3" x14ac:dyDescent="0.35">
      <c r="A21" s="16" t="s">
        <v>181</v>
      </c>
      <c r="B21" s="5">
        <v>30</v>
      </c>
      <c r="C21" s="5">
        <v>250</v>
      </c>
    </row>
    <row r="22" spans="1:3" x14ac:dyDescent="0.35">
      <c r="A22" s="23" t="s">
        <v>24</v>
      </c>
      <c r="B22" s="5">
        <v>30</v>
      </c>
      <c r="C22" s="5">
        <v>250</v>
      </c>
    </row>
    <row r="23" spans="1:3" x14ac:dyDescent="0.35">
      <c r="A23" s="16" t="s">
        <v>474</v>
      </c>
      <c r="B23" s="5">
        <v>963</v>
      </c>
      <c r="C23" s="5">
        <v>1522</v>
      </c>
    </row>
    <row r="24" spans="1:3" x14ac:dyDescent="0.35">
      <c r="A24" s="23" t="s">
        <v>39</v>
      </c>
      <c r="B24" s="5">
        <v>60</v>
      </c>
      <c r="C24" s="5">
        <v>62</v>
      </c>
    </row>
    <row r="25" spans="1:3" x14ac:dyDescent="0.35">
      <c r="A25" s="23" t="s">
        <v>21</v>
      </c>
      <c r="B25" s="5">
        <v>66</v>
      </c>
      <c r="C25" s="5">
        <v>29</v>
      </c>
    </row>
    <row r="26" spans="1:3" x14ac:dyDescent="0.35">
      <c r="A26" s="23" t="s">
        <v>59</v>
      </c>
      <c r="B26" s="5">
        <v>164</v>
      </c>
      <c r="C26" s="5">
        <v>516</v>
      </c>
    </row>
    <row r="27" spans="1:3" x14ac:dyDescent="0.35">
      <c r="A27" s="23" t="s">
        <v>36</v>
      </c>
      <c r="B27" s="5">
        <v>673</v>
      </c>
      <c r="C27" s="5">
        <v>915</v>
      </c>
    </row>
    <row r="28" spans="1:3" x14ac:dyDescent="0.35">
      <c r="A28" s="16" t="s">
        <v>216</v>
      </c>
      <c r="B28" s="5">
        <v>394</v>
      </c>
      <c r="C28" s="5">
        <v>644</v>
      </c>
    </row>
    <row r="29" spans="1:3" x14ac:dyDescent="0.35">
      <c r="A29" s="23" t="s">
        <v>24</v>
      </c>
      <c r="B29" s="5">
        <v>394</v>
      </c>
      <c r="C29" s="5">
        <v>644</v>
      </c>
    </row>
    <row r="30" spans="1:3" x14ac:dyDescent="0.35">
      <c r="A30" s="16" t="s">
        <v>475</v>
      </c>
      <c r="B30" s="5">
        <v>227</v>
      </c>
      <c r="C30" s="5">
        <v>699</v>
      </c>
    </row>
    <row r="31" spans="1:3" x14ac:dyDescent="0.35">
      <c r="A31" s="23" t="s">
        <v>27</v>
      </c>
      <c r="B31" s="5">
        <v>227</v>
      </c>
      <c r="C31" s="5">
        <v>699</v>
      </c>
    </row>
    <row r="32" spans="1:3" x14ac:dyDescent="0.35">
      <c r="A32" s="16" t="s">
        <v>171</v>
      </c>
      <c r="B32" s="5">
        <v>1626</v>
      </c>
      <c r="C32" s="5">
        <v>3298</v>
      </c>
    </row>
    <row r="33" spans="1:3" x14ac:dyDescent="0.35">
      <c r="A33" s="23" t="s">
        <v>34</v>
      </c>
      <c r="B33" s="5">
        <v>625</v>
      </c>
      <c r="C33" s="5">
        <v>1158</v>
      </c>
    </row>
    <row r="34" spans="1:3" x14ac:dyDescent="0.35">
      <c r="A34" s="23" t="s">
        <v>39</v>
      </c>
      <c r="B34" s="5">
        <v>154</v>
      </c>
      <c r="C34" s="5">
        <v>170</v>
      </c>
    </row>
    <row r="35" spans="1:3" x14ac:dyDescent="0.35">
      <c r="A35" s="23" t="s">
        <v>31</v>
      </c>
      <c r="B35" s="5">
        <v>847</v>
      </c>
      <c r="C35" s="5">
        <v>1970</v>
      </c>
    </row>
    <row r="36" spans="1:3" x14ac:dyDescent="0.35">
      <c r="A36" s="16" t="s">
        <v>19</v>
      </c>
      <c r="B36" s="5">
        <v>902</v>
      </c>
      <c r="C36" s="5">
        <v>2228</v>
      </c>
    </row>
    <row r="37" spans="1:3" x14ac:dyDescent="0.35">
      <c r="A37" s="23" t="s">
        <v>39</v>
      </c>
      <c r="B37" s="5">
        <v>752</v>
      </c>
      <c r="C37" s="5">
        <v>1631</v>
      </c>
    </row>
    <row r="38" spans="1:3" x14ac:dyDescent="0.35">
      <c r="A38" s="23" t="s">
        <v>59</v>
      </c>
      <c r="B38" s="5">
        <v>150</v>
      </c>
      <c r="C38" s="5">
        <v>597</v>
      </c>
    </row>
  </sheetData>
  <pageMargins left="0.7" right="0.7" top="0.75" bottom="0.75" header="0.3" footer="0.3"/>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52E100-63F4-4BD1-8033-6B7E36623208}">
  <sheetPr codeName="Sheet17"/>
  <dimension ref="A3:I28"/>
  <sheetViews>
    <sheetView workbookViewId="0">
      <selection activeCell="D3" sqref="D3:E7"/>
    </sheetView>
  </sheetViews>
  <sheetFormatPr defaultRowHeight="14.5" x14ac:dyDescent="0.35"/>
  <cols>
    <col min="1" max="1" width="13.08984375" bestFit="1" customWidth="1"/>
    <col min="2" max="2" width="14.81640625" bestFit="1" customWidth="1"/>
    <col min="3" max="3" width="15.1796875" bestFit="1" customWidth="1"/>
    <col min="4" max="4" width="20.81640625" bestFit="1" customWidth="1"/>
    <col min="6" max="6" width="34.81640625" bestFit="1" customWidth="1"/>
    <col min="7" max="7" width="14.453125" bestFit="1" customWidth="1"/>
    <col min="8" max="8" width="14.6328125" bestFit="1" customWidth="1"/>
    <col min="9" max="9" width="11.1796875" bestFit="1" customWidth="1"/>
  </cols>
  <sheetData>
    <row r="3" spans="1:9" x14ac:dyDescent="0.35">
      <c r="A3" t="s">
        <v>369</v>
      </c>
      <c r="B3" t="s">
        <v>476</v>
      </c>
      <c r="C3" t="s">
        <v>469</v>
      </c>
      <c r="D3" t="s">
        <v>477</v>
      </c>
      <c r="F3" t="s">
        <v>478</v>
      </c>
      <c r="G3" t="s">
        <v>8</v>
      </c>
      <c r="H3" t="s">
        <v>479</v>
      </c>
      <c r="I3" t="s">
        <v>480</v>
      </c>
    </row>
    <row r="4" spans="1:9" x14ac:dyDescent="0.35">
      <c r="A4" s="16" t="s">
        <v>34</v>
      </c>
      <c r="B4">
        <v>209</v>
      </c>
      <c r="C4" s="5">
        <v>4834</v>
      </c>
      <c r="D4" s="5">
        <v>8.0047846889952154</v>
      </c>
      <c r="F4" t="s">
        <v>481</v>
      </c>
      <c r="G4">
        <v>50</v>
      </c>
      <c r="H4" s="5">
        <v>1038</v>
      </c>
      <c r="I4" s="5">
        <v>8.68</v>
      </c>
    </row>
    <row r="5" spans="1:9" x14ac:dyDescent="0.35">
      <c r="A5" s="16" t="s">
        <v>39</v>
      </c>
      <c r="B5">
        <v>160</v>
      </c>
      <c r="C5" s="5">
        <v>4035</v>
      </c>
      <c r="D5" s="5">
        <v>8.8687500000000004</v>
      </c>
      <c r="F5" t="s">
        <v>482</v>
      </c>
      <c r="G5">
        <v>88</v>
      </c>
      <c r="H5" s="5">
        <v>2107</v>
      </c>
      <c r="I5" s="5">
        <v>7.6363636363636367</v>
      </c>
    </row>
    <row r="6" spans="1:9" x14ac:dyDescent="0.35">
      <c r="A6" s="16" t="s">
        <v>31</v>
      </c>
      <c r="B6">
        <v>221</v>
      </c>
      <c r="C6" s="5">
        <v>5365</v>
      </c>
      <c r="D6" s="5">
        <v>8.6289592760180991</v>
      </c>
      <c r="F6" t="s">
        <v>483</v>
      </c>
      <c r="G6">
        <v>9</v>
      </c>
      <c r="H6" s="5">
        <v>280</v>
      </c>
      <c r="I6" s="5">
        <v>5.666666666666667</v>
      </c>
    </row>
    <row r="7" spans="1:9" x14ac:dyDescent="0.35">
      <c r="A7" s="16" t="s">
        <v>24</v>
      </c>
      <c r="B7">
        <v>59</v>
      </c>
      <c r="C7" s="5">
        <v>1318</v>
      </c>
      <c r="D7" s="5">
        <v>8.2203389830508478</v>
      </c>
      <c r="F7" t="s">
        <v>484</v>
      </c>
      <c r="G7">
        <v>49</v>
      </c>
      <c r="H7" s="5">
        <v>1397</v>
      </c>
      <c r="I7" s="5">
        <v>7.5510204081632653</v>
      </c>
    </row>
    <row r="8" spans="1:9" x14ac:dyDescent="0.35">
      <c r="A8" s="16" t="s">
        <v>27</v>
      </c>
      <c r="B8">
        <v>61</v>
      </c>
      <c r="C8" s="5">
        <v>1534</v>
      </c>
      <c r="D8" s="5">
        <v>7.360655737704918</v>
      </c>
      <c r="F8" t="s">
        <v>485</v>
      </c>
      <c r="G8">
        <v>59</v>
      </c>
      <c r="H8" s="5">
        <v>1436</v>
      </c>
      <c r="I8" s="5">
        <v>9.0508474576271194</v>
      </c>
    </row>
    <row r="9" spans="1:9" x14ac:dyDescent="0.35">
      <c r="A9" s="16" t="s">
        <v>21</v>
      </c>
      <c r="B9">
        <v>73</v>
      </c>
      <c r="C9" s="5">
        <v>1807</v>
      </c>
      <c r="D9" s="5">
        <v>9.506849315068493</v>
      </c>
      <c r="F9" t="s">
        <v>486</v>
      </c>
      <c r="G9">
        <v>63</v>
      </c>
      <c r="H9" s="5">
        <v>1352</v>
      </c>
      <c r="I9" s="5">
        <v>7.666666666666667</v>
      </c>
    </row>
    <row r="10" spans="1:9" x14ac:dyDescent="0.35">
      <c r="A10" s="16" t="s">
        <v>59</v>
      </c>
      <c r="B10">
        <v>90</v>
      </c>
      <c r="C10" s="5">
        <v>1969</v>
      </c>
      <c r="D10" s="5">
        <v>7.5333333333333332</v>
      </c>
      <c r="F10" t="s">
        <v>487</v>
      </c>
      <c r="G10">
        <v>68</v>
      </c>
      <c r="H10" s="5">
        <v>1733</v>
      </c>
      <c r="I10" s="5">
        <v>8.6911764705882355</v>
      </c>
    </row>
    <row r="11" spans="1:9" x14ac:dyDescent="0.35">
      <c r="A11" s="16" t="s">
        <v>36</v>
      </c>
      <c r="B11">
        <v>127</v>
      </c>
      <c r="C11" s="5">
        <v>2735</v>
      </c>
      <c r="D11" s="5">
        <v>7.9606299212598426</v>
      </c>
      <c r="F11" t="s">
        <v>488</v>
      </c>
      <c r="G11">
        <v>31</v>
      </c>
      <c r="H11" s="5">
        <v>608</v>
      </c>
      <c r="I11" s="5">
        <v>6.806451612903226</v>
      </c>
    </row>
    <row r="12" spans="1:9" x14ac:dyDescent="0.35">
      <c r="F12" t="s">
        <v>489</v>
      </c>
      <c r="G12">
        <v>158</v>
      </c>
      <c r="H12" s="5">
        <v>3867</v>
      </c>
      <c r="I12" s="5">
        <v>8.2658227848101262</v>
      </c>
    </row>
    <row r="13" spans="1:9" x14ac:dyDescent="0.35">
      <c r="F13" t="s">
        <v>490</v>
      </c>
      <c r="G13">
        <v>33</v>
      </c>
      <c r="H13" s="5">
        <v>926</v>
      </c>
      <c r="I13" s="5">
        <v>7.0303030303030303</v>
      </c>
    </row>
    <row r="14" spans="1:9" x14ac:dyDescent="0.35">
      <c r="F14" t="s">
        <v>491</v>
      </c>
      <c r="G14">
        <v>171</v>
      </c>
      <c r="H14" s="5">
        <v>3808</v>
      </c>
      <c r="I14" s="5">
        <v>9.0701754385964914</v>
      </c>
    </row>
    <row r="15" spans="1:9" x14ac:dyDescent="0.35">
      <c r="F15" t="s">
        <v>492</v>
      </c>
      <c r="G15">
        <v>49</v>
      </c>
      <c r="H15" s="5">
        <v>1095</v>
      </c>
      <c r="I15" s="5">
        <v>7.6734693877551017</v>
      </c>
    </row>
    <row r="16" spans="1:9" x14ac:dyDescent="0.35">
      <c r="F16" t="s">
        <v>493</v>
      </c>
      <c r="G16">
        <v>122</v>
      </c>
      <c r="H16" s="5">
        <v>2817</v>
      </c>
      <c r="I16" s="5">
        <v>8.5245901639344268</v>
      </c>
    </row>
    <row r="17" spans="6:9" x14ac:dyDescent="0.35">
      <c r="F17" t="s">
        <v>494</v>
      </c>
      <c r="G17">
        <v>50</v>
      </c>
      <c r="H17" s="5">
        <v>1133</v>
      </c>
      <c r="I17" s="5">
        <v>9.3000000000000007</v>
      </c>
    </row>
    <row r="19" spans="6:9" x14ac:dyDescent="0.35">
      <c r="I19">
        <f>CORREL(H3:H17,I3:I17)</f>
        <v>0.52214563913228973</v>
      </c>
    </row>
    <row r="21" spans="6:9" x14ac:dyDescent="0.35">
      <c r="H21" s="5"/>
      <c r="I21" s="5"/>
    </row>
    <row r="22" spans="6:9" x14ac:dyDescent="0.35">
      <c r="H22" s="5"/>
      <c r="I22" s="5"/>
    </row>
    <row r="23" spans="6:9" x14ac:dyDescent="0.35">
      <c r="H23" s="5"/>
      <c r="I23" s="5"/>
    </row>
    <row r="24" spans="6:9" x14ac:dyDescent="0.35">
      <c r="H24" s="5"/>
      <c r="I24" s="5"/>
    </row>
    <row r="25" spans="6:9" x14ac:dyDescent="0.35">
      <c r="H25" s="5"/>
      <c r="I25" s="5"/>
    </row>
    <row r="26" spans="6:9" x14ac:dyDescent="0.35">
      <c r="H26" s="5"/>
      <c r="I26" s="5"/>
    </row>
    <row r="27" spans="6:9" x14ac:dyDescent="0.35">
      <c r="H27" s="5"/>
      <c r="I27" s="5"/>
    </row>
    <row r="28" spans="6:9" x14ac:dyDescent="0.35">
      <c r="H28" s="5"/>
      <c r="I28" s="5"/>
    </row>
  </sheetData>
  <pageMargins left="0.7" right="0.7" top="0.75" bottom="0.75" header="0.3" footer="0.3"/>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558FDE-AF1E-4777-B6AB-E1CD02ACEC9E}">
  <sheetPr codeName="Sheet18"/>
  <dimension ref="A12:K1028"/>
  <sheetViews>
    <sheetView zoomScale="69" workbookViewId="0">
      <selection activeCell="V4" sqref="V4"/>
    </sheetView>
  </sheetViews>
  <sheetFormatPr defaultRowHeight="14.5" x14ac:dyDescent="0.35"/>
  <cols>
    <col min="1" max="1" width="9.26953125" customWidth="1"/>
    <col min="2" max="2" width="11.7265625" customWidth="1"/>
    <col min="3" max="3" width="34.81640625" bestFit="1" customWidth="1"/>
    <col min="4" max="4" width="17.08984375" customWidth="1"/>
    <col min="5" max="5" width="18.1796875" customWidth="1"/>
    <col min="6" max="6" width="28.6328125" bestFit="1" customWidth="1"/>
    <col min="7" max="7" width="16.81640625" customWidth="1"/>
    <col min="8" max="8" width="10.90625" style="5" customWidth="1"/>
    <col min="9" max="9" width="13.7265625" style="5" customWidth="1"/>
    <col min="10" max="10" width="24.453125" customWidth="1"/>
    <col min="11" max="11" width="14.7265625" customWidth="1"/>
  </cols>
  <sheetData>
    <row r="12" spans="6:6" ht="15" thickBot="1" x14ac:dyDescent="0.4"/>
    <row r="13" spans="6:6" x14ac:dyDescent="0.35">
      <c r="F13" s="35" t="s">
        <v>495</v>
      </c>
    </row>
    <row r="14" spans="6:6" x14ac:dyDescent="0.35">
      <c r="F14" s="36"/>
    </row>
    <row r="15" spans="6:6" ht="15" thickBot="1" x14ac:dyDescent="0.4">
      <c r="F15" s="24">
        <f>CORREL([6]Q13Pivot2!H3:H17,[6]Q13Pivot2!I3:I17)</f>
        <v>0.52214563913228973</v>
      </c>
    </row>
    <row r="28" spans="1:11" x14ac:dyDescent="0.35">
      <c r="A28" t="s">
        <v>496</v>
      </c>
      <c r="B28" t="s">
        <v>497</v>
      </c>
      <c r="C28" t="s">
        <v>478</v>
      </c>
      <c r="D28" t="s">
        <v>498</v>
      </c>
      <c r="E28" t="s">
        <v>499</v>
      </c>
      <c r="F28" t="s">
        <v>4</v>
      </c>
      <c r="G28" t="s">
        <v>500</v>
      </c>
      <c r="H28" s="5" t="s">
        <v>479</v>
      </c>
      <c r="I28" s="5" t="s">
        <v>480</v>
      </c>
      <c r="J28" t="s">
        <v>501</v>
      </c>
      <c r="K28" t="s">
        <v>502</v>
      </c>
    </row>
    <row r="29" spans="1:11" x14ac:dyDescent="0.35">
      <c r="A29">
        <v>10248</v>
      </c>
      <c r="B29">
        <v>5</v>
      </c>
      <c r="C29" t="s">
        <v>481</v>
      </c>
      <c r="D29" t="s">
        <v>216</v>
      </c>
      <c r="E29" t="s">
        <v>133</v>
      </c>
      <c r="F29" t="s">
        <v>92</v>
      </c>
      <c r="G29" t="s">
        <v>24</v>
      </c>
      <c r="H29" s="5">
        <v>12</v>
      </c>
      <c r="I29" s="5">
        <v>12</v>
      </c>
      <c r="J29" t="str">
        <f t="shared" ref="J29:J92" si="0">IF(D29=E29, "Domestic", "International")</f>
        <v>International</v>
      </c>
      <c r="K29" t="str">
        <f t="shared" ref="K29:K92" si="1">IF(J29="Domestic", IF(I29&lt;=5, "OnTime", "Late"), IF(I29&lt;=8, "OnTime", "Late"))</f>
        <v>Late</v>
      </c>
    </row>
    <row r="30" spans="1:11" x14ac:dyDescent="0.35">
      <c r="A30">
        <v>10249</v>
      </c>
      <c r="B30">
        <v>6</v>
      </c>
      <c r="C30" t="s">
        <v>486</v>
      </c>
      <c r="D30" t="s">
        <v>474</v>
      </c>
      <c r="E30" t="s">
        <v>104</v>
      </c>
      <c r="F30" t="s">
        <v>63</v>
      </c>
      <c r="G30" t="s">
        <v>59</v>
      </c>
      <c r="H30" s="5">
        <v>9</v>
      </c>
      <c r="I30" s="5">
        <v>5</v>
      </c>
      <c r="J30" t="str">
        <f t="shared" si="0"/>
        <v>International</v>
      </c>
      <c r="K30" t="str">
        <f t="shared" si="1"/>
        <v>OnTime</v>
      </c>
    </row>
    <row r="31" spans="1:11" x14ac:dyDescent="0.35">
      <c r="A31">
        <v>10250</v>
      </c>
      <c r="B31">
        <v>2</v>
      </c>
      <c r="C31" t="s">
        <v>487</v>
      </c>
      <c r="D31" t="s">
        <v>19</v>
      </c>
      <c r="E31" t="s">
        <v>161</v>
      </c>
      <c r="F31" t="s">
        <v>88</v>
      </c>
      <c r="G31" t="s">
        <v>39</v>
      </c>
      <c r="H31" s="5">
        <v>15</v>
      </c>
      <c r="I31" s="5">
        <v>4</v>
      </c>
      <c r="J31" t="str">
        <f t="shared" si="0"/>
        <v>International</v>
      </c>
      <c r="K31" t="str">
        <f t="shared" si="1"/>
        <v>OnTime</v>
      </c>
    </row>
    <row r="32" spans="1:11" x14ac:dyDescent="0.35">
      <c r="A32">
        <v>10251</v>
      </c>
      <c r="B32">
        <v>2</v>
      </c>
      <c r="C32" t="s">
        <v>487</v>
      </c>
      <c r="D32" t="s">
        <v>19</v>
      </c>
      <c r="E32" t="s">
        <v>133</v>
      </c>
      <c r="F32" t="s">
        <v>88</v>
      </c>
      <c r="G32" t="s">
        <v>39</v>
      </c>
      <c r="H32" s="5">
        <v>20</v>
      </c>
      <c r="I32" s="5">
        <v>7</v>
      </c>
      <c r="J32" t="str">
        <f t="shared" si="0"/>
        <v>International</v>
      </c>
      <c r="K32" t="str">
        <f t="shared" si="1"/>
        <v>OnTime</v>
      </c>
    </row>
    <row r="33" spans="1:11" x14ac:dyDescent="0.35">
      <c r="A33">
        <v>10251</v>
      </c>
      <c r="B33">
        <v>9</v>
      </c>
      <c r="C33" t="s">
        <v>490</v>
      </c>
      <c r="D33" t="s">
        <v>475</v>
      </c>
      <c r="E33" t="s">
        <v>133</v>
      </c>
      <c r="F33" t="s">
        <v>65</v>
      </c>
      <c r="G33" t="s">
        <v>27</v>
      </c>
      <c r="H33" s="5">
        <v>6</v>
      </c>
      <c r="I33" s="5">
        <v>7</v>
      </c>
      <c r="J33" t="str">
        <f t="shared" si="0"/>
        <v>International</v>
      </c>
      <c r="K33" t="str">
        <f t="shared" si="1"/>
        <v>OnTime</v>
      </c>
    </row>
    <row r="34" spans="1:11" x14ac:dyDescent="0.35">
      <c r="A34">
        <v>10252</v>
      </c>
      <c r="B34">
        <v>8</v>
      </c>
      <c r="C34" t="s">
        <v>493</v>
      </c>
      <c r="D34" t="s">
        <v>171</v>
      </c>
      <c r="E34" t="s">
        <v>185</v>
      </c>
      <c r="F34" t="s">
        <v>86</v>
      </c>
      <c r="G34" t="s">
        <v>31</v>
      </c>
      <c r="H34" s="5">
        <v>40</v>
      </c>
      <c r="I34" s="5">
        <v>2</v>
      </c>
      <c r="J34" t="str">
        <f t="shared" si="0"/>
        <v>International</v>
      </c>
      <c r="K34" t="str">
        <f t="shared" si="1"/>
        <v>OnTime</v>
      </c>
    </row>
    <row r="35" spans="1:11" x14ac:dyDescent="0.35">
      <c r="A35">
        <v>10253</v>
      </c>
      <c r="B35">
        <v>14</v>
      </c>
      <c r="C35" t="s">
        <v>483</v>
      </c>
      <c r="D35" t="s">
        <v>181</v>
      </c>
      <c r="E35" t="s">
        <v>161</v>
      </c>
      <c r="F35" t="s">
        <v>57</v>
      </c>
      <c r="G35" t="s">
        <v>24</v>
      </c>
      <c r="H35" s="5">
        <v>20</v>
      </c>
      <c r="I35" s="5">
        <v>6</v>
      </c>
      <c r="J35" t="str">
        <f t="shared" si="0"/>
        <v>International</v>
      </c>
      <c r="K35" t="str">
        <f t="shared" si="1"/>
        <v>OnTime</v>
      </c>
    </row>
    <row r="36" spans="1:11" x14ac:dyDescent="0.35">
      <c r="A36">
        <v>10254</v>
      </c>
      <c r="B36">
        <v>4</v>
      </c>
      <c r="C36" t="s">
        <v>494</v>
      </c>
      <c r="D36" t="s">
        <v>474</v>
      </c>
      <c r="E36" t="s">
        <v>232</v>
      </c>
      <c r="F36" t="s">
        <v>94</v>
      </c>
      <c r="G36" t="s">
        <v>59</v>
      </c>
      <c r="H36" s="5">
        <v>21</v>
      </c>
      <c r="I36" s="5">
        <v>12</v>
      </c>
      <c r="J36" t="str">
        <f t="shared" si="0"/>
        <v>International</v>
      </c>
      <c r="K36" t="str">
        <f t="shared" si="1"/>
        <v>Late</v>
      </c>
    </row>
    <row r="37" spans="1:11" x14ac:dyDescent="0.35">
      <c r="A37">
        <v>10254</v>
      </c>
      <c r="B37">
        <v>10</v>
      </c>
      <c r="C37" t="s">
        <v>492</v>
      </c>
      <c r="D37" t="s">
        <v>161</v>
      </c>
      <c r="E37" t="s">
        <v>232</v>
      </c>
      <c r="F37" t="s">
        <v>77</v>
      </c>
      <c r="G37" t="s">
        <v>34</v>
      </c>
      <c r="H37" s="5">
        <v>15</v>
      </c>
      <c r="I37" s="5">
        <v>12</v>
      </c>
      <c r="J37" t="str">
        <f t="shared" si="0"/>
        <v>International</v>
      </c>
      <c r="K37" t="str">
        <f t="shared" si="1"/>
        <v>Late</v>
      </c>
    </row>
    <row r="38" spans="1:11" x14ac:dyDescent="0.35">
      <c r="A38">
        <v>10255</v>
      </c>
      <c r="B38">
        <v>1</v>
      </c>
      <c r="C38" t="s">
        <v>482</v>
      </c>
      <c r="D38" t="s">
        <v>171</v>
      </c>
      <c r="E38" t="s">
        <v>232</v>
      </c>
      <c r="F38" t="s">
        <v>33</v>
      </c>
      <c r="G38" t="s">
        <v>34</v>
      </c>
      <c r="H38" s="5">
        <v>20</v>
      </c>
      <c r="I38" s="5">
        <v>3</v>
      </c>
      <c r="J38" t="str">
        <f t="shared" si="0"/>
        <v>International</v>
      </c>
      <c r="K38" t="str">
        <f t="shared" si="1"/>
        <v>OnTime</v>
      </c>
    </row>
    <row r="39" spans="1:11" x14ac:dyDescent="0.35">
      <c r="A39">
        <v>10255</v>
      </c>
      <c r="B39">
        <v>7</v>
      </c>
      <c r="C39" t="s">
        <v>489</v>
      </c>
      <c r="D39" t="s">
        <v>473</v>
      </c>
      <c r="E39" t="s">
        <v>232</v>
      </c>
      <c r="F39" t="s">
        <v>46</v>
      </c>
      <c r="G39" t="s">
        <v>31</v>
      </c>
      <c r="H39" s="5">
        <v>35</v>
      </c>
      <c r="I39" s="5">
        <v>3</v>
      </c>
      <c r="J39" t="str">
        <f t="shared" si="0"/>
        <v>International</v>
      </c>
      <c r="K39" t="str">
        <f t="shared" si="1"/>
        <v>OnTime</v>
      </c>
    </row>
    <row r="40" spans="1:11" x14ac:dyDescent="0.35">
      <c r="A40">
        <v>10256</v>
      </c>
      <c r="B40">
        <v>12</v>
      </c>
      <c r="C40" t="s">
        <v>491</v>
      </c>
      <c r="D40" t="s">
        <v>104</v>
      </c>
      <c r="E40" t="s">
        <v>161</v>
      </c>
      <c r="F40" t="s">
        <v>107</v>
      </c>
      <c r="G40" t="s">
        <v>39</v>
      </c>
      <c r="H40" s="5">
        <v>12</v>
      </c>
      <c r="I40" s="5">
        <v>2</v>
      </c>
      <c r="J40" t="str">
        <f t="shared" si="0"/>
        <v>International</v>
      </c>
      <c r="K40" t="str">
        <f t="shared" si="1"/>
        <v>OnTime</v>
      </c>
    </row>
    <row r="41" spans="1:11" x14ac:dyDescent="0.35">
      <c r="A41">
        <v>10257</v>
      </c>
      <c r="B41">
        <v>11</v>
      </c>
      <c r="C41" t="s">
        <v>485</v>
      </c>
      <c r="D41" t="s">
        <v>104</v>
      </c>
      <c r="E41" t="s">
        <v>126</v>
      </c>
      <c r="F41" t="s">
        <v>89</v>
      </c>
      <c r="G41" t="s">
        <v>31</v>
      </c>
      <c r="H41" s="5">
        <v>25</v>
      </c>
      <c r="I41" s="5">
        <v>6</v>
      </c>
      <c r="J41" t="str">
        <f t="shared" si="0"/>
        <v>International</v>
      </c>
      <c r="K41" t="str">
        <f t="shared" si="1"/>
        <v>OnTime</v>
      </c>
    </row>
    <row r="42" spans="1:11" x14ac:dyDescent="0.35">
      <c r="A42">
        <v>10257</v>
      </c>
      <c r="B42">
        <v>12</v>
      </c>
      <c r="C42" t="s">
        <v>491</v>
      </c>
      <c r="D42" t="s">
        <v>104</v>
      </c>
      <c r="E42" t="s">
        <v>126</v>
      </c>
      <c r="F42" t="s">
        <v>107</v>
      </c>
      <c r="G42" t="s">
        <v>39</v>
      </c>
      <c r="H42" s="5">
        <v>15</v>
      </c>
      <c r="I42" s="5">
        <v>6</v>
      </c>
      <c r="J42" t="str">
        <f t="shared" si="0"/>
        <v>International</v>
      </c>
      <c r="K42" t="str">
        <f t="shared" si="1"/>
        <v>OnTime</v>
      </c>
    </row>
    <row r="43" spans="1:11" x14ac:dyDescent="0.35">
      <c r="A43">
        <v>10258</v>
      </c>
      <c r="B43">
        <v>1</v>
      </c>
      <c r="C43" t="s">
        <v>482</v>
      </c>
      <c r="D43" t="s">
        <v>171</v>
      </c>
      <c r="E43" t="s">
        <v>84</v>
      </c>
      <c r="F43" t="s">
        <v>33</v>
      </c>
      <c r="G43" t="s">
        <v>34</v>
      </c>
      <c r="H43" s="5">
        <v>50</v>
      </c>
      <c r="I43" s="5">
        <v>6</v>
      </c>
      <c r="J43" t="str">
        <f t="shared" si="0"/>
        <v>International</v>
      </c>
      <c r="K43" t="str">
        <f t="shared" si="1"/>
        <v>OnTime</v>
      </c>
    </row>
    <row r="44" spans="1:11" x14ac:dyDescent="0.35">
      <c r="A44">
        <v>10258</v>
      </c>
      <c r="B44">
        <v>2</v>
      </c>
      <c r="C44" t="s">
        <v>487</v>
      </c>
      <c r="D44" t="s">
        <v>19</v>
      </c>
      <c r="E44" t="s">
        <v>84</v>
      </c>
      <c r="F44" t="s">
        <v>51</v>
      </c>
      <c r="G44" t="s">
        <v>39</v>
      </c>
      <c r="H44" s="5">
        <v>65</v>
      </c>
      <c r="I44" s="5">
        <v>6</v>
      </c>
      <c r="J44" t="str">
        <f t="shared" si="0"/>
        <v>International</v>
      </c>
      <c r="K44" t="str">
        <f t="shared" si="1"/>
        <v>OnTime</v>
      </c>
    </row>
    <row r="45" spans="1:11" x14ac:dyDescent="0.35">
      <c r="A45">
        <v>10259</v>
      </c>
      <c r="B45">
        <v>8</v>
      </c>
      <c r="C45" t="s">
        <v>493</v>
      </c>
      <c r="D45" t="s">
        <v>171</v>
      </c>
      <c r="E45" t="s">
        <v>225</v>
      </c>
      <c r="F45" t="s">
        <v>90</v>
      </c>
      <c r="G45" t="s">
        <v>31</v>
      </c>
      <c r="H45" s="5">
        <v>10</v>
      </c>
      <c r="I45" s="5">
        <v>7</v>
      </c>
      <c r="J45" t="str">
        <f t="shared" si="0"/>
        <v>International</v>
      </c>
      <c r="K45" t="str">
        <f t="shared" si="1"/>
        <v>OnTime</v>
      </c>
    </row>
    <row r="46" spans="1:11" x14ac:dyDescent="0.35">
      <c r="A46">
        <v>10260</v>
      </c>
      <c r="B46">
        <v>7</v>
      </c>
      <c r="C46" t="s">
        <v>489</v>
      </c>
      <c r="D46" t="s">
        <v>473</v>
      </c>
      <c r="E46" t="s">
        <v>104</v>
      </c>
      <c r="F46" t="s">
        <v>96</v>
      </c>
      <c r="G46" t="s">
        <v>34</v>
      </c>
      <c r="H46" s="5">
        <v>21</v>
      </c>
      <c r="I46" s="5">
        <v>10</v>
      </c>
      <c r="J46" t="str">
        <f t="shared" si="0"/>
        <v>International</v>
      </c>
      <c r="K46" t="str">
        <f t="shared" si="1"/>
        <v>Late</v>
      </c>
    </row>
    <row r="47" spans="1:11" x14ac:dyDescent="0.35">
      <c r="A47">
        <v>10261</v>
      </c>
      <c r="B47">
        <v>8</v>
      </c>
      <c r="C47" t="s">
        <v>493</v>
      </c>
      <c r="D47" t="s">
        <v>171</v>
      </c>
      <c r="E47" t="s">
        <v>161</v>
      </c>
      <c r="F47" t="s">
        <v>90</v>
      </c>
      <c r="G47" t="s">
        <v>31</v>
      </c>
      <c r="H47" s="5">
        <v>20</v>
      </c>
      <c r="I47" s="5">
        <v>11</v>
      </c>
      <c r="J47" t="str">
        <f t="shared" si="0"/>
        <v>International</v>
      </c>
      <c r="K47" t="str">
        <f t="shared" si="1"/>
        <v>Late</v>
      </c>
    </row>
    <row r="48" spans="1:11" x14ac:dyDescent="0.35">
      <c r="A48">
        <v>10262</v>
      </c>
      <c r="B48">
        <v>2</v>
      </c>
      <c r="C48" t="s">
        <v>487</v>
      </c>
      <c r="D48" t="s">
        <v>19</v>
      </c>
      <c r="E48" t="s">
        <v>19</v>
      </c>
      <c r="F48" t="s">
        <v>51</v>
      </c>
      <c r="G48" t="s">
        <v>39</v>
      </c>
      <c r="H48" s="5">
        <v>12</v>
      </c>
      <c r="I48" s="5">
        <v>3</v>
      </c>
      <c r="J48" t="str">
        <f t="shared" si="0"/>
        <v>Domestic</v>
      </c>
      <c r="K48" t="str">
        <f t="shared" si="1"/>
        <v>OnTime</v>
      </c>
    </row>
    <row r="49" spans="1:11" x14ac:dyDescent="0.35">
      <c r="A49">
        <v>10262</v>
      </c>
      <c r="B49">
        <v>3</v>
      </c>
      <c r="C49" t="s">
        <v>484</v>
      </c>
      <c r="D49" t="s">
        <v>19</v>
      </c>
      <c r="E49" t="s">
        <v>19</v>
      </c>
      <c r="F49" t="s">
        <v>58</v>
      </c>
      <c r="G49" t="s">
        <v>59</v>
      </c>
      <c r="H49" s="5">
        <v>15</v>
      </c>
      <c r="I49" s="5">
        <v>3</v>
      </c>
      <c r="J49" t="str">
        <f t="shared" si="0"/>
        <v>Domestic</v>
      </c>
      <c r="K49" t="str">
        <f t="shared" si="1"/>
        <v>OnTime</v>
      </c>
    </row>
    <row r="50" spans="1:11" x14ac:dyDescent="0.35">
      <c r="A50">
        <v>10263</v>
      </c>
      <c r="B50">
        <v>4</v>
      </c>
      <c r="C50" t="s">
        <v>494</v>
      </c>
      <c r="D50" t="s">
        <v>474</v>
      </c>
      <c r="E50" t="s">
        <v>84</v>
      </c>
      <c r="F50" t="s">
        <v>94</v>
      </c>
      <c r="G50" t="s">
        <v>59</v>
      </c>
      <c r="H50" s="5">
        <v>36</v>
      </c>
      <c r="I50" s="5">
        <v>8</v>
      </c>
      <c r="J50" t="str">
        <f t="shared" si="0"/>
        <v>International</v>
      </c>
      <c r="K50" t="str">
        <f t="shared" si="1"/>
        <v>OnTime</v>
      </c>
    </row>
    <row r="51" spans="1:11" x14ac:dyDescent="0.35">
      <c r="A51">
        <v>10263</v>
      </c>
      <c r="B51">
        <v>7</v>
      </c>
      <c r="C51" t="s">
        <v>489</v>
      </c>
      <c r="D51" t="s">
        <v>473</v>
      </c>
      <c r="E51" t="s">
        <v>84</v>
      </c>
      <c r="F51" t="s">
        <v>46</v>
      </c>
      <c r="G51" t="s">
        <v>31</v>
      </c>
      <c r="H51" s="5">
        <v>60</v>
      </c>
      <c r="I51" s="5">
        <v>8</v>
      </c>
      <c r="J51" t="str">
        <f t="shared" si="0"/>
        <v>International</v>
      </c>
      <c r="K51" t="str">
        <f t="shared" si="1"/>
        <v>OnTime</v>
      </c>
    </row>
    <row r="52" spans="1:11" x14ac:dyDescent="0.35">
      <c r="A52">
        <v>10263</v>
      </c>
      <c r="B52">
        <v>10</v>
      </c>
      <c r="C52" t="s">
        <v>492</v>
      </c>
      <c r="D52" t="s">
        <v>161</v>
      </c>
      <c r="E52" t="s">
        <v>84</v>
      </c>
      <c r="F52" t="s">
        <v>77</v>
      </c>
      <c r="G52" t="s">
        <v>34</v>
      </c>
      <c r="H52" s="5">
        <v>28</v>
      </c>
      <c r="I52" s="5">
        <v>8</v>
      </c>
      <c r="J52" t="str">
        <f t="shared" si="0"/>
        <v>International</v>
      </c>
      <c r="K52" t="str">
        <f t="shared" si="1"/>
        <v>OnTime</v>
      </c>
    </row>
    <row r="53" spans="1:11" x14ac:dyDescent="0.35">
      <c r="A53">
        <v>10263</v>
      </c>
      <c r="B53">
        <v>13</v>
      </c>
      <c r="C53" t="s">
        <v>488</v>
      </c>
      <c r="D53" t="s">
        <v>104</v>
      </c>
      <c r="E53" t="s">
        <v>84</v>
      </c>
      <c r="F53" t="s">
        <v>91</v>
      </c>
      <c r="G53" t="s">
        <v>36</v>
      </c>
      <c r="H53" s="5">
        <v>60</v>
      </c>
      <c r="I53" s="5">
        <v>8</v>
      </c>
      <c r="J53" t="str">
        <f t="shared" si="0"/>
        <v>International</v>
      </c>
      <c r="K53" t="str">
        <f t="shared" si="1"/>
        <v>OnTime</v>
      </c>
    </row>
    <row r="54" spans="1:11" x14ac:dyDescent="0.35">
      <c r="A54">
        <v>10264</v>
      </c>
      <c r="B54">
        <v>1</v>
      </c>
      <c r="C54" t="s">
        <v>482</v>
      </c>
      <c r="D54" t="s">
        <v>171</v>
      </c>
      <c r="E54" t="s">
        <v>118</v>
      </c>
      <c r="F54" t="s">
        <v>33</v>
      </c>
      <c r="G54" t="s">
        <v>34</v>
      </c>
      <c r="H54" s="5">
        <v>35</v>
      </c>
      <c r="I54" s="5">
        <v>30</v>
      </c>
      <c r="J54" t="str">
        <f t="shared" si="0"/>
        <v>International</v>
      </c>
      <c r="K54" t="str">
        <f t="shared" si="1"/>
        <v>Late</v>
      </c>
    </row>
    <row r="55" spans="1:11" x14ac:dyDescent="0.35">
      <c r="A55">
        <v>10265</v>
      </c>
      <c r="B55">
        <v>7</v>
      </c>
      <c r="C55" t="s">
        <v>489</v>
      </c>
      <c r="D55" t="s">
        <v>473</v>
      </c>
      <c r="E55" t="s">
        <v>133</v>
      </c>
      <c r="F55" t="s">
        <v>22</v>
      </c>
      <c r="G55" t="s">
        <v>21</v>
      </c>
      <c r="H55" s="5">
        <v>30</v>
      </c>
      <c r="I55" s="5">
        <v>18</v>
      </c>
      <c r="J55" t="str">
        <f t="shared" si="0"/>
        <v>International</v>
      </c>
      <c r="K55" t="str">
        <f t="shared" si="1"/>
        <v>Late</v>
      </c>
    </row>
    <row r="56" spans="1:11" x14ac:dyDescent="0.35">
      <c r="A56">
        <v>10265</v>
      </c>
      <c r="B56">
        <v>7</v>
      </c>
      <c r="C56" t="s">
        <v>489</v>
      </c>
      <c r="D56" t="s">
        <v>473</v>
      </c>
      <c r="E56" t="s">
        <v>133</v>
      </c>
      <c r="F56" t="s">
        <v>96</v>
      </c>
      <c r="G56" t="s">
        <v>34</v>
      </c>
      <c r="H56" s="5">
        <v>20</v>
      </c>
      <c r="I56" s="5">
        <v>18</v>
      </c>
      <c r="J56" t="str">
        <f t="shared" si="0"/>
        <v>International</v>
      </c>
      <c r="K56" t="str">
        <f t="shared" si="1"/>
        <v>Late</v>
      </c>
    </row>
    <row r="57" spans="1:11" x14ac:dyDescent="0.35">
      <c r="A57">
        <v>10266</v>
      </c>
      <c r="B57">
        <v>5</v>
      </c>
      <c r="C57" t="s">
        <v>481</v>
      </c>
      <c r="D57" t="s">
        <v>216</v>
      </c>
      <c r="E57" t="s">
        <v>141</v>
      </c>
      <c r="F57" t="s">
        <v>28</v>
      </c>
      <c r="G57" t="s">
        <v>24</v>
      </c>
      <c r="H57" s="5">
        <v>12</v>
      </c>
      <c r="I57" s="5">
        <v>5</v>
      </c>
      <c r="J57" t="str">
        <f t="shared" si="0"/>
        <v>International</v>
      </c>
      <c r="K57" t="str">
        <f t="shared" si="1"/>
        <v>OnTime</v>
      </c>
    </row>
    <row r="58" spans="1:11" x14ac:dyDescent="0.35">
      <c r="A58">
        <v>10268</v>
      </c>
      <c r="B58">
        <v>12</v>
      </c>
      <c r="C58" t="s">
        <v>491</v>
      </c>
      <c r="D58" t="s">
        <v>104</v>
      </c>
      <c r="E58" t="s">
        <v>126</v>
      </c>
      <c r="F58" t="s">
        <v>20</v>
      </c>
      <c r="G58" t="s">
        <v>21</v>
      </c>
      <c r="H58" s="5">
        <v>10</v>
      </c>
      <c r="I58" s="5">
        <v>3</v>
      </c>
      <c r="J58" t="str">
        <f t="shared" si="0"/>
        <v>International</v>
      </c>
      <c r="K58" t="str">
        <f t="shared" si="1"/>
        <v>OnTime</v>
      </c>
    </row>
    <row r="59" spans="1:11" x14ac:dyDescent="0.35">
      <c r="A59">
        <v>10272</v>
      </c>
      <c r="B59">
        <v>8</v>
      </c>
      <c r="C59" t="s">
        <v>493</v>
      </c>
      <c r="D59" t="s">
        <v>171</v>
      </c>
      <c r="E59" t="s">
        <v>19</v>
      </c>
      <c r="F59" t="s">
        <v>86</v>
      </c>
      <c r="G59" t="s">
        <v>31</v>
      </c>
      <c r="H59" s="5">
        <v>6</v>
      </c>
      <c r="I59" s="5">
        <v>4</v>
      </c>
      <c r="J59" t="str">
        <f t="shared" si="0"/>
        <v>International</v>
      </c>
      <c r="K59" t="str">
        <f t="shared" si="1"/>
        <v>OnTime</v>
      </c>
    </row>
    <row r="60" spans="1:11" x14ac:dyDescent="0.35">
      <c r="A60">
        <v>10272</v>
      </c>
      <c r="B60">
        <v>14</v>
      </c>
      <c r="C60" t="s">
        <v>483</v>
      </c>
      <c r="D60" t="s">
        <v>181</v>
      </c>
      <c r="E60" t="s">
        <v>19</v>
      </c>
      <c r="F60" t="s">
        <v>57</v>
      </c>
      <c r="G60" t="s">
        <v>24</v>
      </c>
      <c r="H60" s="5">
        <v>40</v>
      </c>
      <c r="I60" s="5">
        <v>4</v>
      </c>
      <c r="J60" t="str">
        <f t="shared" si="0"/>
        <v>International</v>
      </c>
      <c r="K60" t="str">
        <f t="shared" si="1"/>
        <v>OnTime</v>
      </c>
    </row>
    <row r="61" spans="1:11" x14ac:dyDescent="0.35">
      <c r="A61">
        <v>10273</v>
      </c>
      <c r="B61">
        <v>4</v>
      </c>
      <c r="C61" t="s">
        <v>494</v>
      </c>
      <c r="D61" t="s">
        <v>474</v>
      </c>
      <c r="E61" t="s">
        <v>104</v>
      </c>
      <c r="F61" t="s">
        <v>35</v>
      </c>
      <c r="G61" t="s">
        <v>36</v>
      </c>
      <c r="H61" s="5">
        <v>24</v>
      </c>
      <c r="I61" s="5">
        <v>7</v>
      </c>
      <c r="J61" t="str">
        <f t="shared" si="0"/>
        <v>International</v>
      </c>
      <c r="K61" t="str">
        <f t="shared" si="1"/>
        <v>OnTime</v>
      </c>
    </row>
    <row r="62" spans="1:11" x14ac:dyDescent="0.35">
      <c r="A62">
        <v>10273</v>
      </c>
      <c r="B62">
        <v>14</v>
      </c>
      <c r="C62" t="s">
        <v>483</v>
      </c>
      <c r="D62" t="s">
        <v>181</v>
      </c>
      <c r="E62" t="s">
        <v>104</v>
      </c>
      <c r="F62" t="s">
        <v>57</v>
      </c>
      <c r="G62" t="s">
        <v>24</v>
      </c>
      <c r="H62" s="5">
        <v>15</v>
      </c>
      <c r="I62" s="5">
        <v>7</v>
      </c>
      <c r="J62" t="str">
        <f t="shared" si="0"/>
        <v>International</v>
      </c>
      <c r="K62" t="str">
        <f t="shared" si="1"/>
        <v>OnTime</v>
      </c>
    </row>
    <row r="63" spans="1:11" x14ac:dyDescent="0.35">
      <c r="A63">
        <v>10275</v>
      </c>
      <c r="B63">
        <v>10</v>
      </c>
      <c r="C63" t="s">
        <v>492</v>
      </c>
      <c r="D63" t="s">
        <v>161</v>
      </c>
      <c r="E63" t="s">
        <v>181</v>
      </c>
      <c r="F63" t="s">
        <v>77</v>
      </c>
      <c r="G63" t="s">
        <v>34</v>
      </c>
      <c r="H63" s="5">
        <v>12</v>
      </c>
      <c r="I63" s="5">
        <v>2</v>
      </c>
      <c r="J63" t="str">
        <f t="shared" si="0"/>
        <v>International</v>
      </c>
      <c r="K63" t="str">
        <f t="shared" si="1"/>
        <v>OnTime</v>
      </c>
    </row>
    <row r="64" spans="1:11" x14ac:dyDescent="0.35">
      <c r="A64">
        <v>10276</v>
      </c>
      <c r="B64">
        <v>4</v>
      </c>
      <c r="C64" t="s">
        <v>494</v>
      </c>
      <c r="D64" t="s">
        <v>474</v>
      </c>
      <c r="E64" t="s">
        <v>225</v>
      </c>
      <c r="F64" t="s">
        <v>35</v>
      </c>
      <c r="G64" t="s">
        <v>36</v>
      </c>
      <c r="H64" s="5">
        <v>15</v>
      </c>
      <c r="I64" s="5">
        <v>6</v>
      </c>
      <c r="J64" t="str">
        <f t="shared" si="0"/>
        <v>International</v>
      </c>
      <c r="K64" t="str">
        <f t="shared" si="1"/>
        <v>OnTime</v>
      </c>
    </row>
    <row r="65" spans="1:11" x14ac:dyDescent="0.35">
      <c r="A65">
        <v>10276</v>
      </c>
      <c r="B65">
        <v>6</v>
      </c>
      <c r="C65" t="s">
        <v>486</v>
      </c>
      <c r="D65" t="s">
        <v>474</v>
      </c>
      <c r="E65" t="s">
        <v>225</v>
      </c>
      <c r="F65" t="s">
        <v>56</v>
      </c>
      <c r="G65" t="s">
        <v>36</v>
      </c>
      <c r="H65" s="5">
        <v>10</v>
      </c>
      <c r="I65" s="5">
        <v>6</v>
      </c>
      <c r="J65" t="str">
        <f t="shared" si="0"/>
        <v>International</v>
      </c>
      <c r="K65" t="str">
        <f t="shared" si="1"/>
        <v>OnTime</v>
      </c>
    </row>
    <row r="66" spans="1:11" x14ac:dyDescent="0.35">
      <c r="A66">
        <v>10277</v>
      </c>
      <c r="B66">
        <v>12</v>
      </c>
      <c r="C66" t="s">
        <v>491</v>
      </c>
      <c r="D66" t="s">
        <v>104</v>
      </c>
      <c r="E66" t="s">
        <v>104</v>
      </c>
      <c r="F66" t="s">
        <v>70</v>
      </c>
      <c r="G66" t="s">
        <v>59</v>
      </c>
      <c r="H66" s="5">
        <v>20</v>
      </c>
      <c r="I66" s="5">
        <v>4</v>
      </c>
      <c r="J66" t="str">
        <f t="shared" si="0"/>
        <v>Domestic</v>
      </c>
      <c r="K66" t="str">
        <f t="shared" si="1"/>
        <v>OnTime</v>
      </c>
    </row>
    <row r="67" spans="1:11" x14ac:dyDescent="0.35">
      <c r="A67">
        <v>10278</v>
      </c>
      <c r="B67">
        <v>7</v>
      </c>
      <c r="C67" t="s">
        <v>489</v>
      </c>
      <c r="D67" t="s">
        <v>473</v>
      </c>
      <c r="E67" t="s">
        <v>118</v>
      </c>
      <c r="F67" t="s">
        <v>38</v>
      </c>
      <c r="G67" t="s">
        <v>39</v>
      </c>
      <c r="H67" s="5">
        <v>8</v>
      </c>
      <c r="I67" s="5">
        <v>4</v>
      </c>
      <c r="J67" t="str">
        <f t="shared" si="0"/>
        <v>International</v>
      </c>
      <c r="K67" t="str">
        <f t="shared" si="1"/>
        <v>OnTime</v>
      </c>
    </row>
    <row r="68" spans="1:11" x14ac:dyDescent="0.35">
      <c r="A68">
        <v>10279</v>
      </c>
      <c r="B68">
        <v>7</v>
      </c>
      <c r="C68" t="s">
        <v>489</v>
      </c>
      <c r="D68" t="s">
        <v>473</v>
      </c>
      <c r="E68" t="s">
        <v>104</v>
      </c>
      <c r="F68" t="s">
        <v>22</v>
      </c>
      <c r="G68" t="s">
        <v>21</v>
      </c>
      <c r="H68" s="5">
        <v>15</v>
      </c>
      <c r="I68" s="5">
        <v>3</v>
      </c>
      <c r="J68" t="str">
        <f t="shared" si="0"/>
        <v>International</v>
      </c>
      <c r="K68" t="str">
        <f t="shared" si="1"/>
        <v>OnTime</v>
      </c>
    </row>
    <row r="69" spans="1:11" x14ac:dyDescent="0.35">
      <c r="A69">
        <v>10280</v>
      </c>
      <c r="B69">
        <v>10</v>
      </c>
      <c r="C69" t="s">
        <v>492</v>
      </c>
      <c r="D69" t="s">
        <v>161</v>
      </c>
      <c r="E69" t="s">
        <v>118</v>
      </c>
      <c r="F69" t="s">
        <v>77</v>
      </c>
      <c r="G69" t="s">
        <v>34</v>
      </c>
      <c r="H69" s="5">
        <v>12</v>
      </c>
      <c r="I69" s="5">
        <v>29</v>
      </c>
      <c r="J69" t="str">
        <f t="shared" si="0"/>
        <v>International</v>
      </c>
      <c r="K69" t="str">
        <f t="shared" si="1"/>
        <v>Late</v>
      </c>
    </row>
    <row r="70" spans="1:11" x14ac:dyDescent="0.35">
      <c r="A70">
        <v>10280</v>
      </c>
      <c r="B70">
        <v>12</v>
      </c>
      <c r="C70" t="s">
        <v>491</v>
      </c>
      <c r="D70" t="s">
        <v>104</v>
      </c>
      <c r="E70" t="s">
        <v>118</v>
      </c>
      <c r="F70" t="s">
        <v>54</v>
      </c>
      <c r="G70" t="s">
        <v>34</v>
      </c>
      <c r="H70" s="5">
        <v>30</v>
      </c>
      <c r="I70" s="5">
        <v>29</v>
      </c>
      <c r="J70" t="str">
        <f t="shared" si="0"/>
        <v>International</v>
      </c>
      <c r="K70" t="str">
        <f t="shared" si="1"/>
        <v>Late</v>
      </c>
    </row>
    <row r="71" spans="1:11" x14ac:dyDescent="0.35">
      <c r="A71">
        <v>10281</v>
      </c>
      <c r="B71">
        <v>8</v>
      </c>
      <c r="C71" t="s">
        <v>493</v>
      </c>
      <c r="D71" t="s">
        <v>171</v>
      </c>
      <c r="E71" t="s">
        <v>216</v>
      </c>
      <c r="F71" t="s">
        <v>71</v>
      </c>
      <c r="G71" t="s">
        <v>31</v>
      </c>
      <c r="H71" s="5">
        <v>1</v>
      </c>
      <c r="I71" s="5">
        <v>7</v>
      </c>
      <c r="J71" t="str">
        <f t="shared" si="0"/>
        <v>International</v>
      </c>
      <c r="K71" t="str">
        <f t="shared" si="1"/>
        <v>OnTime</v>
      </c>
    </row>
    <row r="72" spans="1:11" x14ac:dyDescent="0.35">
      <c r="A72">
        <v>10281</v>
      </c>
      <c r="B72">
        <v>10</v>
      </c>
      <c r="C72" t="s">
        <v>492</v>
      </c>
      <c r="D72" t="s">
        <v>161</v>
      </c>
      <c r="E72" t="s">
        <v>216</v>
      </c>
      <c r="F72" t="s">
        <v>77</v>
      </c>
      <c r="G72" t="s">
        <v>34</v>
      </c>
      <c r="H72" s="5">
        <v>6</v>
      </c>
      <c r="I72" s="5">
        <v>7</v>
      </c>
      <c r="J72" t="str">
        <f t="shared" si="0"/>
        <v>International</v>
      </c>
      <c r="K72" t="str">
        <f t="shared" si="1"/>
        <v>OnTime</v>
      </c>
    </row>
    <row r="73" spans="1:11" x14ac:dyDescent="0.35">
      <c r="A73">
        <v>10282</v>
      </c>
      <c r="B73">
        <v>13</v>
      </c>
      <c r="C73" t="s">
        <v>488</v>
      </c>
      <c r="D73" t="s">
        <v>104</v>
      </c>
      <c r="E73" t="s">
        <v>216</v>
      </c>
      <c r="F73" t="s">
        <v>91</v>
      </c>
      <c r="G73" t="s">
        <v>36</v>
      </c>
      <c r="H73" s="5">
        <v>6</v>
      </c>
      <c r="I73" s="5">
        <v>6</v>
      </c>
      <c r="J73" t="str">
        <f t="shared" si="0"/>
        <v>International</v>
      </c>
      <c r="K73" t="str">
        <f t="shared" si="1"/>
        <v>OnTime</v>
      </c>
    </row>
    <row r="74" spans="1:11" x14ac:dyDescent="0.35">
      <c r="A74">
        <v>10283</v>
      </c>
      <c r="B74">
        <v>6</v>
      </c>
      <c r="C74" t="s">
        <v>486</v>
      </c>
      <c r="D74" t="s">
        <v>474</v>
      </c>
      <c r="E74" t="s">
        <v>126</v>
      </c>
      <c r="F74" t="s">
        <v>67</v>
      </c>
      <c r="G74" t="s">
        <v>39</v>
      </c>
      <c r="H74" s="5">
        <v>20</v>
      </c>
      <c r="I74" s="5">
        <v>7</v>
      </c>
      <c r="J74" t="str">
        <f t="shared" si="0"/>
        <v>International</v>
      </c>
      <c r="K74" t="str">
        <f t="shared" si="1"/>
        <v>OnTime</v>
      </c>
    </row>
    <row r="75" spans="1:11" x14ac:dyDescent="0.35">
      <c r="A75">
        <v>10283</v>
      </c>
      <c r="B75">
        <v>8</v>
      </c>
      <c r="C75" t="s">
        <v>493</v>
      </c>
      <c r="D75" t="s">
        <v>171</v>
      </c>
      <c r="E75" t="s">
        <v>126</v>
      </c>
      <c r="F75" t="s">
        <v>71</v>
      </c>
      <c r="G75" t="s">
        <v>31</v>
      </c>
      <c r="H75" s="5">
        <v>18</v>
      </c>
      <c r="I75" s="5">
        <v>7</v>
      </c>
      <c r="J75" t="str">
        <f t="shared" si="0"/>
        <v>International</v>
      </c>
      <c r="K75" t="str">
        <f t="shared" si="1"/>
        <v>OnTime</v>
      </c>
    </row>
    <row r="76" spans="1:11" x14ac:dyDescent="0.35">
      <c r="A76">
        <v>10284</v>
      </c>
      <c r="B76">
        <v>11</v>
      </c>
      <c r="C76" t="s">
        <v>485</v>
      </c>
      <c r="D76" t="s">
        <v>104</v>
      </c>
      <c r="E76" t="s">
        <v>104</v>
      </c>
      <c r="F76" t="s">
        <v>89</v>
      </c>
      <c r="G76" t="s">
        <v>31</v>
      </c>
      <c r="H76" s="5">
        <v>15</v>
      </c>
      <c r="I76" s="5">
        <v>8</v>
      </c>
      <c r="J76" t="str">
        <f t="shared" si="0"/>
        <v>Domestic</v>
      </c>
      <c r="K76" t="str">
        <f t="shared" si="1"/>
        <v>Late</v>
      </c>
    </row>
    <row r="77" spans="1:11" x14ac:dyDescent="0.35">
      <c r="A77">
        <v>10285</v>
      </c>
      <c r="B77">
        <v>1</v>
      </c>
      <c r="C77" t="s">
        <v>482</v>
      </c>
      <c r="D77" t="s">
        <v>171</v>
      </c>
      <c r="E77" t="s">
        <v>104</v>
      </c>
      <c r="F77" t="s">
        <v>43</v>
      </c>
      <c r="G77" t="s">
        <v>34</v>
      </c>
      <c r="H77" s="5">
        <v>45</v>
      </c>
      <c r="I77" s="5">
        <v>6</v>
      </c>
      <c r="J77" t="str">
        <f t="shared" si="0"/>
        <v>International</v>
      </c>
      <c r="K77" t="str">
        <f t="shared" si="1"/>
        <v>OnTime</v>
      </c>
    </row>
    <row r="78" spans="1:11" x14ac:dyDescent="0.35">
      <c r="A78">
        <v>10287</v>
      </c>
      <c r="B78">
        <v>7</v>
      </c>
      <c r="C78" t="s">
        <v>489</v>
      </c>
      <c r="D78" t="s">
        <v>473</v>
      </c>
      <c r="E78" t="s">
        <v>161</v>
      </c>
      <c r="F78" t="s">
        <v>46</v>
      </c>
      <c r="G78" t="s">
        <v>31</v>
      </c>
      <c r="H78" s="5">
        <v>40</v>
      </c>
      <c r="I78" s="5">
        <v>6</v>
      </c>
      <c r="J78" t="str">
        <f t="shared" si="0"/>
        <v>International</v>
      </c>
      <c r="K78" t="str">
        <f t="shared" si="1"/>
        <v>OnTime</v>
      </c>
    </row>
    <row r="79" spans="1:11" x14ac:dyDescent="0.35">
      <c r="A79">
        <v>10288</v>
      </c>
      <c r="B79">
        <v>8</v>
      </c>
      <c r="C79" t="s">
        <v>493</v>
      </c>
      <c r="D79" t="s">
        <v>171</v>
      </c>
      <c r="E79" t="s">
        <v>181</v>
      </c>
      <c r="F79" t="s">
        <v>37</v>
      </c>
      <c r="G79" t="s">
        <v>31</v>
      </c>
      <c r="H79" s="5">
        <v>3</v>
      </c>
      <c r="I79" s="5">
        <v>11</v>
      </c>
      <c r="J79" t="str">
        <f t="shared" si="0"/>
        <v>International</v>
      </c>
      <c r="K79" t="str">
        <f t="shared" si="1"/>
        <v>Late</v>
      </c>
    </row>
    <row r="80" spans="1:11" x14ac:dyDescent="0.35">
      <c r="A80">
        <v>10289</v>
      </c>
      <c r="B80">
        <v>1</v>
      </c>
      <c r="C80" t="s">
        <v>482</v>
      </c>
      <c r="D80" t="s">
        <v>171</v>
      </c>
      <c r="E80" t="s">
        <v>171</v>
      </c>
      <c r="F80" t="s">
        <v>98</v>
      </c>
      <c r="G80" t="s">
        <v>39</v>
      </c>
      <c r="H80" s="5">
        <v>30</v>
      </c>
      <c r="I80" s="5">
        <v>2</v>
      </c>
      <c r="J80" t="str">
        <f t="shared" si="0"/>
        <v>Domestic</v>
      </c>
      <c r="K80" t="str">
        <f t="shared" si="1"/>
        <v>OnTime</v>
      </c>
    </row>
    <row r="81" spans="1:11" x14ac:dyDescent="0.35">
      <c r="A81">
        <v>10289</v>
      </c>
      <c r="B81">
        <v>12</v>
      </c>
      <c r="C81" t="s">
        <v>491</v>
      </c>
      <c r="D81" t="s">
        <v>104</v>
      </c>
      <c r="E81" t="s">
        <v>171</v>
      </c>
      <c r="F81" t="s">
        <v>53</v>
      </c>
      <c r="G81" t="s">
        <v>27</v>
      </c>
      <c r="H81" s="5">
        <v>9</v>
      </c>
      <c r="I81" s="5">
        <v>2</v>
      </c>
      <c r="J81" t="str">
        <f t="shared" si="0"/>
        <v>International</v>
      </c>
      <c r="K81" t="str">
        <f t="shared" si="1"/>
        <v>OnTime</v>
      </c>
    </row>
    <row r="82" spans="1:11" x14ac:dyDescent="0.35">
      <c r="A82">
        <v>10290</v>
      </c>
      <c r="B82">
        <v>2</v>
      </c>
      <c r="C82" t="s">
        <v>487</v>
      </c>
      <c r="D82" t="s">
        <v>19</v>
      </c>
      <c r="E82" t="s">
        <v>161</v>
      </c>
      <c r="F82" t="s">
        <v>51</v>
      </c>
      <c r="G82" t="s">
        <v>39</v>
      </c>
      <c r="H82" s="5">
        <v>20</v>
      </c>
      <c r="I82" s="5">
        <v>7</v>
      </c>
      <c r="J82" t="str">
        <f t="shared" si="0"/>
        <v>International</v>
      </c>
      <c r="K82" t="str">
        <f t="shared" si="1"/>
        <v>OnTime</v>
      </c>
    </row>
    <row r="83" spans="1:11" x14ac:dyDescent="0.35">
      <c r="A83">
        <v>10290</v>
      </c>
      <c r="B83">
        <v>12</v>
      </c>
      <c r="C83" t="s">
        <v>491</v>
      </c>
      <c r="D83" t="s">
        <v>104</v>
      </c>
      <c r="E83" t="s">
        <v>161</v>
      </c>
      <c r="F83" t="s">
        <v>20</v>
      </c>
      <c r="G83" t="s">
        <v>21</v>
      </c>
      <c r="H83" s="5">
        <v>15</v>
      </c>
      <c r="I83" s="5">
        <v>7</v>
      </c>
      <c r="J83" t="str">
        <f t="shared" si="0"/>
        <v>International</v>
      </c>
      <c r="K83" t="str">
        <f t="shared" si="1"/>
        <v>OnTime</v>
      </c>
    </row>
    <row r="84" spans="1:11" x14ac:dyDescent="0.35">
      <c r="A84">
        <v>10290</v>
      </c>
      <c r="B84">
        <v>12</v>
      </c>
      <c r="C84" t="s">
        <v>491</v>
      </c>
      <c r="D84" t="s">
        <v>104</v>
      </c>
      <c r="E84" t="s">
        <v>161</v>
      </c>
      <c r="F84" t="s">
        <v>107</v>
      </c>
      <c r="G84" t="s">
        <v>39</v>
      </c>
      <c r="H84" s="5">
        <v>10</v>
      </c>
      <c r="I84" s="5">
        <v>7</v>
      </c>
      <c r="J84" t="str">
        <f t="shared" si="0"/>
        <v>International</v>
      </c>
      <c r="K84" t="str">
        <f t="shared" si="1"/>
        <v>OnTime</v>
      </c>
    </row>
    <row r="85" spans="1:11" x14ac:dyDescent="0.35">
      <c r="A85">
        <v>10291</v>
      </c>
      <c r="B85">
        <v>6</v>
      </c>
      <c r="C85" t="s">
        <v>486</v>
      </c>
      <c r="D85" t="s">
        <v>474</v>
      </c>
      <c r="E85" t="s">
        <v>161</v>
      </c>
      <c r="F85" t="s">
        <v>56</v>
      </c>
      <c r="G85" t="s">
        <v>36</v>
      </c>
      <c r="H85" s="5">
        <v>20</v>
      </c>
      <c r="I85" s="5">
        <v>8</v>
      </c>
      <c r="J85" t="str">
        <f t="shared" si="0"/>
        <v>International</v>
      </c>
      <c r="K85" t="str">
        <f t="shared" si="1"/>
        <v>OnTime</v>
      </c>
    </row>
    <row r="86" spans="1:11" x14ac:dyDescent="0.35">
      <c r="A86">
        <v>10292</v>
      </c>
      <c r="B86">
        <v>8</v>
      </c>
      <c r="C86" t="s">
        <v>493</v>
      </c>
      <c r="D86" t="s">
        <v>171</v>
      </c>
      <c r="E86" t="s">
        <v>161</v>
      </c>
      <c r="F86" t="s">
        <v>86</v>
      </c>
      <c r="G86" t="s">
        <v>31</v>
      </c>
      <c r="H86" s="5">
        <v>20</v>
      </c>
      <c r="I86" s="5">
        <v>5</v>
      </c>
      <c r="J86" t="str">
        <f t="shared" si="0"/>
        <v>International</v>
      </c>
      <c r="K86" t="str">
        <f t="shared" si="1"/>
        <v>OnTime</v>
      </c>
    </row>
    <row r="87" spans="1:11" x14ac:dyDescent="0.35">
      <c r="A87">
        <v>10293</v>
      </c>
      <c r="B87">
        <v>7</v>
      </c>
      <c r="C87" t="s">
        <v>489</v>
      </c>
      <c r="D87" t="s">
        <v>473</v>
      </c>
      <c r="E87" t="s">
        <v>225</v>
      </c>
      <c r="F87" t="s">
        <v>97</v>
      </c>
      <c r="G87" t="s">
        <v>36</v>
      </c>
      <c r="H87" s="5">
        <v>12</v>
      </c>
      <c r="I87" s="5">
        <v>13</v>
      </c>
      <c r="J87" t="str">
        <f t="shared" si="0"/>
        <v>International</v>
      </c>
      <c r="K87" t="str">
        <f t="shared" si="1"/>
        <v>Late</v>
      </c>
    </row>
    <row r="88" spans="1:11" x14ac:dyDescent="0.35">
      <c r="A88">
        <v>10293</v>
      </c>
      <c r="B88">
        <v>7</v>
      </c>
      <c r="C88" t="s">
        <v>489</v>
      </c>
      <c r="D88" t="s">
        <v>473</v>
      </c>
      <c r="E88" t="s">
        <v>225</v>
      </c>
      <c r="F88" t="s">
        <v>38</v>
      </c>
      <c r="G88" t="s">
        <v>39</v>
      </c>
      <c r="H88" s="5">
        <v>5</v>
      </c>
      <c r="I88" s="5">
        <v>13</v>
      </c>
      <c r="J88" t="str">
        <f t="shared" si="0"/>
        <v>International</v>
      </c>
      <c r="K88" t="str">
        <f t="shared" si="1"/>
        <v>Late</v>
      </c>
    </row>
    <row r="89" spans="1:11" x14ac:dyDescent="0.35">
      <c r="A89">
        <v>10293</v>
      </c>
      <c r="B89">
        <v>10</v>
      </c>
      <c r="C89" t="s">
        <v>492</v>
      </c>
      <c r="D89" t="s">
        <v>161</v>
      </c>
      <c r="E89" t="s">
        <v>225</v>
      </c>
      <c r="F89" t="s">
        <v>77</v>
      </c>
      <c r="G89" t="s">
        <v>34</v>
      </c>
      <c r="H89" s="5">
        <v>10</v>
      </c>
      <c r="I89" s="5">
        <v>13</v>
      </c>
      <c r="J89" t="str">
        <f t="shared" si="0"/>
        <v>International</v>
      </c>
      <c r="K89" t="str">
        <f t="shared" si="1"/>
        <v>Late</v>
      </c>
    </row>
    <row r="90" spans="1:11" x14ac:dyDescent="0.35">
      <c r="A90">
        <v>10293</v>
      </c>
      <c r="B90">
        <v>12</v>
      </c>
      <c r="C90" t="s">
        <v>491</v>
      </c>
      <c r="D90" t="s">
        <v>104</v>
      </c>
      <c r="E90" t="s">
        <v>225</v>
      </c>
      <c r="F90" t="s">
        <v>54</v>
      </c>
      <c r="G90" t="s">
        <v>34</v>
      </c>
      <c r="H90" s="5">
        <v>6</v>
      </c>
      <c r="I90" s="5">
        <v>13</v>
      </c>
      <c r="J90" t="str">
        <f t="shared" si="0"/>
        <v>International</v>
      </c>
      <c r="K90" t="str">
        <f t="shared" si="1"/>
        <v>Late</v>
      </c>
    </row>
    <row r="91" spans="1:11" x14ac:dyDescent="0.35">
      <c r="A91">
        <v>10294</v>
      </c>
      <c r="B91">
        <v>1</v>
      </c>
      <c r="C91" t="s">
        <v>482</v>
      </c>
      <c r="D91" t="s">
        <v>171</v>
      </c>
      <c r="E91" t="s">
        <v>19</v>
      </c>
      <c r="F91" t="s">
        <v>43</v>
      </c>
      <c r="G91" t="s">
        <v>34</v>
      </c>
      <c r="H91" s="5">
        <v>18</v>
      </c>
      <c r="I91" s="5">
        <v>6</v>
      </c>
      <c r="J91" t="str">
        <f t="shared" si="0"/>
        <v>International</v>
      </c>
      <c r="K91" t="str">
        <f t="shared" si="1"/>
        <v>OnTime</v>
      </c>
    </row>
    <row r="92" spans="1:11" x14ac:dyDescent="0.35">
      <c r="A92">
        <v>10294</v>
      </c>
      <c r="B92">
        <v>7</v>
      </c>
      <c r="C92" t="s">
        <v>489</v>
      </c>
      <c r="D92" t="s">
        <v>473</v>
      </c>
      <c r="E92" t="s">
        <v>19</v>
      </c>
      <c r="F92" t="s">
        <v>22</v>
      </c>
      <c r="G92" t="s">
        <v>21</v>
      </c>
      <c r="H92" s="5">
        <v>15</v>
      </c>
      <c r="I92" s="5">
        <v>6</v>
      </c>
      <c r="J92" t="str">
        <f t="shared" si="0"/>
        <v>International</v>
      </c>
      <c r="K92" t="str">
        <f t="shared" si="1"/>
        <v>OnTime</v>
      </c>
    </row>
    <row r="93" spans="1:11" x14ac:dyDescent="0.35">
      <c r="A93">
        <v>10294</v>
      </c>
      <c r="B93">
        <v>12</v>
      </c>
      <c r="C93" t="s">
        <v>491</v>
      </c>
      <c r="D93" t="s">
        <v>104</v>
      </c>
      <c r="E93" t="s">
        <v>19</v>
      </c>
      <c r="F93" t="s">
        <v>54</v>
      </c>
      <c r="G93" t="s">
        <v>34</v>
      </c>
      <c r="H93" s="5">
        <v>6</v>
      </c>
      <c r="I93" s="5">
        <v>6</v>
      </c>
      <c r="J93" t="str">
        <f t="shared" ref="J93:J156" si="2">IF(D93=E93, "Domestic", "International")</f>
        <v>International</v>
      </c>
      <c r="K93" t="str">
        <f t="shared" ref="K93:K156" si="3">IF(J93="Domestic", IF(I93&lt;=5, "OnTime", "Late"), IF(I93&lt;=8, "OnTime", "Late"))</f>
        <v>OnTime</v>
      </c>
    </row>
    <row r="94" spans="1:11" x14ac:dyDescent="0.35">
      <c r="A94">
        <v>10296</v>
      </c>
      <c r="B94">
        <v>5</v>
      </c>
      <c r="C94" t="s">
        <v>481</v>
      </c>
      <c r="D94" t="s">
        <v>216</v>
      </c>
      <c r="E94" t="s">
        <v>126</v>
      </c>
      <c r="F94" t="s">
        <v>92</v>
      </c>
      <c r="G94" t="s">
        <v>24</v>
      </c>
      <c r="H94" s="5">
        <v>12</v>
      </c>
      <c r="I94" s="5">
        <v>8</v>
      </c>
      <c r="J94" t="str">
        <f t="shared" si="2"/>
        <v>International</v>
      </c>
      <c r="K94" t="str">
        <f t="shared" si="3"/>
        <v>OnTime</v>
      </c>
    </row>
    <row r="95" spans="1:11" x14ac:dyDescent="0.35">
      <c r="A95">
        <v>10296</v>
      </c>
      <c r="B95">
        <v>7</v>
      </c>
      <c r="C95" t="s">
        <v>489</v>
      </c>
      <c r="D95" t="s">
        <v>473</v>
      </c>
      <c r="E95" t="s">
        <v>126</v>
      </c>
      <c r="F95" t="s">
        <v>46</v>
      </c>
      <c r="G95" t="s">
        <v>31</v>
      </c>
      <c r="H95" s="5">
        <v>30</v>
      </c>
      <c r="I95" s="5">
        <v>8</v>
      </c>
      <c r="J95" t="str">
        <f t="shared" si="2"/>
        <v>International</v>
      </c>
      <c r="K95" t="str">
        <f t="shared" si="3"/>
        <v>OnTime</v>
      </c>
    </row>
    <row r="96" spans="1:11" x14ac:dyDescent="0.35">
      <c r="A96">
        <v>10298</v>
      </c>
      <c r="B96">
        <v>1</v>
      </c>
      <c r="C96" t="s">
        <v>482</v>
      </c>
      <c r="D96" t="s">
        <v>171</v>
      </c>
      <c r="E96" t="s">
        <v>113</v>
      </c>
      <c r="F96" t="s">
        <v>33</v>
      </c>
      <c r="G96" t="s">
        <v>34</v>
      </c>
      <c r="H96" s="5">
        <v>40</v>
      </c>
      <c r="I96" s="5">
        <v>6</v>
      </c>
      <c r="J96" t="str">
        <f t="shared" si="2"/>
        <v>International</v>
      </c>
      <c r="K96" t="str">
        <f t="shared" si="3"/>
        <v>OnTime</v>
      </c>
    </row>
    <row r="97" spans="1:11" x14ac:dyDescent="0.35">
      <c r="A97">
        <v>10299</v>
      </c>
      <c r="B97">
        <v>7</v>
      </c>
      <c r="C97" t="s">
        <v>489</v>
      </c>
      <c r="D97" t="s">
        <v>473</v>
      </c>
      <c r="E97" t="s">
        <v>161</v>
      </c>
      <c r="F97" t="s">
        <v>96</v>
      </c>
      <c r="G97" t="s">
        <v>34</v>
      </c>
      <c r="H97" s="5">
        <v>20</v>
      </c>
      <c r="I97" s="5">
        <v>7</v>
      </c>
      <c r="J97" t="str">
        <f t="shared" si="2"/>
        <v>International</v>
      </c>
      <c r="K97" t="str">
        <f t="shared" si="3"/>
        <v>OnTime</v>
      </c>
    </row>
    <row r="98" spans="1:11" x14ac:dyDescent="0.35">
      <c r="A98">
        <v>10299</v>
      </c>
      <c r="B98">
        <v>8</v>
      </c>
      <c r="C98" t="s">
        <v>493</v>
      </c>
      <c r="D98" t="s">
        <v>171</v>
      </c>
      <c r="E98" t="s">
        <v>161</v>
      </c>
      <c r="F98" t="s">
        <v>71</v>
      </c>
      <c r="G98" t="s">
        <v>31</v>
      </c>
      <c r="H98" s="5">
        <v>15</v>
      </c>
      <c r="I98" s="5">
        <v>7</v>
      </c>
      <c r="J98" t="str">
        <f t="shared" si="2"/>
        <v>International</v>
      </c>
      <c r="K98" t="str">
        <f t="shared" si="3"/>
        <v>OnTime</v>
      </c>
    </row>
    <row r="99" spans="1:11" x14ac:dyDescent="0.35">
      <c r="A99">
        <v>10300</v>
      </c>
      <c r="B99">
        <v>2</v>
      </c>
      <c r="C99" t="s">
        <v>487</v>
      </c>
      <c r="D99" t="s">
        <v>19</v>
      </c>
      <c r="E99" t="s">
        <v>181</v>
      </c>
      <c r="F99" t="s">
        <v>93</v>
      </c>
      <c r="G99" t="s">
        <v>39</v>
      </c>
      <c r="H99" s="5">
        <v>30</v>
      </c>
      <c r="I99" s="5">
        <v>9</v>
      </c>
      <c r="J99" t="str">
        <f t="shared" si="2"/>
        <v>International</v>
      </c>
      <c r="K99" t="str">
        <f t="shared" si="3"/>
        <v>Late</v>
      </c>
    </row>
    <row r="100" spans="1:11" x14ac:dyDescent="0.35">
      <c r="A100">
        <v>10300</v>
      </c>
      <c r="B100">
        <v>8</v>
      </c>
      <c r="C100" t="s">
        <v>493</v>
      </c>
      <c r="D100" t="s">
        <v>171</v>
      </c>
      <c r="E100" t="s">
        <v>181</v>
      </c>
      <c r="F100" t="s">
        <v>37</v>
      </c>
      <c r="G100" t="s">
        <v>31</v>
      </c>
      <c r="H100" s="5">
        <v>20</v>
      </c>
      <c r="I100" s="5">
        <v>9</v>
      </c>
      <c r="J100" t="str">
        <f t="shared" si="2"/>
        <v>International</v>
      </c>
      <c r="K100" t="str">
        <f t="shared" si="3"/>
        <v>Late</v>
      </c>
    </row>
    <row r="101" spans="1:11" x14ac:dyDescent="0.35">
      <c r="A101">
        <v>10302</v>
      </c>
      <c r="B101">
        <v>7</v>
      </c>
      <c r="C101" t="s">
        <v>489</v>
      </c>
      <c r="D101" t="s">
        <v>473</v>
      </c>
      <c r="E101" t="s">
        <v>185</v>
      </c>
      <c r="F101" t="s">
        <v>22</v>
      </c>
      <c r="G101" t="s">
        <v>21</v>
      </c>
      <c r="H101" s="5">
        <v>40</v>
      </c>
      <c r="I101" s="5">
        <v>29</v>
      </c>
      <c r="J101" t="str">
        <f t="shared" si="2"/>
        <v>International</v>
      </c>
      <c r="K101" t="str">
        <f t="shared" si="3"/>
        <v>Late</v>
      </c>
    </row>
    <row r="102" spans="1:11" x14ac:dyDescent="0.35">
      <c r="A102">
        <v>10302</v>
      </c>
      <c r="B102">
        <v>12</v>
      </c>
      <c r="C102" t="s">
        <v>491</v>
      </c>
      <c r="D102" t="s">
        <v>104</v>
      </c>
      <c r="E102" t="s">
        <v>185</v>
      </c>
      <c r="F102" t="s">
        <v>70</v>
      </c>
      <c r="G102" t="s">
        <v>59</v>
      </c>
      <c r="H102" s="5">
        <v>28</v>
      </c>
      <c r="I102" s="5">
        <v>29</v>
      </c>
      <c r="J102" t="str">
        <f t="shared" si="2"/>
        <v>International</v>
      </c>
      <c r="K102" t="str">
        <f t="shared" si="3"/>
        <v>Late</v>
      </c>
    </row>
    <row r="103" spans="1:11" x14ac:dyDescent="0.35">
      <c r="A103">
        <v>10303</v>
      </c>
      <c r="B103">
        <v>2</v>
      </c>
      <c r="C103" t="s">
        <v>487</v>
      </c>
      <c r="D103" t="s">
        <v>19</v>
      </c>
      <c r="E103" t="s">
        <v>216</v>
      </c>
      <c r="F103" t="s">
        <v>88</v>
      </c>
      <c r="G103" t="s">
        <v>39</v>
      </c>
      <c r="H103" s="5">
        <v>30</v>
      </c>
      <c r="I103" s="5">
        <v>7</v>
      </c>
      <c r="J103" t="str">
        <f t="shared" si="2"/>
        <v>International</v>
      </c>
      <c r="K103" t="str">
        <f t="shared" si="3"/>
        <v>OnTime</v>
      </c>
    </row>
    <row r="104" spans="1:11" x14ac:dyDescent="0.35">
      <c r="A104">
        <v>10303</v>
      </c>
      <c r="B104">
        <v>8</v>
      </c>
      <c r="C104" t="s">
        <v>493</v>
      </c>
      <c r="D104" t="s">
        <v>171</v>
      </c>
      <c r="E104" t="s">
        <v>216</v>
      </c>
      <c r="F104" t="s">
        <v>37</v>
      </c>
      <c r="G104" t="s">
        <v>31</v>
      </c>
      <c r="H104" s="5">
        <v>15</v>
      </c>
      <c r="I104" s="5">
        <v>7</v>
      </c>
      <c r="J104" t="str">
        <f t="shared" si="2"/>
        <v>International</v>
      </c>
      <c r="K104" t="str">
        <f t="shared" si="3"/>
        <v>OnTime</v>
      </c>
    </row>
    <row r="105" spans="1:11" x14ac:dyDescent="0.35">
      <c r="A105">
        <v>10305</v>
      </c>
      <c r="B105">
        <v>7</v>
      </c>
      <c r="C105" t="s">
        <v>489</v>
      </c>
      <c r="D105" t="s">
        <v>473</v>
      </c>
      <c r="E105" t="s">
        <v>19</v>
      </c>
      <c r="F105" t="s">
        <v>97</v>
      </c>
      <c r="G105" t="s">
        <v>36</v>
      </c>
      <c r="H105" s="5">
        <v>25</v>
      </c>
      <c r="I105" s="5">
        <v>26</v>
      </c>
      <c r="J105" t="str">
        <f t="shared" si="2"/>
        <v>International</v>
      </c>
      <c r="K105" t="str">
        <f t="shared" si="3"/>
        <v>Late</v>
      </c>
    </row>
    <row r="106" spans="1:11" x14ac:dyDescent="0.35">
      <c r="A106">
        <v>10305</v>
      </c>
      <c r="B106">
        <v>12</v>
      </c>
      <c r="C106" t="s">
        <v>491</v>
      </c>
      <c r="D106" t="s">
        <v>104</v>
      </c>
      <c r="E106" t="s">
        <v>19</v>
      </c>
      <c r="F106" t="s">
        <v>20</v>
      </c>
      <c r="G106" t="s">
        <v>21</v>
      </c>
      <c r="H106" s="5">
        <v>25</v>
      </c>
      <c r="I106" s="5">
        <v>26</v>
      </c>
      <c r="J106" t="str">
        <f t="shared" si="2"/>
        <v>International</v>
      </c>
      <c r="K106" t="str">
        <f t="shared" si="3"/>
        <v>Late</v>
      </c>
    </row>
    <row r="107" spans="1:11" x14ac:dyDescent="0.35">
      <c r="A107">
        <v>10306</v>
      </c>
      <c r="B107">
        <v>13</v>
      </c>
      <c r="C107" t="s">
        <v>488</v>
      </c>
      <c r="D107" t="s">
        <v>104</v>
      </c>
      <c r="E107" t="s">
        <v>216</v>
      </c>
      <c r="F107" t="s">
        <v>91</v>
      </c>
      <c r="G107" t="s">
        <v>36</v>
      </c>
      <c r="H107" s="5">
        <v>10</v>
      </c>
      <c r="I107" s="5">
        <v>7</v>
      </c>
      <c r="J107" t="str">
        <f t="shared" si="2"/>
        <v>International</v>
      </c>
      <c r="K107" t="str">
        <f t="shared" si="3"/>
        <v>OnTime</v>
      </c>
    </row>
    <row r="108" spans="1:11" x14ac:dyDescent="0.35">
      <c r="A108">
        <v>10307</v>
      </c>
      <c r="B108">
        <v>8</v>
      </c>
      <c r="C108" t="s">
        <v>493</v>
      </c>
      <c r="D108" t="s">
        <v>171</v>
      </c>
      <c r="E108" t="s">
        <v>19</v>
      </c>
      <c r="F108" t="s">
        <v>37</v>
      </c>
      <c r="G108" t="s">
        <v>31</v>
      </c>
      <c r="H108" s="5">
        <v>3</v>
      </c>
      <c r="I108" s="5">
        <v>8</v>
      </c>
      <c r="J108" t="str">
        <f t="shared" si="2"/>
        <v>International</v>
      </c>
      <c r="K108" t="str">
        <f t="shared" si="3"/>
        <v>OnTime</v>
      </c>
    </row>
    <row r="109" spans="1:11" x14ac:dyDescent="0.35">
      <c r="A109">
        <v>10308</v>
      </c>
      <c r="B109">
        <v>7</v>
      </c>
      <c r="C109" t="s">
        <v>489</v>
      </c>
      <c r="D109" t="s">
        <v>473</v>
      </c>
      <c r="E109" t="s">
        <v>225</v>
      </c>
      <c r="F109" t="s">
        <v>96</v>
      </c>
      <c r="G109" t="s">
        <v>34</v>
      </c>
      <c r="H109" s="5">
        <v>5</v>
      </c>
      <c r="I109" s="5">
        <v>6</v>
      </c>
      <c r="J109" t="str">
        <f t="shared" si="2"/>
        <v>International</v>
      </c>
      <c r="K109" t="str">
        <f t="shared" si="3"/>
        <v>OnTime</v>
      </c>
    </row>
    <row r="110" spans="1:11" x14ac:dyDescent="0.35">
      <c r="A110">
        <v>10309</v>
      </c>
      <c r="B110">
        <v>2</v>
      </c>
      <c r="C110" t="s">
        <v>487</v>
      </c>
      <c r="D110" t="s">
        <v>19</v>
      </c>
      <c r="E110" t="s">
        <v>113</v>
      </c>
      <c r="F110" t="s">
        <v>109</v>
      </c>
      <c r="G110" t="s">
        <v>39</v>
      </c>
      <c r="H110" s="5">
        <v>20</v>
      </c>
      <c r="I110" s="5">
        <v>34</v>
      </c>
      <c r="J110" t="str">
        <f t="shared" si="2"/>
        <v>International</v>
      </c>
      <c r="K110" t="str">
        <f t="shared" si="3"/>
        <v>Late</v>
      </c>
    </row>
    <row r="111" spans="1:11" x14ac:dyDescent="0.35">
      <c r="A111">
        <v>10309</v>
      </c>
      <c r="B111">
        <v>3</v>
      </c>
      <c r="C111" t="s">
        <v>484</v>
      </c>
      <c r="D111" t="s">
        <v>19</v>
      </c>
      <c r="E111" t="s">
        <v>113</v>
      </c>
      <c r="F111" t="s">
        <v>114</v>
      </c>
      <c r="G111" t="s">
        <v>39</v>
      </c>
      <c r="H111" s="5">
        <v>30</v>
      </c>
      <c r="I111" s="5">
        <v>34</v>
      </c>
      <c r="J111" t="str">
        <f t="shared" si="2"/>
        <v>International</v>
      </c>
      <c r="K111" t="str">
        <f t="shared" si="3"/>
        <v>Late</v>
      </c>
    </row>
    <row r="112" spans="1:11" x14ac:dyDescent="0.35">
      <c r="A112">
        <v>10310</v>
      </c>
      <c r="B112">
        <v>7</v>
      </c>
      <c r="C112" t="s">
        <v>489</v>
      </c>
      <c r="D112" t="s">
        <v>473</v>
      </c>
      <c r="E112" t="s">
        <v>19</v>
      </c>
      <c r="F112" t="s">
        <v>46</v>
      </c>
      <c r="G112" t="s">
        <v>31</v>
      </c>
      <c r="H112" s="5">
        <v>10</v>
      </c>
      <c r="I112" s="5">
        <v>7</v>
      </c>
      <c r="J112" t="str">
        <f t="shared" si="2"/>
        <v>International</v>
      </c>
      <c r="K112" t="str">
        <f t="shared" si="3"/>
        <v>OnTime</v>
      </c>
    </row>
    <row r="113" spans="1:11" x14ac:dyDescent="0.35">
      <c r="A113">
        <v>10312</v>
      </c>
      <c r="B113">
        <v>12</v>
      </c>
      <c r="C113" t="s">
        <v>491</v>
      </c>
      <c r="D113" t="s">
        <v>104</v>
      </c>
      <c r="E113" t="s">
        <v>104</v>
      </c>
      <c r="F113" t="s">
        <v>70</v>
      </c>
      <c r="G113" t="s">
        <v>59</v>
      </c>
      <c r="H113" s="5">
        <v>4</v>
      </c>
      <c r="I113" s="5">
        <v>10</v>
      </c>
      <c r="J113" t="str">
        <f t="shared" si="2"/>
        <v>Domestic</v>
      </c>
      <c r="K113" t="str">
        <f t="shared" si="3"/>
        <v>Late</v>
      </c>
    </row>
    <row r="114" spans="1:11" x14ac:dyDescent="0.35">
      <c r="A114">
        <v>10312</v>
      </c>
      <c r="B114">
        <v>12</v>
      </c>
      <c r="C114" t="s">
        <v>491</v>
      </c>
      <c r="D114" t="s">
        <v>104</v>
      </c>
      <c r="E114" t="s">
        <v>104</v>
      </c>
      <c r="F114" t="s">
        <v>54</v>
      </c>
      <c r="G114" t="s">
        <v>34</v>
      </c>
      <c r="H114" s="5">
        <v>10</v>
      </c>
      <c r="I114" s="5">
        <v>10</v>
      </c>
      <c r="J114" t="str">
        <f t="shared" si="2"/>
        <v>Domestic</v>
      </c>
      <c r="K114" t="str">
        <f t="shared" si="3"/>
        <v>Late</v>
      </c>
    </row>
    <row r="115" spans="1:11" x14ac:dyDescent="0.35">
      <c r="A115">
        <v>10315</v>
      </c>
      <c r="B115">
        <v>7</v>
      </c>
      <c r="C115" t="s">
        <v>489</v>
      </c>
      <c r="D115" t="s">
        <v>473</v>
      </c>
      <c r="E115" t="s">
        <v>171</v>
      </c>
      <c r="F115" t="s">
        <v>96</v>
      </c>
      <c r="G115" t="s">
        <v>34</v>
      </c>
      <c r="H115" s="5">
        <v>30</v>
      </c>
      <c r="I115" s="5">
        <v>7</v>
      </c>
      <c r="J115" t="str">
        <f t="shared" si="2"/>
        <v>International</v>
      </c>
      <c r="K115" t="str">
        <f t="shared" si="3"/>
        <v>OnTime</v>
      </c>
    </row>
    <row r="116" spans="1:11" x14ac:dyDescent="0.35">
      <c r="A116">
        <v>10317</v>
      </c>
      <c r="B116">
        <v>1</v>
      </c>
      <c r="C116" t="s">
        <v>482</v>
      </c>
      <c r="D116" t="s">
        <v>171</v>
      </c>
      <c r="E116" t="s">
        <v>19</v>
      </c>
      <c r="F116" t="s">
        <v>43</v>
      </c>
      <c r="G116" t="s">
        <v>34</v>
      </c>
      <c r="H116" s="5">
        <v>20</v>
      </c>
      <c r="I116" s="5">
        <v>10</v>
      </c>
      <c r="J116" t="str">
        <f t="shared" si="2"/>
        <v>International</v>
      </c>
      <c r="K116" t="str">
        <f t="shared" si="3"/>
        <v>Late</v>
      </c>
    </row>
    <row r="117" spans="1:11" x14ac:dyDescent="0.35">
      <c r="A117">
        <v>10319</v>
      </c>
      <c r="B117">
        <v>7</v>
      </c>
      <c r="C117" t="s">
        <v>489</v>
      </c>
      <c r="D117" t="s">
        <v>473</v>
      </c>
      <c r="E117" t="s">
        <v>225</v>
      </c>
      <c r="F117" t="s">
        <v>22</v>
      </c>
      <c r="G117" t="s">
        <v>21</v>
      </c>
      <c r="H117" s="5">
        <v>8</v>
      </c>
      <c r="I117" s="5">
        <v>9</v>
      </c>
      <c r="J117" t="str">
        <f t="shared" si="2"/>
        <v>International</v>
      </c>
      <c r="K117" t="str">
        <f t="shared" si="3"/>
        <v>Late</v>
      </c>
    </row>
    <row r="118" spans="1:11" x14ac:dyDescent="0.35">
      <c r="A118">
        <v>10319</v>
      </c>
      <c r="B118">
        <v>12</v>
      </c>
      <c r="C118" t="s">
        <v>491</v>
      </c>
      <c r="D118" t="s">
        <v>104</v>
      </c>
      <c r="E118" t="s">
        <v>225</v>
      </c>
      <c r="F118" t="s">
        <v>70</v>
      </c>
      <c r="G118" t="s">
        <v>59</v>
      </c>
      <c r="H118" s="5">
        <v>14</v>
      </c>
      <c r="I118" s="5">
        <v>9</v>
      </c>
      <c r="J118" t="str">
        <f t="shared" si="2"/>
        <v>International</v>
      </c>
      <c r="K118" t="str">
        <f t="shared" si="3"/>
        <v>Late</v>
      </c>
    </row>
    <row r="119" spans="1:11" x14ac:dyDescent="0.35">
      <c r="A119">
        <v>10323</v>
      </c>
      <c r="B119">
        <v>6</v>
      </c>
      <c r="C119" t="s">
        <v>486</v>
      </c>
      <c r="D119" t="s">
        <v>474</v>
      </c>
      <c r="E119" t="s">
        <v>104</v>
      </c>
      <c r="F119" t="s">
        <v>67</v>
      </c>
      <c r="G119" t="s">
        <v>39</v>
      </c>
      <c r="H119" s="5">
        <v>5</v>
      </c>
      <c r="I119" s="5">
        <v>7</v>
      </c>
      <c r="J119" t="str">
        <f t="shared" si="2"/>
        <v>International</v>
      </c>
      <c r="K119" t="str">
        <f t="shared" si="3"/>
        <v>OnTime</v>
      </c>
    </row>
    <row r="120" spans="1:11" x14ac:dyDescent="0.35">
      <c r="A120">
        <v>10323</v>
      </c>
      <c r="B120">
        <v>11</v>
      </c>
      <c r="C120" t="s">
        <v>485</v>
      </c>
      <c r="D120" t="s">
        <v>104</v>
      </c>
      <c r="E120" t="s">
        <v>104</v>
      </c>
      <c r="F120" t="s">
        <v>80</v>
      </c>
      <c r="G120" t="s">
        <v>31</v>
      </c>
      <c r="H120" s="5">
        <v>4</v>
      </c>
      <c r="I120" s="5">
        <v>7</v>
      </c>
      <c r="J120" t="str">
        <f t="shared" si="2"/>
        <v>Domestic</v>
      </c>
      <c r="K120" t="str">
        <f t="shared" si="3"/>
        <v>Late</v>
      </c>
    </row>
    <row r="121" spans="1:11" x14ac:dyDescent="0.35">
      <c r="A121">
        <v>10324</v>
      </c>
      <c r="B121">
        <v>7</v>
      </c>
      <c r="C121" t="s">
        <v>489</v>
      </c>
      <c r="D121" t="s">
        <v>473</v>
      </c>
      <c r="E121" t="s">
        <v>19</v>
      </c>
      <c r="F121" t="s">
        <v>46</v>
      </c>
      <c r="G121" t="s">
        <v>31</v>
      </c>
      <c r="H121" s="5">
        <v>21</v>
      </c>
      <c r="I121" s="5">
        <v>2</v>
      </c>
      <c r="J121" t="str">
        <f t="shared" si="2"/>
        <v>International</v>
      </c>
      <c r="K121" t="str">
        <f t="shared" si="3"/>
        <v>OnTime</v>
      </c>
    </row>
    <row r="122" spans="1:11" x14ac:dyDescent="0.35">
      <c r="A122">
        <v>10324</v>
      </c>
      <c r="B122">
        <v>7</v>
      </c>
      <c r="C122" t="s">
        <v>489</v>
      </c>
      <c r="D122" t="s">
        <v>473</v>
      </c>
      <c r="E122" t="s">
        <v>19</v>
      </c>
      <c r="F122" t="s">
        <v>38</v>
      </c>
      <c r="G122" t="s">
        <v>39</v>
      </c>
      <c r="H122" s="5">
        <v>80</v>
      </c>
      <c r="I122" s="5">
        <v>2</v>
      </c>
      <c r="J122" t="str">
        <f t="shared" si="2"/>
        <v>International</v>
      </c>
      <c r="K122" t="str">
        <f t="shared" si="3"/>
        <v>OnTime</v>
      </c>
    </row>
    <row r="123" spans="1:11" x14ac:dyDescent="0.35">
      <c r="A123">
        <v>10325</v>
      </c>
      <c r="B123">
        <v>3</v>
      </c>
      <c r="C123" t="s">
        <v>484</v>
      </c>
      <c r="D123" t="s">
        <v>19</v>
      </c>
      <c r="E123" t="s">
        <v>104</v>
      </c>
      <c r="F123" t="s">
        <v>114</v>
      </c>
      <c r="G123" t="s">
        <v>39</v>
      </c>
      <c r="H123" s="5">
        <v>6</v>
      </c>
      <c r="I123" s="5">
        <v>5</v>
      </c>
      <c r="J123" t="str">
        <f t="shared" si="2"/>
        <v>International</v>
      </c>
      <c r="K123" t="str">
        <f t="shared" si="3"/>
        <v>OnTime</v>
      </c>
    </row>
    <row r="124" spans="1:11" x14ac:dyDescent="0.35">
      <c r="A124">
        <v>10325</v>
      </c>
      <c r="B124">
        <v>6</v>
      </c>
      <c r="C124" t="s">
        <v>486</v>
      </c>
      <c r="D124" t="s">
        <v>474</v>
      </c>
      <c r="E124" t="s">
        <v>104</v>
      </c>
      <c r="F124" t="s">
        <v>56</v>
      </c>
      <c r="G124" t="s">
        <v>36</v>
      </c>
      <c r="H124" s="5">
        <v>12</v>
      </c>
      <c r="I124" s="5">
        <v>5</v>
      </c>
      <c r="J124" t="str">
        <f t="shared" si="2"/>
        <v>International</v>
      </c>
      <c r="K124" t="str">
        <f t="shared" si="3"/>
        <v>OnTime</v>
      </c>
    </row>
    <row r="125" spans="1:11" x14ac:dyDescent="0.35">
      <c r="A125">
        <v>10325</v>
      </c>
      <c r="B125">
        <v>6</v>
      </c>
      <c r="C125" t="s">
        <v>486</v>
      </c>
      <c r="D125" t="s">
        <v>474</v>
      </c>
      <c r="E125" t="s">
        <v>104</v>
      </c>
      <c r="F125" t="s">
        <v>63</v>
      </c>
      <c r="G125" t="s">
        <v>59</v>
      </c>
      <c r="H125" s="5">
        <v>9</v>
      </c>
      <c r="I125" s="5">
        <v>5</v>
      </c>
      <c r="J125" t="str">
        <f t="shared" si="2"/>
        <v>International</v>
      </c>
      <c r="K125" t="str">
        <f t="shared" si="3"/>
        <v>OnTime</v>
      </c>
    </row>
    <row r="126" spans="1:11" x14ac:dyDescent="0.35">
      <c r="A126">
        <v>10325</v>
      </c>
      <c r="B126">
        <v>14</v>
      </c>
      <c r="C126" t="s">
        <v>483</v>
      </c>
      <c r="D126" t="s">
        <v>181</v>
      </c>
      <c r="E126" t="s">
        <v>104</v>
      </c>
      <c r="F126" t="s">
        <v>57</v>
      </c>
      <c r="G126" t="s">
        <v>24</v>
      </c>
      <c r="H126" s="5">
        <v>4</v>
      </c>
      <c r="I126" s="5">
        <v>5</v>
      </c>
      <c r="J126" t="str">
        <f t="shared" si="2"/>
        <v>International</v>
      </c>
      <c r="K126" t="str">
        <f t="shared" si="3"/>
        <v>OnTime</v>
      </c>
    </row>
    <row r="127" spans="1:11" x14ac:dyDescent="0.35">
      <c r="A127">
        <v>10326</v>
      </c>
      <c r="B127">
        <v>2</v>
      </c>
      <c r="C127" t="s">
        <v>487</v>
      </c>
      <c r="D127" t="s">
        <v>19</v>
      </c>
      <c r="E127" t="s">
        <v>216</v>
      </c>
      <c r="F127" t="s">
        <v>109</v>
      </c>
      <c r="G127" t="s">
        <v>39</v>
      </c>
      <c r="H127" s="5">
        <v>24</v>
      </c>
      <c r="I127" s="5">
        <v>4</v>
      </c>
      <c r="J127" t="str">
        <f t="shared" si="2"/>
        <v>International</v>
      </c>
      <c r="K127" t="str">
        <f t="shared" si="3"/>
        <v>OnTime</v>
      </c>
    </row>
    <row r="128" spans="1:11" x14ac:dyDescent="0.35">
      <c r="A128">
        <v>10326</v>
      </c>
      <c r="B128">
        <v>12</v>
      </c>
      <c r="C128" t="s">
        <v>491</v>
      </c>
      <c r="D128" t="s">
        <v>104</v>
      </c>
      <c r="E128" t="s">
        <v>216</v>
      </c>
      <c r="F128" t="s">
        <v>54</v>
      </c>
      <c r="G128" t="s">
        <v>34</v>
      </c>
      <c r="H128" s="5">
        <v>50</v>
      </c>
      <c r="I128" s="5">
        <v>4</v>
      </c>
      <c r="J128" t="str">
        <f t="shared" si="2"/>
        <v>International</v>
      </c>
      <c r="K128" t="str">
        <f t="shared" si="3"/>
        <v>OnTime</v>
      </c>
    </row>
    <row r="129" spans="1:11" x14ac:dyDescent="0.35">
      <c r="A129">
        <v>10327</v>
      </c>
      <c r="B129">
        <v>1</v>
      </c>
      <c r="C129" t="s">
        <v>482</v>
      </c>
      <c r="D129" t="s">
        <v>171</v>
      </c>
      <c r="E129" t="s">
        <v>118</v>
      </c>
      <c r="F129" t="s">
        <v>33</v>
      </c>
      <c r="G129" t="s">
        <v>34</v>
      </c>
      <c r="H129" s="5">
        <v>25</v>
      </c>
      <c r="I129" s="5">
        <v>3</v>
      </c>
      <c r="J129" t="str">
        <f t="shared" si="2"/>
        <v>International</v>
      </c>
      <c r="K129" t="str">
        <f t="shared" si="3"/>
        <v>OnTime</v>
      </c>
    </row>
    <row r="130" spans="1:11" x14ac:dyDescent="0.35">
      <c r="A130">
        <v>10327</v>
      </c>
      <c r="B130">
        <v>5</v>
      </c>
      <c r="C130" t="s">
        <v>481</v>
      </c>
      <c r="D130" t="s">
        <v>216</v>
      </c>
      <c r="E130" t="s">
        <v>118</v>
      </c>
      <c r="F130" t="s">
        <v>92</v>
      </c>
      <c r="G130" t="s">
        <v>24</v>
      </c>
      <c r="H130" s="5">
        <v>50</v>
      </c>
      <c r="I130" s="5">
        <v>3</v>
      </c>
      <c r="J130" t="str">
        <f t="shared" si="2"/>
        <v>International</v>
      </c>
      <c r="K130" t="str">
        <f t="shared" si="3"/>
        <v>OnTime</v>
      </c>
    </row>
    <row r="131" spans="1:11" x14ac:dyDescent="0.35">
      <c r="A131">
        <v>10327</v>
      </c>
      <c r="B131">
        <v>13</v>
      </c>
      <c r="C131" t="s">
        <v>488</v>
      </c>
      <c r="D131" t="s">
        <v>104</v>
      </c>
      <c r="E131" t="s">
        <v>118</v>
      </c>
      <c r="F131" t="s">
        <v>91</v>
      </c>
      <c r="G131" t="s">
        <v>36</v>
      </c>
      <c r="H131" s="5">
        <v>35</v>
      </c>
      <c r="I131" s="5">
        <v>3</v>
      </c>
      <c r="J131" t="str">
        <f t="shared" si="2"/>
        <v>International</v>
      </c>
      <c r="K131" t="str">
        <f t="shared" si="3"/>
        <v>OnTime</v>
      </c>
    </row>
    <row r="132" spans="1:11" x14ac:dyDescent="0.35">
      <c r="A132">
        <v>10328</v>
      </c>
      <c r="B132">
        <v>2</v>
      </c>
      <c r="C132" t="s">
        <v>487</v>
      </c>
      <c r="D132" t="s">
        <v>19</v>
      </c>
      <c r="E132" t="s">
        <v>251</v>
      </c>
      <c r="F132" t="s">
        <v>88</v>
      </c>
      <c r="G132" t="s">
        <v>39</v>
      </c>
      <c r="H132" s="5">
        <v>40</v>
      </c>
      <c r="I132" s="5">
        <v>3</v>
      </c>
      <c r="J132" t="str">
        <f t="shared" si="2"/>
        <v>International</v>
      </c>
      <c r="K132" t="str">
        <f t="shared" si="3"/>
        <v>OnTime</v>
      </c>
    </row>
    <row r="133" spans="1:11" x14ac:dyDescent="0.35">
      <c r="A133">
        <v>10328</v>
      </c>
      <c r="B133">
        <v>8</v>
      </c>
      <c r="C133" t="s">
        <v>493</v>
      </c>
      <c r="D133" t="s">
        <v>171</v>
      </c>
      <c r="E133" t="s">
        <v>251</v>
      </c>
      <c r="F133" t="s">
        <v>37</v>
      </c>
      <c r="G133" t="s">
        <v>31</v>
      </c>
      <c r="H133" s="5">
        <v>10</v>
      </c>
      <c r="I133" s="5">
        <v>3</v>
      </c>
      <c r="J133" t="str">
        <f t="shared" si="2"/>
        <v>International</v>
      </c>
      <c r="K133" t="str">
        <f t="shared" si="3"/>
        <v>OnTime</v>
      </c>
    </row>
    <row r="134" spans="1:11" x14ac:dyDescent="0.35">
      <c r="A134">
        <v>10329</v>
      </c>
      <c r="B134">
        <v>8</v>
      </c>
      <c r="C134" t="s">
        <v>493</v>
      </c>
      <c r="D134" t="s">
        <v>171</v>
      </c>
      <c r="E134" t="s">
        <v>19</v>
      </c>
      <c r="F134" t="s">
        <v>71</v>
      </c>
      <c r="G134" t="s">
        <v>31</v>
      </c>
      <c r="H134" s="5">
        <v>10</v>
      </c>
      <c r="I134" s="5">
        <v>8</v>
      </c>
      <c r="J134" t="str">
        <f t="shared" si="2"/>
        <v>International</v>
      </c>
      <c r="K134" t="str">
        <f t="shared" si="3"/>
        <v>OnTime</v>
      </c>
    </row>
    <row r="135" spans="1:11" x14ac:dyDescent="0.35">
      <c r="A135">
        <v>10329</v>
      </c>
      <c r="B135">
        <v>13</v>
      </c>
      <c r="C135" t="s">
        <v>488</v>
      </c>
      <c r="D135" t="s">
        <v>104</v>
      </c>
      <c r="E135" t="s">
        <v>19</v>
      </c>
      <c r="F135" t="s">
        <v>91</v>
      </c>
      <c r="G135" t="s">
        <v>36</v>
      </c>
      <c r="H135" s="5">
        <v>8</v>
      </c>
      <c r="I135" s="5">
        <v>8</v>
      </c>
      <c r="J135" t="str">
        <f t="shared" si="2"/>
        <v>International</v>
      </c>
      <c r="K135" t="str">
        <f t="shared" si="3"/>
        <v>OnTime</v>
      </c>
    </row>
    <row r="136" spans="1:11" x14ac:dyDescent="0.35">
      <c r="A136">
        <v>10330</v>
      </c>
      <c r="B136">
        <v>11</v>
      </c>
      <c r="C136" t="s">
        <v>485</v>
      </c>
      <c r="D136" t="s">
        <v>104</v>
      </c>
      <c r="E136" t="s">
        <v>126</v>
      </c>
      <c r="F136" t="s">
        <v>41</v>
      </c>
      <c r="G136" t="s">
        <v>31</v>
      </c>
      <c r="H136" s="5">
        <v>50</v>
      </c>
      <c r="I136" s="5">
        <v>12</v>
      </c>
      <c r="J136" t="str">
        <f t="shared" si="2"/>
        <v>International</v>
      </c>
      <c r="K136" t="str">
        <f t="shared" si="3"/>
        <v>Late</v>
      </c>
    </row>
    <row r="137" spans="1:11" x14ac:dyDescent="0.35">
      <c r="A137">
        <v>10332</v>
      </c>
      <c r="B137">
        <v>7</v>
      </c>
      <c r="C137" t="s">
        <v>489</v>
      </c>
      <c r="D137" t="s">
        <v>473</v>
      </c>
      <c r="E137" t="s">
        <v>148</v>
      </c>
      <c r="F137" t="s">
        <v>97</v>
      </c>
      <c r="G137" t="s">
        <v>36</v>
      </c>
      <c r="H137" s="5">
        <v>40</v>
      </c>
      <c r="I137" s="5">
        <v>4</v>
      </c>
      <c r="J137" t="str">
        <f t="shared" si="2"/>
        <v>International</v>
      </c>
      <c r="K137" t="str">
        <f t="shared" si="3"/>
        <v>OnTime</v>
      </c>
    </row>
    <row r="138" spans="1:11" x14ac:dyDescent="0.35">
      <c r="A138">
        <v>10333</v>
      </c>
      <c r="B138">
        <v>6</v>
      </c>
      <c r="C138" t="s">
        <v>486</v>
      </c>
      <c r="D138" t="s">
        <v>474</v>
      </c>
      <c r="E138" t="s">
        <v>141</v>
      </c>
      <c r="F138" t="s">
        <v>63</v>
      </c>
      <c r="G138" t="s">
        <v>59</v>
      </c>
      <c r="H138" s="5">
        <v>10</v>
      </c>
      <c r="I138" s="5">
        <v>7</v>
      </c>
      <c r="J138" t="str">
        <f t="shared" si="2"/>
        <v>International</v>
      </c>
      <c r="K138" t="str">
        <f t="shared" si="3"/>
        <v>OnTime</v>
      </c>
    </row>
    <row r="139" spans="1:11" x14ac:dyDescent="0.35">
      <c r="A139">
        <v>10333</v>
      </c>
      <c r="B139">
        <v>8</v>
      </c>
      <c r="C139" t="s">
        <v>493</v>
      </c>
      <c r="D139" t="s">
        <v>171</v>
      </c>
      <c r="E139" t="s">
        <v>141</v>
      </c>
      <c r="F139" t="s">
        <v>90</v>
      </c>
      <c r="G139" t="s">
        <v>31</v>
      </c>
      <c r="H139" s="5">
        <v>10</v>
      </c>
      <c r="I139" s="5">
        <v>7</v>
      </c>
      <c r="J139" t="str">
        <f t="shared" si="2"/>
        <v>International</v>
      </c>
      <c r="K139" t="str">
        <f t="shared" si="3"/>
        <v>OnTime</v>
      </c>
    </row>
    <row r="140" spans="1:11" x14ac:dyDescent="0.35">
      <c r="A140">
        <v>10334</v>
      </c>
      <c r="B140">
        <v>8</v>
      </c>
      <c r="C140" t="s">
        <v>493</v>
      </c>
      <c r="D140" t="s">
        <v>171</v>
      </c>
      <c r="E140" t="s">
        <v>133</v>
      </c>
      <c r="F140" t="s">
        <v>37</v>
      </c>
      <c r="G140" t="s">
        <v>31</v>
      </c>
      <c r="H140" s="5">
        <v>10</v>
      </c>
      <c r="I140" s="5">
        <v>7</v>
      </c>
      <c r="J140" t="str">
        <f t="shared" si="2"/>
        <v>International</v>
      </c>
      <c r="K140" t="str">
        <f t="shared" si="3"/>
        <v>OnTime</v>
      </c>
    </row>
    <row r="141" spans="1:11" x14ac:dyDescent="0.35">
      <c r="A141">
        <v>10335</v>
      </c>
      <c r="B141">
        <v>1</v>
      </c>
      <c r="C141" t="s">
        <v>482</v>
      </c>
      <c r="D141" t="s">
        <v>171</v>
      </c>
      <c r="E141" t="s">
        <v>113</v>
      </c>
      <c r="F141" t="s">
        <v>33</v>
      </c>
      <c r="G141" t="s">
        <v>34</v>
      </c>
      <c r="H141" s="5">
        <v>7</v>
      </c>
      <c r="I141" s="5">
        <v>2</v>
      </c>
      <c r="J141" t="str">
        <f t="shared" si="2"/>
        <v>International</v>
      </c>
      <c r="K141" t="str">
        <f t="shared" si="3"/>
        <v>OnTime</v>
      </c>
    </row>
    <row r="142" spans="1:11" x14ac:dyDescent="0.35">
      <c r="A142">
        <v>10335</v>
      </c>
      <c r="B142">
        <v>14</v>
      </c>
      <c r="C142" t="s">
        <v>483</v>
      </c>
      <c r="D142" t="s">
        <v>181</v>
      </c>
      <c r="E142" t="s">
        <v>113</v>
      </c>
      <c r="F142" t="s">
        <v>57</v>
      </c>
      <c r="G142" t="s">
        <v>24</v>
      </c>
      <c r="H142" s="5">
        <v>25</v>
      </c>
      <c r="I142" s="5">
        <v>2</v>
      </c>
      <c r="J142" t="str">
        <f t="shared" si="2"/>
        <v>International</v>
      </c>
      <c r="K142" t="str">
        <f t="shared" si="3"/>
        <v>OnTime</v>
      </c>
    </row>
    <row r="143" spans="1:11" x14ac:dyDescent="0.35">
      <c r="A143">
        <v>10336</v>
      </c>
      <c r="B143">
        <v>2</v>
      </c>
      <c r="C143" t="s">
        <v>487</v>
      </c>
      <c r="D143" t="s">
        <v>19</v>
      </c>
      <c r="E143" t="s">
        <v>251</v>
      </c>
      <c r="F143" t="s">
        <v>109</v>
      </c>
      <c r="G143" t="s">
        <v>39</v>
      </c>
      <c r="H143" s="5">
        <v>18</v>
      </c>
      <c r="I143" s="5">
        <v>2</v>
      </c>
      <c r="J143" t="str">
        <f t="shared" si="2"/>
        <v>International</v>
      </c>
      <c r="K143" t="str">
        <f t="shared" si="3"/>
        <v>OnTime</v>
      </c>
    </row>
    <row r="144" spans="1:11" x14ac:dyDescent="0.35">
      <c r="A144">
        <v>10337</v>
      </c>
      <c r="B144">
        <v>9</v>
      </c>
      <c r="C144" t="s">
        <v>490</v>
      </c>
      <c r="D144" t="s">
        <v>475</v>
      </c>
      <c r="E144" t="s">
        <v>104</v>
      </c>
      <c r="F144" t="s">
        <v>75</v>
      </c>
      <c r="G144" t="s">
        <v>27</v>
      </c>
      <c r="H144" s="5">
        <v>40</v>
      </c>
      <c r="I144" s="5">
        <v>5</v>
      </c>
      <c r="J144" t="str">
        <f t="shared" si="2"/>
        <v>International</v>
      </c>
      <c r="K144" t="str">
        <f t="shared" si="3"/>
        <v>OnTime</v>
      </c>
    </row>
    <row r="145" spans="1:11" x14ac:dyDescent="0.35">
      <c r="A145">
        <v>10337</v>
      </c>
      <c r="B145">
        <v>11</v>
      </c>
      <c r="C145" t="s">
        <v>485</v>
      </c>
      <c r="D145" t="s">
        <v>104</v>
      </c>
      <c r="E145" t="s">
        <v>104</v>
      </c>
      <c r="F145" t="s">
        <v>41</v>
      </c>
      <c r="G145" t="s">
        <v>31</v>
      </c>
      <c r="H145" s="5">
        <v>24</v>
      </c>
      <c r="I145" s="5">
        <v>5</v>
      </c>
      <c r="J145" t="str">
        <f t="shared" si="2"/>
        <v>Domestic</v>
      </c>
      <c r="K145" t="str">
        <f t="shared" si="3"/>
        <v>OnTime</v>
      </c>
    </row>
    <row r="146" spans="1:11" x14ac:dyDescent="0.35">
      <c r="A146">
        <v>10338</v>
      </c>
      <c r="B146">
        <v>7</v>
      </c>
      <c r="C146" t="s">
        <v>489</v>
      </c>
      <c r="D146" t="s">
        <v>473</v>
      </c>
      <c r="E146" t="s">
        <v>19</v>
      </c>
      <c r="F146" t="s">
        <v>22</v>
      </c>
      <c r="G146" t="s">
        <v>21</v>
      </c>
      <c r="H146" s="5">
        <v>20</v>
      </c>
      <c r="I146" s="5">
        <v>4</v>
      </c>
      <c r="J146" t="str">
        <f t="shared" si="2"/>
        <v>International</v>
      </c>
      <c r="K146" t="str">
        <f t="shared" si="3"/>
        <v>OnTime</v>
      </c>
    </row>
    <row r="147" spans="1:11" x14ac:dyDescent="0.35">
      <c r="A147">
        <v>10338</v>
      </c>
      <c r="B147">
        <v>13</v>
      </c>
      <c r="C147" t="s">
        <v>488</v>
      </c>
      <c r="D147" t="s">
        <v>104</v>
      </c>
      <c r="E147" t="s">
        <v>19</v>
      </c>
      <c r="F147" t="s">
        <v>91</v>
      </c>
      <c r="G147" t="s">
        <v>36</v>
      </c>
      <c r="H147" s="5">
        <v>15</v>
      </c>
      <c r="I147" s="5">
        <v>4</v>
      </c>
      <c r="J147" t="str">
        <f t="shared" si="2"/>
        <v>International</v>
      </c>
      <c r="K147" t="str">
        <f t="shared" si="3"/>
        <v>OnTime</v>
      </c>
    </row>
    <row r="148" spans="1:11" x14ac:dyDescent="0.35">
      <c r="A148">
        <v>10339</v>
      </c>
      <c r="B148">
        <v>2</v>
      </c>
      <c r="C148" t="s">
        <v>487</v>
      </c>
      <c r="D148" t="s">
        <v>19</v>
      </c>
      <c r="E148" t="s">
        <v>148</v>
      </c>
      <c r="F148" t="s">
        <v>109</v>
      </c>
      <c r="G148" t="s">
        <v>39</v>
      </c>
      <c r="H148" s="5">
        <v>10</v>
      </c>
      <c r="I148" s="5">
        <v>7</v>
      </c>
      <c r="J148" t="str">
        <f t="shared" si="2"/>
        <v>International</v>
      </c>
      <c r="K148" t="str">
        <f t="shared" si="3"/>
        <v>OnTime</v>
      </c>
    </row>
    <row r="149" spans="1:11" x14ac:dyDescent="0.35">
      <c r="A149">
        <v>10339</v>
      </c>
      <c r="B149">
        <v>7</v>
      </c>
      <c r="C149" t="s">
        <v>489</v>
      </c>
      <c r="D149" t="s">
        <v>473</v>
      </c>
      <c r="E149" t="s">
        <v>148</v>
      </c>
      <c r="F149" t="s">
        <v>22</v>
      </c>
      <c r="G149" t="s">
        <v>21</v>
      </c>
      <c r="H149" s="5">
        <v>70</v>
      </c>
      <c r="I149" s="5">
        <v>7</v>
      </c>
      <c r="J149" t="str">
        <f t="shared" si="2"/>
        <v>International</v>
      </c>
      <c r="K149" t="str">
        <f t="shared" si="3"/>
        <v>OnTime</v>
      </c>
    </row>
    <row r="150" spans="1:11" x14ac:dyDescent="0.35">
      <c r="A150">
        <v>10340</v>
      </c>
      <c r="B150">
        <v>7</v>
      </c>
      <c r="C150" t="s">
        <v>489</v>
      </c>
      <c r="D150" t="s">
        <v>473</v>
      </c>
      <c r="E150" t="s">
        <v>133</v>
      </c>
      <c r="F150" t="s">
        <v>97</v>
      </c>
      <c r="G150" t="s">
        <v>36</v>
      </c>
      <c r="H150" s="5">
        <v>20</v>
      </c>
      <c r="I150" s="5">
        <v>10</v>
      </c>
      <c r="J150" t="str">
        <f t="shared" si="2"/>
        <v>International</v>
      </c>
      <c r="K150" t="str">
        <f t="shared" si="3"/>
        <v>Late</v>
      </c>
    </row>
    <row r="151" spans="1:11" x14ac:dyDescent="0.35">
      <c r="A151">
        <v>10342</v>
      </c>
      <c r="B151">
        <v>1</v>
      </c>
      <c r="C151" t="s">
        <v>482</v>
      </c>
      <c r="D151" t="s">
        <v>171</v>
      </c>
      <c r="E151" t="s">
        <v>104</v>
      </c>
      <c r="F151" t="s">
        <v>33</v>
      </c>
      <c r="G151" t="s">
        <v>34</v>
      </c>
      <c r="H151" s="5">
        <v>24</v>
      </c>
      <c r="I151" s="5">
        <v>5</v>
      </c>
      <c r="J151" t="str">
        <f t="shared" si="2"/>
        <v>International</v>
      </c>
      <c r="K151" t="str">
        <f t="shared" si="3"/>
        <v>OnTime</v>
      </c>
    </row>
    <row r="152" spans="1:11" x14ac:dyDescent="0.35">
      <c r="A152">
        <v>10342</v>
      </c>
      <c r="B152">
        <v>14</v>
      </c>
      <c r="C152" t="s">
        <v>483</v>
      </c>
      <c r="D152" t="s">
        <v>181</v>
      </c>
      <c r="E152" t="s">
        <v>104</v>
      </c>
      <c r="F152" t="s">
        <v>57</v>
      </c>
      <c r="G152" t="s">
        <v>24</v>
      </c>
      <c r="H152" s="5">
        <v>56</v>
      </c>
      <c r="I152" s="5">
        <v>5</v>
      </c>
      <c r="J152" t="str">
        <f t="shared" si="2"/>
        <v>International</v>
      </c>
      <c r="K152" t="str">
        <f t="shared" si="3"/>
        <v>OnTime</v>
      </c>
    </row>
    <row r="153" spans="1:11" x14ac:dyDescent="0.35">
      <c r="A153">
        <v>10343</v>
      </c>
      <c r="B153">
        <v>8</v>
      </c>
      <c r="C153" t="s">
        <v>493</v>
      </c>
      <c r="D153" t="s">
        <v>171</v>
      </c>
      <c r="E153" t="s">
        <v>104</v>
      </c>
      <c r="F153" t="s">
        <v>37</v>
      </c>
      <c r="G153" t="s">
        <v>31</v>
      </c>
      <c r="H153" s="5">
        <v>4</v>
      </c>
      <c r="I153" s="5">
        <v>6</v>
      </c>
      <c r="J153" t="str">
        <f t="shared" si="2"/>
        <v>International</v>
      </c>
      <c r="K153" t="str">
        <f t="shared" si="3"/>
        <v>OnTime</v>
      </c>
    </row>
    <row r="154" spans="1:11" x14ac:dyDescent="0.35">
      <c r="A154">
        <v>10343</v>
      </c>
      <c r="B154">
        <v>12</v>
      </c>
      <c r="C154" t="s">
        <v>491</v>
      </c>
      <c r="D154" t="s">
        <v>104</v>
      </c>
      <c r="E154" t="s">
        <v>104</v>
      </c>
      <c r="F154" t="s">
        <v>53</v>
      </c>
      <c r="G154" t="s">
        <v>27</v>
      </c>
      <c r="H154" s="5">
        <v>50</v>
      </c>
      <c r="I154" s="5">
        <v>6</v>
      </c>
      <c r="J154" t="str">
        <f t="shared" si="2"/>
        <v>Domestic</v>
      </c>
      <c r="K154" t="str">
        <f t="shared" si="3"/>
        <v>Late</v>
      </c>
    </row>
    <row r="155" spans="1:11" x14ac:dyDescent="0.35">
      <c r="A155">
        <v>10344</v>
      </c>
      <c r="B155">
        <v>2</v>
      </c>
      <c r="C155" t="s">
        <v>487</v>
      </c>
      <c r="D155" t="s">
        <v>19</v>
      </c>
      <c r="E155" t="s">
        <v>19</v>
      </c>
      <c r="F155" t="s">
        <v>109</v>
      </c>
      <c r="G155" t="s">
        <v>39</v>
      </c>
      <c r="H155" s="5">
        <v>35</v>
      </c>
      <c r="I155" s="5">
        <v>4</v>
      </c>
      <c r="J155" t="str">
        <f t="shared" si="2"/>
        <v>Domestic</v>
      </c>
      <c r="K155" t="str">
        <f t="shared" si="3"/>
        <v>OnTime</v>
      </c>
    </row>
    <row r="156" spans="1:11" x14ac:dyDescent="0.35">
      <c r="A156">
        <v>10344</v>
      </c>
      <c r="B156">
        <v>3</v>
      </c>
      <c r="C156" t="s">
        <v>484</v>
      </c>
      <c r="D156" t="s">
        <v>19</v>
      </c>
      <c r="E156" t="s">
        <v>19</v>
      </c>
      <c r="F156" t="s">
        <v>106</v>
      </c>
      <c r="G156" t="s">
        <v>39</v>
      </c>
      <c r="H156" s="5">
        <v>70</v>
      </c>
      <c r="I156" s="5">
        <v>4</v>
      </c>
      <c r="J156" t="str">
        <f t="shared" si="2"/>
        <v>Domestic</v>
      </c>
      <c r="K156" t="str">
        <f t="shared" si="3"/>
        <v>OnTime</v>
      </c>
    </row>
    <row r="157" spans="1:11" x14ac:dyDescent="0.35">
      <c r="A157">
        <v>10345</v>
      </c>
      <c r="B157">
        <v>3</v>
      </c>
      <c r="C157" t="s">
        <v>484</v>
      </c>
      <c r="D157" t="s">
        <v>19</v>
      </c>
      <c r="E157" t="s">
        <v>104</v>
      </c>
      <c r="F157" t="s">
        <v>106</v>
      </c>
      <c r="G157" t="s">
        <v>39</v>
      </c>
      <c r="H157" s="5">
        <v>70</v>
      </c>
      <c r="I157" s="5">
        <v>7</v>
      </c>
      <c r="J157" t="str">
        <f t="shared" ref="J157:J220" si="4">IF(D157=E157, "Domestic", "International")</f>
        <v>International</v>
      </c>
      <c r="K157" t="str">
        <f t="shared" ref="K157:K220" si="5">IF(J157="Domestic", IF(I157&lt;=5, "OnTime", "Late"), IF(I157&lt;=8, "OnTime", "Late"))</f>
        <v>OnTime</v>
      </c>
    </row>
    <row r="158" spans="1:11" x14ac:dyDescent="0.35">
      <c r="A158">
        <v>10345</v>
      </c>
      <c r="B158">
        <v>8</v>
      </c>
      <c r="C158" t="s">
        <v>493</v>
      </c>
      <c r="D158" t="s">
        <v>171</v>
      </c>
      <c r="E158" t="s">
        <v>104</v>
      </c>
      <c r="F158" t="s">
        <v>71</v>
      </c>
      <c r="G158" t="s">
        <v>31</v>
      </c>
      <c r="H158" s="5">
        <v>80</v>
      </c>
      <c r="I158" s="5">
        <v>7</v>
      </c>
      <c r="J158" t="str">
        <f t="shared" si="4"/>
        <v>International</v>
      </c>
      <c r="K158" t="str">
        <f t="shared" si="5"/>
        <v>OnTime</v>
      </c>
    </row>
    <row r="159" spans="1:11" x14ac:dyDescent="0.35">
      <c r="A159">
        <v>10346</v>
      </c>
      <c r="B159">
        <v>7</v>
      </c>
      <c r="C159" t="s">
        <v>489</v>
      </c>
      <c r="D159" t="s">
        <v>473</v>
      </c>
      <c r="E159" t="s">
        <v>19</v>
      </c>
      <c r="F159" t="s">
        <v>22</v>
      </c>
      <c r="G159" t="s">
        <v>21</v>
      </c>
      <c r="H159" s="5">
        <v>36</v>
      </c>
      <c r="I159" s="5">
        <v>3</v>
      </c>
      <c r="J159" t="str">
        <f t="shared" si="4"/>
        <v>International</v>
      </c>
      <c r="K159" t="str">
        <f t="shared" si="5"/>
        <v>OnTime</v>
      </c>
    </row>
    <row r="160" spans="1:11" x14ac:dyDescent="0.35">
      <c r="A160">
        <v>10347</v>
      </c>
      <c r="B160">
        <v>11</v>
      </c>
      <c r="C160" t="s">
        <v>485</v>
      </c>
      <c r="D160" t="s">
        <v>104</v>
      </c>
      <c r="E160" t="s">
        <v>161</v>
      </c>
      <c r="F160" t="s">
        <v>80</v>
      </c>
      <c r="G160" t="s">
        <v>31</v>
      </c>
      <c r="H160" s="5">
        <v>10</v>
      </c>
      <c r="I160" s="5">
        <v>2</v>
      </c>
      <c r="J160" t="str">
        <f t="shared" si="4"/>
        <v>International</v>
      </c>
      <c r="K160" t="str">
        <f t="shared" si="5"/>
        <v>OnTime</v>
      </c>
    </row>
    <row r="161" spans="1:11" x14ac:dyDescent="0.35">
      <c r="A161">
        <v>10347</v>
      </c>
      <c r="B161">
        <v>12</v>
      </c>
      <c r="C161" t="s">
        <v>491</v>
      </c>
      <c r="D161" t="s">
        <v>104</v>
      </c>
      <c r="E161" t="s">
        <v>161</v>
      </c>
      <c r="F161" t="s">
        <v>54</v>
      </c>
      <c r="G161" t="s">
        <v>34</v>
      </c>
      <c r="H161" s="5">
        <v>6</v>
      </c>
      <c r="I161" s="5">
        <v>2</v>
      </c>
      <c r="J161" t="str">
        <f t="shared" si="4"/>
        <v>International</v>
      </c>
      <c r="K161" t="str">
        <f t="shared" si="5"/>
        <v>OnTime</v>
      </c>
    </row>
    <row r="162" spans="1:11" x14ac:dyDescent="0.35">
      <c r="A162">
        <v>10348</v>
      </c>
      <c r="B162">
        <v>1</v>
      </c>
      <c r="C162" t="s">
        <v>482</v>
      </c>
      <c r="D162" t="s">
        <v>171</v>
      </c>
      <c r="E162" t="s">
        <v>104</v>
      </c>
      <c r="F162" t="s">
        <v>43</v>
      </c>
      <c r="G162" t="s">
        <v>34</v>
      </c>
      <c r="H162" s="5">
        <v>15</v>
      </c>
      <c r="I162" s="5">
        <v>8</v>
      </c>
      <c r="J162" t="str">
        <f t="shared" si="4"/>
        <v>International</v>
      </c>
      <c r="K162" t="str">
        <f t="shared" si="5"/>
        <v>OnTime</v>
      </c>
    </row>
    <row r="163" spans="1:11" x14ac:dyDescent="0.35">
      <c r="A163">
        <v>10348</v>
      </c>
      <c r="B163">
        <v>9</v>
      </c>
      <c r="C163" t="s">
        <v>490</v>
      </c>
      <c r="D163" t="s">
        <v>475</v>
      </c>
      <c r="E163" t="s">
        <v>104</v>
      </c>
      <c r="F163" t="s">
        <v>75</v>
      </c>
      <c r="G163" t="s">
        <v>27</v>
      </c>
      <c r="H163" s="5">
        <v>25</v>
      </c>
      <c r="I163" s="5">
        <v>8</v>
      </c>
      <c r="J163" t="str">
        <f t="shared" si="4"/>
        <v>International</v>
      </c>
      <c r="K163" t="str">
        <f t="shared" si="5"/>
        <v>OnTime</v>
      </c>
    </row>
    <row r="164" spans="1:11" x14ac:dyDescent="0.35">
      <c r="A164">
        <v>10351</v>
      </c>
      <c r="B164">
        <v>2</v>
      </c>
      <c r="C164" t="s">
        <v>487</v>
      </c>
      <c r="D164" t="s">
        <v>19</v>
      </c>
      <c r="E164" t="s">
        <v>84</v>
      </c>
      <c r="F164" t="s">
        <v>88</v>
      </c>
      <c r="G164" t="s">
        <v>39</v>
      </c>
      <c r="H164" s="5">
        <v>10</v>
      </c>
      <c r="I164" s="5">
        <v>9</v>
      </c>
      <c r="J164" t="str">
        <f t="shared" si="4"/>
        <v>International</v>
      </c>
      <c r="K164" t="str">
        <f t="shared" si="5"/>
        <v>Late</v>
      </c>
    </row>
    <row r="165" spans="1:11" x14ac:dyDescent="0.35">
      <c r="A165">
        <v>10352</v>
      </c>
      <c r="B165">
        <v>10</v>
      </c>
      <c r="C165" t="s">
        <v>492</v>
      </c>
      <c r="D165" t="s">
        <v>161</v>
      </c>
      <c r="E165" t="s">
        <v>251</v>
      </c>
      <c r="F165" t="s">
        <v>77</v>
      </c>
      <c r="G165" t="s">
        <v>34</v>
      </c>
      <c r="H165" s="5">
        <v>10</v>
      </c>
      <c r="I165" s="5">
        <v>6</v>
      </c>
      <c r="J165" t="str">
        <f t="shared" si="4"/>
        <v>International</v>
      </c>
      <c r="K165" t="str">
        <f t="shared" si="5"/>
        <v>OnTime</v>
      </c>
    </row>
    <row r="166" spans="1:11" x14ac:dyDescent="0.35">
      <c r="A166">
        <v>10353</v>
      </c>
      <c r="B166">
        <v>5</v>
      </c>
      <c r="C166" t="s">
        <v>481</v>
      </c>
      <c r="D166" t="s">
        <v>216</v>
      </c>
      <c r="E166" t="s">
        <v>84</v>
      </c>
      <c r="F166" t="s">
        <v>92</v>
      </c>
      <c r="G166" t="s">
        <v>24</v>
      </c>
      <c r="H166" s="5">
        <v>12</v>
      </c>
      <c r="I166" s="5">
        <v>12</v>
      </c>
      <c r="J166" t="str">
        <f t="shared" si="4"/>
        <v>International</v>
      </c>
      <c r="K166" t="str">
        <f t="shared" si="5"/>
        <v>Late</v>
      </c>
    </row>
    <row r="167" spans="1:11" x14ac:dyDescent="0.35">
      <c r="A167">
        <v>10354</v>
      </c>
      <c r="B167">
        <v>1</v>
      </c>
      <c r="C167" t="s">
        <v>482</v>
      </c>
      <c r="D167" t="s">
        <v>171</v>
      </c>
      <c r="E167" t="s">
        <v>225</v>
      </c>
      <c r="F167" t="s">
        <v>43</v>
      </c>
      <c r="G167" t="s">
        <v>34</v>
      </c>
      <c r="H167" s="5">
        <v>12</v>
      </c>
      <c r="I167" s="5">
        <v>6</v>
      </c>
      <c r="J167" t="str">
        <f t="shared" si="4"/>
        <v>International</v>
      </c>
      <c r="K167" t="str">
        <f t="shared" si="5"/>
        <v>OnTime</v>
      </c>
    </row>
    <row r="168" spans="1:11" x14ac:dyDescent="0.35">
      <c r="A168">
        <v>10354</v>
      </c>
      <c r="B168">
        <v>12</v>
      </c>
      <c r="C168" t="s">
        <v>491</v>
      </c>
      <c r="D168" t="s">
        <v>104</v>
      </c>
      <c r="E168" t="s">
        <v>225</v>
      </c>
      <c r="F168" t="s">
        <v>20</v>
      </c>
      <c r="G168" t="s">
        <v>21</v>
      </c>
      <c r="H168" s="5">
        <v>4</v>
      </c>
      <c r="I168" s="5">
        <v>6</v>
      </c>
      <c r="J168" t="str">
        <f t="shared" si="4"/>
        <v>International</v>
      </c>
      <c r="K168" t="str">
        <f t="shared" si="5"/>
        <v>OnTime</v>
      </c>
    </row>
    <row r="169" spans="1:11" x14ac:dyDescent="0.35">
      <c r="A169">
        <v>10355</v>
      </c>
      <c r="B169">
        <v>10</v>
      </c>
      <c r="C169" t="s">
        <v>492</v>
      </c>
      <c r="D169" t="s">
        <v>161</v>
      </c>
      <c r="E169" t="s">
        <v>171</v>
      </c>
      <c r="F169" t="s">
        <v>77</v>
      </c>
      <c r="G169" t="s">
        <v>34</v>
      </c>
      <c r="H169" s="5">
        <v>25</v>
      </c>
      <c r="I169" s="5">
        <v>5</v>
      </c>
      <c r="J169" t="str">
        <f t="shared" si="4"/>
        <v>International</v>
      </c>
      <c r="K169" t="str">
        <f t="shared" si="5"/>
        <v>OnTime</v>
      </c>
    </row>
    <row r="170" spans="1:11" x14ac:dyDescent="0.35">
      <c r="A170">
        <v>10356</v>
      </c>
      <c r="B170">
        <v>14</v>
      </c>
      <c r="C170" t="s">
        <v>483</v>
      </c>
      <c r="D170" t="s">
        <v>181</v>
      </c>
      <c r="E170" t="s">
        <v>104</v>
      </c>
      <c r="F170" t="s">
        <v>57</v>
      </c>
      <c r="G170" t="s">
        <v>24</v>
      </c>
      <c r="H170" s="5">
        <v>30</v>
      </c>
      <c r="I170" s="5">
        <v>9</v>
      </c>
      <c r="J170" t="str">
        <f t="shared" si="4"/>
        <v>International</v>
      </c>
      <c r="K170" t="str">
        <f t="shared" si="5"/>
        <v>Late</v>
      </c>
    </row>
    <row r="171" spans="1:11" x14ac:dyDescent="0.35">
      <c r="A171">
        <v>10357</v>
      </c>
      <c r="B171">
        <v>4</v>
      </c>
      <c r="C171" t="s">
        <v>494</v>
      </c>
      <c r="D171" t="s">
        <v>474</v>
      </c>
      <c r="E171" t="s">
        <v>126</v>
      </c>
      <c r="F171" t="s">
        <v>35</v>
      </c>
      <c r="G171" t="s">
        <v>36</v>
      </c>
      <c r="H171" s="5">
        <v>30</v>
      </c>
      <c r="I171" s="5">
        <v>13</v>
      </c>
      <c r="J171" t="str">
        <f t="shared" si="4"/>
        <v>International</v>
      </c>
      <c r="K171" t="str">
        <f t="shared" si="5"/>
        <v>Late</v>
      </c>
    </row>
    <row r="172" spans="1:11" x14ac:dyDescent="0.35">
      <c r="A172">
        <v>10357</v>
      </c>
      <c r="B172">
        <v>11</v>
      </c>
      <c r="C172" t="s">
        <v>485</v>
      </c>
      <c r="D172" t="s">
        <v>104</v>
      </c>
      <c r="E172" t="s">
        <v>126</v>
      </c>
      <c r="F172" t="s">
        <v>41</v>
      </c>
      <c r="G172" t="s">
        <v>31</v>
      </c>
      <c r="H172" s="5">
        <v>16</v>
      </c>
      <c r="I172" s="5">
        <v>13</v>
      </c>
      <c r="J172" t="str">
        <f t="shared" si="4"/>
        <v>International</v>
      </c>
      <c r="K172" t="str">
        <f t="shared" si="5"/>
        <v>Late</v>
      </c>
    </row>
    <row r="173" spans="1:11" x14ac:dyDescent="0.35">
      <c r="A173">
        <v>10358</v>
      </c>
      <c r="B173">
        <v>10</v>
      </c>
      <c r="C173" t="s">
        <v>492</v>
      </c>
      <c r="D173" t="s">
        <v>161</v>
      </c>
      <c r="E173" t="s">
        <v>133</v>
      </c>
      <c r="F173" t="s">
        <v>77</v>
      </c>
      <c r="G173" t="s">
        <v>34</v>
      </c>
      <c r="H173" s="5">
        <v>10</v>
      </c>
      <c r="I173" s="5">
        <v>7</v>
      </c>
      <c r="J173" t="str">
        <f t="shared" si="4"/>
        <v>International</v>
      </c>
      <c r="K173" t="str">
        <f t="shared" si="5"/>
        <v>OnTime</v>
      </c>
    </row>
    <row r="174" spans="1:11" x14ac:dyDescent="0.35">
      <c r="A174">
        <v>10359</v>
      </c>
      <c r="B174">
        <v>7</v>
      </c>
      <c r="C174" t="s">
        <v>489</v>
      </c>
      <c r="D174" t="s">
        <v>473</v>
      </c>
      <c r="E174" t="s">
        <v>171</v>
      </c>
      <c r="F174" t="s">
        <v>46</v>
      </c>
      <c r="G174" t="s">
        <v>31</v>
      </c>
      <c r="H174" s="5">
        <v>56</v>
      </c>
      <c r="I174" s="5">
        <v>5</v>
      </c>
      <c r="J174" t="str">
        <f t="shared" si="4"/>
        <v>International</v>
      </c>
      <c r="K174" t="str">
        <f t="shared" si="5"/>
        <v>OnTime</v>
      </c>
    </row>
    <row r="175" spans="1:11" x14ac:dyDescent="0.35">
      <c r="A175">
        <v>10359</v>
      </c>
      <c r="B175">
        <v>14</v>
      </c>
      <c r="C175" t="s">
        <v>483</v>
      </c>
      <c r="D175" t="s">
        <v>181</v>
      </c>
      <c r="E175" t="s">
        <v>171</v>
      </c>
      <c r="F175" t="s">
        <v>57</v>
      </c>
      <c r="G175" t="s">
        <v>24</v>
      </c>
      <c r="H175" s="5">
        <v>70</v>
      </c>
      <c r="I175" s="5">
        <v>5</v>
      </c>
      <c r="J175" t="str">
        <f t="shared" si="4"/>
        <v>International</v>
      </c>
      <c r="K175" t="str">
        <f t="shared" si="5"/>
        <v>OnTime</v>
      </c>
    </row>
    <row r="176" spans="1:11" x14ac:dyDescent="0.35">
      <c r="A176">
        <v>10360</v>
      </c>
      <c r="B176">
        <v>12</v>
      </c>
      <c r="C176" t="s">
        <v>491</v>
      </c>
      <c r="D176" t="s">
        <v>104</v>
      </c>
      <c r="E176" t="s">
        <v>133</v>
      </c>
      <c r="F176" t="s">
        <v>70</v>
      </c>
      <c r="G176" t="s">
        <v>59</v>
      </c>
      <c r="H176" s="5">
        <v>30</v>
      </c>
      <c r="I176" s="5">
        <v>10</v>
      </c>
      <c r="J176" t="str">
        <f t="shared" si="4"/>
        <v>International</v>
      </c>
      <c r="K176" t="str">
        <f t="shared" si="5"/>
        <v>Late</v>
      </c>
    </row>
    <row r="177" spans="1:11" x14ac:dyDescent="0.35">
      <c r="A177">
        <v>10360</v>
      </c>
      <c r="B177">
        <v>12</v>
      </c>
      <c r="C177" t="s">
        <v>491</v>
      </c>
      <c r="D177" t="s">
        <v>104</v>
      </c>
      <c r="E177" t="s">
        <v>133</v>
      </c>
      <c r="F177" t="s">
        <v>20</v>
      </c>
      <c r="G177" t="s">
        <v>21</v>
      </c>
      <c r="H177" s="5">
        <v>35</v>
      </c>
      <c r="I177" s="5">
        <v>10</v>
      </c>
      <c r="J177" t="str">
        <f t="shared" si="4"/>
        <v>International</v>
      </c>
      <c r="K177" t="str">
        <f t="shared" si="5"/>
        <v>Late</v>
      </c>
    </row>
    <row r="178" spans="1:11" x14ac:dyDescent="0.35">
      <c r="A178">
        <v>10362</v>
      </c>
      <c r="B178">
        <v>11</v>
      </c>
      <c r="C178" t="s">
        <v>485</v>
      </c>
      <c r="D178" t="s">
        <v>104</v>
      </c>
      <c r="E178" t="s">
        <v>133</v>
      </c>
      <c r="F178" t="s">
        <v>80</v>
      </c>
      <c r="G178" t="s">
        <v>31</v>
      </c>
      <c r="H178" s="5">
        <v>50</v>
      </c>
      <c r="I178" s="5">
        <v>3</v>
      </c>
      <c r="J178" t="str">
        <f t="shared" si="4"/>
        <v>International</v>
      </c>
      <c r="K178" t="str">
        <f t="shared" si="5"/>
        <v>OnTime</v>
      </c>
    </row>
    <row r="179" spans="1:11" x14ac:dyDescent="0.35">
      <c r="A179">
        <v>10363</v>
      </c>
      <c r="B179">
        <v>12</v>
      </c>
      <c r="C179" t="s">
        <v>491</v>
      </c>
      <c r="D179" t="s">
        <v>104</v>
      </c>
      <c r="E179" t="s">
        <v>104</v>
      </c>
      <c r="F179" t="s">
        <v>54</v>
      </c>
      <c r="G179" t="s">
        <v>34</v>
      </c>
      <c r="H179" s="5">
        <v>12</v>
      </c>
      <c r="I179" s="5">
        <v>8</v>
      </c>
      <c r="J179" t="str">
        <f t="shared" si="4"/>
        <v>Domestic</v>
      </c>
      <c r="K179" t="str">
        <f t="shared" si="5"/>
        <v>Late</v>
      </c>
    </row>
    <row r="180" spans="1:11" x14ac:dyDescent="0.35">
      <c r="A180">
        <v>10363</v>
      </c>
      <c r="B180">
        <v>14</v>
      </c>
      <c r="C180" t="s">
        <v>483</v>
      </c>
      <c r="D180" t="s">
        <v>181</v>
      </c>
      <c r="E180" t="s">
        <v>104</v>
      </c>
      <c r="F180" t="s">
        <v>57</v>
      </c>
      <c r="G180" t="s">
        <v>24</v>
      </c>
      <c r="H180" s="5">
        <v>20</v>
      </c>
      <c r="I180" s="5">
        <v>8</v>
      </c>
      <c r="J180" t="str">
        <f t="shared" si="4"/>
        <v>International</v>
      </c>
      <c r="K180" t="str">
        <f t="shared" si="5"/>
        <v>OnTime</v>
      </c>
    </row>
    <row r="181" spans="1:11" x14ac:dyDescent="0.35">
      <c r="A181">
        <v>10365</v>
      </c>
      <c r="B181">
        <v>5</v>
      </c>
      <c r="C181" t="s">
        <v>481</v>
      </c>
      <c r="D181" t="s">
        <v>216</v>
      </c>
      <c r="E181" t="s">
        <v>225</v>
      </c>
      <c r="F181" t="s">
        <v>92</v>
      </c>
      <c r="G181" t="s">
        <v>24</v>
      </c>
      <c r="H181" s="5">
        <v>24</v>
      </c>
      <c r="I181" s="5">
        <v>5</v>
      </c>
      <c r="J181" t="str">
        <f t="shared" si="4"/>
        <v>International</v>
      </c>
      <c r="K181" t="str">
        <f t="shared" si="5"/>
        <v>OnTime</v>
      </c>
    </row>
    <row r="182" spans="1:11" x14ac:dyDescent="0.35">
      <c r="A182">
        <v>10366</v>
      </c>
      <c r="B182">
        <v>2</v>
      </c>
      <c r="C182" t="s">
        <v>487</v>
      </c>
      <c r="D182" t="s">
        <v>19</v>
      </c>
      <c r="E182" t="s">
        <v>216</v>
      </c>
      <c r="F182" t="s">
        <v>88</v>
      </c>
      <c r="G182" t="s">
        <v>39</v>
      </c>
      <c r="H182" s="5">
        <v>5</v>
      </c>
      <c r="I182" s="5">
        <v>32</v>
      </c>
      <c r="J182" t="str">
        <f t="shared" si="4"/>
        <v>International</v>
      </c>
      <c r="K182" t="str">
        <f t="shared" si="5"/>
        <v>Late</v>
      </c>
    </row>
    <row r="183" spans="1:11" x14ac:dyDescent="0.35">
      <c r="A183">
        <v>10366</v>
      </c>
      <c r="B183">
        <v>12</v>
      </c>
      <c r="C183" t="s">
        <v>491</v>
      </c>
      <c r="D183" t="s">
        <v>104</v>
      </c>
      <c r="E183" t="s">
        <v>216</v>
      </c>
      <c r="F183" t="s">
        <v>107</v>
      </c>
      <c r="G183" t="s">
        <v>39</v>
      </c>
      <c r="H183" s="5">
        <v>5</v>
      </c>
      <c r="I183" s="5">
        <v>32</v>
      </c>
      <c r="J183" t="str">
        <f t="shared" si="4"/>
        <v>International</v>
      </c>
      <c r="K183" t="str">
        <f t="shared" si="5"/>
        <v>Late</v>
      </c>
    </row>
    <row r="184" spans="1:11" x14ac:dyDescent="0.35">
      <c r="A184">
        <v>10367</v>
      </c>
      <c r="B184">
        <v>2</v>
      </c>
      <c r="C184" t="s">
        <v>487</v>
      </c>
      <c r="D184" t="s">
        <v>19</v>
      </c>
      <c r="E184" t="s">
        <v>192</v>
      </c>
      <c r="F184" t="s">
        <v>88</v>
      </c>
      <c r="G184" t="s">
        <v>39</v>
      </c>
      <c r="H184" s="5">
        <v>15</v>
      </c>
      <c r="I184" s="5">
        <v>4</v>
      </c>
      <c r="J184" t="str">
        <f t="shared" si="4"/>
        <v>International</v>
      </c>
      <c r="K184" t="str">
        <f t="shared" si="5"/>
        <v>OnTime</v>
      </c>
    </row>
    <row r="185" spans="1:11" x14ac:dyDescent="0.35">
      <c r="A185">
        <v>10367</v>
      </c>
      <c r="B185">
        <v>12</v>
      </c>
      <c r="C185" t="s">
        <v>491</v>
      </c>
      <c r="D185" t="s">
        <v>104</v>
      </c>
      <c r="E185" t="s">
        <v>192</v>
      </c>
      <c r="F185" t="s">
        <v>107</v>
      </c>
      <c r="G185" t="s">
        <v>39</v>
      </c>
      <c r="H185" s="5">
        <v>7</v>
      </c>
      <c r="I185" s="5">
        <v>4</v>
      </c>
      <c r="J185" t="str">
        <f t="shared" si="4"/>
        <v>International</v>
      </c>
      <c r="K185" t="str">
        <f t="shared" si="5"/>
        <v>OnTime</v>
      </c>
    </row>
    <row r="186" spans="1:11" x14ac:dyDescent="0.35">
      <c r="A186">
        <v>10368</v>
      </c>
      <c r="B186">
        <v>8</v>
      </c>
      <c r="C186" t="s">
        <v>493</v>
      </c>
      <c r="D186" t="s">
        <v>171</v>
      </c>
      <c r="E186" t="s">
        <v>84</v>
      </c>
      <c r="F186" t="s">
        <v>90</v>
      </c>
      <c r="G186" t="s">
        <v>31</v>
      </c>
      <c r="H186" s="5">
        <v>5</v>
      </c>
      <c r="I186" s="5">
        <v>3</v>
      </c>
      <c r="J186" t="str">
        <f t="shared" si="4"/>
        <v>International</v>
      </c>
      <c r="K186" t="str">
        <f t="shared" si="5"/>
        <v>OnTime</v>
      </c>
    </row>
    <row r="187" spans="1:11" x14ac:dyDescent="0.35">
      <c r="A187">
        <v>10368</v>
      </c>
      <c r="B187">
        <v>12</v>
      </c>
      <c r="C187" t="s">
        <v>491</v>
      </c>
      <c r="D187" t="s">
        <v>104</v>
      </c>
      <c r="E187" t="s">
        <v>84</v>
      </c>
      <c r="F187" t="s">
        <v>70</v>
      </c>
      <c r="G187" t="s">
        <v>59</v>
      </c>
      <c r="H187" s="5">
        <v>13</v>
      </c>
      <c r="I187" s="5">
        <v>3</v>
      </c>
      <c r="J187" t="str">
        <f t="shared" si="4"/>
        <v>International</v>
      </c>
      <c r="K187" t="str">
        <f t="shared" si="5"/>
        <v>OnTime</v>
      </c>
    </row>
    <row r="188" spans="1:11" x14ac:dyDescent="0.35">
      <c r="A188">
        <v>10368</v>
      </c>
      <c r="B188">
        <v>12</v>
      </c>
      <c r="C188" t="s">
        <v>491</v>
      </c>
      <c r="D188" t="s">
        <v>104</v>
      </c>
      <c r="E188" t="s">
        <v>84</v>
      </c>
      <c r="F188" t="s">
        <v>53</v>
      </c>
      <c r="G188" t="s">
        <v>27</v>
      </c>
      <c r="H188" s="5">
        <v>35</v>
      </c>
      <c r="I188" s="5">
        <v>3</v>
      </c>
      <c r="J188" t="str">
        <f t="shared" si="4"/>
        <v>International</v>
      </c>
      <c r="K188" t="str">
        <f t="shared" si="5"/>
        <v>OnTime</v>
      </c>
    </row>
    <row r="189" spans="1:11" x14ac:dyDescent="0.35">
      <c r="A189">
        <v>10369</v>
      </c>
      <c r="B189">
        <v>12</v>
      </c>
      <c r="C189" t="s">
        <v>491</v>
      </c>
      <c r="D189" t="s">
        <v>104</v>
      </c>
      <c r="E189" t="s">
        <v>19</v>
      </c>
      <c r="F189" t="s">
        <v>20</v>
      </c>
      <c r="G189" t="s">
        <v>21</v>
      </c>
      <c r="H189" s="5">
        <v>20</v>
      </c>
      <c r="I189" s="5">
        <v>7</v>
      </c>
      <c r="J189" t="str">
        <f t="shared" si="4"/>
        <v>International</v>
      </c>
      <c r="K189" t="str">
        <f t="shared" si="5"/>
        <v>OnTime</v>
      </c>
    </row>
    <row r="190" spans="1:11" x14ac:dyDescent="0.35">
      <c r="A190">
        <v>10370</v>
      </c>
      <c r="B190">
        <v>1</v>
      </c>
      <c r="C190" t="s">
        <v>482</v>
      </c>
      <c r="D190" t="s">
        <v>171</v>
      </c>
      <c r="E190" t="s">
        <v>232</v>
      </c>
      <c r="F190" t="s">
        <v>43</v>
      </c>
      <c r="G190" t="s">
        <v>34</v>
      </c>
      <c r="H190" s="5">
        <v>15</v>
      </c>
      <c r="I190" s="5">
        <v>24</v>
      </c>
      <c r="J190" t="str">
        <f t="shared" si="4"/>
        <v>International</v>
      </c>
      <c r="K190" t="str">
        <f t="shared" si="5"/>
        <v>Late</v>
      </c>
    </row>
    <row r="191" spans="1:11" x14ac:dyDescent="0.35">
      <c r="A191">
        <v>10370</v>
      </c>
      <c r="B191">
        <v>4</v>
      </c>
      <c r="C191" t="s">
        <v>494</v>
      </c>
      <c r="D191" t="s">
        <v>474</v>
      </c>
      <c r="E191" t="s">
        <v>232</v>
      </c>
      <c r="F191" t="s">
        <v>94</v>
      </c>
      <c r="G191" t="s">
        <v>59</v>
      </c>
      <c r="H191" s="5">
        <v>20</v>
      </c>
      <c r="I191" s="5">
        <v>24</v>
      </c>
      <c r="J191" t="str">
        <f t="shared" si="4"/>
        <v>International</v>
      </c>
      <c r="K191" t="str">
        <f t="shared" si="5"/>
        <v>Late</v>
      </c>
    </row>
    <row r="192" spans="1:11" x14ac:dyDescent="0.35">
      <c r="A192">
        <v>10370</v>
      </c>
      <c r="B192">
        <v>12</v>
      </c>
      <c r="C192" t="s">
        <v>491</v>
      </c>
      <c r="D192" t="s">
        <v>104</v>
      </c>
      <c r="E192" t="s">
        <v>232</v>
      </c>
      <c r="F192" t="s">
        <v>53</v>
      </c>
      <c r="G192" t="s">
        <v>27</v>
      </c>
      <c r="H192" s="5">
        <v>30</v>
      </c>
      <c r="I192" s="5">
        <v>24</v>
      </c>
      <c r="J192" t="str">
        <f t="shared" si="4"/>
        <v>International</v>
      </c>
      <c r="K192" t="str">
        <f t="shared" si="5"/>
        <v>Late</v>
      </c>
    </row>
    <row r="193" spans="1:11" x14ac:dyDescent="0.35">
      <c r="A193">
        <v>10372</v>
      </c>
      <c r="B193">
        <v>8</v>
      </c>
      <c r="C193" t="s">
        <v>493</v>
      </c>
      <c r="D193" t="s">
        <v>171</v>
      </c>
      <c r="E193" t="s">
        <v>161</v>
      </c>
      <c r="F193" t="s">
        <v>86</v>
      </c>
      <c r="G193" t="s">
        <v>31</v>
      </c>
      <c r="H193" s="5">
        <v>12</v>
      </c>
      <c r="I193" s="5">
        <v>5</v>
      </c>
      <c r="J193" t="str">
        <f t="shared" si="4"/>
        <v>International</v>
      </c>
      <c r="K193" t="str">
        <f t="shared" si="5"/>
        <v>OnTime</v>
      </c>
    </row>
    <row r="194" spans="1:11" x14ac:dyDescent="0.35">
      <c r="A194">
        <v>10375</v>
      </c>
      <c r="B194">
        <v>6</v>
      </c>
      <c r="C194" t="s">
        <v>486</v>
      </c>
      <c r="D194" t="s">
        <v>474</v>
      </c>
      <c r="E194" t="s">
        <v>19</v>
      </c>
      <c r="F194" t="s">
        <v>63</v>
      </c>
      <c r="G194" t="s">
        <v>59</v>
      </c>
      <c r="H194" s="5">
        <v>15</v>
      </c>
      <c r="I194" s="5">
        <v>3</v>
      </c>
      <c r="J194" t="str">
        <f t="shared" si="4"/>
        <v>International</v>
      </c>
      <c r="K194" t="str">
        <f t="shared" si="5"/>
        <v>OnTime</v>
      </c>
    </row>
    <row r="195" spans="1:11" x14ac:dyDescent="0.35">
      <c r="A195">
        <v>10377</v>
      </c>
      <c r="B195">
        <v>12</v>
      </c>
      <c r="C195" t="s">
        <v>491</v>
      </c>
      <c r="D195" t="s">
        <v>104</v>
      </c>
      <c r="E195" t="s">
        <v>171</v>
      </c>
      <c r="F195" t="s">
        <v>70</v>
      </c>
      <c r="G195" t="s">
        <v>59</v>
      </c>
      <c r="H195" s="5">
        <v>20</v>
      </c>
      <c r="I195" s="5">
        <v>4</v>
      </c>
      <c r="J195" t="str">
        <f t="shared" si="4"/>
        <v>International</v>
      </c>
      <c r="K195" t="str">
        <f t="shared" si="5"/>
        <v>OnTime</v>
      </c>
    </row>
    <row r="196" spans="1:11" x14ac:dyDescent="0.35">
      <c r="A196">
        <v>10379</v>
      </c>
      <c r="B196">
        <v>2</v>
      </c>
      <c r="C196" t="s">
        <v>487</v>
      </c>
      <c r="D196" t="s">
        <v>19</v>
      </c>
      <c r="E196" t="s">
        <v>161</v>
      </c>
      <c r="F196" t="s">
        <v>88</v>
      </c>
      <c r="G196" t="s">
        <v>39</v>
      </c>
      <c r="H196" s="5">
        <v>20</v>
      </c>
      <c r="I196" s="5">
        <v>2</v>
      </c>
      <c r="J196" t="str">
        <f t="shared" si="4"/>
        <v>International</v>
      </c>
      <c r="K196" t="str">
        <f t="shared" si="5"/>
        <v>OnTime</v>
      </c>
    </row>
    <row r="197" spans="1:11" x14ac:dyDescent="0.35">
      <c r="A197">
        <v>10379</v>
      </c>
      <c r="B197">
        <v>7</v>
      </c>
      <c r="C197" t="s">
        <v>489</v>
      </c>
      <c r="D197" t="s">
        <v>473</v>
      </c>
      <c r="E197" t="s">
        <v>161</v>
      </c>
      <c r="F197" t="s">
        <v>38</v>
      </c>
      <c r="G197" t="s">
        <v>39</v>
      </c>
      <c r="H197" s="5">
        <v>16</v>
      </c>
      <c r="I197" s="5">
        <v>2</v>
      </c>
      <c r="J197" t="str">
        <f t="shared" si="4"/>
        <v>International</v>
      </c>
      <c r="K197" t="str">
        <f t="shared" si="5"/>
        <v>OnTime</v>
      </c>
    </row>
    <row r="198" spans="1:11" x14ac:dyDescent="0.35">
      <c r="A198">
        <v>10380</v>
      </c>
      <c r="B198">
        <v>7</v>
      </c>
      <c r="C198" t="s">
        <v>489</v>
      </c>
      <c r="D198" t="s">
        <v>473</v>
      </c>
      <c r="E198" t="s">
        <v>113</v>
      </c>
      <c r="F198" t="s">
        <v>96</v>
      </c>
      <c r="G198" t="s">
        <v>34</v>
      </c>
      <c r="H198" s="5">
        <v>30</v>
      </c>
      <c r="I198" s="5">
        <v>35</v>
      </c>
      <c r="J198" t="str">
        <f t="shared" si="4"/>
        <v>International</v>
      </c>
      <c r="K198" t="str">
        <f t="shared" si="5"/>
        <v>Late</v>
      </c>
    </row>
    <row r="199" spans="1:11" x14ac:dyDescent="0.35">
      <c r="A199">
        <v>10380</v>
      </c>
      <c r="B199">
        <v>13</v>
      </c>
      <c r="C199" t="s">
        <v>488</v>
      </c>
      <c r="D199" t="s">
        <v>104</v>
      </c>
      <c r="E199" t="s">
        <v>113</v>
      </c>
      <c r="F199" t="s">
        <v>91</v>
      </c>
      <c r="G199" t="s">
        <v>36</v>
      </c>
      <c r="H199" s="5">
        <v>18</v>
      </c>
      <c r="I199" s="5">
        <v>35</v>
      </c>
      <c r="J199" t="str">
        <f t="shared" si="4"/>
        <v>International</v>
      </c>
      <c r="K199" t="str">
        <f t="shared" si="5"/>
        <v>Late</v>
      </c>
    </row>
    <row r="200" spans="1:11" x14ac:dyDescent="0.35">
      <c r="A200">
        <v>10381</v>
      </c>
      <c r="B200">
        <v>4</v>
      </c>
      <c r="C200" t="s">
        <v>494</v>
      </c>
      <c r="D200" t="s">
        <v>474</v>
      </c>
      <c r="E200" t="s">
        <v>126</v>
      </c>
      <c r="F200" t="s">
        <v>94</v>
      </c>
      <c r="G200" t="s">
        <v>59</v>
      </c>
      <c r="H200" s="5">
        <v>14</v>
      </c>
      <c r="I200" s="5">
        <v>1</v>
      </c>
      <c r="J200" t="str">
        <f t="shared" si="4"/>
        <v>International</v>
      </c>
      <c r="K200" t="str">
        <f t="shared" si="5"/>
        <v>OnTime</v>
      </c>
    </row>
    <row r="201" spans="1:11" x14ac:dyDescent="0.35">
      <c r="A201">
        <v>10382</v>
      </c>
      <c r="B201">
        <v>2</v>
      </c>
      <c r="C201" t="s">
        <v>487</v>
      </c>
      <c r="D201" t="s">
        <v>19</v>
      </c>
      <c r="E201" t="s">
        <v>84</v>
      </c>
      <c r="F201" t="s">
        <v>51</v>
      </c>
      <c r="G201" t="s">
        <v>39</v>
      </c>
      <c r="H201" s="5">
        <v>32</v>
      </c>
      <c r="I201" s="5">
        <v>3</v>
      </c>
      <c r="J201" t="str">
        <f t="shared" si="4"/>
        <v>International</v>
      </c>
      <c r="K201" t="str">
        <f t="shared" si="5"/>
        <v>OnTime</v>
      </c>
    </row>
    <row r="202" spans="1:11" x14ac:dyDescent="0.35">
      <c r="A202">
        <v>10382</v>
      </c>
      <c r="B202">
        <v>4</v>
      </c>
      <c r="C202" t="s">
        <v>494</v>
      </c>
      <c r="D202" t="s">
        <v>474</v>
      </c>
      <c r="E202" t="s">
        <v>84</v>
      </c>
      <c r="F202" t="s">
        <v>94</v>
      </c>
      <c r="G202" t="s">
        <v>59</v>
      </c>
      <c r="H202" s="5">
        <v>50</v>
      </c>
      <c r="I202" s="5">
        <v>3</v>
      </c>
      <c r="J202" t="str">
        <f t="shared" si="4"/>
        <v>International</v>
      </c>
      <c r="K202" t="str">
        <f t="shared" si="5"/>
        <v>OnTime</v>
      </c>
    </row>
    <row r="203" spans="1:11" x14ac:dyDescent="0.35">
      <c r="A203">
        <v>10382</v>
      </c>
      <c r="B203">
        <v>7</v>
      </c>
      <c r="C203" t="s">
        <v>489</v>
      </c>
      <c r="D203" t="s">
        <v>473</v>
      </c>
      <c r="E203" t="s">
        <v>84</v>
      </c>
      <c r="F203" t="s">
        <v>97</v>
      </c>
      <c r="G203" t="s">
        <v>36</v>
      </c>
      <c r="H203" s="5">
        <v>9</v>
      </c>
      <c r="I203" s="5">
        <v>3</v>
      </c>
      <c r="J203" t="str">
        <f t="shared" si="4"/>
        <v>International</v>
      </c>
      <c r="K203" t="str">
        <f t="shared" si="5"/>
        <v>OnTime</v>
      </c>
    </row>
    <row r="204" spans="1:11" x14ac:dyDescent="0.35">
      <c r="A204">
        <v>10382</v>
      </c>
      <c r="B204">
        <v>12</v>
      </c>
      <c r="C204" t="s">
        <v>491</v>
      </c>
      <c r="D204" t="s">
        <v>104</v>
      </c>
      <c r="E204" t="s">
        <v>84</v>
      </c>
      <c r="F204" t="s">
        <v>20</v>
      </c>
      <c r="G204" t="s">
        <v>21</v>
      </c>
      <c r="H204" s="5">
        <v>14</v>
      </c>
      <c r="I204" s="5">
        <v>3</v>
      </c>
      <c r="J204" t="str">
        <f t="shared" si="4"/>
        <v>International</v>
      </c>
      <c r="K204" t="str">
        <f t="shared" si="5"/>
        <v>OnTime</v>
      </c>
    </row>
    <row r="205" spans="1:11" x14ac:dyDescent="0.35">
      <c r="A205">
        <v>10383</v>
      </c>
      <c r="B205">
        <v>6</v>
      </c>
      <c r="C205" t="s">
        <v>486</v>
      </c>
      <c r="D205" t="s">
        <v>474</v>
      </c>
      <c r="E205" t="s">
        <v>171</v>
      </c>
      <c r="F205" t="s">
        <v>56</v>
      </c>
      <c r="G205" t="s">
        <v>36</v>
      </c>
      <c r="H205" s="5">
        <v>20</v>
      </c>
      <c r="I205" s="5">
        <v>2</v>
      </c>
      <c r="J205" t="str">
        <f t="shared" si="4"/>
        <v>International</v>
      </c>
      <c r="K205" t="str">
        <f t="shared" si="5"/>
        <v>OnTime</v>
      </c>
    </row>
    <row r="206" spans="1:11" x14ac:dyDescent="0.35">
      <c r="A206">
        <v>10384</v>
      </c>
      <c r="B206">
        <v>8</v>
      </c>
      <c r="C206" t="s">
        <v>493</v>
      </c>
      <c r="D206" t="s">
        <v>171</v>
      </c>
      <c r="E206" t="s">
        <v>118</v>
      </c>
      <c r="F206" t="s">
        <v>86</v>
      </c>
      <c r="G206" t="s">
        <v>31</v>
      </c>
      <c r="H206" s="5">
        <v>28</v>
      </c>
      <c r="I206" s="5">
        <v>4</v>
      </c>
      <c r="J206" t="str">
        <f t="shared" si="4"/>
        <v>International</v>
      </c>
      <c r="K206" t="str">
        <f t="shared" si="5"/>
        <v>OnTime</v>
      </c>
    </row>
    <row r="207" spans="1:11" x14ac:dyDescent="0.35">
      <c r="A207">
        <v>10385</v>
      </c>
      <c r="B207">
        <v>3</v>
      </c>
      <c r="C207" t="s">
        <v>484</v>
      </c>
      <c r="D207" t="s">
        <v>19</v>
      </c>
      <c r="E207" t="s">
        <v>19</v>
      </c>
      <c r="F207" t="s">
        <v>58</v>
      </c>
      <c r="G207" t="s">
        <v>59</v>
      </c>
      <c r="H207" s="5">
        <v>10</v>
      </c>
      <c r="I207" s="5">
        <v>6</v>
      </c>
      <c r="J207" t="str">
        <f t="shared" si="4"/>
        <v>Domestic</v>
      </c>
      <c r="K207" t="str">
        <f t="shared" si="5"/>
        <v>Late</v>
      </c>
    </row>
    <row r="208" spans="1:11" x14ac:dyDescent="0.35">
      <c r="A208">
        <v>10385</v>
      </c>
      <c r="B208">
        <v>8</v>
      </c>
      <c r="C208" t="s">
        <v>493</v>
      </c>
      <c r="D208" t="s">
        <v>171</v>
      </c>
      <c r="E208" t="s">
        <v>19</v>
      </c>
      <c r="F208" t="s">
        <v>37</v>
      </c>
      <c r="G208" t="s">
        <v>31</v>
      </c>
      <c r="H208" s="5">
        <v>8</v>
      </c>
      <c r="I208" s="5">
        <v>6</v>
      </c>
      <c r="J208" t="str">
        <f t="shared" si="4"/>
        <v>International</v>
      </c>
      <c r="K208" t="str">
        <f t="shared" si="5"/>
        <v>OnTime</v>
      </c>
    </row>
    <row r="209" spans="1:11" x14ac:dyDescent="0.35">
      <c r="A209">
        <v>10386</v>
      </c>
      <c r="B209">
        <v>10</v>
      </c>
      <c r="C209" t="s">
        <v>492</v>
      </c>
      <c r="D209" t="s">
        <v>161</v>
      </c>
      <c r="E209" t="s">
        <v>161</v>
      </c>
      <c r="F209" t="s">
        <v>77</v>
      </c>
      <c r="G209" t="s">
        <v>34</v>
      </c>
      <c r="H209" s="5">
        <v>15</v>
      </c>
      <c r="I209" s="5">
        <v>7</v>
      </c>
      <c r="J209" t="str">
        <f t="shared" si="4"/>
        <v>Domestic</v>
      </c>
      <c r="K209" t="str">
        <f t="shared" si="5"/>
        <v>Late</v>
      </c>
    </row>
    <row r="210" spans="1:11" x14ac:dyDescent="0.35">
      <c r="A210">
        <v>10387</v>
      </c>
      <c r="B210">
        <v>10</v>
      </c>
      <c r="C210" t="s">
        <v>492</v>
      </c>
      <c r="D210" t="s">
        <v>161</v>
      </c>
      <c r="E210" t="s">
        <v>291</v>
      </c>
      <c r="F210" t="s">
        <v>77</v>
      </c>
      <c r="G210" t="s">
        <v>34</v>
      </c>
      <c r="H210" s="5">
        <v>15</v>
      </c>
      <c r="I210" s="5">
        <v>2</v>
      </c>
      <c r="J210" t="str">
        <f t="shared" si="4"/>
        <v>International</v>
      </c>
      <c r="K210" t="str">
        <f t="shared" si="5"/>
        <v>OnTime</v>
      </c>
    </row>
    <row r="211" spans="1:11" x14ac:dyDescent="0.35">
      <c r="A211">
        <v>10387</v>
      </c>
      <c r="B211">
        <v>12</v>
      </c>
      <c r="C211" t="s">
        <v>491</v>
      </c>
      <c r="D211" t="s">
        <v>104</v>
      </c>
      <c r="E211" t="s">
        <v>291</v>
      </c>
      <c r="F211" t="s">
        <v>70</v>
      </c>
      <c r="G211" t="s">
        <v>59</v>
      </c>
      <c r="H211" s="5">
        <v>6</v>
      </c>
      <c r="I211" s="5">
        <v>2</v>
      </c>
      <c r="J211" t="str">
        <f t="shared" si="4"/>
        <v>International</v>
      </c>
      <c r="K211" t="str">
        <f t="shared" si="5"/>
        <v>OnTime</v>
      </c>
    </row>
    <row r="212" spans="1:11" x14ac:dyDescent="0.35">
      <c r="A212">
        <v>10389</v>
      </c>
      <c r="B212">
        <v>4</v>
      </c>
      <c r="C212" t="s">
        <v>494</v>
      </c>
      <c r="D212" t="s">
        <v>474</v>
      </c>
      <c r="E212" t="s">
        <v>148</v>
      </c>
      <c r="F212" t="s">
        <v>35</v>
      </c>
      <c r="G212" t="s">
        <v>36</v>
      </c>
      <c r="H212" s="5">
        <v>16</v>
      </c>
      <c r="I212" s="5">
        <v>4</v>
      </c>
      <c r="J212" t="str">
        <f t="shared" si="4"/>
        <v>International</v>
      </c>
      <c r="K212" t="str">
        <f t="shared" si="5"/>
        <v>OnTime</v>
      </c>
    </row>
    <row r="213" spans="1:11" x14ac:dyDescent="0.35">
      <c r="A213">
        <v>10389</v>
      </c>
      <c r="B213">
        <v>7</v>
      </c>
      <c r="C213" t="s">
        <v>489</v>
      </c>
      <c r="D213" t="s">
        <v>473</v>
      </c>
      <c r="E213" t="s">
        <v>148</v>
      </c>
      <c r="F213" t="s">
        <v>96</v>
      </c>
      <c r="G213" t="s">
        <v>34</v>
      </c>
      <c r="H213" s="5">
        <v>30</v>
      </c>
      <c r="I213" s="5">
        <v>4</v>
      </c>
      <c r="J213" t="str">
        <f t="shared" si="4"/>
        <v>International</v>
      </c>
      <c r="K213" t="str">
        <f t="shared" si="5"/>
        <v>OnTime</v>
      </c>
    </row>
    <row r="214" spans="1:11" x14ac:dyDescent="0.35">
      <c r="A214">
        <v>10391</v>
      </c>
      <c r="B214">
        <v>6</v>
      </c>
      <c r="C214" t="s">
        <v>486</v>
      </c>
      <c r="D214" t="s">
        <v>474</v>
      </c>
      <c r="E214" t="s">
        <v>104</v>
      </c>
      <c r="F214" t="s">
        <v>56</v>
      </c>
      <c r="G214" t="s">
        <v>36</v>
      </c>
      <c r="H214" s="5">
        <v>18</v>
      </c>
      <c r="I214" s="5">
        <v>8</v>
      </c>
      <c r="J214" t="str">
        <f t="shared" si="4"/>
        <v>International</v>
      </c>
      <c r="K214" t="str">
        <f t="shared" si="5"/>
        <v>OnTime</v>
      </c>
    </row>
    <row r="215" spans="1:11" x14ac:dyDescent="0.35">
      <c r="A215">
        <v>10393</v>
      </c>
      <c r="B215">
        <v>1</v>
      </c>
      <c r="C215" t="s">
        <v>482</v>
      </c>
      <c r="D215" t="s">
        <v>171</v>
      </c>
      <c r="E215" t="s">
        <v>19</v>
      </c>
      <c r="F215" t="s">
        <v>33</v>
      </c>
      <c r="G215" t="s">
        <v>34</v>
      </c>
      <c r="H215" s="5">
        <v>25</v>
      </c>
      <c r="I215" s="5">
        <v>9</v>
      </c>
      <c r="J215" t="str">
        <f t="shared" si="4"/>
        <v>International</v>
      </c>
      <c r="K215" t="str">
        <f t="shared" si="5"/>
        <v>Late</v>
      </c>
    </row>
    <row r="216" spans="1:11" x14ac:dyDescent="0.35">
      <c r="A216">
        <v>10393</v>
      </c>
      <c r="B216">
        <v>6</v>
      </c>
      <c r="C216" t="s">
        <v>486</v>
      </c>
      <c r="D216" t="s">
        <v>474</v>
      </c>
      <c r="E216" t="s">
        <v>19</v>
      </c>
      <c r="F216" t="s">
        <v>63</v>
      </c>
      <c r="G216" t="s">
        <v>59</v>
      </c>
      <c r="H216" s="5">
        <v>42</v>
      </c>
      <c r="I216" s="5">
        <v>9</v>
      </c>
      <c r="J216" t="str">
        <f t="shared" si="4"/>
        <v>International</v>
      </c>
      <c r="K216" t="str">
        <f t="shared" si="5"/>
        <v>Late</v>
      </c>
    </row>
    <row r="217" spans="1:11" x14ac:dyDescent="0.35">
      <c r="A217">
        <v>10393</v>
      </c>
      <c r="B217">
        <v>11</v>
      </c>
      <c r="C217" t="s">
        <v>485</v>
      </c>
      <c r="D217" t="s">
        <v>104</v>
      </c>
      <c r="E217" t="s">
        <v>19</v>
      </c>
      <c r="F217" t="s">
        <v>80</v>
      </c>
      <c r="G217" t="s">
        <v>31</v>
      </c>
      <c r="H217" s="5">
        <v>7</v>
      </c>
      <c r="I217" s="5">
        <v>9</v>
      </c>
      <c r="J217" t="str">
        <f t="shared" si="4"/>
        <v>International</v>
      </c>
      <c r="K217" t="str">
        <f t="shared" si="5"/>
        <v>Late</v>
      </c>
    </row>
    <row r="218" spans="1:11" x14ac:dyDescent="0.35">
      <c r="A218">
        <v>10393</v>
      </c>
      <c r="B218">
        <v>11</v>
      </c>
      <c r="C218" t="s">
        <v>485</v>
      </c>
      <c r="D218" t="s">
        <v>104</v>
      </c>
      <c r="E218" t="s">
        <v>19</v>
      </c>
      <c r="F218" t="s">
        <v>41</v>
      </c>
      <c r="G218" t="s">
        <v>31</v>
      </c>
      <c r="H218" s="5">
        <v>70</v>
      </c>
      <c r="I218" s="5">
        <v>9</v>
      </c>
      <c r="J218" t="str">
        <f t="shared" si="4"/>
        <v>International</v>
      </c>
      <c r="K218" t="str">
        <f t="shared" si="5"/>
        <v>Late</v>
      </c>
    </row>
    <row r="219" spans="1:11" x14ac:dyDescent="0.35">
      <c r="A219">
        <v>10394</v>
      </c>
      <c r="B219">
        <v>6</v>
      </c>
      <c r="C219" t="s">
        <v>486</v>
      </c>
      <c r="D219" t="s">
        <v>474</v>
      </c>
      <c r="E219" t="s">
        <v>19</v>
      </c>
      <c r="F219" t="s">
        <v>56</v>
      </c>
      <c r="G219" t="s">
        <v>36</v>
      </c>
      <c r="H219" s="5">
        <v>10</v>
      </c>
      <c r="I219" s="5">
        <v>9</v>
      </c>
      <c r="J219" t="str">
        <f t="shared" si="4"/>
        <v>International</v>
      </c>
      <c r="K219" t="str">
        <f t="shared" si="5"/>
        <v>Late</v>
      </c>
    </row>
    <row r="220" spans="1:11" x14ac:dyDescent="0.35">
      <c r="A220">
        <v>10396</v>
      </c>
      <c r="B220">
        <v>9</v>
      </c>
      <c r="C220" t="s">
        <v>490</v>
      </c>
      <c r="D220" t="s">
        <v>475</v>
      </c>
      <c r="E220" t="s">
        <v>104</v>
      </c>
      <c r="F220" t="s">
        <v>75</v>
      </c>
      <c r="G220" t="s">
        <v>27</v>
      </c>
      <c r="H220" s="5">
        <v>40</v>
      </c>
      <c r="I220" s="5">
        <v>10</v>
      </c>
      <c r="J220" t="str">
        <f t="shared" si="4"/>
        <v>International</v>
      </c>
      <c r="K220" t="str">
        <f t="shared" si="5"/>
        <v>Late</v>
      </c>
    </row>
    <row r="221" spans="1:11" x14ac:dyDescent="0.35">
      <c r="A221">
        <v>10397</v>
      </c>
      <c r="B221">
        <v>8</v>
      </c>
      <c r="C221" t="s">
        <v>493</v>
      </c>
      <c r="D221" t="s">
        <v>171</v>
      </c>
      <c r="E221" t="s">
        <v>251</v>
      </c>
      <c r="F221" t="s">
        <v>90</v>
      </c>
      <c r="G221" t="s">
        <v>31</v>
      </c>
      <c r="H221" s="5">
        <v>10</v>
      </c>
      <c r="I221" s="5">
        <v>6</v>
      </c>
      <c r="J221" t="str">
        <f t="shared" ref="J221:J284" si="6">IF(D221=E221, "Domestic", "International")</f>
        <v>International</v>
      </c>
      <c r="K221" t="str">
        <f t="shared" ref="K221:K284" si="7">IF(J221="Domestic", IF(I221&lt;=5, "OnTime", "Late"), IF(I221&lt;=8, "OnTime", "Late"))</f>
        <v>OnTime</v>
      </c>
    </row>
    <row r="222" spans="1:11" x14ac:dyDescent="0.35">
      <c r="A222">
        <v>10399</v>
      </c>
      <c r="B222">
        <v>8</v>
      </c>
      <c r="C222" t="s">
        <v>493</v>
      </c>
      <c r="D222" t="s">
        <v>171</v>
      </c>
      <c r="E222" t="s">
        <v>192</v>
      </c>
      <c r="F222" t="s">
        <v>37</v>
      </c>
      <c r="G222" t="s">
        <v>31</v>
      </c>
      <c r="H222" s="5">
        <v>60</v>
      </c>
      <c r="I222" s="5">
        <v>8</v>
      </c>
      <c r="J222" t="str">
        <f t="shared" si="6"/>
        <v>International</v>
      </c>
      <c r="K222" t="str">
        <f t="shared" si="7"/>
        <v>OnTime</v>
      </c>
    </row>
    <row r="223" spans="1:11" x14ac:dyDescent="0.35">
      <c r="A223">
        <v>10399</v>
      </c>
      <c r="B223">
        <v>12</v>
      </c>
      <c r="C223" t="s">
        <v>491</v>
      </c>
      <c r="D223" t="s">
        <v>104</v>
      </c>
      <c r="E223" t="s">
        <v>192</v>
      </c>
      <c r="F223" t="s">
        <v>107</v>
      </c>
      <c r="G223" t="s">
        <v>39</v>
      </c>
      <c r="H223" s="5">
        <v>14</v>
      </c>
      <c r="I223" s="5">
        <v>8</v>
      </c>
      <c r="J223" t="str">
        <f t="shared" si="6"/>
        <v>International</v>
      </c>
      <c r="K223" t="str">
        <f t="shared" si="7"/>
        <v>OnTime</v>
      </c>
    </row>
    <row r="224" spans="1:11" x14ac:dyDescent="0.35">
      <c r="A224">
        <v>10400</v>
      </c>
      <c r="B224">
        <v>12</v>
      </c>
      <c r="C224" t="s">
        <v>491</v>
      </c>
      <c r="D224" t="s">
        <v>104</v>
      </c>
      <c r="E224" t="s">
        <v>171</v>
      </c>
      <c r="F224" t="s">
        <v>20</v>
      </c>
      <c r="G224" t="s">
        <v>21</v>
      </c>
      <c r="H224" s="5">
        <v>21</v>
      </c>
      <c r="I224" s="5">
        <v>15</v>
      </c>
      <c r="J224" t="str">
        <f t="shared" si="6"/>
        <v>International</v>
      </c>
      <c r="K224" t="str">
        <f t="shared" si="7"/>
        <v>Late</v>
      </c>
    </row>
    <row r="225" spans="1:11" x14ac:dyDescent="0.35">
      <c r="A225">
        <v>10401</v>
      </c>
      <c r="B225">
        <v>2</v>
      </c>
      <c r="C225" t="s">
        <v>487</v>
      </c>
      <c r="D225" t="s">
        <v>19</v>
      </c>
      <c r="E225" t="s">
        <v>19</v>
      </c>
      <c r="F225" t="s">
        <v>88</v>
      </c>
      <c r="G225" t="s">
        <v>39</v>
      </c>
      <c r="H225" s="5">
        <v>20</v>
      </c>
      <c r="I225" s="5">
        <v>9</v>
      </c>
      <c r="J225" t="str">
        <f t="shared" si="6"/>
        <v>Domestic</v>
      </c>
      <c r="K225" t="str">
        <f t="shared" si="7"/>
        <v>Late</v>
      </c>
    </row>
    <row r="226" spans="1:11" x14ac:dyDescent="0.35">
      <c r="A226">
        <v>10401</v>
      </c>
      <c r="B226">
        <v>13</v>
      </c>
      <c r="C226" t="s">
        <v>488</v>
      </c>
      <c r="D226" t="s">
        <v>104</v>
      </c>
      <c r="E226" t="s">
        <v>19</v>
      </c>
      <c r="F226" t="s">
        <v>91</v>
      </c>
      <c r="G226" t="s">
        <v>36</v>
      </c>
      <c r="H226" s="5">
        <v>18</v>
      </c>
      <c r="I226" s="5">
        <v>9</v>
      </c>
      <c r="J226" t="str">
        <f t="shared" si="6"/>
        <v>International</v>
      </c>
      <c r="K226" t="str">
        <f t="shared" si="7"/>
        <v>Late</v>
      </c>
    </row>
    <row r="227" spans="1:11" x14ac:dyDescent="0.35">
      <c r="A227">
        <v>10402</v>
      </c>
      <c r="B227">
        <v>7</v>
      </c>
      <c r="C227" t="s">
        <v>489</v>
      </c>
      <c r="D227" t="s">
        <v>473</v>
      </c>
      <c r="E227" t="s">
        <v>84</v>
      </c>
      <c r="F227" t="s">
        <v>38</v>
      </c>
      <c r="G227" t="s">
        <v>39</v>
      </c>
      <c r="H227" s="5">
        <v>65</v>
      </c>
      <c r="I227" s="5">
        <v>8</v>
      </c>
      <c r="J227" t="str">
        <f t="shared" si="6"/>
        <v>International</v>
      </c>
      <c r="K227" t="str">
        <f t="shared" si="7"/>
        <v>OnTime</v>
      </c>
    </row>
    <row r="228" spans="1:11" x14ac:dyDescent="0.35">
      <c r="A228">
        <v>10402</v>
      </c>
      <c r="B228">
        <v>9</v>
      </c>
      <c r="C228" t="s">
        <v>490</v>
      </c>
      <c r="D228" t="s">
        <v>475</v>
      </c>
      <c r="E228" t="s">
        <v>84</v>
      </c>
      <c r="F228" t="s">
        <v>75</v>
      </c>
      <c r="G228" t="s">
        <v>27</v>
      </c>
      <c r="H228" s="5">
        <v>60</v>
      </c>
      <c r="I228" s="5">
        <v>8</v>
      </c>
      <c r="J228" t="str">
        <f t="shared" si="6"/>
        <v>International</v>
      </c>
      <c r="K228" t="str">
        <f t="shared" si="7"/>
        <v>OnTime</v>
      </c>
    </row>
    <row r="229" spans="1:11" x14ac:dyDescent="0.35">
      <c r="A229">
        <v>10403</v>
      </c>
      <c r="B229">
        <v>7</v>
      </c>
      <c r="C229" t="s">
        <v>489</v>
      </c>
      <c r="D229" t="s">
        <v>473</v>
      </c>
      <c r="E229" t="s">
        <v>84</v>
      </c>
      <c r="F229" t="s">
        <v>46</v>
      </c>
      <c r="G229" t="s">
        <v>31</v>
      </c>
      <c r="H229" s="5">
        <v>21</v>
      </c>
      <c r="I229" s="5">
        <v>6</v>
      </c>
      <c r="J229" t="str">
        <f t="shared" si="6"/>
        <v>International</v>
      </c>
      <c r="K229" t="str">
        <f t="shared" si="7"/>
        <v>OnTime</v>
      </c>
    </row>
    <row r="230" spans="1:11" x14ac:dyDescent="0.35">
      <c r="A230">
        <v>10404</v>
      </c>
      <c r="B230">
        <v>11</v>
      </c>
      <c r="C230" t="s">
        <v>485</v>
      </c>
      <c r="D230" t="s">
        <v>104</v>
      </c>
      <c r="E230" t="s">
        <v>181</v>
      </c>
      <c r="F230" t="s">
        <v>41</v>
      </c>
      <c r="G230" t="s">
        <v>31</v>
      </c>
      <c r="H230" s="5">
        <v>30</v>
      </c>
      <c r="I230" s="5">
        <v>5</v>
      </c>
      <c r="J230" t="str">
        <f t="shared" si="6"/>
        <v>International</v>
      </c>
      <c r="K230" t="str">
        <f t="shared" si="7"/>
        <v>OnTime</v>
      </c>
    </row>
    <row r="231" spans="1:11" x14ac:dyDescent="0.35">
      <c r="A231">
        <v>10405</v>
      </c>
      <c r="B231">
        <v>1</v>
      </c>
      <c r="C231" t="s">
        <v>482</v>
      </c>
      <c r="D231" t="s">
        <v>171</v>
      </c>
      <c r="E231" t="s">
        <v>126</v>
      </c>
      <c r="F231" t="s">
        <v>98</v>
      </c>
      <c r="G231" t="s">
        <v>39</v>
      </c>
      <c r="H231" s="5">
        <v>50</v>
      </c>
      <c r="I231" s="5">
        <v>16</v>
      </c>
      <c r="J231" t="str">
        <f t="shared" si="6"/>
        <v>International</v>
      </c>
      <c r="K231" t="str">
        <f t="shared" si="7"/>
        <v>Late</v>
      </c>
    </row>
    <row r="232" spans="1:11" x14ac:dyDescent="0.35">
      <c r="A232">
        <v>10406</v>
      </c>
      <c r="B232">
        <v>1</v>
      </c>
      <c r="C232" t="s">
        <v>482</v>
      </c>
      <c r="D232" t="s">
        <v>171</v>
      </c>
      <c r="E232" t="s">
        <v>161</v>
      </c>
      <c r="F232" t="s">
        <v>43</v>
      </c>
      <c r="G232" t="s">
        <v>34</v>
      </c>
      <c r="H232" s="5">
        <v>10</v>
      </c>
      <c r="I232" s="5">
        <v>6</v>
      </c>
      <c r="J232" t="str">
        <f t="shared" si="6"/>
        <v>International</v>
      </c>
      <c r="K232" t="str">
        <f t="shared" si="7"/>
        <v>OnTime</v>
      </c>
    </row>
    <row r="233" spans="1:11" x14ac:dyDescent="0.35">
      <c r="A233">
        <v>10406</v>
      </c>
      <c r="B233">
        <v>8</v>
      </c>
      <c r="C233" t="s">
        <v>493</v>
      </c>
      <c r="D233" t="s">
        <v>171</v>
      </c>
      <c r="E233" t="s">
        <v>161</v>
      </c>
      <c r="F233" t="s">
        <v>90</v>
      </c>
      <c r="G233" t="s">
        <v>31</v>
      </c>
      <c r="H233" s="5">
        <v>30</v>
      </c>
      <c r="I233" s="5">
        <v>6</v>
      </c>
      <c r="J233" t="str">
        <f t="shared" si="6"/>
        <v>International</v>
      </c>
      <c r="K233" t="str">
        <f t="shared" si="7"/>
        <v>OnTime</v>
      </c>
    </row>
    <row r="234" spans="1:11" x14ac:dyDescent="0.35">
      <c r="A234">
        <v>10406</v>
      </c>
      <c r="B234">
        <v>12</v>
      </c>
      <c r="C234" t="s">
        <v>491</v>
      </c>
      <c r="D234" t="s">
        <v>104</v>
      </c>
      <c r="E234" t="s">
        <v>161</v>
      </c>
      <c r="F234" t="s">
        <v>70</v>
      </c>
      <c r="G234" t="s">
        <v>59</v>
      </c>
      <c r="H234" s="5">
        <v>42</v>
      </c>
      <c r="I234" s="5">
        <v>6</v>
      </c>
      <c r="J234" t="str">
        <f t="shared" si="6"/>
        <v>International</v>
      </c>
      <c r="K234" t="str">
        <f t="shared" si="7"/>
        <v>OnTime</v>
      </c>
    </row>
    <row r="235" spans="1:11" x14ac:dyDescent="0.35">
      <c r="A235">
        <v>10407</v>
      </c>
      <c r="B235">
        <v>5</v>
      </c>
      <c r="C235" t="s">
        <v>481</v>
      </c>
      <c r="D235" t="s">
        <v>216</v>
      </c>
      <c r="E235" t="s">
        <v>104</v>
      </c>
      <c r="F235" t="s">
        <v>92</v>
      </c>
      <c r="G235" t="s">
        <v>24</v>
      </c>
      <c r="H235" s="5">
        <v>30</v>
      </c>
      <c r="I235" s="5">
        <v>23</v>
      </c>
      <c r="J235" t="str">
        <f t="shared" si="6"/>
        <v>International</v>
      </c>
      <c r="K235" t="str">
        <f t="shared" si="7"/>
        <v>Late</v>
      </c>
    </row>
    <row r="236" spans="1:11" x14ac:dyDescent="0.35">
      <c r="A236">
        <v>10409</v>
      </c>
      <c r="B236">
        <v>6</v>
      </c>
      <c r="C236" t="s">
        <v>486</v>
      </c>
      <c r="D236" t="s">
        <v>474</v>
      </c>
      <c r="E236" t="s">
        <v>284</v>
      </c>
      <c r="F236" t="s">
        <v>63</v>
      </c>
      <c r="G236" t="s">
        <v>59</v>
      </c>
      <c r="H236" s="5">
        <v>12</v>
      </c>
      <c r="I236" s="5">
        <v>5</v>
      </c>
      <c r="J236" t="str">
        <f t="shared" si="6"/>
        <v>International</v>
      </c>
      <c r="K236" t="str">
        <f t="shared" si="7"/>
        <v>OnTime</v>
      </c>
    </row>
    <row r="237" spans="1:11" x14ac:dyDescent="0.35">
      <c r="A237">
        <v>10409</v>
      </c>
      <c r="B237">
        <v>8</v>
      </c>
      <c r="C237" t="s">
        <v>493</v>
      </c>
      <c r="D237" t="s">
        <v>171</v>
      </c>
      <c r="E237" t="s">
        <v>284</v>
      </c>
      <c r="F237" t="s">
        <v>90</v>
      </c>
      <c r="G237" t="s">
        <v>31</v>
      </c>
      <c r="H237" s="5">
        <v>12</v>
      </c>
      <c r="I237" s="5">
        <v>5</v>
      </c>
      <c r="J237" t="str">
        <f t="shared" si="6"/>
        <v>International</v>
      </c>
      <c r="K237" t="str">
        <f t="shared" si="7"/>
        <v>OnTime</v>
      </c>
    </row>
    <row r="238" spans="1:11" x14ac:dyDescent="0.35">
      <c r="A238">
        <v>10412</v>
      </c>
      <c r="B238">
        <v>6</v>
      </c>
      <c r="C238" t="s">
        <v>486</v>
      </c>
      <c r="D238" t="s">
        <v>474</v>
      </c>
      <c r="E238" t="s">
        <v>141</v>
      </c>
      <c r="F238" t="s">
        <v>63</v>
      </c>
      <c r="G238" t="s">
        <v>59</v>
      </c>
      <c r="H238" s="5">
        <v>20</v>
      </c>
      <c r="I238" s="5">
        <v>2</v>
      </c>
      <c r="J238" t="str">
        <f t="shared" si="6"/>
        <v>International</v>
      </c>
      <c r="K238" t="str">
        <f t="shared" si="7"/>
        <v>OnTime</v>
      </c>
    </row>
    <row r="239" spans="1:11" x14ac:dyDescent="0.35">
      <c r="A239">
        <v>10413</v>
      </c>
      <c r="B239">
        <v>1</v>
      </c>
      <c r="C239" t="s">
        <v>482</v>
      </c>
      <c r="D239" t="s">
        <v>171</v>
      </c>
      <c r="E239" t="s">
        <v>133</v>
      </c>
      <c r="F239" t="s">
        <v>43</v>
      </c>
      <c r="G239" t="s">
        <v>34</v>
      </c>
      <c r="H239" s="5">
        <v>24</v>
      </c>
      <c r="I239" s="5">
        <v>2</v>
      </c>
      <c r="J239" t="str">
        <f t="shared" si="6"/>
        <v>International</v>
      </c>
      <c r="K239" t="str">
        <f t="shared" si="7"/>
        <v>OnTime</v>
      </c>
    </row>
    <row r="240" spans="1:11" x14ac:dyDescent="0.35">
      <c r="A240">
        <v>10414</v>
      </c>
      <c r="B240">
        <v>8</v>
      </c>
      <c r="C240" t="s">
        <v>493</v>
      </c>
      <c r="D240" t="s">
        <v>171</v>
      </c>
      <c r="E240" t="s">
        <v>161</v>
      </c>
      <c r="F240" t="s">
        <v>71</v>
      </c>
      <c r="G240" t="s">
        <v>31</v>
      </c>
      <c r="H240" s="5">
        <v>18</v>
      </c>
      <c r="I240" s="5">
        <v>3</v>
      </c>
      <c r="J240" t="str">
        <f t="shared" si="6"/>
        <v>International</v>
      </c>
      <c r="K240" t="str">
        <f t="shared" si="7"/>
        <v>OnTime</v>
      </c>
    </row>
    <row r="241" spans="1:11" x14ac:dyDescent="0.35">
      <c r="A241">
        <v>10415</v>
      </c>
      <c r="B241">
        <v>7</v>
      </c>
      <c r="C241" t="s">
        <v>489</v>
      </c>
      <c r="D241" t="s">
        <v>473</v>
      </c>
      <c r="E241" t="s">
        <v>19</v>
      </c>
      <c r="F241" t="s">
        <v>22</v>
      </c>
      <c r="G241" t="s">
        <v>21</v>
      </c>
      <c r="H241" s="5">
        <v>2</v>
      </c>
      <c r="I241" s="5">
        <v>9</v>
      </c>
      <c r="J241" t="str">
        <f t="shared" si="6"/>
        <v>International</v>
      </c>
      <c r="K241" t="str">
        <f t="shared" si="7"/>
        <v>Late</v>
      </c>
    </row>
    <row r="242" spans="1:11" x14ac:dyDescent="0.35">
      <c r="A242">
        <v>10416</v>
      </c>
      <c r="B242">
        <v>8</v>
      </c>
      <c r="C242" t="s">
        <v>493</v>
      </c>
      <c r="D242" t="s">
        <v>171</v>
      </c>
      <c r="E242" t="s">
        <v>141</v>
      </c>
      <c r="F242" t="s">
        <v>71</v>
      </c>
      <c r="G242" t="s">
        <v>31</v>
      </c>
      <c r="H242" s="5">
        <v>20</v>
      </c>
      <c r="I242" s="5">
        <v>11</v>
      </c>
      <c r="J242" t="str">
        <f t="shared" si="6"/>
        <v>International</v>
      </c>
      <c r="K242" t="str">
        <f t="shared" si="7"/>
        <v>Late</v>
      </c>
    </row>
    <row r="243" spans="1:11" x14ac:dyDescent="0.35">
      <c r="A243">
        <v>10417</v>
      </c>
      <c r="B243">
        <v>8</v>
      </c>
      <c r="C243" t="s">
        <v>493</v>
      </c>
      <c r="D243" t="s">
        <v>171</v>
      </c>
      <c r="E243" t="s">
        <v>192</v>
      </c>
      <c r="F243" t="s">
        <v>37</v>
      </c>
      <c r="G243" t="s">
        <v>31</v>
      </c>
      <c r="H243" s="5">
        <v>36</v>
      </c>
      <c r="I243" s="5">
        <v>12</v>
      </c>
      <c r="J243" t="str">
        <f t="shared" si="6"/>
        <v>International</v>
      </c>
      <c r="K243" t="str">
        <f t="shared" si="7"/>
        <v>Late</v>
      </c>
    </row>
    <row r="244" spans="1:11" x14ac:dyDescent="0.35">
      <c r="A244">
        <v>10417</v>
      </c>
      <c r="B244">
        <v>12</v>
      </c>
      <c r="C244" t="s">
        <v>491</v>
      </c>
      <c r="D244" t="s">
        <v>104</v>
      </c>
      <c r="E244" t="s">
        <v>192</v>
      </c>
      <c r="F244" t="s">
        <v>107</v>
      </c>
      <c r="G244" t="s">
        <v>39</v>
      </c>
      <c r="H244" s="5">
        <v>35</v>
      </c>
      <c r="I244" s="5">
        <v>12</v>
      </c>
      <c r="J244" t="str">
        <f t="shared" si="6"/>
        <v>International</v>
      </c>
      <c r="K244" t="str">
        <f t="shared" si="7"/>
        <v>Late</v>
      </c>
    </row>
    <row r="245" spans="1:11" x14ac:dyDescent="0.35">
      <c r="A245">
        <v>10418</v>
      </c>
      <c r="B245">
        <v>1</v>
      </c>
      <c r="C245" t="s">
        <v>482</v>
      </c>
      <c r="D245" t="s">
        <v>171</v>
      </c>
      <c r="E245" t="s">
        <v>104</v>
      </c>
      <c r="F245" t="s">
        <v>33</v>
      </c>
      <c r="G245" t="s">
        <v>34</v>
      </c>
      <c r="H245" s="5">
        <v>60</v>
      </c>
      <c r="I245" s="5">
        <v>7</v>
      </c>
      <c r="J245" t="str">
        <f t="shared" si="6"/>
        <v>International</v>
      </c>
      <c r="K245" t="str">
        <f t="shared" si="7"/>
        <v>OnTime</v>
      </c>
    </row>
    <row r="246" spans="1:11" x14ac:dyDescent="0.35">
      <c r="A246">
        <v>10418</v>
      </c>
      <c r="B246">
        <v>4</v>
      </c>
      <c r="C246" t="s">
        <v>494</v>
      </c>
      <c r="D246" t="s">
        <v>474</v>
      </c>
      <c r="E246" t="s">
        <v>104</v>
      </c>
      <c r="F246" t="s">
        <v>94</v>
      </c>
      <c r="G246" t="s">
        <v>59</v>
      </c>
      <c r="H246" s="5">
        <v>15</v>
      </c>
      <c r="I246" s="5">
        <v>7</v>
      </c>
      <c r="J246" t="str">
        <f t="shared" si="6"/>
        <v>International</v>
      </c>
      <c r="K246" t="str">
        <f t="shared" si="7"/>
        <v>OnTime</v>
      </c>
    </row>
    <row r="247" spans="1:11" x14ac:dyDescent="0.35">
      <c r="A247">
        <v>10420</v>
      </c>
      <c r="B247">
        <v>4</v>
      </c>
      <c r="C247" t="s">
        <v>494</v>
      </c>
      <c r="D247" t="s">
        <v>474</v>
      </c>
      <c r="E247" t="s">
        <v>161</v>
      </c>
      <c r="F247" t="s">
        <v>108</v>
      </c>
      <c r="G247" t="s">
        <v>21</v>
      </c>
      <c r="H247" s="5">
        <v>20</v>
      </c>
      <c r="I247" s="5">
        <v>6</v>
      </c>
      <c r="J247" t="str">
        <f t="shared" si="6"/>
        <v>International</v>
      </c>
      <c r="K247" t="str">
        <f t="shared" si="7"/>
        <v>OnTime</v>
      </c>
    </row>
    <row r="248" spans="1:11" x14ac:dyDescent="0.35">
      <c r="A248">
        <v>10420</v>
      </c>
      <c r="B248">
        <v>6</v>
      </c>
      <c r="C248" t="s">
        <v>486</v>
      </c>
      <c r="D248" t="s">
        <v>474</v>
      </c>
      <c r="E248" t="s">
        <v>161</v>
      </c>
      <c r="F248" t="s">
        <v>56</v>
      </c>
      <c r="G248" t="s">
        <v>36</v>
      </c>
      <c r="H248" s="5">
        <v>2</v>
      </c>
      <c r="I248" s="5">
        <v>6</v>
      </c>
      <c r="J248" t="str">
        <f t="shared" si="6"/>
        <v>International</v>
      </c>
      <c r="K248" t="str">
        <f t="shared" si="7"/>
        <v>OnTime</v>
      </c>
    </row>
    <row r="249" spans="1:11" x14ac:dyDescent="0.35">
      <c r="A249">
        <v>10420</v>
      </c>
      <c r="B249">
        <v>7</v>
      </c>
      <c r="C249" t="s">
        <v>489</v>
      </c>
      <c r="D249" t="s">
        <v>473</v>
      </c>
      <c r="E249" t="s">
        <v>161</v>
      </c>
      <c r="F249" t="s">
        <v>96</v>
      </c>
      <c r="G249" t="s">
        <v>34</v>
      </c>
      <c r="H249" s="5">
        <v>8</v>
      </c>
      <c r="I249" s="5">
        <v>6</v>
      </c>
      <c r="J249" t="str">
        <f t="shared" si="6"/>
        <v>International</v>
      </c>
      <c r="K249" t="str">
        <f t="shared" si="7"/>
        <v>OnTime</v>
      </c>
    </row>
    <row r="250" spans="1:11" x14ac:dyDescent="0.35">
      <c r="A250">
        <v>10421</v>
      </c>
      <c r="B250">
        <v>8</v>
      </c>
      <c r="C250" t="s">
        <v>493</v>
      </c>
      <c r="D250" t="s">
        <v>171</v>
      </c>
      <c r="E250" t="s">
        <v>161</v>
      </c>
      <c r="F250" t="s">
        <v>71</v>
      </c>
      <c r="G250" t="s">
        <v>31</v>
      </c>
      <c r="H250" s="5">
        <v>4</v>
      </c>
      <c r="I250" s="5">
        <v>6</v>
      </c>
      <c r="J250" t="str">
        <f t="shared" si="6"/>
        <v>International</v>
      </c>
      <c r="K250" t="str">
        <f t="shared" si="7"/>
        <v>OnTime</v>
      </c>
    </row>
    <row r="251" spans="1:11" x14ac:dyDescent="0.35">
      <c r="A251">
        <v>10421</v>
      </c>
      <c r="B251">
        <v>11</v>
      </c>
      <c r="C251" t="s">
        <v>485</v>
      </c>
      <c r="D251" t="s">
        <v>104</v>
      </c>
      <c r="E251" t="s">
        <v>161</v>
      </c>
      <c r="F251" t="s">
        <v>41</v>
      </c>
      <c r="G251" t="s">
        <v>31</v>
      </c>
      <c r="H251" s="5">
        <v>30</v>
      </c>
      <c r="I251" s="5">
        <v>6</v>
      </c>
      <c r="J251" t="str">
        <f t="shared" si="6"/>
        <v>International</v>
      </c>
      <c r="K251" t="str">
        <f t="shared" si="7"/>
        <v>OnTime</v>
      </c>
    </row>
    <row r="252" spans="1:11" x14ac:dyDescent="0.35">
      <c r="A252">
        <v>10421</v>
      </c>
      <c r="B252">
        <v>12</v>
      </c>
      <c r="C252" t="s">
        <v>491</v>
      </c>
      <c r="D252" t="s">
        <v>104</v>
      </c>
      <c r="E252" t="s">
        <v>161</v>
      </c>
      <c r="F252" t="s">
        <v>107</v>
      </c>
      <c r="G252" t="s">
        <v>39</v>
      </c>
      <c r="H252" s="5">
        <v>10</v>
      </c>
      <c r="I252" s="5">
        <v>6</v>
      </c>
      <c r="J252" t="str">
        <f t="shared" si="6"/>
        <v>International</v>
      </c>
      <c r="K252" t="str">
        <f t="shared" si="7"/>
        <v>OnTime</v>
      </c>
    </row>
    <row r="253" spans="1:11" x14ac:dyDescent="0.35">
      <c r="A253">
        <v>10422</v>
      </c>
      <c r="B253">
        <v>11</v>
      </c>
      <c r="C253" t="s">
        <v>485</v>
      </c>
      <c r="D253" t="s">
        <v>104</v>
      </c>
      <c r="E253" t="s">
        <v>181</v>
      </c>
      <c r="F253" t="s">
        <v>41</v>
      </c>
      <c r="G253" t="s">
        <v>31</v>
      </c>
      <c r="H253" s="5">
        <v>2</v>
      </c>
      <c r="I253" s="5">
        <v>9</v>
      </c>
      <c r="J253" t="str">
        <f t="shared" si="6"/>
        <v>International</v>
      </c>
      <c r="K253" t="str">
        <f t="shared" si="7"/>
        <v>Late</v>
      </c>
    </row>
    <row r="254" spans="1:11" x14ac:dyDescent="0.35">
      <c r="A254">
        <v>10424</v>
      </c>
      <c r="B254">
        <v>8</v>
      </c>
      <c r="C254" t="s">
        <v>493</v>
      </c>
      <c r="D254" t="s">
        <v>171</v>
      </c>
      <c r="E254" t="s">
        <v>148</v>
      </c>
      <c r="F254" t="s">
        <v>37</v>
      </c>
      <c r="G254" t="s">
        <v>31</v>
      </c>
      <c r="H254" s="5">
        <v>30</v>
      </c>
      <c r="I254" s="5">
        <v>4</v>
      </c>
      <c r="J254" t="str">
        <f t="shared" si="6"/>
        <v>International</v>
      </c>
      <c r="K254" t="str">
        <f t="shared" si="7"/>
        <v>OnTime</v>
      </c>
    </row>
    <row r="255" spans="1:11" x14ac:dyDescent="0.35">
      <c r="A255">
        <v>10426</v>
      </c>
      <c r="B255">
        <v>12</v>
      </c>
      <c r="C255" t="s">
        <v>491</v>
      </c>
      <c r="D255" t="s">
        <v>104</v>
      </c>
      <c r="E255" t="s">
        <v>216</v>
      </c>
      <c r="F255" t="s">
        <v>53</v>
      </c>
      <c r="G255" t="s">
        <v>27</v>
      </c>
      <c r="H255" s="5">
        <v>7</v>
      </c>
      <c r="I255" s="5">
        <v>10</v>
      </c>
      <c r="J255" t="str">
        <f t="shared" si="6"/>
        <v>International</v>
      </c>
      <c r="K255" t="str">
        <f t="shared" si="7"/>
        <v>Late</v>
      </c>
    </row>
    <row r="256" spans="1:11" x14ac:dyDescent="0.35">
      <c r="A256">
        <v>10427</v>
      </c>
      <c r="B256">
        <v>6</v>
      </c>
      <c r="C256" t="s">
        <v>486</v>
      </c>
      <c r="D256" t="s">
        <v>474</v>
      </c>
      <c r="E256" t="s">
        <v>84</v>
      </c>
      <c r="F256" t="s">
        <v>63</v>
      </c>
      <c r="G256" t="s">
        <v>59</v>
      </c>
      <c r="H256" s="5">
        <v>35</v>
      </c>
      <c r="I256" s="5">
        <v>35</v>
      </c>
      <c r="J256" t="str">
        <f t="shared" si="6"/>
        <v>International</v>
      </c>
      <c r="K256" t="str">
        <f t="shared" si="7"/>
        <v>Late</v>
      </c>
    </row>
    <row r="257" spans="1:11" x14ac:dyDescent="0.35">
      <c r="A257">
        <v>10429</v>
      </c>
      <c r="B257">
        <v>7</v>
      </c>
      <c r="C257" t="s">
        <v>489</v>
      </c>
      <c r="D257" t="s">
        <v>473</v>
      </c>
      <c r="E257" t="s">
        <v>113</v>
      </c>
      <c r="F257" t="s">
        <v>38</v>
      </c>
      <c r="G257" t="s">
        <v>39</v>
      </c>
      <c r="H257" s="5">
        <v>35</v>
      </c>
      <c r="I257" s="5">
        <v>9</v>
      </c>
      <c r="J257" t="str">
        <f t="shared" si="6"/>
        <v>International</v>
      </c>
      <c r="K257" t="str">
        <f t="shared" si="7"/>
        <v>Late</v>
      </c>
    </row>
    <row r="258" spans="1:11" x14ac:dyDescent="0.35">
      <c r="A258">
        <v>10430</v>
      </c>
      <c r="B258">
        <v>7</v>
      </c>
      <c r="C258" t="s">
        <v>489</v>
      </c>
      <c r="D258" t="s">
        <v>473</v>
      </c>
      <c r="E258" t="s">
        <v>84</v>
      </c>
      <c r="F258" t="s">
        <v>22</v>
      </c>
      <c r="G258" t="s">
        <v>21</v>
      </c>
      <c r="H258" s="5">
        <v>45</v>
      </c>
      <c r="I258" s="5">
        <v>4</v>
      </c>
      <c r="J258" t="str">
        <f t="shared" si="6"/>
        <v>International</v>
      </c>
      <c r="K258" t="str">
        <f t="shared" si="7"/>
        <v>OnTime</v>
      </c>
    </row>
    <row r="259" spans="1:11" x14ac:dyDescent="0.35">
      <c r="A259">
        <v>10430</v>
      </c>
      <c r="B259">
        <v>8</v>
      </c>
      <c r="C259" t="s">
        <v>493</v>
      </c>
      <c r="D259" t="s">
        <v>171</v>
      </c>
      <c r="E259" t="s">
        <v>84</v>
      </c>
      <c r="F259" t="s">
        <v>90</v>
      </c>
      <c r="G259" t="s">
        <v>31</v>
      </c>
      <c r="H259" s="5">
        <v>50</v>
      </c>
      <c r="I259" s="5">
        <v>4</v>
      </c>
      <c r="J259" t="str">
        <f t="shared" si="6"/>
        <v>International</v>
      </c>
      <c r="K259" t="str">
        <f t="shared" si="7"/>
        <v>OnTime</v>
      </c>
    </row>
    <row r="260" spans="1:11" x14ac:dyDescent="0.35">
      <c r="A260">
        <v>10431</v>
      </c>
      <c r="B260">
        <v>7</v>
      </c>
      <c r="C260" t="s">
        <v>489</v>
      </c>
      <c r="D260" t="s">
        <v>473</v>
      </c>
      <c r="E260" t="s">
        <v>148</v>
      </c>
      <c r="F260" t="s">
        <v>22</v>
      </c>
      <c r="G260" t="s">
        <v>21</v>
      </c>
      <c r="H260" s="5">
        <v>50</v>
      </c>
      <c r="I260" s="5">
        <v>8</v>
      </c>
      <c r="J260" t="str">
        <f t="shared" si="6"/>
        <v>International</v>
      </c>
      <c r="K260" t="str">
        <f t="shared" si="7"/>
        <v>OnTime</v>
      </c>
    </row>
    <row r="261" spans="1:11" x14ac:dyDescent="0.35">
      <c r="A261">
        <v>10432</v>
      </c>
      <c r="B261">
        <v>11</v>
      </c>
      <c r="C261" t="s">
        <v>485</v>
      </c>
      <c r="D261" t="s">
        <v>104</v>
      </c>
      <c r="E261" t="s">
        <v>19</v>
      </c>
      <c r="F261" t="s">
        <v>41</v>
      </c>
      <c r="G261" t="s">
        <v>31</v>
      </c>
      <c r="H261" s="5">
        <v>10</v>
      </c>
      <c r="I261" s="5">
        <v>7</v>
      </c>
      <c r="J261" t="str">
        <f t="shared" si="6"/>
        <v>International</v>
      </c>
      <c r="K261" t="str">
        <f t="shared" si="7"/>
        <v>OnTime</v>
      </c>
    </row>
    <row r="262" spans="1:11" x14ac:dyDescent="0.35">
      <c r="A262">
        <v>10434</v>
      </c>
      <c r="B262">
        <v>5</v>
      </c>
      <c r="C262" t="s">
        <v>481</v>
      </c>
      <c r="D262" t="s">
        <v>216</v>
      </c>
      <c r="E262" t="s">
        <v>118</v>
      </c>
      <c r="F262" t="s">
        <v>92</v>
      </c>
      <c r="G262" t="s">
        <v>24</v>
      </c>
      <c r="H262" s="5">
        <v>6</v>
      </c>
      <c r="I262" s="5">
        <v>10</v>
      </c>
      <c r="J262" t="str">
        <f t="shared" si="6"/>
        <v>International</v>
      </c>
      <c r="K262" t="str">
        <f t="shared" si="7"/>
        <v>Late</v>
      </c>
    </row>
    <row r="263" spans="1:11" x14ac:dyDescent="0.35">
      <c r="A263">
        <v>10435</v>
      </c>
      <c r="B263">
        <v>1</v>
      </c>
      <c r="C263" t="s">
        <v>482</v>
      </c>
      <c r="D263" t="s">
        <v>171</v>
      </c>
      <c r="E263" t="s">
        <v>171</v>
      </c>
      <c r="F263" t="s">
        <v>33</v>
      </c>
      <c r="G263" t="s">
        <v>34</v>
      </c>
      <c r="H263" s="5">
        <v>10</v>
      </c>
      <c r="I263" s="5">
        <v>3</v>
      </c>
      <c r="J263" t="str">
        <f t="shared" si="6"/>
        <v>Domestic</v>
      </c>
      <c r="K263" t="str">
        <f t="shared" si="7"/>
        <v>OnTime</v>
      </c>
    </row>
    <row r="264" spans="1:11" x14ac:dyDescent="0.35">
      <c r="A264">
        <v>10435</v>
      </c>
      <c r="B264">
        <v>9</v>
      </c>
      <c r="C264" t="s">
        <v>490</v>
      </c>
      <c r="D264" t="s">
        <v>475</v>
      </c>
      <c r="E264" t="s">
        <v>171</v>
      </c>
      <c r="F264" t="s">
        <v>65</v>
      </c>
      <c r="G264" t="s">
        <v>27</v>
      </c>
      <c r="H264" s="5">
        <v>12</v>
      </c>
      <c r="I264" s="5">
        <v>3</v>
      </c>
      <c r="J264" t="str">
        <f t="shared" si="6"/>
        <v>International</v>
      </c>
      <c r="K264" t="str">
        <f t="shared" si="7"/>
        <v>OnTime</v>
      </c>
    </row>
    <row r="265" spans="1:11" x14ac:dyDescent="0.35">
      <c r="A265">
        <v>10436</v>
      </c>
      <c r="B265">
        <v>12</v>
      </c>
      <c r="C265" t="s">
        <v>491</v>
      </c>
      <c r="D265" t="s">
        <v>104</v>
      </c>
      <c r="E265" t="s">
        <v>133</v>
      </c>
      <c r="F265" t="s">
        <v>53</v>
      </c>
      <c r="G265" t="s">
        <v>27</v>
      </c>
      <c r="H265" s="5">
        <v>30</v>
      </c>
      <c r="I265" s="5">
        <v>6</v>
      </c>
      <c r="J265" t="str">
        <f t="shared" si="6"/>
        <v>International</v>
      </c>
      <c r="K265" t="str">
        <f t="shared" si="7"/>
        <v>OnTime</v>
      </c>
    </row>
    <row r="266" spans="1:11" x14ac:dyDescent="0.35">
      <c r="A266">
        <v>10436</v>
      </c>
      <c r="B266">
        <v>12</v>
      </c>
      <c r="C266" t="s">
        <v>491</v>
      </c>
      <c r="D266" t="s">
        <v>104</v>
      </c>
      <c r="E266" t="s">
        <v>133</v>
      </c>
      <c r="F266" t="s">
        <v>54</v>
      </c>
      <c r="G266" t="s">
        <v>34</v>
      </c>
      <c r="H266" s="5">
        <v>24</v>
      </c>
      <c r="I266" s="5">
        <v>6</v>
      </c>
      <c r="J266" t="str">
        <f t="shared" si="6"/>
        <v>International</v>
      </c>
      <c r="K266" t="str">
        <f t="shared" si="7"/>
        <v>OnTime</v>
      </c>
    </row>
    <row r="267" spans="1:11" x14ac:dyDescent="0.35">
      <c r="A267">
        <v>10438</v>
      </c>
      <c r="B267">
        <v>8</v>
      </c>
      <c r="C267" t="s">
        <v>493</v>
      </c>
      <c r="D267" t="s">
        <v>171</v>
      </c>
      <c r="E267" t="s">
        <v>104</v>
      </c>
      <c r="F267" t="s">
        <v>71</v>
      </c>
      <c r="G267" t="s">
        <v>31</v>
      </c>
      <c r="H267" s="5">
        <v>15</v>
      </c>
      <c r="I267" s="5">
        <v>8</v>
      </c>
      <c r="J267" t="str">
        <f t="shared" si="6"/>
        <v>International</v>
      </c>
      <c r="K267" t="str">
        <f t="shared" si="7"/>
        <v>OnTime</v>
      </c>
    </row>
    <row r="268" spans="1:11" x14ac:dyDescent="0.35">
      <c r="A268">
        <v>10439</v>
      </c>
      <c r="B268">
        <v>4</v>
      </c>
      <c r="C268" t="s">
        <v>494</v>
      </c>
      <c r="D268" t="s">
        <v>474</v>
      </c>
      <c r="E268" t="s">
        <v>148</v>
      </c>
      <c r="F268" t="s">
        <v>94</v>
      </c>
      <c r="G268" t="s">
        <v>59</v>
      </c>
      <c r="H268" s="5">
        <v>30</v>
      </c>
      <c r="I268" s="5">
        <v>3</v>
      </c>
      <c r="J268" t="str">
        <f t="shared" si="6"/>
        <v>International</v>
      </c>
      <c r="K268" t="str">
        <f t="shared" si="7"/>
        <v>OnTime</v>
      </c>
    </row>
    <row r="269" spans="1:11" x14ac:dyDescent="0.35">
      <c r="A269">
        <v>10439</v>
      </c>
      <c r="B269">
        <v>5</v>
      </c>
      <c r="C269" t="s">
        <v>481</v>
      </c>
      <c r="D269" t="s">
        <v>216</v>
      </c>
      <c r="E269" t="s">
        <v>148</v>
      </c>
      <c r="F269" t="s">
        <v>28</v>
      </c>
      <c r="G269" t="s">
        <v>24</v>
      </c>
      <c r="H269" s="5">
        <v>15</v>
      </c>
      <c r="I269" s="5">
        <v>3</v>
      </c>
      <c r="J269" t="str">
        <f t="shared" si="6"/>
        <v>International</v>
      </c>
      <c r="K269" t="str">
        <f t="shared" si="7"/>
        <v>OnTime</v>
      </c>
    </row>
    <row r="270" spans="1:11" x14ac:dyDescent="0.35">
      <c r="A270">
        <v>10439</v>
      </c>
      <c r="B270">
        <v>7</v>
      </c>
      <c r="C270" t="s">
        <v>489</v>
      </c>
      <c r="D270" t="s">
        <v>473</v>
      </c>
      <c r="E270" t="s">
        <v>148</v>
      </c>
      <c r="F270" t="s">
        <v>46</v>
      </c>
      <c r="G270" t="s">
        <v>31</v>
      </c>
      <c r="H270" s="5">
        <v>16</v>
      </c>
      <c r="I270" s="5">
        <v>3</v>
      </c>
      <c r="J270" t="str">
        <f t="shared" si="6"/>
        <v>International</v>
      </c>
      <c r="K270" t="str">
        <f t="shared" si="7"/>
        <v>OnTime</v>
      </c>
    </row>
    <row r="271" spans="1:11" x14ac:dyDescent="0.35">
      <c r="A271">
        <v>10439</v>
      </c>
      <c r="B271">
        <v>12</v>
      </c>
      <c r="C271" t="s">
        <v>491</v>
      </c>
      <c r="D271" t="s">
        <v>104</v>
      </c>
      <c r="E271" t="s">
        <v>148</v>
      </c>
      <c r="F271" t="s">
        <v>53</v>
      </c>
      <c r="G271" t="s">
        <v>27</v>
      </c>
      <c r="H271" s="5">
        <v>6</v>
      </c>
      <c r="I271" s="5">
        <v>3</v>
      </c>
      <c r="J271" t="str">
        <f t="shared" si="6"/>
        <v>International</v>
      </c>
      <c r="K271" t="str">
        <f t="shared" si="7"/>
        <v>OnTime</v>
      </c>
    </row>
    <row r="272" spans="1:11" x14ac:dyDescent="0.35">
      <c r="A272">
        <v>10440</v>
      </c>
      <c r="B272">
        <v>1</v>
      </c>
      <c r="C272" t="s">
        <v>482</v>
      </c>
      <c r="D272" t="s">
        <v>171</v>
      </c>
      <c r="E272" t="s">
        <v>19</v>
      </c>
      <c r="F272" t="s">
        <v>33</v>
      </c>
      <c r="G272" t="s">
        <v>34</v>
      </c>
      <c r="H272" s="5">
        <v>45</v>
      </c>
      <c r="I272" s="5">
        <v>18</v>
      </c>
      <c r="J272" t="str">
        <f t="shared" si="6"/>
        <v>International</v>
      </c>
      <c r="K272" t="str">
        <f t="shared" si="7"/>
        <v>Late</v>
      </c>
    </row>
    <row r="273" spans="1:11" x14ac:dyDescent="0.35">
      <c r="A273">
        <v>10440</v>
      </c>
      <c r="B273">
        <v>7</v>
      </c>
      <c r="C273" t="s">
        <v>489</v>
      </c>
      <c r="D273" t="s">
        <v>473</v>
      </c>
      <c r="E273" t="s">
        <v>19</v>
      </c>
      <c r="F273" t="s">
        <v>46</v>
      </c>
      <c r="G273" t="s">
        <v>31</v>
      </c>
      <c r="H273" s="5">
        <v>49</v>
      </c>
      <c r="I273" s="5">
        <v>18</v>
      </c>
      <c r="J273" t="str">
        <f t="shared" si="6"/>
        <v>International</v>
      </c>
      <c r="K273" t="str">
        <f t="shared" si="7"/>
        <v>Late</v>
      </c>
    </row>
    <row r="274" spans="1:11" x14ac:dyDescent="0.35">
      <c r="A274">
        <v>10440</v>
      </c>
      <c r="B274">
        <v>12</v>
      </c>
      <c r="C274" t="s">
        <v>491</v>
      </c>
      <c r="D274" t="s">
        <v>104</v>
      </c>
      <c r="E274" t="s">
        <v>19</v>
      </c>
      <c r="F274" t="s">
        <v>20</v>
      </c>
      <c r="G274" t="s">
        <v>21</v>
      </c>
      <c r="H274" s="5">
        <v>24</v>
      </c>
      <c r="I274" s="5">
        <v>18</v>
      </c>
      <c r="J274" t="str">
        <f t="shared" si="6"/>
        <v>International</v>
      </c>
      <c r="K274" t="str">
        <f t="shared" si="7"/>
        <v>Late</v>
      </c>
    </row>
    <row r="275" spans="1:11" x14ac:dyDescent="0.35">
      <c r="A275">
        <v>10441</v>
      </c>
      <c r="B275">
        <v>11</v>
      </c>
      <c r="C275" t="s">
        <v>485</v>
      </c>
      <c r="D275" t="s">
        <v>104</v>
      </c>
      <c r="E275" t="s">
        <v>19</v>
      </c>
      <c r="F275" t="s">
        <v>89</v>
      </c>
      <c r="G275" t="s">
        <v>31</v>
      </c>
      <c r="H275" s="5">
        <v>50</v>
      </c>
      <c r="I275" s="5">
        <v>32</v>
      </c>
      <c r="J275" t="str">
        <f t="shared" si="6"/>
        <v>International</v>
      </c>
      <c r="K275" t="str">
        <f t="shared" si="7"/>
        <v>Late</v>
      </c>
    </row>
    <row r="276" spans="1:11" x14ac:dyDescent="0.35">
      <c r="A276">
        <v>10442</v>
      </c>
      <c r="B276">
        <v>2</v>
      </c>
      <c r="C276" t="s">
        <v>487</v>
      </c>
      <c r="D276" t="s">
        <v>19</v>
      </c>
      <c r="E276" t="s">
        <v>84</v>
      </c>
      <c r="F276" t="s">
        <v>93</v>
      </c>
      <c r="G276" t="s">
        <v>39</v>
      </c>
      <c r="H276" s="5">
        <v>60</v>
      </c>
      <c r="I276" s="5">
        <v>7</v>
      </c>
      <c r="J276" t="str">
        <f t="shared" si="6"/>
        <v>International</v>
      </c>
      <c r="K276" t="str">
        <f t="shared" si="7"/>
        <v>OnTime</v>
      </c>
    </row>
    <row r="277" spans="1:11" x14ac:dyDescent="0.35">
      <c r="A277">
        <v>10442</v>
      </c>
      <c r="B277">
        <v>5</v>
      </c>
      <c r="C277" t="s">
        <v>481</v>
      </c>
      <c r="D277" t="s">
        <v>216</v>
      </c>
      <c r="E277" t="s">
        <v>84</v>
      </c>
      <c r="F277" t="s">
        <v>92</v>
      </c>
      <c r="G277" t="s">
        <v>24</v>
      </c>
      <c r="H277" s="5">
        <v>30</v>
      </c>
      <c r="I277" s="5">
        <v>7</v>
      </c>
      <c r="J277" t="str">
        <f t="shared" si="6"/>
        <v>International</v>
      </c>
      <c r="K277" t="str">
        <f t="shared" si="7"/>
        <v>OnTime</v>
      </c>
    </row>
    <row r="278" spans="1:11" x14ac:dyDescent="0.35">
      <c r="A278">
        <v>10443</v>
      </c>
      <c r="B278">
        <v>5</v>
      </c>
      <c r="C278" t="s">
        <v>481</v>
      </c>
      <c r="D278" t="s">
        <v>216</v>
      </c>
      <c r="E278" t="s">
        <v>181</v>
      </c>
      <c r="F278" t="s">
        <v>92</v>
      </c>
      <c r="G278" t="s">
        <v>24</v>
      </c>
      <c r="H278" s="5">
        <v>6</v>
      </c>
      <c r="I278" s="5">
        <v>2</v>
      </c>
      <c r="J278" t="str">
        <f t="shared" si="6"/>
        <v>International</v>
      </c>
      <c r="K278" t="str">
        <f t="shared" si="7"/>
        <v>OnTime</v>
      </c>
    </row>
    <row r="279" spans="1:11" x14ac:dyDescent="0.35">
      <c r="A279">
        <v>10443</v>
      </c>
      <c r="B279">
        <v>12</v>
      </c>
      <c r="C279" t="s">
        <v>491</v>
      </c>
      <c r="D279" t="s">
        <v>104</v>
      </c>
      <c r="E279" t="s">
        <v>181</v>
      </c>
      <c r="F279" t="s">
        <v>70</v>
      </c>
      <c r="G279" t="s">
        <v>59</v>
      </c>
      <c r="H279" s="5">
        <v>12</v>
      </c>
      <c r="I279" s="5">
        <v>2</v>
      </c>
      <c r="J279" t="str">
        <f t="shared" si="6"/>
        <v>International</v>
      </c>
      <c r="K279" t="str">
        <f t="shared" si="7"/>
        <v>OnTime</v>
      </c>
    </row>
    <row r="280" spans="1:11" x14ac:dyDescent="0.35">
      <c r="A280">
        <v>10444</v>
      </c>
      <c r="B280">
        <v>7</v>
      </c>
      <c r="C280" t="s">
        <v>489</v>
      </c>
      <c r="D280" t="s">
        <v>473</v>
      </c>
      <c r="E280" t="s">
        <v>118</v>
      </c>
      <c r="F280" t="s">
        <v>22</v>
      </c>
      <c r="G280" t="s">
        <v>21</v>
      </c>
      <c r="H280" s="5">
        <v>10</v>
      </c>
      <c r="I280" s="5">
        <v>9</v>
      </c>
      <c r="J280" t="str">
        <f t="shared" si="6"/>
        <v>International</v>
      </c>
      <c r="K280" t="str">
        <f t="shared" si="7"/>
        <v>Late</v>
      </c>
    </row>
    <row r="281" spans="1:11" x14ac:dyDescent="0.35">
      <c r="A281">
        <v>10444</v>
      </c>
      <c r="B281">
        <v>11</v>
      </c>
      <c r="C281" t="s">
        <v>485</v>
      </c>
      <c r="D281" t="s">
        <v>104</v>
      </c>
      <c r="E281" t="s">
        <v>118</v>
      </c>
      <c r="F281" t="s">
        <v>41</v>
      </c>
      <c r="G281" t="s">
        <v>31</v>
      </c>
      <c r="H281" s="5">
        <v>15</v>
      </c>
      <c r="I281" s="5">
        <v>9</v>
      </c>
      <c r="J281" t="str">
        <f t="shared" si="6"/>
        <v>International</v>
      </c>
      <c r="K281" t="str">
        <f t="shared" si="7"/>
        <v>Late</v>
      </c>
    </row>
    <row r="282" spans="1:11" x14ac:dyDescent="0.35">
      <c r="A282">
        <v>10446</v>
      </c>
      <c r="B282">
        <v>8</v>
      </c>
      <c r="C282" t="s">
        <v>493</v>
      </c>
      <c r="D282" t="s">
        <v>171</v>
      </c>
      <c r="E282" t="s">
        <v>104</v>
      </c>
      <c r="F282" t="s">
        <v>71</v>
      </c>
      <c r="G282" t="s">
        <v>31</v>
      </c>
      <c r="H282" s="5">
        <v>12</v>
      </c>
      <c r="I282" s="5">
        <v>5</v>
      </c>
      <c r="J282" t="str">
        <f t="shared" si="6"/>
        <v>International</v>
      </c>
      <c r="K282" t="str">
        <f t="shared" si="7"/>
        <v>OnTime</v>
      </c>
    </row>
    <row r="283" spans="1:11" x14ac:dyDescent="0.35">
      <c r="A283">
        <v>10446</v>
      </c>
      <c r="B283">
        <v>10</v>
      </c>
      <c r="C283" t="s">
        <v>492</v>
      </c>
      <c r="D283" t="s">
        <v>161</v>
      </c>
      <c r="E283" t="s">
        <v>104</v>
      </c>
      <c r="F283" t="s">
        <v>77</v>
      </c>
      <c r="G283" t="s">
        <v>34</v>
      </c>
      <c r="H283" s="5">
        <v>20</v>
      </c>
      <c r="I283" s="5">
        <v>5</v>
      </c>
      <c r="J283" t="str">
        <f t="shared" si="6"/>
        <v>International</v>
      </c>
      <c r="K283" t="str">
        <f t="shared" si="7"/>
        <v>OnTime</v>
      </c>
    </row>
    <row r="284" spans="1:11" x14ac:dyDescent="0.35">
      <c r="A284">
        <v>10447</v>
      </c>
      <c r="B284">
        <v>2</v>
      </c>
      <c r="C284" t="s">
        <v>487</v>
      </c>
      <c r="D284" t="s">
        <v>19</v>
      </c>
      <c r="E284" t="s">
        <v>161</v>
      </c>
      <c r="F284" t="s">
        <v>88</v>
      </c>
      <c r="G284" t="s">
        <v>39</v>
      </c>
      <c r="H284" s="5">
        <v>35</v>
      </c>
      <c r="I284" s="5">
        <v>21</v>
      </c>
      <c r="J284" t="str">
        <f t="shared" si="6"/>
        <v>International</v>
      </c>
      <c r="K284" t="str">
        <f t="shared" si="7"/>
        <v>Late</v>
      </c>
    </row>
    <row r="285" spans="1:11" x14ac:dyDescent="0.35">
      <c r="A285">
        <v>10447</v>
      </c>
      <c r="B285">
        <v>8</v>
      </c>
      <c r="C285" t="s">
        <v>493</v>
      </c>
      <c r="D285" t="s">
        <v>171</v>
      </c>
      <c r="E285" t="s">
        <v>161</v>
      </c>
      <c r="F285" t="s">
        <v>71</v>
      </c>
      <c r="G285" t="s">
        <v>31</v>
      </c>
      <c r="H285" s="5">
        <v>40</v>
      </c>
      <c r="I285" s="5">
        <v>21</v>
      </c>
      <c r="J285" t="str">
        <f t="shared" ref="J285:J348" si="8">IF(D285=E285, "Domestic", "International")</f>
        <v>International</v>
      </c>
      <c r="K285" t="str">
        <f t="shared" ref="K285:K348" si="9">IF(J285="Domestic", IF(I285&lt;=5, "OnTime", "Late"), IF(I285&lt;=8, "OnTime", "Late"))</f>
        <v>Late</v>
      </c>
    </row>
    <row r="286" spans="1:11" x14ac:dyDescent="0.35">
      <c r="A286">
        <v>10448</v>
      </c>
      <c r="B286">
        <v>11</v>
      </c>
      <c r="C286" t="s">
        <v>485</v>
      </c>
      <c r="D286" t="s">
        <v>104</v>
      </c>
      <c r="E286" t="s">
        <v>284</v>
      </c>
      <c r="F286" t="s">
        <v>41</v>
      </c>
      <c r="G286" t="s">
        <v>31</v>
      </c>
      <c r="H286" s="5">
        <v>6</v>
      </c>
      <c r="I286" s="5">
        <v>7</v>
      </c>
      <c r="J286" t="str">
        <f t="shared" si="8"/>
        <v>International</v>
      </c>
      <c r="K286" t="str">
        <f t="shared" si="9"/>
        <v>OnTime</v>
      </c>
    </row>
    <row r="287" spans="1:11" x14ac:dyDescent="0.35">
      <c r="A287">
        <v>10449</v>
      </c>
      <c r="B287">
        <v>4</v>
      </c>
      <c r="C287" t="s">
        <v>494</v>
      </c>
      <c r="D287" t="s">
        <v>474</v>
      </c>
      <c r="E287" t="s">
        <v>133</v>
      </c>
      <c r="F287" t="s">
        <v>35</v>
      </c>
      <c r="G287" t="s">
        <v>36</v>
      </c>
      <c r="H287" s="5">
        <v>14</v>
      </c>
      <c r="I287" s="5">
        <v>9</v>
      </c>
      <c r="J287" t="str">
        <f t="shared" si="8"/>
        <v>International</v>
      </c>
      <c r="K287" t="str">
        <f t="shared" si="9"/>
        <v>Late</v>
      </c>
    </row>
    <row r="288" spans="1:11" x14ac:dyDescent="0.35">
      <c r="A288">
        <v>10450</v>
      </c>
      <c r="B288">
        <v>4</v>
      </c>
      <c r="C288" t="s">
        <v>494</v>
      </c>
      <c r="D288" t="s">
        <v>474</v>
      </c>
      <c r="E288" t="s">
        <v>133</v>
      </c>
      <c r="F288" t="s">
        <v>35</v>
      </c>
      <c r="G288" t="s">
        <v>36</v>
      </c>
      <c r="H288" s="5">
        <v>20</v>
      </c>
      <c r="I288" s="5">
        <v>20</v>
      </c>
      <c r="J288" t="str">
        <f t="shared" si="8"/>
        <v>International</v>
      </c>
      <c r="K288" t="str">
        <f t="shared" si="9"/>
        <v>Late</v>
      </c>
    </row>
    <row r="289" spans="1:11" x14ac:dyDescent="0.35">
      <c r="A289">
        <v>10451</v>
      </c>
      <c r="B289">
        <v>2</v>
      </c>
      <c r="C289" t="s">
        <v>487</v>
      </c>
      <c r="D289" t="s">
        <v>19</v>
      </c>
      <c r="E289" t="s">
        <v>104</v>
      </c>
      <c r="F289" t="s">
        <v>88</v>
      </c>
      <c r="G289" t="s">
        <v>39</v>
      </c>
      <c r="H289" s="5">
        <v>28</v>
      </c>
      <c r="I289" s="5">
        <v>21</v>
      </c>
      <c r="J289" t="str">
        <f t="shared" si="8"/>
        <v>International</v>
      </c>
      <c r="K289" t="str">
        <f t="shared" si="9"/>
        <v>Late</v>
      </c>
    </row>
    <row r="290" spans="1:11" x14ac:dyDescent="0.35">
      <c r="A290">
        <v>10451</v>
      </c>
      <c r="B290">
        <v>12</v>
      </c>
      <c r="C290" t="s">
        <v>491</v>
      </c>
      <c r="D290" t="s">
        <v>104</v>
      </c>
      <c r="E290" t="s">
        <v>104</v>
      </c>
      <c r="F290" t="s">
        <v>53</v>
      </c>
      <c r="G290" t="s">
        <v>27</v>
      </c>
      <c r="H290" s="5">
        <v>35</v>
      </c>
      <c r="I290" s="5">
        <v>21</v>
      </c>
      <c r="J290" t="str">
        <f t="shared" si="8"/>
        <v>Domestic</v>
      </c>
      <c r="K290" t="str">
        <f t="shared" si="9"/>
        <v>Late</v>
      </c>
    </row>
    <row r="291" spans="1:11" x14ac:dyDescent="0.35">
      <c r="A291">
        <v>10451</v>
      </c>
      <c r="B291">
        <v>12</v>
      </c>
      <c r="C291" t="s">
        <v>491</v>
      </c>
      <c r="D291" t="s">
        <v>104</v>
      </c>
      <c r="E291" t="s">
        <v>104</v>
      </c>
      <c r="F291" t="s">
        <v>107</v>
      </c>
      <c r="G291" t="s">
        <v>39</v>
      </c>
      <c r="H291" s="5">
        <v>55</v>
      </c>
      <c r="I291" s="5">
        <v>21</v>
      </c>
      <c r="J291" t="str">
        <f t="shared" si="8"/>
        <v>Domestic</v>
      </c>
      <c r="K291" t="str">
        <f t="shared" si="9"/>
        <v>Late</v>
      </c>
    </row>
    <row r="292" spans="1:11" x14ac:dyDescent="0.35">
      <c r="A292">
        <v>10452</v>
      </c>
      <c r="B292">
        <v>12</v>
      </c>
      <c r="C292" t="s">
        <v>491</v>
      </c>
      <c r="D292" t="s">
        <v>104</v>
      </c>
      <c r="E292" t="s">
        <v>19</v>
      </c>
      <c r="F292" t="s">
        <v>70</v>
      </c>
      <c r="G292" t="s">
        <v>59</v>
      </c>
      <c r="H292" s="5">
        <v>15</v>
      </c>
      <c r="I292" s="5">
        <v>6</v>
      </c>
      <c r="J292" t="str">
        <f t="shared" si="8"/>
        <v>International</v>
      </c>
      <c r="K292" t="str">
        <f t="shared" si="9"/>
        <v>OnTime</v>
      </c>
    </row>
    <row r="293" spans="1:11" x14ac:dyDescent="0.35">
      <c r="A293">
        <v>10453</v>
      </c>
      <c r="B293">
        <v>7</v>
      </c>
      <c r="C293" t="s">
        <v>489</v>
      </c>
      <c r="D293" t="s">
        <v>473</v>
      </c>
      <c r="E293" t="s">
        <v>171</v>
      </c>
      <c r="F293" t="s">
        <v>96</v>
      </c>
      <c r="G293" t="s">
        <v>34</v>
      </c>
      <c r="H293" s="5">
        <v>25</v>
      </c>
      <c r="I293" s="5">
        <v>5</v>
      </c>
      <c r="J293" t="str">
        <f t="shared" si="8"/>
        <v>International</v>
      </c>
      <c r="K293" t="str">
        <f t="shared" si="9"/>
        <v>OnTime</v>
      </c>
    </row>
    <row r="294" spans="1:11" x14ac:dyDescent="0.35">
      <c r="A294">
        <v>10454</v>
      </c>
      <c r="B294">
        <v>7</v>
      </c>
      <c r="C294" t="s">
        <v>489</v>
      </c>
      <c r="D294" t="s">
        <v>473</v>
      </c>
      <c r="E294" t="s">
        <v>133</v>
      </c>
      <c r="F294" t="s">
        <v>46</v>
      </c>
      <c r="G294" t="s">
        <v>31</v>
      </c>
      <c r="H294" s="5">
        <v>20</v>
      </c>
      <c r="I294" s="5">
        <v>4</v>
      </c>
      <c r="J294" t="str">
        <f t="shared" si="8"/>
        <v>International</v>
      </c>
      <c r="K294" t="str">
        <f t="shared" si="9"/>
        <v>OnTime</v>
      </c>
    </row>
    <row r="295" spans="1:11" x14ac:dyDescent="0.35">
      <c r="A295">
        <v>10456</v>
      </c>
      <c r="B295">
        <v>8</v>
      </c>
      <c r="C295" t="s">
        <v>493</v>
      </c>
      <c r="D295" t="s">
        <v>171</v>
      </c>
      <c r="E295" t="s">
        <v>104</v>
      </c>
      <c r="F295" t="s">
        <v>90</v>
      </c>
      <c r="G295" t="s">
        <v>31</v>
      </c>
      <c r="H295" s="5">
        <v>40</v>
      </c>
      <c r="I295" s="5">
        <v>3</v>
      </c>
      <c r="J295" t="str">
        <f t="shared" si="8"/>
        <v>International</v>
      </c>
      <c r="K295" t="str">
        <f t="shared" si="9"/>
        <v>OnTime</v>
      </c>
    </row>
    <row r="296" spans="1:11" x14ac:dyDescent="0.35">
      <c r="A296">
        <v>10458</v>
      </c>
      <c r="B296">
        <v>11</v>
      </c>
      <c r="C296" t="s">
        <v>485</v>
      </c>
      <c r="D296" t="s">
        <v>104</v>
      </c>
      <c r="E296" t="s">
        <v>185</v>
      </c>
      <c r="F296" t="s">
        <v>41</v>
      </c>
      <c r="G296" t="s">
        <v>31</v>
      </c>
      <c r="H296" s="5">
        <v>30</v>
      </c>
      <c r="I296" s="5">
        <v>6</v>
      </c>
      <c r="J296" t="str">
        <f t="shared" si="8"/>
        <v>International</v>
      </c>
      <c r="K296" t="str">
        <f t="shared" si="9"/>
        <v>OnTime</v>
      </c>
    </row>
    <row r="297" spans="1:11" x14ac:dyDescent="0.35">
      <c r="A297">
        <v>10458</v>
      </c>
      <c r="B297">
        <v>12</v>
      </c>
      <c r="C297" t="s">
        <v>491</v>
      </c>
      <c r="D297" t="s">
        <v>104</v>
      </c>
      <c r="E297" t="s">
        <v>185</v>
      </c>
      <c r="F297" t="s">
        <v>70</v>
      </c>
      <c r="G297" t="s">
        <v>59</v>
      </c>
      <c r="H297" s="5">
        <v>30</v>
      </c>
      <c r="I297" s="5">
        <v>6</v>
      </c>
      <c r="J297" t="str">
        <f t="shared" si="8"/>
        <v>International</v>
      </c>
      <c r="K297" t="str">
        <f t="shared" si="9"/>
        <v>OnTime</v>
      </c>
    </row>
    <row r="298" spans="1:11" x14ac:dyDescent="0.35">
      <c r="A298">
        <v>10459</v>
      </c>
      <c r="B298">
        <v>3</v>
      </c>
      <c r="C298" t="s">
        <v>484</v>
      </c>
      <c r="D298" t="s">
        <v>19</v>
      </c>
      <c r="E298" t="s">
        <v>133</v>
      </c>
      <c r="F298" t="s">
        <v>58</v>
      </c>
      <c r="G298" t="s">
        <v>59</v>
      </c>
      <c r="H298" s="5">
        <v>16</v>
      </c>
      <c r="I298" s="5">
        <v>1</v>
      </c>
      <c r="J298" t="str">
        <f t="shared" si="8"/>
        <v>International</v>
      </c>
      <c r="K298" t="str">
        <f t="shared" si="9"/>
        <v>OnTime</v>
      </c>
    </row>
    <row r="299" spans="1:11" x14ac:dyDescent="0.35">
      <c r="A299">
        <v>10460</v>
      </c>
      <c r="B299">
        <v>8</v>
      </c>
      <c r="C299" t="s">
        <v>493</v>
      </c>
      <c r="D299" t="s">
        <v>171</v>
      </c>
      <c r="E299" t="s">
        <v>118</v>
      </c>
      <c r="F299" t="s">
        <v>37</v>
      </c>
      <c r="G299" t="s">
        <v>31</v>
      </c>
      <c r="H299" s="5">
        <v>21</v>
      </c>
      <c r="I299" s="5">
        <v>3</v>
      </c>
      <c r="J299" t="str">
        <f t="shared" si="8"/>
        <v>International</v>
      </c>
      <c r="K299" t="str">
        <f t="shared" si="9"/>
        <v>OnTime</v>
      </c>
    </row>
    <row r="300" spans="1:11" x14ac:dyDescent="0.35">
      <c r="A300">
        <v>10460</v>
      </c>
      <c r="B300">
        <v>12</v>
      </c>
      <c r="C300" t="s">
        <v>491</v>
      </c>
      <c r="D300" t="s">
        <v>104</v>
      </c>
      <c r="E300" t="s">
        <v>118</v>
      </c>
      <c r="F300" t="s">
        <v>54</v>
      </c>
      <c r="G300" t="s">
        <v>34</v>
      </c>
      <c r="H300" s="5">
        <v>4</v>
      </c>
      <c r="I300" s="5">
        <v>3</v>
      </c>
      <c r="J300" t="str">
        <f t="shared" si="8"/>
        <v>International</v>
      </c>
      <c r="K300" t="str">
        <f t="shared" si="9"/>
        <v>OnTime</v>
      </c>
    </row>
    <row r="301" spans="1:11" x14ac:dyDescent="0.35">
      <c r="A301">
        <v>10461</v>
      </c>
      <c r="B301">
        <v>8</v>
      </c>
      <c r="C301" t="s">
        <v>493</v>
      </c>
      <c r="D301" t="s">
        <v>171</v>
      </c>
      <c r="E301" t="s">
        <v>126</v>
      </c>
      <c r="F301" t="s">
        <v>90</v>
      </c>
      <c r="G301" t="s">
        <v>31</v>
      </c>
      <c r="H301" s="5">
        <v>40</v>
      </c>
      <c r="I301" s="5">
        <v>5</v>
      </c>
      <c r="J301" t="str">
        <f t="shared" si="8"/>
        <v>International</v>
      </c>
      <c r="K301" t="str">
        <f t="shared" si="9"/>
        <v>OnTime</v>
      </c>
    </row>
    <row r="302" spans="1:11" x14ac:dyDescent="0.35">
      <c r="A302">
        <v>10461</v>
      </c>
      <c r="B302">
        <v>13</v>
      </c>
      <c r="C302" t="s">
        <v>488</v>
      </c>
      <c r="D302" t="s">
        <v>104</v>
      </c>
      <c r="E302" t="s">
        <v>126</v>
      </c>
      <c r="F302" t="s">
        <v>91</v>
      </c>
      <c r="G302" t="s">
        <v>36</v>
      </c>
      <c r="H302" s="5">
        <v>28</v>
      </c>
      <c r="I302" s="5">
        <v>5</v>
      </c>
      <c r="J302" t="str">
        <f t="shared" si="8"/>
        <v>International</v>
      </c>
      <c r="K302" t="str">
        <f t="shared" si="9"/>
        <v>OnTime</v>
      </c>
    </row>
    <row r="303" spans="1:11" x14ac:dyDescent="0.35">
      <c r="A303">
        <v>10462</v>
      </c>
      <c r="B303">
        <v>6</v>
      </c>
      <c r="C303" t="s">
        <v>486</v>
      </c>
      <c r="D303" t="s">
        <v>474</v>
      </c>
      <c r="E303" t="s">
        <v>171</v>
      </c>
      <c r="F303" t="s">
        <v>56</v>
      </c>
      <c r="G303" t="s">
        <v>36</v>
      </c>
      <c r="H303" s="5">
        <v>1</v>
      </c>
      <c r="I303" s="5">
        <v>15</v>
      </c>
      <c r="J303" t="str">
        <f t="shared" si="8"/>
        <v>International</v>
      </c>
      <c r="K303" t="str">
        <f t="shared" si="9"/>
        <v>Late</v>
      </c>
    </row>
    <row r="304" spans="1:11" x14ac:dyDescent="0.35">
      <c r="A304">
        <v>10462</v>
      </c>
      <c r="B304">
        <v>9</v>
      </c>
      <c r="C304" t="s">
        <v>490</v>
      </c>
      <c r="D304" t="s">
        <v>475</v>
      </c>
      <c r="E304" t="s">
        <v>171</v>
      </c>
      <c r="F304" t="s">
        <v>75</v>
      </c>
      <c r="G304" t="s">
        <v>27</v>
      </c>
      <c r="H304" s="5">
        <v>21</v>
      </c>
      <c r="I304" s="5">
        <v>15</v>
      </c>
      <c r="J304" t="str">
        <f t="shared" si="8"/>
        <v>International</v>
      </c>
      <c r="K304" t="str">
        <f t="shared" si="9"/>
        <v>Late</v>
      </c>
    </row>
    <row r="305" spans="1:11" x14ac:dyDescent="0.35">
      <c r="A305">
        <v>10463</v>
      </c>
      <c r="B305">
        <v>8</v>
      </c>
      <c r="C305" t="s">
        <v>493</v>
      </c>
      <c r="D305" t="s">
        <v>171</v>
      </c>
      <c r="E305" t="s">
        <v>185</v>
      </c>
      <c r="F305" t="s">
        <v>71</v>
      </c>
      <c r="G305" t="s">
        <v>31</v>
      </c>
      <c r="H305" s="5">
        <v>21</v>
      </c>
      <c r="I305" s="5">
        <v>2</v>
      </c>
      <c r="J305" t="str">
        <f t="shared" si="8"/>
        <v>International</v>
      </c>
      <c r="K305" t="str">
        <f t="shared" si="9"/>
        <v>OnTime</v>
      </c>
    </row>
    <row r="306" spans="1:11" x14ac:dyDescent="0.35">
      <c r="A306">
        <v>10464</v>
      </c>
      <c r="B306">
        <v>2</v>
      </c>
      <c r="C306" t="s">
        <v>487</v>
      </c>
      <c r="D306" t="s">
        <v>19</v>
      </c>
      <c r="E306" t="s">
        <v>251</v>
      </c>
      <c r="F306" t="s">
        <v>109</v>
      </c>
      <c r="G306" t="s">
        <v>39</v>
      </c>
      <c r="H306" s="5">
        <v>16</v>
      </c>
      <c r="I306" s="5">
        <v>10</v>
      </c>
      <c r="J306" t="str">
        <f t="shared" si="8"/>
        <v>International</v>
      </c>
      <c r="K306" t="str">
        <f t="shared" si="9"/>
        <v>Late</v>
      </c>
    </row>
    <row r="307" spans="1:11" x14ac:dyDescent="0.35">
      <c r="A307">
        <v>10465</v>
      </c>
      <c r="B307">
        <v>10</v>
      </c>
      <c r="C307" t="s">
        <v>492</v>
      </c>
      <c r="D307" t="s">
        <v>161</v>
      </c>
      <c r="E307" t="s">
        <v>192</v>
      </c>
      <c r="F307" t="s">
        <v>77</v>
      </c>
      <c r="G307" t="s">
        <v>34</v>
      </c>
      <c r="H307" s="5">
        <v>25</v>
      </c>
      <c r="I307" s="5">
        <v>9</v>
      </c>
      <c r="J307" t="str">
        <f t="shared" si="8"/>
        <v>International</v>
      </c>
      <c r="K307" t="str">
        <f t="shared" si="9"/>
        <v>Late</v>
      </c>
    </row>
    <row r="308" spans="1:11" x14ac:dyDescent="0.35">
      <c r="A308">
        <v>10465</v>
      </c>
      <c r="B308">
        <v>12</v>
      </c>
      <c r="C308" t="s">
        <v>491</v>
      </c>
      <c r="D308" t="s">
        <v>104</v>
      </c>
      <c r="E308" t="s">
        <v>192</v>
      </c>
      <c r="F308" t="s">
        <v>20</v>
      </c>
      <c r="G308" t="s">
        <v>21</v>
      </c>
      <c r="H308" s="5">
        <v>18</v>
      </c>
      <c r="I308" s="5">
        <v>9</v>
      </c>
      <c r="J308" t="str">
        <f t="shared" si="8"/>
        <v>International</v>
      </c>
      <c r="K308" t="str">
        <f t="shared" si="9"/>
        <v>Late</v>
      </c>
    </row>
    <row r="309" spans="1:11" x14ac:dyDescent="0.35">
      <c r="A309">
        <v>10466</v>
      </c>
      <c r="B309">
        <v>5</v>
      </c>
      <c r="C309" t="s">
        <v>481</v>
      </c>
      <c r="D309" t="s">
        <v>216</v>
      </c>
      <c r="E309" t="s">
        <v>161</v>
      </c>
      <c r="F309" t="s">
        <v>92</v>
      </c>
      <c r="G309" t="s">
        <v>24</v>
      </c>
      <c r="H309" s="5">
        <v>10</v>
      </c>
      <c r="I309" s="5">
        <v>7</v>
      </c>
      <c r="J309" t="str">
        <f t="shared" si="8"/>
        <v>International</v>
      </c>
      <c r="K309" t="str">
        <f t="shared" si="9"/>
        <v>OnTime</v>
      </c>
    </row>
    <row r="310" spans="1:11" x14ac:dyDescent="0.35">
      <c r="A310">
        <v>10467</v>
      </c>
      <c r="B310">
        <v>10</v>
      </c>
      <c r="C310" t="s">
        <v>492</v>
      </c>
      <c r="D310" t="s">
        <v>161</v>
      </c>
      <c r="E310" t="s">
        <v>181</v>
      </c>
      <c r="F310" t="s">
        <v>77</v>
      </c>
      <c r="G310" t="s">
        <v>34</v>
      </c>
      <c r="H310" s="5">
        <v>28</v>
      </c>
      <c r="I310" s="5">
        <v>5</v>
      </c>
      <c r="J310" t="str">
        <f t="shared" si="8"/>
        <v>International</v>
      </c>
      <c r="K310" t="str">
        <f t="shared" si="9"/>
        <v>OnTime</v>
      </c>
    </row>
    <row r="311" spans="1:11" x14ac:dyDescent="0.35">
      <c r="A311">
        <v>10467</v>
      </c>
      <c r="B311">
        <v>11</v>
      </c>
      <c r="C311" t="s">
        <v>485</v>
      </c>
      <c r="D311" t="s">
        <v>104</v>
      </c>
      <c r="E311" t="s">
        <v>181</v>
      </c>
      <c r="F311" t="s">
        <v>80</v>
      </c>
      <c r="G311" t="s">
        <v>31</v>
      </c>
      <c r="H311" s="5">
        <v>12</v>
      </c>
      <c r="I311" s="5">
        <v>5</v>
      </c>
      <c r="J311" t="str">
        <f t="shared" si="8"/>
        <v>International</v>
      </c>
      <c r="K311" t="str">
        <f t="shared" si="9"/>
        <v>OnTime</v>
      </c>
    </row>
    <row r="312" spans="1:11" x14ac:dyDescent="0.35">
      <c r="A312">
        <v>10468</v>
      </c>
      <c r="B312">
        <v>13</v>
      </c>
      <c r="C312" t="s">
        <v>488</v>
      </c>
      <c r="D312" t="s">
        <v>104</v>
      </c>
      <c r="E312" t="s">
        <v>104</v>
      </c>
      <c r="F312" t="s">
        <v>91</v>
      </c>
      <c r="G312" t="s">
        <v>36</v>
      </c>
      <c r="H312" s="5">
        <v>8</v>
      </c>
      <c r="I312" s="5">
        <v>5</v>
      </c>
      <c r="J312" t="str">
        <f t="shared" si="8"/>
        <v>Domestic</v>
      </c>
      <c r="K312" t="str">
        <f t="shared" si="9"/>
        <v>OnTime</v>
      </c>
    </row>
    <row r="313" spans="1:11" x14ac:dyDescent="0.35">
      <c r="A313">
        <v>10469</v>
      </c>
      <c r="B313">
        <v>1</v>
      </c>
      <c r="C313" t="s">
        <v>482</v>
      </c>
      <c r="D313" t="s">
        <v>171</v>
      </c>
      <c r="E313" t="s">
        <v>19</v>
      </c>
      <c r="F313" t="s">
        <v>33</v>
      </c>
      <c r="G313" t="s">
        <v>34</v>
      </c>
      <c r="H313" s="5">
        <v>40</v>
      </c>
      <c r="I313" s="5">
        <v>4</v>
      </c>
      <c r="J313" t="str">
        <f t="shared" si="8"/>
        <v>International</v>
      </c>
      <c r="K313" t="str">
        <f t="shared" si="9"/>
        <v>OnTime</v>
      </c>
    </row>
    <row r="314" spans="1:11" x14ac:dyDescent="0.35">
      <c r="A314">
        <v>10469</v>
      </c>
      <c r="B314">
        <v>7</v>
      </c>
      <c r="C314" t="s">
        <v>489</v>
      </c>
      <c r="D314" t="s">
        <v>473</v>
      </c>
      <c r="E314" t="s">
        <v>19</v>
      </c>
      <c r="F314" t="s">
        <v>46</v>
      </c>
      <c r="G314" t="s">
        <v>31</v>
      </c>
      <c r="H314" s="5">
        <v>35</v>
      </c>
      <c r="I314" s="5">
        <v>4</v>
      </c>
      <c r="J314" t="str">
        <f t="shared" si="8"/>
        <v>International</v>
      </c>
      <c r="K314" t="str">
        <f t="shared" si="9"/>
        <v>OnTime</v>
      </c>
    </row>
    <row r="315" spans="1:11" x14ac:dyDescent="0.35">
      <c r="A315">
        <v>10470</v>
      </c>
      <c r="B315">
        <v>7</v>
      </c>
      <c r="C315" t="s">
        <v>489</v>
      </c>
      <c r="D315" t="s">
        <v>473</v>
      </c>
      <c r="E315" t="s">
        <v>133</v>
      </c>
      <c r="F315" t="s">
        <v>97</v>
      </c>
      <c r="G315" t="s">
        <v>36</v>
      </c>
      <c r="H315" s="5">
        <v>30</v>
      </c>
      <c r="I315" s="5">
        <v>3</v>
      </c>
      <c r="J315" t="str">
        <f t="shared" si="8"/>
        <v>International</v>
      </c>
      <c r="K315" t="str">
        <f t="shared" si="9"/>
        <v>OnTime</v>
      </c>
    </row>
    <row r="316" spans="1:11" x14ac:dyDescent="0.35">
      <c r="A316">
        <v>10470</v>
      </c>
      <c r="B316">
        <v>9</v>
      </c>
      <c r="C316" t="s">
        <v>490</v>
      </c>
      <c r="D316" t="s">
        <v>475</v>
      </c>
      <c r="E316" t="s">
        <v>133</v>
      </c>
      <c r="F316" t="s">
        <v>75</v>
      </c>
      <c r="G316" t="s">
        <v>27</v>
      </c>
      <c r="H316" s="5">
        <v>15</v>
      </c>
      <c r="I316" s="5">
        <v>3</v>
      </c>
      <c r="J316" t="str">
        <f t="shared" si="8"/>
        <v>International</v>
      </c>
      <c r="K316" t="str">
        <f t="shared" si="9"/>
        <v>OnTime</v>
      </c>
    </row>
    <row r="317" spans="1:11" x14ac:dyDescent="0.35">
      <c r="A317">
        <v>10470</v>
      </c>
      <c r="B317">
        <v>12</v>
      </c>
      <c r="C317" t="s">
        <v>491</v>
      </c>
      <c r="D317" t="s">
        <v>104</v>
      </c>
      <c r="E317" t="s">
        <v>133</v>
      </c>
      <c r="F317" t="s">
        <v>53</v>
      </c>
      <c r="G317" t="s">
        <v>27</v>
      </c>
      <c r="H317" s="5">
        <v>8</v>
      </c>
      <c r="I317" s="5">
        <v>3</v>
      </c>
      <c r="J317" t="str">
        <f t="shared" si="8"/>
        <v>International</v>
      </c>
      <c r="K317" t="str">
        <f t="shared" si="9"/>
        <v>OnTime</v>
      </c>
    </row>
    <row r="318" spans="1:11" x14ac:dyDescent="0.35">
      <c r="A318">
        <v>10471</v>
      </c>
      <c r="B318">
        <v>3</v>
      </c>
      <c r="C318" t="s">
        <v>484</v>
      </c>
      <c r="D318" t="s">
        <v>19</v>
      </c>
      <c r="E318" t="s">
        <v>171</v>
      </c>
      <c r="F318" t="s">
        <v>58</v>
      </c>
      <c r="G318" t="s">
        <v>59</v>
      </c>
      <c r="H318" s="5">
        <v>30</v>
      </c>
      <c r="I318" s="5">
        <v>7</v>
      </c>
      <c r="J318" t="str">
        <f t="shared" si="8"/>
        <v>International</v>
      </c>
      <c r="K318" t="str">
        <f t="shared" si="9"/>
        <v>OnTime</v>
      </c>
    </row>
    <row r="319" spans="1:11" x14ac:dyDescent="0.35">
      <c r="A319">
        <v>10472</v>
      </c>
      <c r="B319">
        <v>10</v>
      </c>
      <c r="C319" t="s">
        <v>492</v>
      </c>
      <c r="D319" t="s">
        <v>161</v>
      </c>
      <c r="E319" t="s">
        <v>171</v>
      </c>
      <c r="F319" t="s">
        <v>77</v>
      </c>
      <c r="G319" t="s">
        <v>34</v>
      </c>
      <c r="H319" s="5">
        <v>80</v>
      </c>
      <c r="I319" s="5">
        <v>7</v>
      </c>
      <c r="J319" t="str">
        <f t="shared" si="8"/>
        <v>International</v>
      </c>
      <c r="K319" t="str">
        <f t="shared" si="9"/>
        <v>OnTime</v>
      </c>
    </row>
    <row r="320" spans="1:11" x14ac:dyDescent="0.35">
      <c r="A320">
        <v>10474</v>
      </c>
      <c r="B320">
        <v>6</v>
      </c>
      <c r="C320" t="s">
        <v>486</v>
      </c>
      <c r="D320" t="s">
        <v>474</v>
      </c>
      <c r="E320" t="s">
        <v>225</v>
      </c>
      <c r="F320" t="s">
        <v>63</v>
      </c>
      <c r="G320" t="s">
        <v>59</v>
      </c>
      <c r="H320" s="5">
        <v>12</v>
      </c>
      <c r="I320" s="5">
        <v>8</v>
      </c>
      <c r="J320" t="str">
        <f t="shared" si="8"/>
        <v>International</v>
      </c>
      <c r="K320" t="str">
        <f t="shared" si="9"/>
        <v>OnTime</v>
      </c>
    </row>
    <row r="321" spans="1:11" x14ac:dyDescent="0.35">
      <c r="A321">
        <v>10474</v>
      </c>
      <c r="B321">
        <v>12</v>
      </c>
      <c r="C321" t="s">
        <v>491</v>
      </c>
      <c r="D321" t="s">
        <v>104</v>
      </c>
      <c r="E321" t="s">
        <v>225</v>
      </c>
      <c r="F321" t="s">
        <v>70</v>
      </c>
      <c r="G321" t="s">
        <v>59</v>
      </c>
      <c r="H321" s="5">
        <v>18</v>
      </c>
      <c r="I321" s="5">
        <v>8</v>
      </c>
      <c r="J321" t="str">
        <f t="shared" si="8"/>
        <v>International</v>
      </c>
      <c r="K321" t="str">
        <f t="shared" si="9"/>
        <v>OnTime</v>
      </c>
    </row>
    <row r="322" spans="1:11" x14ac:dyDescent="0.35">
      <c r="A322">
        <v>10474</v>
      </c>
      <c r="B322">
        <v>12</v>
      </c>
      <c r="C322" t="s">
        <v>491</v>
      </c>
      <c r="D322" t="s">
        <v>104</v>
      </c>
      <c r="E322" t="s">
        <v>225</v>
      </c>
      <c r="F322" t="s">
        <v>54</v>
      </c>
      <c r="G322" t="s">
        <v>34</v>
      </c>
      <c r="H322" s="5">
        <v>10</v>
      </c>
      <c r="I322" s="5">
        <v>8</v>
      </c>
      <c r="J322" t="str">
        <f t="shared" si="8"/>
        <v>International</v>
      </c>
      <c r="K322" t="str">
        <f t="shared" si="9"/>
        <v>OnTime</v>
      </c>
    </row>
    <row r="323" spans="1:11" x14ac:dyDescent="0.35">
      <c r="A323">
        <v>10475</v>
      </c>
      <c r="B323">
        <v>2</v>
      </c>
      <c r="C323" t="s">
        <v>487</v>
      </c>
      <c r="D323" t="s">
        <v>19</v>
      </c>
      <c r="E323" t="s">
        <v>185</v>
      </c>
      <c r="F323" t="s">
        <v>93</v>
      </c>
      <c r="G323" t="s">
        <v>39</v>
      </c>
      <c r="H323" s="5">
        <v>60</v>
      </c>
      <c r="I323" s="5">
        <v>21</v>
      </c>
      <c r="J323" t="str">
        <f t="shared" si="8"/>
        <v>International</v>
      </c>
      <c r="K323" t="str">
        <f t="shared" si="9"/>
        <v>Late</v>
      </c>
    </row>
    <row r="324" spans="1:11" x14ac:dyDescent="0.35">
      <c r="A324">
        <v>10476</v>
      </c>
      <c r="B324">
        <v>7</v>
      </c>
      <c r="C324" t="s">
        <v>489</v>
      </c>
      <c r="D324" t="s">
        <v>473</v>
      </c>
      <c r="E324" t="s">
        <v>126</v>
      </c>
      <c r="F324" t="s">
        <v>96</v>
      </c>
      <c r="G324" t="s">
        <v>34</v>
      </c>
      <c r="H324" s="5">
        <v>12</v>
      </c>
      <c r="I324" s="5">
        <v>7</v>
      </c>
      <c r="J324" t="str">
        <f t="shared" si="8"/>
        <v>International</v>
      </c>
      <c r="K324" t="str">
        <f t="shared" si="9"/>
        <v>OnTime</v>
      </c>
    </row>
    <row r="325" spans="1:11" x14ac:dyDescent="0.35">
      <c r="A325">
        <v>10477</v>
      </c>
      <c r="B325">
        <v>1</v>
      </c>
      <c r="C325" t="s">
        <v>482</v>
      </c>
      <c r="D325" t="s">
        <v>171</v>
      </c>
      <c r="E325" t="s">
        <v>251</v>
      </c>
      <c r="F325" t="s">
        <v>43</v>
      </c>
      <c r="G325" t="s">
        <v>34</v>
      </c>
      <c r="H325" s="5">
        <v>15</v>
      </c>
      <c r="I325" s="5">
        <v>8</v>
      </c>
      <c r="J325" t="str">
        <f t="shared" si="8"/>
        <v>International</v>
      </c>
      <c r="K325" t="str">
        <f t="shared" si="9"/>
        <v>OnTime</v>
      </c>
    </row>
    <row r="326" spans="1:11" x14ac:dyDescent="0.35">
      <c r="A326">
        <v>10477</v>
      </c>
      <c r="B326">
        <v>8</v>
      </c>
      <c r="C326" t="s">
        <v>493</v>
      </c>
      <c r="D326" t="s">
        <v>171</v>
      </c>
      <c r="E326" t="s">
        <v>251</v>
      </c>
      <c r="F326" t="s">
        <v>90</v>
      </c>
      <c r="G326" t="s">
        <v>31</v>
      </c>
      <c r="H326" s="5">
        <v>21</v>
      </c>
      <c r="I326" s="5">
        <v>8</v>
      </c>
      <c r="J326" t="str">
        <f t="shared" si="8"/>
        <v>International</v>
      </c>
      <c r="K326" t="str">
        <f t="shared" si="9"/>
        <v>OnTime</v>
      </c>
    </row>
    <row r="327" spans="1:11" x14ac:dyDescent="0.35">
      <c r="A327">
        <v>10478</v>
      </c>
      <c r="B327">
        <v>4</v>
      </c>
      <c r="C327" t="s">
        <v>494</v>
      </c>
      <c r="D327" t="s">
        <v>474</v>
      </c>
      <c r="E327" t="s">
        <v>133</v>
      </c>
      <c r="F327" t="s">
        <v>35</v>
      </c>
      <c r="G327" t="s">
        <v>36</v>
      </c>
      <c r="H327" s="5">
        <v>20</v>
      </c>
      <c r="I327" s="5">
        <v>8</v>
      </c>
      <c r="J327" t="str">
        <f t="shared" si="8"/>
        <v>International</v>
      </c>
      <c r="K327" t="str">
        <f t="shared" si="9"/>
        <v>OnTime</v>
      </c>
    </row>
    <row r="328" spans="1:11" x14ac:dyDescent="0.35">
      <c r="A328">
        <v>10479</v>
      </c>
      <c r="B328">
        <v>12</v>
      </c>
      <c r="C328" t="s">
        <v>491</v>
      </c>
      <c r="D328" t="s">
        <v>104</v>
      </c>
      <c r="E328" t="s">
        <v>19</v>
      </c>
      <c r="F328" t="s">
        <v>53</v>
      </c>
      <c r="G328" t="s">
        <v>27</v>
      </c>
      <c r="H328" s="5">
        <v>30</v>
      </c>
      <c r="I328" s="5">
        <v>2</v>
      </c>
      <c r="J328" t="str">
        <f t="shared" si="8"/>
        <v>International</v>
      </c>
      <c r="K328" t="str">
        <f t="shared" si="9"/>
        <v>OnTime</v>
      </c>
    </row>
    <row r="329" spans="1:11" x14ac:dyDescent="0.35">
      <c r="A329">
        <v>10483</v>
      </c>
      <c r="B329">
        <v>12</v>
      </c>
      <c r="C329" t="s">
        <v>491</v>
      </c>
      <c r="D329" t="s">
        <v>104</v>
      </c>
      <c r="E329" t="s">
        <v>19</v>
      </c>
      <c r="F329" t="s">
        <v>107</v>
      </c>
      <c r="G329" t="s">
        <v>39</v>
      </c>
      <c r="H329" s="5">
        <v>30</v>
      </c>
      <c r="I329" s="5">
        <v>32</v>
      </c>
      <c r="J329" t="str">
        <f t="shared" si="8"/>
        <v>International</v>
      </c>
      <c r="K329" t="str">
        <f t="shared" si="9"/>
        <v>Late</v>
      </c>
    </row>
    <row r="330" spans="1:11" x14ac:dyDescent="0.35">
      <c r="A330">
        <v>10484</v>
      </c>
      <c r="B330">
        <v>8</v>
      </c>
      <c r="C330" t="s">
        <v>493</v>
      </c>
      <c r="D330" t="s">
        <v>171</v>
      </c>
      <c r="E330" t="s">
        <v>171</v>
      </c>
      <c r="F330" t="s">
        <v>90</v>
      </c>
      <c r="G330" t="s">
        <v>31</v>
      </c>
      <c r="H330" s="5">
        <v>14</v>
      </c>
      <c r="I330" s="5">
        <v>8</v>
      </c>
      <c r="J330" t="str">
        <f t="shared" si="8"/>
        <v>Domestic</v>
      </c>
      <c r="K330" t="str">
        <f t="shared" si="9"/>
        <v>Late</v>
      </c>
    </row>
    <row r="331" spans="1:11" x14ac:dyDescent="0.35">
      <c r="A331">
        <v>10485</v>
      </c>
      <c r="B331">
        <v>1</v>
      </c>
      <c r="C331" t="s">
        <v>482</v>
      </c>
      <c r="D331" t="s">
        <v>171</v>
      </c>
      <c r="E331" t="s">
        <v>126</v>
      </c>
      <c r="F331" t="s">
        <v>98</v>
      </c>
      <c r="G331" t="s">
        <v>39</v>
      </c>
      <c r="H331" s="5">
        <v>20</v>
      </c>
      <c r="I331" s="5">
        <v>6</v>
      </c>
      <c r="J331" t="str">
        <f t="shared" si="8"/>
        <v>International</v>
      </c>
      <c r="K331" t="str">
        <f t="shared" si="9"/>
        <v>OnTime</v>
      </c>
    </row>
    <row r="332" spans="1:11" x14ac:dyDescent="0.35">
      <c r="A332">
        <v>10485</v>
      </c>
      <c r="B332">
        <v>1</v>
      </c>
      <c r="C332" t="s">
        <v>482</v>
      </c>
      <c r="D332" t="s">
        <v>171</v>
      </c>
      <c r="E332" t="s">
        <v>126</v>
      </c>
      <c r="F332" t="s">
        <v>33</v>
      </c>
      <c r="G332" t="s">
        <v>34</v>
      </c>
      <c r="H332" s="5">
        <v>20</v>
      </c>
      <c r="I332" s="5">
        <v>6</v>
      </c>
      <c r="J332" t="str">
        <f t="shared" si="8"/>
        <v>International</v>
      </c>
      <c r="K332" t="str">
        <f t="shared" si="9"/>
        <v>OnTime</v>
      </c>
    </row>
    <row r="333" spans="1:11" x14ac:dyDescent="0.35">
      <c r="A333">
        <v>10485</v>
      </c>
      <c r="B333">
        <v>7</v>
      </c>
      <c r="C333" t="s">
        <v>489</v>
      </c>
      <c r="D333" t="s">
        <v>473</v>
      </c>
      <c r="E333" t="s">
        <v>126</v>
      </c>
      <c r="F333" t="s">
        <v>96</v>
      </c>
      <c r="G333" t="s">
        <v>34</v>
      </c>
      <c r="H333" s="5">
        <v>60</v>
      </c>
      <c r="I333" s="5">
        <v>6</v>
      </c>
      <c r="J333" t="str">
        <f t="shared" si="8"/>
        <v>International</v>
      </c>
      <c r="K333" t="str">
        <f t="shared" si="9"/>
        <v>OnTime</v>
      </c>
    </row>
    <row r="334" spans="1:11" x14ac:dyDescent="0.35">
      <c r="A334">
        <v>10486</v>
      </c>
      <c r="B334">
        <v>4</v>
      </c>
      <c r="C334" t="s">
        <v>494</v>
      </c>
      <c r="D334" t="s">
        <v>474</v>
      </c>
      <c r="E334" t="s">
        <v>126</v>
      </c>
      <c r="F334" t="s">
        <v>94</v>
      </c>
      <c r="G334" t="s">
        <v>59</v>
      </c>
      <c r="H334" s="5">
        <v>16</v>
      </c>
      <c r="I334" s="5">
        <v>7</v>
      </c>
      <c r="J334" t="str">
        <f t="shared" si="8"/>
        <v>International</v>
      </c>
      <c r="K334" t="str">
        <f t="shared" si="9"/>
        <v>OnTime</v>
      </c>
    </row>
    <row r="335" spans="1:11" x14ac:dyDescent="0.35">
      <c r="A335">
        <v>10486</v>
      </c>
      <c r="B335">
        <v>5</v>
      </c>
      <c r="C335" t="s">
        <v>481</v>
      </c>
      <c r="D335" t="s">
        <v>216</v>
      </c>
      <c r="E335" t="s">
        <v>126</v>
      </c>
      <c r="F335" t="s">
        <v>92</v>
      </c>
      <c r="G335" t="s">
        <v>24</v>
      </c>
      <c r="H335" s="5">
        <v>5</v>
      </c>
      <c r="I335" s="5">
        <v>7</v>
      </c>
      <c r="J335" t="str">
        <f t="shared" si="8"/>
        <v>International</v>
      </c>
      <c r="K335" t="str">
        <f t="shared" si="9"/>
        <v>OnTime</v>
      </c>
    </row>
    <row r="336" spans="1:11" x14ac:dyDescent="0.35">
      <c r="A336">
        <v>10487</v>
      </c>
      <c r="B336">
        <v>8</v>
      </c>
      <c r="C336" t="s">
        <v>493</v>
      </c>
      <c r="D336" t="s">
        <v>171</v>
      </c>
      <c r="E336" t="s">
        <v>161</v>
      </c>
      <c r="F336" t="s">
        <v>71</v>
      </c>
      <c r="G336" t="s">
        <v>31</v>
      </c>
      <c r="H336" s="5">
        <v>5</v>
      </c>
      <c r="I336" s="5">
        <v>2</v>
      </c>
      <c r="J336" t="str">
        <f t="shared" si="8"/>
        <v>International</v>
      </c>
      <c r="K336" t="str">
        <f t="shared" si="9"/>
        <v>OnTime</v>
      </c>
    </row>
    <row r="337" spans="1:11" x14ac:dyDescent="0.35">
      <c r="A337">
        <v>10487</v>
      </c>
      <c r="B337">
        <v>11</v>
      </c>
      <c r="C337" t="s">
        <v>485</v>
      </c>
      <c r="D337" t="s">
        <v>104</v>
      </c>
      <c r="E337" t="s">
        <v>161</v>
      </c>
      <c r="F337" t="s">
        <v>41</v>
      </c>
      <c r="G337" t="s">
        <v>31</v>
      </c>
      <c r="H337" s="5">
        <v>30</v>
      </c>
      <c r="I337" s="5">
        <v>2</v>
      </c>
      <c r="J337" t="str">
        <f t="shared" si="8"/>
        <v>International</v>
      </c>
      <c r="K337" t="str">
        <f t="shared" si="9"/>
        <v>OnTime</v>
      </c>
    </row>
    <row r="338" spans="1:11" x14ac:dyDescent="0.35">
      <c r="A338">
        <v>10489</v>
      </c>
      <c r="B338">
        <v>5</v>
      </c>
      <c r="C338" t="s">
        <v>481</v>
      </c>
      <c r="D338" t="s">
        <v>216</v>
      </c>
      <c r="E338" t="s">
        <v>84</v>
      </c>
      <c r="F338" t="s">
        <v>92</v>
      </c>
      <c r="G338" t="s">
        <v>24</v>
      </c>
      <c r="H338" s="5">
        <v>15</v>
      </c>
      <c r="I338" s="5">
        <v>12</v>
      </c>
      <c r="J338" t="str">
        <f t="shared" si="8"/>
        <v>International</v>
      </c>
      <c r="K338" t="str">
        <f t="shared" si="9"/>
        <v>Late</v>
      </c>
    </row>
    <row r="339" spans="1:11" x14ac:dyDescent="0.35">
      <c r="A339">
        <v>10489</v>
      </c>
      <c r="B339">
        <v>7</v>
      </c>
      <c r="C339" t="s">
        <v>489</v>
      </c>
      <c r="D339" t="s">
        <v>473</v>
      </c>
      <c r="E339" t="s">
        <v>84</v>
      </c>
      <c r="F339" t="s">
        <v>46</v>
      </c>
      <c r="G339" t="s">
        <v>31</v>
      </c>
      <c r="H339" s="5">
        <v>18</v>
      </c>
      <c r="I339" s="5">
        <v>12</v>
      </c>
      <c r="J339" t="str">
        <f t="shared" si="8"/>
        <v>International</v>
      </c>
      <c r="K339" t="str">
        <f t="shared" si="9"/>
        <v>Late</v>
      </c>
    </row>
    <row r="340" spans="1:11" x14ac:dyDescent="0.35">
      <c r="A340">
        <v>10490</v>
      </c>
      <c r="B340">
        <v>8</v>
      </c>
      <c r="C340" t="s">
        <v>493</v>
      </c>
      <c r="D340" t="s">
        <v>171</v>
      </c>
      <c r="E340" t="s">
        <v>126</v>
      </c>
      <c r="F340" t="s">
        <v>37</v>
      </c>
      <c r="G340" t="s">
        <v>31</v>
      </c>
      <c r="H340" s="5">
        <v>30</v>
      </c>
      <c r="I340" s="5">
        <v>3</v>
      </c>
      <c r="J340" t="str">
        <f t="shared" si="8"/>
        <v>International</v>
      </c>
      <c r="K340" t="str">
        <f t="shared" si="9"/>
        <v>OnTime</v>
      </c>
    </row>
    <row r="341" spans="1:11" x14ac:dyDescent="0.35">
      <c r="A341">
        <v>10490</v>
      </c>
      <c r="B341">
        <v>12</v>
      </c>
      <c r="C341" t="s">
        <v>491</v>
      </c>
      <c r="D341" t="s">
        <v>104</v>
      </c>
      <c r="E341" t="s">
        <v>126</v>
      </c>
      <c r="F341" t="s">
        <v>54</v>
      </c>
      <c r="G341" t="s">
        <v>34</v>
      </c>
      <c r="H341" s="5">
        <v>36</v>
      </c>
      <c r="I341" s="5">
        <v>3</v>
      </c>
      <c r="J341" t="str">
        <f t="shared" si="8"/>
        <v>International</v>
      </c>
      <c r="K341" t="str">
        <f t="shared" si="9"/>
        <v>OnTime</v>
      </c>
    </row>
    <row r="342" spans="1:11" x14ac:dyDescent="0.35">
      <c r="A342">
        <v>10491</v>
      </c>
      <c r="B342">
        <v>12</v>
      </c>
      <c r="C342" t="s">
        <v>491</v>
      </c>
      <c r="D342" t="s">
        <v>104</v>
      </c>
      <c r="E342" t="s">
        <v>251</v>
      </c>
      <c r="F342" t="s">
        <v>107</v>
      </c>
      <c r="G342" t="s">
        <v>39</v>
      </c>
      <c r="H342" s="5">
        <v>7</v>
      </c>
      <c r="I342" s="5">
        <v>8</v>
      </c>
      <c r="J342" t="str">
        <f t="shared" si="8"/>
        <v>International</v>
      </c>
      <c r="K342" t="str">
        <f t="shared" si="9"/>
        <v>OnTime</v>
      </c>
    </row>
    <row r="343" spans="1:11" x14ac:dyDescent="0.35">
      <c r="A343">
        <v>10492</v>
      </c>
      <c r="B343">
        <v>11</v>
      </c>
      <c r="C343" t="s">
        <v>485</v>
      </c>
      <c r="D343" t="s">
        <v>104</v>
      </c>
      <c r="E343" t="s">
        <v>148</v>
      </c>
      <c r="F343" t="s">
        <v>80</v>
      </c>
      <c r="G343" t="s">
        <v>31</v>
      </c>
      <c r="H343" s="5">
        <v>60</v>
      </c>
      <c r="I343" s="5">
        <v>10</v>
      </c>
      <c r="J343" t="str">
        <f t="shared" si="8"/>
        <v>International</v>
      </c>
      <c r="K343" t="str">
        <f t="shared" si="9"/>
        <v>Late</v>
      </c>
    </row>
    <row r="344" spans="1:11" x14ac:dyDescent="0.35">
      <c r="A344">
        <v>10493</v>
      </c>
      <c r="B344">
        <v>2</v>
      </c>
      <c r="C344" t="s">
        <v>487</v>
      </c>
      <c r="D344" t="s">
        <v>19</v>
      </c>
      <c r="E344" t="s">
        <v>133</v>
      </c>
      <c r="F344" t="s">
        <v>88</v>
      </c>
      <c r="G344" t="s">
        <v>39</v>
      </c>
      <c r="H344" s="5">
        <v>15</v>
      </c>
      <c r="I344" s="5">
        <v>8</v>
      </c>
      <c r="J344" t="str">
        <f t="shared" si="8"/>
        <v>International</v>
      </c>
      <c r="K344" t="str">
        <f t="shared" si="9"/>
        <v>OnTime</v>
      </c>
    </row>
    <row r="345" spans="1:11" x14ac:dyDescent="0.35">
      <c r="A345">
        <v>10493</v>
      </c>
      <c r="B345">
        <v>2</v>
      </c>
      <c r="C345" t="s">
        <v>487</v>
      </c>
      <c r="D345" t="s">
        <v>19</v>
      </c>
      <c r="E345" t="s">
        <v>133</v>
      </c>
      <c r="F345" t="s">
        <v>93</v>
      </c>
      <c r="G345" t="s">
        <v>39</v>
      </c>
      <c r="H345" s="5">
        <v>10</v>
      </c>
      <c r="I345" s="5">
        <v>8</v>
      </c>
      <c r="J345" t="str">
        <f t="shared" si="8"/>
        <v>International</v>
      </c>
      <c r="K345" t="str">
        <f t="shared" si="9"/>
        <v>OnTime</v>
      </c>
    </row>
    <row r="346" spans="1:11" x14ac:dyDescent="0.35">
      <c r="A346">
        <v>10495</v>
      </c>
      <c r="B346">
        <v>9</v>
      </c>
      <c r="C346" t="s">
        <v>490</v>
      </c>
      <c r="D346" t="s">
        <v>475</v>
      </c>
      <c r="E346" t="s">
        <v>148</v>
      </c>
      <c r="F346" t="s">
        <v>75</v>
      </c>
      <c r="G346" t="s">
        <v>27</v>
      </c>
      <c r="H346" s="5">
        <v>10</v>
      </c>
      <c r="I346" s="5">
        <v>8</v>
      </c>
      <c r="J346" t="str">
        <f t="shared" si="8"/>
        <v>International</v>
      </c>
      <c r="K346" t="str">
        <f t="shared" si="9"/>
        <v>OnTime</v>
      </c>
    </row>
    <row r="347" spans="1:11" x14ac:dyDescent="0.35">
      <c r="A347">
        <v>10495</v>
      </c>
      <c r="B347">
        <v>12</v>
      </c>
      <c r="C347" t="s">
        <v>491</v>
      </c>
      <c r="D347" t="s">
        <v>104</v>
      </c>
      <c r="E347" t="s">
        <v>148</v>
      </c>
      <c r="F347" t="s">
        <v>107</v>
      </c>
      <c r="G347" t="s">
        <v>39</v>
      </c>
      <c r="H347" s="5">
        <v>5</v>
      </c>
      <c r="I347" s="5">
        <v>8</v>
      </c>
      <c r="J347" t="str">
        <f t="shared" si="8"/>
        <v>International</v>
      </c>
      <c r="K347" t="str">
        <f t="shared" si="9"/>
        <v>OnTime</v>
      </c>
    </row>
    <row r="348" spans="1:11" x14ac:dyDescent="0.35">
      <c r="A348">
        <v>10497</v>
      </c>
      <c r="B348">
        <v>12</v>
      </c>
      <c r="C348" t="s">
        <v>491</v>
      </c>
      <c r="D348" t="s">
        <v>104</v>
      </c>
      <c r="E348" t="s">
        <v>104</v>
      </c>
      <c r="F348" t="s">
        <v>107</v>
      </c>
      <c r="G348" t="s">
        <v>39</v>
      </c>
      <c r="H348" s="5">
        <v>25</v>
      </c>
      <c r="I348" s="5">
        <v>3</v>
      </c>
      <c r="J348" t="str">
        <f t="shared" si="8"/>
        <v>Domestic</v>
      </c>
      <c r="K348" t="str">
        <f t="shared" si="9"/>
        <v>OnTime</v>
      </c>
    </row>
    <row r="349" spans="1:11" x14ac:dyDescent="0.35">
      <c r="A349">
        <v>10498</v>
      </c>
      <c r="B349">
        <v>10</v>
      </c>
      <c r="C349" t="s">
        <v>492</v>
      </c>
      <c r="D349" t="s">
        <v>161</v>
      </c>
      <c r="E349" t="s">
        <v>126</v>
      </c>
      <c r="F349" t="s">
        <v>77</v>
      </c>
      <c r="G349" t="s">
        <v>34</v>
      </c>
      <c r="H349" s="5">
        <v>14</v>
      </c>
      <c r="I349" s="5">
        <v>4</v>
      </c>
      <c r="J349" t="str">
        <f t="shared" ref="J349:J412" si="10">IF(D349=E349, "Domestic", "International")</f>
        <v>International</v>
      </c>
      <c r="K349" t="str">
        <f t="shared" ref="K349:K412" si="11">IF(J349="Domestic", IF(I349&lt;=5, "OnTime", "Late"), IF(I349&lt;=8, "OnTime", "Late"))</f>
        <v>OnTime</v>
      </c>
    </row>
    <row r="350" spans="1:11" x14ac:dyDescent="0.35">
      <c r="A350">
        <v>10499</v>
      </c>
      <c r="B350">
        <v>12</v>
      </c>
      <c r="C350" t="s">
        <v>491</v>
      </c>
      <c r="D350" t="s">
        <v>104</v>
      </c>
      <c r="E350" t="s">
        <v>126</v>
      </c>
      <c r="F350" t="s">
        <v>70</v>
      </c>
      <c r="G350" t="s">
        <v>59</v>
      </c>
      <c r="H350" s="5">
        <v>20</v>
      </c>
      <c r="I350" s="5">
        <v>8</v>
      </c>
      <c r="J350" t="str">
        <f t="shared" si="10"/>
        <v>International</v>
      </c>
      <c r="K350" t="str">
        <f t="shared" si="11"/>
        <v>OnTime</v>
      </c>
    </row>
    <row r="351" spans="1:11" x14ac:dyDescent="0.35">
      <c r="A351">
        <v>10500</v>
      </c>
      <c r="B351">
        <v>6</v>
      </c>
      <c r="C351" t="s">
        <v>486</v>
      </c>
      <c r="D351" t="s">
        <v>474</v>
      </c>
      <c r="E351" t="s">
        <v>133</v>
      </c>
      <c r="F351" t="s">
        <v>67</v>
      </c>
      <c r="G351" t="s">
        <v>39</v>
      </c>
      <c r="H351" s="5">
        <v>12</v>
      </c>
      <c r="I351" s="5">
        <v>8</v>
      </c>
      <c r="J351" t="str">
        <f t="shared" si="10"/>
        <v>International</v>
      </c>
      <c r="K351" t="str">
        <f t="shared" si="11"/>
        <v>OnTime</v>
      </c>
    </row>
    <row r="352" spans="1:11" x14ac:dyDescent="0.35">
      <c r="A352">
        <v>10500</v>
      </c>
      <c r="B352">
        <v>12</v>
      </c>
      <c r="C352" t="s">
        <v>491</v>
      </c>
      <c r="D352" t="s">
        <v>104</v>
      </c>
      <c r="E352" t="s">
        <v>133</v>
      </c>
      <c r="F352" t="s">
        <v>70</v>
      </c>
      <c r="G352" t="s">
        <v>59</v>
      </c>
      <c r="H352" s="5">
        <v>8</v>
      </c>
      <c r="I352" s="5">
        <v>8</v>
      </c>
      <c r="J352" t="str">
        <f t="shared" si="10"/>
        <v>International</v>
      </c>
      <c r="K352" t="str">
        <f t="shared" si="11"/>
        <v>OnTime</v>
      </c>
    </row>
    <row r="353" spans="1:11" x14ac:dyDescent="0.35">
      <c r="A353">
        <v>10503</v>
      </c>
      <c r="B353">
        <v>2</v>
      </c>
      <c r="C353" t="s">
        <v>487</v>
      </c>
      <c r="D353" t="s">
        <v>19</v>
      </c>
      <c r="E353" t="s">
        <v>113</v>
      </c>
      <c r="F353" t="s">
        <v>88</v>
      </c>
      <c r="G353" t="s">
        <v>39</v>
      </c>
      <c r="H353" s="5">
        <v>20</v>
      </c>
      <c r="I353" s="5">
        <v>5</v>
      </c>
      <c r="J353" t="str">
        <f t="shared" si="10"/>
        <v>International</v>
      </c>
      <c r="K353" t="str">
        <f t="shared" si="11"/>
        <v>OnTime</v>
      </c>
    </row>
    <row r="354" spans="1:11" x14ac:dyDescent="0.35">
      <c r="A354">
        <v>10503</v>
      </c>
      <c r="B354">
        <v>6</v>
      </c>
      <c r="C354" t="s">
        <v>486</v>
      </c>
      <c r="D354" t="s">
        <v>474</v>
      </c>
      <c r="E354" t="s">
        <v>113</v>
      </c>
      <c r="F354" t="s">
        <v>63</v>
      </c>
      <c r="G354" t="s">
        <v>59</v>
      </c>
      <c r="H354" s="5">
        <v>70</v>
      </c>
      <c r="I354" s="5">
        <v>5</v>
      </c>
      <c r="J354" t="str">
        <f t="shared" si="10"/>
        <v>International</v>
      </c>
      <c r="K354" t="str">
        <f t="shared" si="11"/>
        <v>OnTime</v>
      </c>
    </row>
    <row r="355" spans="1:11" x14ac:dyDescent="0.35">
      <c r="A355">
        <v>10504</v>
      </c>
      <c r="B355">
        <v>1</v>
      </c>
      <c r="C355" t="s">
        <v>482</v>
      </c>
      <c r="D355" t="s">
        <v>171</v>
      </c>
      <c r="E355" t="s">
        <v>19</v>
      </c>
      <c r="F355" t="s">
        <v>33</v>
      </c>
      <c r="G355" t="s">
        <v>34</v>
      </c>
      <c r="H355" s="5">
        <v>12</v>
      </c>
      <c r="I355" s="5">
        <v>7</v>
      </c>
      <c r="J355" t="str">
        <f t="shared" si="10"/>
        <v>International</v>
      </c>
      <c r="K355" t="str">
        <f t="shared" si="11"/>
        <v>OnTime</v>
      </c>
    </row>
    <row r="356" spans="1:11" x14ac:dyDescent="0.35">
      <c r="A356">
        <v>10504</v>
      </c>
      <c r="B356">
        <v>8</v>
      </c>
      <c r="C356" t="s">
        <v>493</v>
      </c>
      <c r="D356" t="s">
        <v>171</v>
      </c>
      <c r="E356" t="s">
        <v>19</v>
      </c>
      <c r="F356" t="s">
        <v>90</v>
      </c>
      <c r="G356" t="s">
        <v>31</v>
      </c>
      <c r="H356" s="5">
        <v>12</v>
      </c>
      <c r="I356" s="5">
        <v>7</v>
      </c>
      <c r="J356" t="str">
        <f t="shared" si="10"/>
        <v>International</v>
      </c>
      <c r="K356" t="str">
        <f t="shared" si="11"/>
        <v>OnTime</v>
      </c>
    </row>
    <row r="357" spans="1:11" x14ac:dyDescent="0.35">
      <c r="A357">
        <v>10506</v>
      </c>
      <c r="B357">
        <v>7</v>
      </c>
      <c r="C357" t="s">
        <v>489</v>
      </c>
      <c r="D357" t="s">
        <v>473</v>
      </c>
      <c r="E357" t="s">
        <v>104</v>
      </c>
      <c r="F357" t="s">
        <v>96</v>
      </c>
      <c r="G357" t="s">
        <v>34</v>
      </c>
      <c r="H357" s="5">
        <v>14</v>
      </c>
      <c r="I357" s="5">
        <v>17</v>
      </c>
      <c r="J357" t="str">
        <f t="shared" si="10"/>
        <v>International</v>
      </c>
      <c r="K357" t="str">
        <f t="shared" si="11"/>
        <v>Late</v>
      </c>
    </row>
    <row r="358" spans="1:11" x14ac:dyDescent="0.35">
      <c r="A358">
        <v>10506</v>
      </c>
      <c r="B358">
        <v>11</v>
      </c>
      <c r="C358" t="s">
        <v>485</v>
      </c>
      <c r="D358" t="s">
        <v>104</v>
      </c>
      <c r="E358" t="s">
        <v>104</v>
      </c>
      <c r="F358" t="s">
        <v>80</v>
      </c>
      <c r="G358" t="s">
        <v>31</v>
      </c>
      <c r="H358" s="5">
        <v>18</v>
      </c>
      <c r="I358" s="5">
        <v>17</v>
      </c>
      <c r="J358" t="str">
        <f t="shared" si="10"/>
        <v>Domestic</v>
      </c>
      <c r="K358" t="str">
        <f t="shared" si="11"/>
        <v>Late</v>
      </c>
    </row>
    <row r="359" spans="1:11" x14ac:dyDescent="0.35">
      <c r="A359">
        <v>10508</v>
      </c>
      <c r="B359">
        <v>6</v>
      </c>
      <c r="C359" t="s">
        <v>486</v>
      </c>
      <c r="D359" t="s">
        <v>474</v>
      </c>
      <c r="E359" t="s">
        <v>104</v>
      </c>
      <c r="F359" t="s">
        <v>56</v>
      </c>
      <c r="G359" t="s">
        <v>36</v>
      </c>
      <c r="H359" s="5">
        <v>10</v>
      </c>
      <c r="I359" s="5">
        <v>27</v>
      </c>
      <c r="J359" t="str">
        <f t="shared" si="10"/>
        <v>International</v>
      </c>
      <c r="K359" t="str">
        <f t="shared" si="11"/>
        <v>Late</v>
      </c>
    </row>
    <row r="360" spans="1:11" x14ac:dyDescent="0.35">
      <c r="A360">
        <v>10509</v>
      </c>
      <c r="B360">
        <v>12</v>
      </c>
      <c r="C360" t="s">
        <v>491</v>
      </c>
      <c r="D360" t="s">
        <v>104</v>
      </c>
      <c r="E360" t="s">
        <v>104</v>
      </c>
      <c r="F360" t="s">
        <v>70</v>
      </c>
      <c r="G360" t="s">
        <v>59</v>
      </c>
      <c r="H360" s="5">
        <v>3</v>
      </c>
      <c r="I360" s="5">
        <v>12</v>
      </c>
      <c r="J360" t="str">
        <f t="shared" si="10"/>
        <v>Domestic</v>
      </c>
      <c r="K360" t="str">
        <f t="shared" si="11"/>
        <v>Late</v>
      </c>
    </row>
    <row r="361" spans="1:11" x14ac:dyDescent="0.35">
      <c r="A361">
        <v>10510</v>
      </c>
      <c r="B361">
        <v>12</v>
      </c>
      <c r="C361" t="s">
        <v>491</v>
      </c>
      <c r="D361" t="s">
        <v>104</v>
      </c>
      <c r="E361" t="s">
        <v>19</v>
      </c>
      <c r="F361" t="s">
        <v>20</v>
      </c>
      <c r="G361" t="s">
        <v>21</v>
      </c>
      <c r="H361" s="5">
        <v>36</v>
      </c>
      <c r="I361" s="5">
        <v>10</v>
      </c>
      <c r="J361" t="str">
        <f t="shared" si="10"/>
        <v>International</v>
      </c>
      <c r="K361" t="str">
        <f t="shared" si="11"/>
        <v>Late</v>
      </c>
    </row>
    <row r="362" spans="1:11" x14ac:dyDescent="0.35">
      <c r="A362">
        <v>10510</v>
      </c>
      <c r="B362">
        <v>12</v>
      </c>
      <c r="C362" t="s">
        <v>491</v>
      </c>
      <c r="D362" t="s">
        <v>104</v>
      </c>
      <c r="E362" t="s">
        <v>19</v>
      </c>
      <c r="F362" t="s">
        <v>54</v>
      </c>
      <c r="G362" t="s">
        <v>34</v>
      </c>
      <c r="H362" s="5">
        <v>36</v>
      </c>
      <c r="I362" s="5">
        <v>10</v>
      </c>
      <c r="J362" t="str">
        <f t="shared" si="10"/>
        <v>International</v>
      </c>
      <c r="K362" t="str">
        <f t="shared" si="11"/>
        <v>Late</v>
      </c>
    </row>
    <row r="363" spans="1:11" x14ac:dyDescent="0.35">
      <c r="A363">
        <v>10511</v>
      </c>
      <c r="B363">
        <v>2</v>
      </c>
      <c r="C363" t="s">
        <v>487</v>
      </c>
      <c r="D363" t="s">
        <v>19</v>
      </c>
      <c r="E363" t="s">
        <v>133</v>
      </c>
      <c r="F363" t="s">
        <v>109</v>
      </c>
      <c r="G363" t="s">
        <v>39</v>
      </c>
      <c r="H363" s="5">
        <v>50</v>
      </c>
      <c r="I363" s="5">
        <v>3</v>
      </c>
      <c r="J363" t="str">
        <f t="shared" si="10"/>
        <v>International</v>
      </c>
      <c r="K363" t="str">
        <f t="shared" si="11"/>
        <v>OnTime</v>
      </c>
    </row>
    <row r="364" spans="1:11" x14ac:dyDescent="0.35">
      <c r="A364">
        <v>10511</v>
      </c>
      <c r="B364">
        <v>3</v>
      </c>
      <c r="C364" t="s">
        <v>484</v>
      </c>
      <c r="D364" t="s">
        <v>19</v>
      </c>
      <c r="E364" t="s">
        <v>133</v>
      </c>
      <c r="F364" t="s">
        <v>58</v>
      </c>
      <c r="G364" t="s">
        <v>59</v>
      </c>
      <c r="H364" s="5">
        <v>50</v>
      </c>
      <c r="I364" s="5">
        <v>3</v>
      </c>
      <c r="J364" t="str">
        <f t="shared" si="10"/>
        <v>International</v>
      </c>
      <c r="K364" t="str">
        <f t="shared" si="11"/>
        <v>OnTime</v>
      </c>
    </row>
    <row r="365" spans="1:11" x14ac:dyDescent="0.35">
      <c r="A365">
        <v>10511</v>
      </c>
      <c r="B365">
        <v>3</v>
      </c>
      <c r="C365" t="s">
        <v>484</v>
      </c>
      <c r="D365" t="s">
        <v>19</v>
      </c>
      <c r="E365" t="s">
        <v>133</v>
      </c>
      <c r="F365" t="s">
        <v>106</v>
      </c>
      <c r="G365" t="s">
        <v>39</v>
      </c>
      <c r="H365" s="5">
        <v>10</v>
      </c>
      <c r="I365" s="5">
        <v>3</v>
      </c>
      <c r="J365" t="str">
        <f t="shared" si="10"/>
        <v>International</v>
      </c>
      <c r="K365" t="str">
        <f t="shared" si="11"/>
        <v>OnTime</v>
      </c>
    </row>
    <row r="366" spans="1:11" x14ac:dyDescent="0.35">
      <c r="A366">
        <v>10512</v>
      </c>
      <c r="B366">
        <v>10</v>
      </c>
      <c r="C366" t="s">
        <v>492</v>
      </c>
      <c r="D366" t="s">
        <v>161</v>
      </c>
      <c r="E366" t="s">
        <v>161</v>
      </c>
      <c r="F366" t="s">
        <v>77</v>
      </c>
      <c r="G366" t="s">
        <v>34</v>
      </c>
      <c r="H366" s="5">
        <v>10</v>
      </c>
      <c r="I366" s="5">
        <v>3</v>
      </c>
      <c r="J366" t="str">
        <f t="shared" si="10"/>
        <v>Domestic</v>
      </c>
      <c r="K366" t="str">
        <f t="shared" si="11"/>
        <v>OnTime</v>
      </c>
    </row>
    <row r="367" spans="1:11" x14ac:dyDescent="0.35">
      <c r="A367">
        <v>10513</v>
      </c>
      <c r="B367">
        <v>8</v>
      </c>
      <c r="C367" t="s">
        <v>493</v>
      </c>
      <c r="D367" t="s">
        <v>171</v>
      </c>
      <c r="E367" t="s">
        <v>104</v>
      </c>
      <c r="F367" t="s">
        <v>90</v>
      </c>
      <c r="G367" t="s">
        <v>31</v>
      </c>
      <c r="H367" s="5">
        <v>40</v>
      </c>
      <c r="I367" s="5">
        <v>6</v>
      </c>
      <c r="J367" t="str">
        <f t="shared" si="10"/>
        <v>International</v>
      </c>
      <c r="K367" t="str">
        <f t="shared" si="11"/>
        <v>OnTime</v>
      </c>
    </row>
    <row r="368" spans="1:11" x14ac:dyDescent="0.35">
      <c r="A368">
        <v>10514</v>
      </c>
      <c r="B368">
        <v>2</v>
      </c>
      <c r="C368" t="s">
        <v>487</v>
      </c>
      <c r="D368" t="s">
        <v>19</v>
      </c>
      <c r="E368" t="s">
        <v>84</v>
      </c>
      <c r="F368" t="s">
        <v>88</v>
      </c>
      <c r="G368" t="s">
        <v>39</v>
      </c>
      <c r="H368" s="5">
        <v>39</v>
      </c>
      <c r="I368" s="5">
        <v>24</v>
      </c>
      <c r="J368" t="str">
        <f t="shared" si="10"/>
        <v>International</v>
      </c>
      <c r="K368" t="str">
        <f t="shared" si="11"/>
        <v>Late</v>
      </c>
    </row>
    <row r="369" spans="1:11" x14ac:dyDescent="0.35">
      <c r="A369">
        <v>10514</v>
      </c>
      <c r="B369">
        <v>8</v>
      </c>
      <c r="C369" t="s">
        <v>493</v>
      </c>
      <c r="D369" t="s">
        <v>171</v>
      </c>
      <c r="E369" t="s">
        <v>84</v>
      </c>
      <c r="F369" t="s">
        <v>86</v>
      </c>
      <c r="G369" t="s">
        <v>31</v>
      </c>
      <c r="H369" s="5">
        <v>39</v>
      </c>
      <c r="I369" s="5">
        <v>24</v>
      </c>
      <c r="J369" t="str">
        <f t="shared" si="10"/>
        <v>International</v>
      </c>
      <c r="K369" t="str">
        <f t="shared" si="11"/>
        <v>Late</v>
      </c>
    </row>
    <row r="370" spans="1:11" x14ac:dyDescent="0.35">
      <c r="A370">
        <v>10514</v>
      </c>
      <c r="B370">
        <v>12</v>
      </c>
      <c r="C370" t="s">
        <v>491</v>
      </c>
      <c r="D370" t="s">
        <v>104</v>
      </c>
      <c r="E370" t="s">
        <v>84</v>
      </c>
      <c r="F370" t="s">
        <v>70</v>
      </c>
      <c r="G370" t="s">
        <v>59</v>
      </c>
      <c r="H370" s="5">
        <v>35</v>
      </c>
      <c r="I370" s="5">
        <v>24</v>
      </c>
      <c r="J370" t="str">
        <f t="shared" si="10"/>
        <v>International</v>
      </c>
      <c r="K370" t="str">
        <f t="shared" si="11"/>
        <v>Late</v>
      </c>
    </row>
    <row r="371" spans="1:11" x14ac:dyDescent="0.35">
      <c r="A371">
        <v>10514</v>
      </c>
      <c r="B371">
        <v>12</v>
      </c>
      <c r="C371" t="s">
        <v>491</v>
      </c>
      <c r="D371" t="s">
        <v>104</v>
      </c>
      <c r="E371" t="s">
        <v>84</v>
      </c>
      <c r="F371" t="s">
        <v>54</v>
      </c>
      <c r="G371" t="s">
        <v>34</v>
      </c>
      <c r="H371" s="5">
        <v>50</v>
      </c>
      <c r="I371" s="5">
        <v>24</v>
      </c>
      <c r="J371" t="str">
        <f t="shared" si="10"/>
        <v>International</v>
      </c>
      <c r="K371" t="str">
        <f t="shared" si="11"/>
        <v>Late</v>
      </c>
    </row>
    <row r="372" spans="1:11" x14ac:dyDescent="0.35">
      <c r="A372">
        <v>10515</v>
      </c>
      <c r="B372">
        <v>4</v>
      </c>
      <c r="C372" t="s">
        <v>494</v>
      </c>
      <c r="D372" t="s">
        <v>474</v>
      </c>
      <c r="E372" t="s">
        <v>104</v>
      </c>
      <c r="F372" t="s">
        <v>108</v>
      </c>
      <c r="G372" t="s">
        <v>21</v>
      </c>
      <c r="H372" s="5">
        <v>16</v>
      </c>
      <c r="I372" s="5">
        <v>30</v>
      </c>
      <c r="J372" t="str">
        <f t="shared" si="10"/>
        <v>International</v>
      </c>
      <c r="K372" t="str">
        <f t="shared" si="11"/>
        <v>Late</v>
      </c>
    </row>
    <row r="373" spans="1:11" x14ac:dyDescent="0.35">
      <c r="A373">
        <v>10515</v>
      </c>
      <c r="B373">
        <v>7</v>
      </c>
      <c r="C373" t="s">
        <v>489</v>
      </c>
      <c r="D373" t="s">
        <v>473</v>
      </c>
      <c r="E373" t="s">
        <v>104</v>
      </c>
      <c r="F373" t="s">
        <v>46</v>
      </c>
      <c r="G373" t="s">
        <v>31</v>
      </c>
      <c r="H373" s="5">
        <v>50</v>
      </c>
      <c r="I373" s="5">
        <v>30</v>
      </c>
      <c r="J373" t="str">
        <f t="shared" si="10"/>
        <v>International</v>
      </c>
      <c r="K373" t="str">
        <f t="shared" si="11"/>
        <v>Late</v>
      </c>
    </row>
    <row r="374" spans="1:11" x14ac:dyDescent="0.35">
      <c r="A374">
        <v>10515</v>
      </c>
      <c r="B374">
        <v>11</v>
      </c>
      <c r="C374" t="s">
        <v>485</v>
      </c>
      <c r="D374" t="s">
        <v>104</v>
      </c>
      <c r="E374" t="s">
        <v>104</v>
      </c>
      <c r="F374" t="s">
        <v>89</v>
      </c>
      <c r="G374" t="s">
        <v>31</v>
      </c>
      <c r="H374" s="5">
        <v>120</v>
      </c>
      <c r="I374" s="5">
        <v>30</v>
      </c>
      <c r="J374" t="str">
        <f t="shared" si="10"/>
        <v>Domestic</v>
      </c>
      <c r="K374" t="str">
        <f t="shared" si="11"/>
        <v>Late</v>
      </c>
    </row>
    <row r="375" spans="1:11" x14ac:dyDescent="0.35">
      <c r="A375">
        <v>10516</v>
      </c>
      <c r="B375">
        <v>7</v>
      </c>
      <c r="C375" t="s">
        <v>489</v>
      </c>
      <c r="D375" t="s">
        <v>473</v>
      </c>
      <c r="E375" t="s">
        <v>113</v>
      </c>
      <c r="F375" t="s">
        <v>97</v>
      </c>
      <c r="G375" t="s">
        <v>36</v>
      </c>
      <c r="H375" s="5">
        <v>25</v>
      </c>
      <c r="I375" s="5">
        <v>7</v>
      </c>
      <c r="J375" t="str">
        <f t="shared" si="10"/>
        <v>International</v>
      </c>
      <c r="K375" t="str">
        <f t="shared" si="11"/>
        <v>OnTime</v>
      </c>
    </row>
    <row r="376" spans="1:11" x14ac:dyDescent="0.35">
      <c r="A376">
        <v>10517</v>
      </c>
      <c r="B376">
        <v>7</v>
      </c>
      <c r="C376" t="s">
        <v>489</v>
      </c>
      <c r="D376" t="s">
        <v>473</v>
      </c>
      <c r="E376" t="s">
        <v>171</v>
      </c>
      <c r="F376" t="s">
        <v>96</v>
      </c>
      <c r="G376" t="s">
        <v>34</v>
      </c>
      <c r="H376" s="5">
        <v>6</v>
      </c>
      <c r="I376" s="5">
        <v>5</v>
      </c>
      <c r="J376" t="str">
        <f t="shared" si="10"/>
        <v>International</v>
      </c>
      <c r="K376" t="str">
        <f t="shared" si="11"/>
        <v>OnTime</v>
      </c>
    </row>
    <row r="377" spans="1:11" x14ac:dyDescent="0.35">
      <c r="A377">
        <v>10518</v>
      </c>
      <c r="B377">
        <v>10</v>
      </c>
      <c r="C377" t="s">
        <v>492</v>
      </c>
      <c r="D377" t="s">
        <v>161</v>
      </c>
      <c r="E377" t="s">
        <v>225</v>
      </c>
      <c r="F377" t="s">
        <v>77</v>
      </c>
      <c r="G377" t="s">
        <v>34</v>
      </c>
      <c r="H377" s="5">
        <v>5</v>
      </c>
      <c r="I377" s="5">
        <v>10</v>
      </c>
      <c r="J377" t="str">
        <f t="shared" si="10"/>
        <v>International</v>
      </c>
      <c r="K377" t="str">
        <f t="shared" si="11"/>
        <v>Late</v>
      </c>
    </row>
    <row r="378" spans="1:11" x14ac:dyDescent="0.35">
      <c r="A378">
        <v>10519</v>
      </c>
      <c r="B378">
        <v>4</v>
      </c>
      <c r="C378" t="s">
        <v>494</v>
      </c>
      <c r="D378" t="s">
        <v>474</v>
      </c>
      <c r="E378" t="s">
        <v>232</v>
      </c>
      <c r="F378" t="s">
        <v>35</v>
      </c>
      <c r="G378" t="s">
        <v>36</v>
      </c>
      <c r="H378" s="5">
        <v>16</v>
      </c>
      <c r="I378" s="5">
        <v>3</v>
      </c>
      <c r="J378" t="str">
        <f t="shared" si="10"/>
        <v>International</v>
      </c>
      <c r="K378" t="str">
        <f t="shared" si="11"/>
        <v>OnTime</v>
      </c>
    </row>
    <row r="379" spans="1:11" x14ac:dyDescent="0.35">
      <c r="A379">
        <v>10520</v>
      </c>
      <c r="B379">
        <v>10</v>
      </c>
      <c r="C379" t="s">
        <v>492</v>
      </c>
      <c r="D379" t="s">
        <v>161</v>
      </c>
      <c r="E379" t="s">
        <v>291</v>
      </c>
      <c r="F379" t="s">
        <v>77</v>
      </c>
      <c r="G379" t="s">
        <v>34</v>
      </c>
      <c r="H379" s="5">
        <v>8</v>
      </c>
      <c r="I379" s="5">
        <v>2</v>
      </c>
      <c r="J379" t="str">
        <f t="shared" si="10"/>
        <v>International</v>
      </c>
      <c r="K379" t="str">
        <f t="shared" si="11"/>
        <v>OnTime</v>
      </c>
    </row>
    <row r="380" spans="1:11" x14ac:dyDescent="0.35">
      <c r="A380">
        <v>10521</v>
      </c>
      <c r="B380">
        <v>8</v>
      </c>
      <c r="C380" t="s">
        <v>493</v>
      </c>
      <c r="D380" t="s">
        <v>171</v>
      </c>
      <c r="E380" t="s">
        <v>284</v>
      </c>
      <c r="F380" t="s">
        <v>37</v>
      </c>
      <c r="G380" t="s">
        <v>31</v>
      </c>
      <c r="H380" s="5">
        <v>6</v>
      </c>
      <c r="I380" s="5">
        <v>3</v>
      </c>
      <c r="J380" t="str">
        <f t="shared" si="10"/>
        <v>International</v>
      </c>
      <c r="K380" t="str">
        <f t="shared" si="11"/>
        <v>OnTime</v>
      </c>
    </row>
    <row r="381" spans="1:11" x14ac:dyDescent="0.35">
      <c r="A381">
        <v>10522</v>
      </c>
      <c r="B381">
        <v>1</v>
      </c>
      <c r="C381" t="s">
        <v>482</v>
      </c>
      <c r="D381" t="s">
        <v>171</v>
      </c>
      <c r="E381" t="s">
        <v>104</v>
      </c>
      <c r="F381" t="s">
        <v>43</v>
      </c>
      <c r="G381" t="s">
        <v>34</v>
      </c>
      <c r="H381" s="5">
        <v>40</v>
      </c>
      <c r="I381" s="5">
        <v>6</v>
      </c>
      <c r="J381" t="str">
        <f t="shared" si="10"/>
        <v>International</v>
      </c>
      <c r="K381" t="str">
        <f t="shared" si="11"/>
        <v>OnTime</v>
      </c>
    </row>
    <row r="382" spans="1:11" x14ac:dyDescent="0.35">
      <c r="A382">
        <v>10522</v>
      </c>
      <c r="B382">
        <v>3</v>
      </c>
      <c r="C382" t="s">
        <v>484</v>
      </c>
      <c r="D382" t="s">
        <v>19</v>
      </c>
      <c r="E382" t="s">
        <v>104</v>
      </c>
      <c r="F382" t="s">
        <v>106</v>
      </c>
      <c r="G382" t="s">
        <v>39</v>
      </c>
      <c r="H382" s="5">
        <v>24</v>
      </c>
      <c r="I382" s="5">
        <v>6</v>
      </c>
      <c r="J382" t="str">
        <f t="shared" si="10"/>
        <v>International</v>
      </c>
      <c r="K382" t="str">
        <f t="shared" si="11"/>
        <v>OnTime</v>
      </c>
    </row>
    <row r="383" spans="1:11" x14ac:dyDescent="0.35">
      <c r="A383">
        <v>10522</v>
      </c>
      <c r="B383">
        <v>13</v>
      </c>
      <c r="C383" t="s">
        <v>488</v>
      </c>
      <c r="D383" t="s">
        <v>104</v>
      </c>
      <c r="E383" t="s">
        <v>104</v>
      </c>
      <c r="F383" t="s">
        <v>91</v>
      </c>
      <c r="G383" t="s">
        <v>36</v>
      </c>
      <c r="H383" s="5">
        <v>20</v>
      </c>
      <c r="I383" s="5">
        <v>6</v>
      </c>
      <c r="J383" t="str">
        <f t="shared" si="10"/>
        <v>Domestic</v>
      </c>
      <c r="K383" t="str">
        <f t="shared" si="11"/>
        <v>Late</v>
      </c>
    </row>
    <row r="384" spans="1:11" x14ac:dyDescent="0.35">
      <c r="A384">
        <v>10523</v>
      </c>
      <c r="B384">
        <v>7</v>
      </c>
      <c r="C384" t="s">
        <v>489</v>
      </c>
      <c r="D384" t="s">
        <v>473</v>
      </c>
      <c r="E384" t="s">
        <v>171</v>
      </c>
      <c r="F384" t="s">
        <v>22</v>
      </c>
      <c r="G384" t="s">
        <v>21</v>
      </c>
      <c r="H384" s="5">
        <v>25</v>
      </c>
      <c r="I384" s="5">
        <v>29</v>
      </c>
      <c r="J384" t="str">
        <f t="shared" si="10"/>
        <v>International</v>
      </c>
      <c r="K384" t="str">
        <f t="shared" si="11"/>
        <v>Late</v>
      </c>
    </row>
    <row r="385" spans="1:11" x14ac:dyDescent="0.35">
      <c r="A385">
        <v>10523</v>
      </c>
      <c r="B385">
        <v>8</v>
      </c>
      <c r="C385" t="s">
        <v>493</v>
      </c>
      <c r="D385" t="s">
        <v>171</v>
      </c>
      <c r="E385" t="s">
        <v>171</v>
      </c>
      <c r="F385" t="s">
        <v>86</v>
      </c>
      <c r="G385" t="s">
        <v>31</v>
      </c>
      <c r="H385" s="5">
        <v>15</v>
      </c>
      <c r="I385" s="5">
        <v>29</v>
      </c>
      <c r="J385" t="str">
        <f t="shared" si="10"/>
        <v>Domestic</v>
      </c>
      <c r="K385" t="str">
        <f t="shared" si="11"/>
        <v>Late</v>
      </c>
    </row>
    <row r="386" spans="1:11" x14ac:dyDescent="0.35">
      <c r="A386">
        <v>10524</v>
      </c>
      <c r="B386">
        <v>4</v>
      </c>
      <c r="C386" t="s">
        <v>494</v>
      </c>
      <c r="D386" t="s">
        <v>474</v>
      </c>
      <c r="E386" t="s">
        <v>118</v>
      </c>
      <c r="F386" t="s">
        <v>35</v>
      </c>
      <c r="G386" t="s">
        <v>36</v>
      </c>
      <c r="H386" s="5">
        <v>2</v>
      </c>
      <c r="I386" s="5">
        <v>6</v>
      </c>
      <c r="J386" t="str">
        <f t="shared" si="10"/>
        <v>International</v>
      </c>
      <c r="K386" t="str">
        <f t="shared" si="11"/>
        <v>OnTime</v>
      </c>
    </row>
    <row r="387" spans="1:11" x14ac:dyDescent="0.35">
      <c r="A387">
        <v>10524</v>
      </c>
      <c r="B387">
        <v>13</v>
      </c>
      <c r="C387" t="s">
        <v>488</v>
      </c>
      <c r="D387" t="s">
        <v>104</v>
      </c>
      <c r="E387" t="s">
        <v>118</v>
      </c>
      <c r="F387" t="s">
        <v>91</v>
      </c>
      <c r="G387" t="s">
        <v>36</v>
      </c>
      <c r="H387" s="5">
        <v>10</v>
      </c>
      <c r="I387" s="5">
        <v>6</v>
      </c>
      <c r="J387" t="str">
        <f t="shared" si="10"/>
        <v>International</v>
      </c>
      <c r="K387" t="str">
        <f t="shared" si="11"/>
        <v>OnTime</v>
      </c>
    </row>
    <row r="388" spans="1:11" x14ac:dyDescent="0.35">
      <c r="A388">
        <v>10526</v>
      </c>
      <c r="B388">
        <v>1</v>
      </c>
      <c r="C388" t="s">
        <v>482</v>
      </c>
      <c r="D388" t="s">
        <v>171</v>
      </c>
      <c r="E388" t="s">
        <v>141</v>
      </c>
      <c r="F388" t="s">
        <v>43</v>
      </c>
      <c r="G388" t="s">
        <v>34</v>
      </c>
      <c r="H388" s="5">
        <v>8</v>
      </c>
      <c r="I388" s="5">
        <v>10</v>
      </c>
      <c r="J388" t="str">
        <f t="shared" si="10"/>
        <v>International</v>
      </c>
      <c r="K388" t="str">
        <f t="shared" si="11"/>
        <v>Late</v>
      </c>
    </row>
    <row r="389" spans="1:11" x14ac:dyDescent="0.35">
      <c r="A389">
        <v>10526</v>
      </c>
      <c r="B389">
        <v>6</v>
      </c>
      <c r="C389" t="s">
        <v>486</v>
      </c>
      <c r="D389" t="s">
        <v>474</v>
      </c>
      <c r="E389" t="s">
        <v>141</v>
      </c>
      <c r="F389" t="s">
        <v>56</v>
      </c>
      <c r="G389" t="s">
        <v>36</v>
      </c>
      <c r="H389" s="5">
        <v>10</v>
      </c>
      <c r="I389" s="5">
        <v>10</v>
      </c>
      <c r="J389" t="str">
        <f t="shared" si="10"/>
        <v>International</v>
      </c>
      <c r="K389" t="str">
        <f t="shared" si="11"/>
        <v>Late</v>
      </c>
    </row>
    <row r="390" spans="1:11" x14ac:dyDescent="0.35">
      <c r="A390">
        <v>10527</v>
      </c>
      <c r="B390">
        <v>2</v>
      </c>
      <c r="C390" t="s">
        <v>487</v>
      </c>
      <c r="D390" t="s">
        <v>19</v>
      </c>
      <c r="E390" t="s">
        <v>104</v>
      </c>
      <c r="F390" t="s">
        <v>109</v>
      </c>
      <c r="G390" t="s">
        <v>39</v>
      </c>
      <c r="H390" s="5">
        <v>50</v>
      </c>
      <c r="I390" s="5">
        <v>2</v>
      </c>
      <c r="J390" t="str">
        <f t="shared" si="10"/>
        <v>International</v>
      </c>
      <c r="K390" t="str">
        <f t="shared" si="11"/>
        <v>OnTime</v>
      </c>
    </row>
    <row r="391" spans="1:11" x14ac:dyDescent="0.35">
      <c r="A391">
        <v>10528</v>
      </c>
      <c r="B391">
        <v>5</v>
      </c>
      <c r="C391" t="s">
        <v>481</v>
      </c>
      <c r="D391" t="s">
        <v>216</v>
      </c>
      <c r="E391" t="s">
        <v>19</v>
      </c>
      <c r="F391" t="s">
        <v>92</v>
      </c>
      <c r="G391" t="s">
        <v>24</v>
      </c>
      <c r="H391" s="5">
        <v>3</v>
      </c>
      <c r="I391" s="5">
        <v>3</v>
      </c>
      <c r="J391" t="str">
        <f t="shared" si="10"/>
        <v>International</v>
      </c>
      <c r="K391" t="str">
        <f t="shared" si="11"/>
        <v>OnTime</v>
      </c>
    </row>
    <row r="392" spans="1:11" x14ac:dyDescent="0.35">
      <c r="A392">
        <v>10529</v>
      </c>
      <c r="B392">
        <v>8</v>
      </c>
      <c r="C392" t="s">
        <v>493</v>
      </c>
      <c r="D392" t="s">
        <v>171</v>
      </c>
      <c r="E392" t="s">
        <v>185</v>
      </c>
      <c r="F392" t="s">
        <v>37</v>
      </c>
      <c r="G392" t="s">
        <v>31</v>
      </c>
      <c r="H392" s="5">
        <v>20</v>
      </c>
      <c r="I392" s="5">
        <v>2</v>
      </c>
      <c r="J392" t="str">
        <f t="shared" si="10"/>
        <v>International</v>
      </c>
      <c r="K392" t="str">
        <f t="shared" si="11"/>
        <v>OnTime</v>
      </c>
    </row>
    <row r="393" spans="1:11" x14ac:dyDescent="0.35">
      <c r="A393">
        <v>10530</v>
      </c>
      <c r="B393">
        <v>7</v>
      </c>
      <c r="C393" t="s">
        <v>489</v>
      </c>
      <c r="D393" t="s">
        <v>473</v>
      </c>
      <c r="E393" t="s">
        <v>84</v>
      </c>
      <c r="F393" t="s">
        <v>22</v>
      </c>
      <c r="G393" t="s">
        <v>21</v>
      </c>
      <c r="H393" s="5">
        <v>40</v>
      </c>
      <c r="I393" s="5">
        <v>4</v>
      </c>
      <c r="J393" t="str">
        <f t="shared" si="10"/>
        <v>International</v>
      </c>
      <c r="K393" t="str">
        <f t="shared" si="11"/>
        <v>OnTime</v>
      </c>
    </row>
    <row r="394" spans="1:11" x14ac:dyDescent="0.35">
      <c r="A394">
        <v>10532</v>
      </c>
      <c r="B394">
        <v>2</v>
      </c>
      <c r="C394" t="s">
        <v>487</v>
      </c>
      <c r="D394" t="s">
        <v>19</v>
      </c>
      <c r="E394" t="s">
        <v>171</v>
      </c>
      <c r="F394" t="s">
        <v>93</v>
      </c>
      <c r="G394" t="s">
        <v>39</v>
      </c>
      <c r="H394" s="5">
        <v>24</v>
      </c>
      <c r="I394" s="5">
        <v>3</v>
      </c>
      <c r="J394" t="str">
        <f t="shared" si="10"/>
        <v>International</v>
      </c>
      <c r="K394" t="str">
        <f t="shared" si="11"/>
        <v>OnTime</v>
      </c>
    </row>
    <row r="395" spans="1:11" x14ac:dyDescent="0.35">
      <c r="A395">
        <v>10532</v>
      </c>
      <c r="B395">
        <v>13</v>
      </c>
      <c r="C395" t="s">
        <v>488</v>
      </c>
      <c r="D395" t="s">
        <v>104</v>
      </c>
      <c r="E395" t="s">
        <v>171</v>
      </c>
      <c r="F395" t="s">
        <v>91</v>
      </c>
      <c r="G395" t="s">
        <v>36</v>
      </c>
      <c r="H395" s="5">
        <v>15</v>
      </c>
      <c r="I395" s="5">
        <v>3</v>
      </c>
      <c r="J395" t="str">
        <f t="shared" si="10"/>
        <v>International</v>
      </c>
      <c r="K395" t="str">
        <f t="shared" si="11"/>
        <v>OnTime</v>
      </c>
    </row>
    <row r="396" spans="1:11" x14ac:dyDescent="0.35">
      <c r="A396">
        <v>10533</v>
      </c>
      <c r="B396">
        <v>2</v>
      </c>
      <c r="C396" t="s">
        <v>487</v>
      </c>
      <c r="D396" t="s">
        <v>19</v>
      </c>
      <c r="E396" t="s">
        <v>118</v>
      </c>
      <c r="F396" t="s">
        <v>109</v>
      </c>
      <c r="G396" t="s">
        <v>39</v>
      </c>
      <c r="H396" s="5">
        <v>50</v>
      </c>
      <c r="I396" s="5">
        <v>10</v>
      </c>
      <c r="J396" t="str">
        <f t="shared" si="10"/>
        <v>International</v>
      </c>
      <c r="K396" t="str">
        <f t="shared" si="11"/>
        <v>Late</v>
      </c>
    </row>
    <row r="397" spans="1:11" x14ac:dyDescent="0.35">
      <c r="A397">
        <v>10534</v>
      </c>
      <c r="B397">
        <v>13</v>
      </c>
      <c r="C397" t="s">
        <v>488</v>
      </c>
      <c r="D397" t="s">
        <v>104</v>
      </c>
      <c r="E397" t="s">
        <v>104</v>
      </c>
      <c r="F397" t="s">
        <v>91</v>
      </c>
      <c r="G397" t="s">
        <v>36</v>
      </c>
      <c r="H397" s="5">
        <v>10</v>
      </c>
      <c r="I397" s="5">
        <v>2</v>
      </c>
      <c r="J397" t="str">
        <f t="shared" si="10"/>
        <v>Domestic</v>
      </c>
      <c r="K397" t="str">
        <f t="shared" si="11"/>
        <v>OnTime</v>
      </c>
    </row>
    <row r="398" spans="1:11" x14ac:dyDescent="0.35">
      <c r="A398">
        <v>10535</v>
      </c>
      <c r="B398">
        <v>5</v>
      </c>
      <c r="C398" t="s">
        <v>481</v>
      </c>
      <c r="D398" t="s">
        <v>216</v>
      </c>
      <c r="E398" t="s">
        <v>225</v>
      </c>
      <c r="F398" t="s">
        <v>92</v>
      </c>
      <c r="G398" t="s">
        <v>24</v>
      </c>
      <c r="H398" s="5">
        <v>50</v>
      </c>
      <c r="I398" s="5">
        <v>8</v>
      </c>
      <c r="J398" t="str">
        <f t="shared" si="10"/>
        <v>International</v>
      </c>
      <c r="K398" t="str">
        <f t="shared" si="11"/>
        <v>OnTime</v>
      </c>
    </row>
    <row r="399" spans="1:11" x14ac:dyDescent="0.35">
      <c r="A399">
        <v>10536</v>
      </c>
      <c r="B399">
        <v>5</v>
      </c>
      <c r="C399" t="s">
        <v>481</v>
      </c>
      <c r="D399" t="s">
        <v>216</v>
      </c>
      <c r="E399" t="s">
        <v>104</v>
      </c>
      <c r="F399" t="s">
        <v>28</v>
      </c>
      <c r="G399" t="s">
        <v>24</v>
      </c>
      <c r="H399" s="5">
        <v>15</v>
      </c>
      <c r="I399" s="5">
        <v>23</v>
      </c>
      <c r="J399" t="str">
        <f t="shared" si="10"/>
        <v>International</v>
      </c>
      <c r="K399" t="str">
        <f t="shared" si="11"/>
        <v>Late</v>
      </c>
    </row>
    <row r="400" spans="1:11" x14ac:dyDescent="0.35">
      <c r="A400">
        <v>10538</v>
      </c>
      <c r="B400">
        <v>7</v>
      </c>
      <c r="C400" t="s">
        <v>489</v>
      </c>
      <c r="D400" t="s">
        <v>473</v>
      </c>
      <c r="E400" t="s">
        <v>171</v>
      </c>
      <c r="F400" t="s">
        <v>96</v>
      </c>
      <c r="G400" t="s">
        <v>34</v>
      </c>
      <c r="H400" s="5">
        <v>7</v>
      </c>
      <c r="I400" s="5">
        <v>1</v>
      </c>
      <c r="J400" t="str">
        <f t="shared" si="10"/>
        <v>International</v>
      </c>
      <c r="K400" t="str">
        <f t="shared" si="11"/>
        <v>OnTime</v>
      </c>
    </row>
    <row r="401" spans="1:11" x14ac:dyDescent="0.35">
      <c r="A401">
        <v>10539</v>
      </c>
      <c r="B401">
        <v>6</v>
      </c>
      <c r="C401" t="s">
        <v>486</v>
      </c>
      <c r="D401" t="s">
        <v>474</v>
      </c>
      <c r="E401" t="s">
        <v>171</v>
      </c>
      <c r="F401" t="s">
        <v>56</v>
      </c>
      <c r="G401" t="s">
        <v>36</v>
      </c>
      <c r="H401" s="5">
        <v>8</v>
      </c>
      <c r="I401" s="5">
        <v>7</v>
      </c>
      <c r="J401" t="str">
        <f t="shared" si="10"/>
        <v>International</v>
      </c>
      <c r="K401" t="str">
        <f t="shared" si="11"/>
        <v>OnTime</v>
      </c>
    </row>
    <row r="402" spans="1:11" x14ac:dyDescent="0.35">
      <c r="A402">
        <v>10539</v>
      </c>
      <c r="B402">
        <v>8</v>
      </c>
      <c r="C402" t="s">
        <v>493</v>
      </c>
      <c r="D402" t="s">
        <v>171</v>
      </c>
      <c r="E402" t="s">
        <v>171</v>
      </c>
      <c r="F402" t="s">
        <v>90</v>
      </c>
      <c r="G402" t="s">
        <v>31</v>
      </c>
      <c r="H402" s="5">
        <v>15</v>
      </c>
      <c r="I402" s="5">
        <v>7</v>
      </c>
      <c r="J402" t="str">
        <f t="shared" si="10"/>
        <v>Domestic</v>
      </c>
      <c r="K402" t="str">
        <f t="shared" si="11"/>
        <v>Late</v>
      </c>
    </row>
    <row r="403" spans="1:11" x14ac:dyDescent="0.35">
      <c r="A403">
        <v>10540</v>
      </c>
      <c r="B403">
        <v>1</v>
      </c>
      <c r="C403" t="s">
        <v>482</v>
      </c>
      <c r="D403" t="s">
        <v>171</v>
      </c>
      <c r="E403" t="s">
        <v>104</v>
      </c>
      <c r="F403" t="s">
        <v>98</v>
      </c>
      <c r="G403" t="s">
        <v>39</v>
      </c>
      <c r="H403" s="5">
        <v>60</v>
      </c>
      <c r="I403" s="5">
        <v>25</v>
      </c>
      <c r="J403" t="str">
        <f t="shared" si="10"/>
        <v>International</v>
      </c>
      <c r="K403" t="str">
        <f t="shared" si="11"/>
        <v>Late</v>
      </c>
    </row>
    <row r="404" spans="1:11" x14ac:dyDescent="0.35">
      <c r="A404">
        <v>10540</v>
      </c>
      <c r="B404">
        <v>8</v>
      </c>
      <c r="C404" t="s">
        <v>493</v>
      </c>
      <c r="D404" t="s">
        <v>171</v>
      </c>
      <c r="E404" t="s">
        <v>104</v>
      </c>
      <c r="F404" t="s">
        <v>37</v>
      </c>
      <c r="G404" t="s">
        <v>31</v>
      </c>
      <c r="H404" s="5">
        <v>35</v>
      </c>
      <c r="I404" s="5">
        <v>25</v>
      </c>
      <c r="J404" t="str">
        <f t="shared" si="10"/>
        <v>International</v>
      </c>
      <c r="K404" t="str">
        <f t="shared" si="11"/>
        <v>Late</v>
      </c>
    </row>
    <row r="405" spans="1:11" x14ac:dyDescent="0.35">
      <c r="A405">
        <v>10540</v>
      </c>
      <c r="B405">
        <v>11</v>
      </c>
      <c r="C405" t="s">
        <v>485</v>
      </c>
      <c r="D405" t="s">
        <v>104</v>
      </c>
      <c r="E405" t="s">
        <v>104</v>
      </c>
      <c r="F405" t="s">
        <v>41</v>
      </c>
      <c r="G405" t="s">
        <v>31</v>
      </c>
      <c r="H405" s="5">
        <v>40</v>
      </c>
      <c r="I405" s="5">
        <v>25</v>
      </c>
      <c r="J405" t="str">
        <f t="shared" si="10"/>
        <v>Domestic</v>
      </c>
      <c r="K405" t="str">
        <f t="shared" si="11"/>
        <v>Late</v>
      </c>
    </row>
    <row r="406" spans="1:11" x14ac:dyDescent="0.35">
      <c r="A406">
        <v>10541</v>
      </c>
      <c r="B406">
        <v>2</v>
      </c>
      <c r="C406" t="s">
        <v>487</v>
      </c>
      <c r="D406" t="s">
        <v>19</v>
      </c>
      <c r="E406" t="s">
        <v>161</v>
      </c>
      <c r="F406" t="s">
        <v>88</v>
      </c>
      <c r="G406" t="s">
        <v>39</v>
      </c>
      <c r="H406" s="5">
        <v>36</v>
      </c>
      <c r="I406" s="5">
        <v>10</v>
      </c>
      <c r="J406" t="str">
        <f t="shared" si="10"/>
        <v>International</v>
      </c>
      <c r="K406" t="str">
        <f t="shared" si="11"/>
        <v>Late</v>
      </c>
    </row>
    <row r="407" spans="1:11" x14ac:dyDescent="0.35">
      <c r="A407">
        <v>10541</v>
      </c>
      <c r="B407">
        <v>10</v>
      </c>
      <c r="C407" t="s">
        <v>492</v>
      </c>
      <c r="D407" t="s">
        <v>161</v>
      </c>
      <c r="E407" t="s">
        <v>161</v>
      </c>
      <c r="F407" t="s">
        <v>77</v>
      </c>
      <c r="G407" t="s">
        <v>34</v>
      </c>
      <c r="H407" s="5">
        <v>35</v>
      </c>
      <c r="I407" s="5">
        <v>10</v>
      </c>
      <c r="J407" t="str">
        <f t="shared" si="10"/>
        <v>Domestic</v>
      </c>
      <c r="K407" t="str">
        <f t="shared" si="11"/>
        <v>Late</v>
      </c>
    </row>
    <row r="408" spans="1:11" x14ac:dyDescent="0.35">
      <c r="A408">
        <v>10542</v>
      </c>
      <c r="B408">
        <v>5</v>
      </c>
      <c r="C408" t="s">
        <v>481</v>
      </c>
      <c r="D408" t="s">
        <v>216</v>
      </c>
      <c r="E408" t="s">
        <v>104</v>
      </c>
      <c r="F408" t="s">
        <v>92</v>
      </c>
      <c r="G408" t="s">
        <v>24</v>
      </c>
      <c r="H408" s="5">
        <v>15</v>
      </c>
      <c r="I408" s="5">
        <v>6</v>
      </c>
      <c r="J408" t="str">
        <f t="shared" si="10"/>
        <v>International</v>
      </c>
      <c r="K408" t="str">
        <f t="shared" si="11"/>
        <v>OnTime</v>
      </c>
    </row>
    <row r="409" spans="1:11" x14ac:dyDescent="0.35">
      <c r="A409">
        <v>10543</v>
      </c>
      <c r="B409">
        <v>5</v>
      </c>
      <c r="C409" t="s">
        <v>481</v>
      </c>
      <c r="D409" t="s">
        <v>216</v>
      </c>
      <c r="E409" t="s">
        <v>126</v>
      </c>
      <c r="F409" t="s">
        <v>28</v>
      </c>
      <c r="G409" t="s">
        <v>24</v>
      </c>
      <c r="H409" s="5">
        <v>30</v>
      </c>
      <c r="I409" s="5">
        <v>2</v>
      </c>
      <c r="J409" t="str">
        <f t="shared" si="10"/>
        <v>International</v>
      </c>
      <c r="K409" t="str">
        <f t="shared" si="11"/>
        <v>OnTime</v>
      </c>
    </row>
    <row r="410" spans="1:11" x14ac:dyDescent="0.35">
      <c r="A410">
        <v>10543</v>
      </c>
      <c r="B410">
        <v>9</v>
      </c>
      <c r="C410" t="s">
        <v>490</v>
      </c>
      <c r="D410" t="s">
        <v>475</v>
      </c>
      <c r="E410" t="s">
        <v>126</v>
      </c>
      <c r="F410" t="s">
        <v>75</v>
      </c>
      <c r="G410" t="s">
        <v>27</v>
      </c>
      <c r="H410" s="5">
        <v>70</v>
      </c>
      <c r="I410" s="5">
        <v>2</v>
      </c>
      <c r="J410" t="str">
        <f t="shared" si="10"/>
        <v>International</v>
      </c>
      <c r="K410" t="str">
        <f t="shared" si="11"/>
        <v>OnTime</v>
      </c>
    </row>
    <row r="411" spans="1:11" x14ac:dyDescent="0.35">
      <c r="A411">
        <v>10544</v>
      </c>
      <c r="B411">
        <v>12</v>
      </c>
      <c r="C411" t="s">
        <v>491</v>
      </c>
      <c r="D411" t="s">
        <v>104</v>
      </c>
      <c r="E411" t="s">
        <v>19</v>
      </c>
      <c r="F411" t="s">
        <v>70</v>
      </c>
      <c r="G411" t="s">
        <v>59</v>
      </c>
      <c r="H411" s="5">
        <v>7</v>
      </c>
      <c r="I411" s="5">
        <v>9</v>
      </c>
      <c r="J411" t="str">
        <f t="shared" si="10"/>
        <v>International</v>
      </c>
      <c r="K411" t="str">
        <f t="shared" si="11"/>
        <v>Late</v>
      </c>
    </row>
    <row r="412" spans="1:11" x14ac:dyDescent="0.35">
      <c r="A412">
        <v>10545</v>
      </c>
      <c r="B412">
        <v>5</v>
      </c>
      <c r="C412" t="s">
        <v>481</v>
      </c>
      <c r="D412" t="s">
        <v>216</v>
      </c>
      <c r="E412" t="s">
        <v>19</v>
      </c>
      <c r="F412" t="s">
        <v>92</v>
      </c>
      <c r="G412" t="s">
        <v>24</v>
      </c>
      <c r="H412" s="5">
        <v>10</v>
      </c>
      <c r="I412" s="5">
        <v>35</v>
      </c>
      <c r="J412" t="str">
        <f t="shared" si="10"/>
        <v>International</v>
      </c>
      <c r="K412" t="str">
        <f t="shared" si="11"/>
        <v>Late</v>
      </c>
    </row>
    <row r="413" spans="1:11" x14ac:dyDescent="0.35">
      <c r="A413">
        <v>10546</v>
      </c>
      <c r="B413">
        <v>3</v>
      </c>
      <c r="C413" t="s">
        <v>484</v>
      </c>
      <c r="D413" t="s">
        <v>19</v>
      </c>
      <c r="E413" t="s">
        <v>133</v>
      </c>
      <c r="F413" t="s">
        <v>58</v>
      </c>
      <c r="G413" t="s">
        <v>59</v>
      </c>
      <c r="H413" s="5">
        <v>10</v>
      </c>
      <c r="I413" s="5">
        <v>4</v>
      </c>
      <c r="J413" t="str">
        <f t="shared" ref="J413:J476" si="12">IF(D413=E413, "Domestic", "International")</f>
        <v>International</v>
      </c>
      <c r="K413" t="str">
        <f t="shared" ref="K413:K476" si="13">IF(J413="Domestic", IF(I413&lt;=5, "OnTime", "Late"), IF(I413&lt;=8, "OnTime", "Late"))</f>
        <v>OnTime</v>
      </c>
    </row>
    <row r="414" spans="1:11" x14ac:dyDescent="0.35">
      <c r="A414">
        <v>10550</v>
      </c>
      <c r="B414">
        <v>7</v>
      </c>
      <c r="C414" t="s">
        <v>489</v>
      </c>
      <c r="D414" t="s">
        <v>473</v>
      </c>
      <c r="E414" t="s">
        <v>216</v>
      </c>
      <c r="F414" t="s">
        <v>22</v>
      </c>
      <c r="G414" t="s">
        <v>21</v>
      </c>
      <c r="H414" s="5">
        <v>8</v>
      </c>
      <c r="I414" s="5">
        <v>9</v>
      </c>
      <c r="J414" t="str">
        <f t="shared" si="12"/>
        <v>International</v>
      </c>
      <c r="K414" t="str">
        <f t="shared" si="13"/>
        <v>Late</v>
      </c>
    </row>
    <row r="415" spans="1:11" x14ac:dyDescent="0.35">
      <c r="A415">
        <v>10550</v>
      </c>
      <c r="B415">
        <v>8</v>
      </c>
      <c r="C415" t="s">
        <v>493</v>
      </c>
      <c r="D415" t="s">
        <v>171</v>
      </c>
      <c r="E415" t="s">
        <v>216</v>
      </c>
      <c r="F415" t="s">
        <v>71</v>
      </c>
      <c r="G415" t="s">
        <v>31</v>
      </c>
      <c r="H415" s="5">
        <v>10</v>
      </c>
      <c r="I415" s="5">
        <v>9</v>
      </c>
      <c r="J415" t="str">
        <f t="shared" si="12"/>
        <v>International</v>
      </c>
      <c r="K415" t="str">
        <f t="shared" si="13"/>
        <v>Late</v>
      </c>
    </row>
    <row r="416" spans="1:11" x14ac:dyDescent="0.35">
      <c r="A416">
        <v>10550</v>
      </c>
      <c r="B416">
        <v>8</v>
      </c>
      <c r="C416" t="s">
        <v>493</v>
      </c>
      <c r="D416" t="s">
        <v>171</v>
      </c>
      <c r="E416" t="s">
        <v>216</v>
      </c>
      <c r="F416" t="s">
        <v>90</v>
      </c>
      <c r="G416" t="s">
        <v>31</v>
      </c>
      <c r="H416" s="5">
        <v>6</v>
      </c>
      <c r="I416" s="5">
        <v>9</v>
      </c>
      <c r="J416" t="str">
        <f t="shared" si="12"/>
        <v>International</v>
      </c>
      <c r="K416" t="str">
        <f t="shared" si="13"/>
        <v>Late</v>
      </c>
    </row>
    <row r="417" spans="1:11" x14ac:dyDescent="0.35">
      <c r="A417">
        <v>10551</v>
      </c>
      <c r="B417">
        <v>7</v>
      </c>
      <c r="C417" t="s">
        <v>489</v>
      </c>
      <c r="D417" t="s">
        <v>473</v>
      </c>
      <c r="E417" t="s">
        <v>251</v>
      </c>
      <c r="F417" t="s">
        <v>46</v>
      </c>
      <c r="G417" t="s">
        <v>31</v>
      </c>
      <c r="H417" s="5">
        <v>40</v>
      </c>
      <c r="I417" s="5">
        <v>9</v>
      </c>
      <c r="J417" t="str">
        <f t="shared" si="12"/>
        <v>International</v>
      </c>
      <c r="K417" t="str">
        <f t="shared" si="13"/>
        <v>Late</v>
      </c>
    </row>
    <row r="418" spans="1:11" x14ac:dyDescent="0.35">
      <c r="A418">
        <v>10552</v>
      </c>
      <c r="B418">
        <v>12</v>
      </c>
      <c r="C418" t="s">
        <v>491</v>
      </c>
      <c r="D418" t="s">
        <v>104</v>
      </c>
      <c r="E418" t="s">
        <v>126</v>
      </c>
      <c r="F418" t="s">
        <v>54</v>
      </c>
      <c r="G418" t="s">
        <v>34</v>
      </c>
      <c r="H418" s="5">
        <v>30</v>
      </c>
      <c r="I418" s="5">
        <v>7</v>
      </c>
      <c r="J418" t="str">
        <f t="shared" si="12"/>
        <v>International</v>
      </c>
      <c r="K418" t="str">
        <f t="shared" si="13"/>
        <v>OnTime</v>
      </c>
    </row>
    <row r="419" spans="1:11" x14ac:dyDescent="0.35">
      <c r="A419">
        <v>10553</v>
      </c>
      <c r="B419">
        <v>5</v>
      </c>
      <c r="C419" t="s">
        <v>481</v>
      </c>
      <c r="D419" t="s">
        <v>216</v>
      </c>
      <c r="E419" t="s">
        <v>141</v>
      </c>
      <c r="F419" t="s">
        <v>92</v>
      </c>
      <c r="G419" t="s">
        <v>24</v>
      </c>
      <c r="H419" s="5">
        <v>15</v>
      </c>
      <c r="I419" s="5">
        <v>4</v>
      </c>
      <c r="J419" t="str">
        <f t="shared" si="12"/>
        <v>International</v>
      </c>
      <c r="K419" t="str">
        <f t="shared" si="13"/>
        <v>OnTime</v>
      </c>
    </row>
    <row r="420" spans="1:11" x14ac:dyDescent="0.35">
      <c r="A420">
        <v>10553</v>
      </c>
      <c r="B420">
        <v>7</v>
      </c>
      <c r="C420" t="s">
        <v>489</v>
      </c>
      <c r="D420" t="s">
        <v>473</v>
      </c>
      <c r="E420" t="s">
        <v>141</v>
      </c>
      <c r="F420" t="s">
        <v>46</v>
      </c>
      <c r="G420" t="s">
        <v>31</v>
      </c>
      <c r="H420" s="5">
        <v>14</v>
      </c>
      <c r="I420" s="5">
        <v>4</v>
      </c>
      <c r="J420" t="str">
        <f t="shared" si="12"/>
        <v>International</v>
      </c>
      <c r="K420" t="str">
        <f t="shared" si="13"/>
        <v>OnTime</v>
      </c>
    </row>
    <row r="421" spans="1:11" x14ac:dyDescent="0.35">
      <c r="A421">
        <v>10553</v>
      </c>
      <c r="B421">
        <v>9</v>
      </c>
      <c r="C421" t="s">
        <v>490</v>
      </c>
      <c r="D421" t="s">
        <v>475</v>
      </c>
      <c r="E421" t="s">
        <v>141</v>
      </c>
      <c r="F421" t="s">
        <v>65</v>
      </c>
      <c r="G421" t="s">
        <v>27</v>
      </c>
      <c r="H421" s="5">
        <v>24</v>
      </c>
      <c r="I421" s="5">
        <v>4</v>
      </c>
      <c r="J421" t="str">
        <f t="shared" si="12"/>
        <v>International</v>
      </c>
      <c r="K421" t="str">
        <f t="shared" si="13"/>
        <v>OnTime</v>
      </c>
    </row>
    <row r="422" spans="1:11" x14ac:dyDescent="0.35">
      <c r="A422">
        <v>10554</v>
      </c>
      <c r="B422">
        <v>7</v>
      </c>
      <c r="C422" t="s">
        <v>489</v>
      </c>
      <c r="D422" t="s">
        <v>473</v>
      </c>
      <c r="E422" t="s">
        <v>104</v>
      </c>
      <c r="F422" t="s">
        <v>46</v>
      </c>
      <c r="G422" t="s">
        <v>31</v>
      </c>
      <c r="H422" s="5">
        <v>30</v>
      </c>
      <c r="I422" s="5">
        <v>6</v>
      </c>
      <c r="J422" t="str">
        <f t="shared" si="12"/>
        <v>International</v>
      </c>
      <c r="K422" t="str">
        <f t="shared" si="13"/>
        <v>OnTime</v>
      </c>
    </row>
    <row r="423" spans="1:11" x14ac:dyDescent="0.35">
      <c r="A423">
        <v>10554</v>
      </c>
      <c r="B423">
        <v>9</v>
      </c>
      <c r="C423" t="s">
        <v>490</v>
      </c>
      <c r="D423" t="s">
        <v>475</v>
      </c>
      <c r="E423" t="s">
        <v>104</v>
      </c>
      <c r="F423" t="s">
        <v>75</v>
      </c>
      <c r="G423" t="s">
        <v>27</v>
      </c>
      <c r="H423" s="5">
        <v>20</v>
      </c>
      <c r="I423" s="5">
        <v>6</v>
      </c>
      <c r="J423" t="str">
        <f t="shared" si="12"/>
        <v>International</v>
      </c>
      <c r="K423" t="str">
        <f t="shared" si="13"/>
        <v>OnTime</v>
      </c>
    </row>
    <row r="424" spans="1:11" x14ac:dyDescent="0.35">
      <c r="A424">
        <v>10554</v>
      </c>
      <c r="B424">
        <v>12</v>
      </c>
      <c r="C424" t="s">
        <v>491</v>
      </c>
      <c r="D424" t="s">
        <v>104</v>
      </c>
      <c r="E424" t="s">
        <v>104</v>
      </c>
      <c r="F424" t="s">
        <v>107</v>
      </c>
      <c r="G424" t="s">
        <v>39</v>
      </c>
      <c r="H424" s="5">
        <v>10</v>
      </c>
      <c r="I424" s="5">
        <v>6</v>
      </c>
      <c r="J424" t="str">
        <f t="shared" si="12"/>
        <v>Domestic</v>
      </c>
      <c r="K424" t="str">
        <f t="shared" si="13"/>
        <v>Late</v>
      </c>
    </row>
    <row r="425" spans="1:11" x14ac:dyDescent="0.35">
      <c r="A425">
        <v>10555</v>
      </c>
      <c r="B425">
        <v>6</v>
      </c>
      <c r="C425" t="s">
        <v>486</v>
      </c>
      <c r="D425" t="s">
        <v>474</v>
      </c>
      <c r="E425" t="s">
        <v>19</v>
      </c>
      <c r="F425" t="s">
        <v>63</v>
      </c>
      <c r="G425" t="s">
        <v>59</v>
      </c>
      <c r="H425" s="5">
        <v>30</v>
      </c>
      <c r="I425" s="5">
        <v>2</v>
      </c>
      <c r="J425" t="str">
        <f t="shared" si="12"/>
        <v>International</v>
      </c>
      <c r="K425" t="str">
        <f t="shared" si="13"/>
        <v>OnTime</v>
      </c>
    </row>
    <row r="426" spans="1:11" x14ac:dyDescent="0.35">
      <c r="A426">
        <v>10555</v>
      </c>
      <c r="B426">
        <v>8</v>
      </c>
      <c r="C426" t="s">
        <v>493</v>
      </c>
      <c r="D426" t="s">
        <v>171</v>
      </c>
      <c r="E426" t="s">
        <v>19</v>
      </c>
      <c r="F426" t="s">
        <v>71</v>
      </c>
      <c r="G426" t="s">
        <v>31</v>
      </c>
      <c r="H426" s="5">
        <v>35</v>
      </c>
      <c r="I426" s="5">
        <v>2</v>
      </c>
      <c r="J426" t="str">
        <f t="shared" si="12"/>
        <v>International</v>
      </c>
      <c r="K426" t="str">
        <f t="shared" si="13"/>
        <v>OnTime</v>
      </c>
    </row>
    <row r="427" spans="1:11" x14ac:dyDescent="0.35">
      <c r="A427">
        <v>10555</v>
      </c>
      <c r="B427">
        <v>10</v>
      </c>
      <c r="C427" t="s">
        <v>492</v>
      </c>
      <c r="D427" t="s">
        <v>161</v>
      </c>
      <c r="E427" t="s">
        <v>19</v>
      </c>
      <c r="F427" t="s">
        <v>77</v>
      </c>
      <c r="G427" t="s">
        <v>34</v>
      </c>
      <c r="H427" s="5">
        <v>18</v>
      </c>
      <c r="I427" s="5">
        <v>2</v>
      </c>
      <c r="J427" t="str">
        <f t="shared" si="12"/>
        <v>International</v>
      </c>
      <c r="K427" t="str">
        <f t="shared" si="13"/>
        <v>OnTime</v>
      </c>
    </row>
    <row r="428" spans="1:11" x14ac:dyDescent="0.35">
      <c r="A428">
        <v>10557</v>
      </c>
      <c r="B428">
        <v>12</v>
      </c>
      <c r="C428" t="s">
        <v>491</v>
      </c>
      <c r="D428" t="s">
        <v>104</v>
      </c>
      <c r="E428" t="s">
        <v>104</v>
      </c>
      <c r="F428" t="s">
        <v>53</v>
      </c>
      <c r="G428" t="s">
        <v>27</v>
      </c>
      <c r="H428" s="5">
        <v>30</v>
      </c>
      <c r="I428" s="5">
        <v>3</v>
      </c>
      <c r="J428" t="str">
        <f t="shared" si="12"/>
        <v>Domestic</v>
      </c>
      <c r="K428" t="str">
        <f t="shared" si="13"/>
        <v>OnTime</v>
      </c>
    </row>
    <row r="429" spans="1:11" x14ac:dyDescent="0.35">
      <c r="A429">
        <v>10557</v>
      </c>
      <c r="B429">
        <v>12</v>
      </c>
      <c r="C429" t="s">
        <v>491</v>
      </c>
      <c r="D429" t="s">
        <v>104</v>
      </c>
      <c r="E429" t="s">
        <v>104</v>
      </c>
      <c r="F429" t="s">
        <v>54</v>
      </c>
      <c r="G429" t="s">
        <v>34</v>
      </c>
      <c r="H429" s="5">
        <v>20</v>
      </c>
      <c r="I429" s="5">
        <v>3</v>
      </c>
      <c r="J429" t="str">
        <f t="shared" si="12"/>
        <v>Domestic</v>
      </c>
      <c r="K429" t="str">
        <f t="shared" si="13"/>
        <v>OnTime</v>
      </c>
    </row>
    <row r="430" spans="1:11" x14ac:dyDescent="0.35">
      <c r="A430">
        <v>10560</v>
      </c>
      <c r="B430">
        <v>13</v>
      </c>
      <c r="C430" t="s">
        <v>488</v>
      </c>
      <c r="D430" t="s">
        <v>104</v>
      </c>
      <c r="E430" t="s">
        <v>104</v>
      </c>
      <c r="F430" t="s">
        <v>91</v>
      </c>
      <c r="G430" t="s">
        <v>36</v>
      </c>
      <c r="H430" s="5">
        <v>20</v>
      </c>
      <c r="I430" s="5">
        <v>3</v>
      </c>
      <c r="J430" t="str">
        <f t="shared" si="12"/>
        <v>Domestic</v>
      </c>
      <c r="K430" t="str">
        <f t="shared" si="13"/>
        <v>OnTime</v>
      </c>
    </row>
    <row r="431" spans="1:11" x14ac:dyDescent="0.35">
      <c r="A431">
        <v>10564</v>
      </c>
      <c r="B431">
        <v>7</v>
      </c>
      <c r="C431" t="s">
        <v>489</v>
      </c>
      <c r="D431" t="s">
        <v>473</v>
      </c>
      <c r="E431" t="s">
        <v>19</v>
      </c>
      <c r="F431" t="s">
        <v>22</v>
      </c>
      <c r="G431" t="s">
        <v>21</v>
      </c>
      <c r="H431" s="5">
        <v>16</v>
      </c>
      <c r="I431" s="5">
        <v>6</v>
      </c>
      <c r="J431" t="str">
        <f t="shared" si="12"/>
        <v>International</v>
      </c>
      <c r="K431" t="str">
        <f t="shared" si="13"/>
        <v>OnTime</v>
      </c>
    </row>
    <row r="432" spans="1:11" x14ac:dyDescent="0.35">
      <c r="A432">
        <v>10565</v>
      </c>
      <c r="B432">
        <v>10</v>
      </c>
      <c r="C432" t="s">
        <v>492</v>
      </c>
      <c r="D432" t="s">
        <v>161</v>
      </c>
      <c r="E432" t="s">
        <v>148</v>
      </c>
      <c r="F432" t="s">
        <v>77</v>
      </c>
      <c r="G432" t="s">
        <v>34</v>
      </c>
      <c r="H432" s="5">
        <v>25</v>
      </c>
      <c r="I432" s="5">
        <v>7</v>
      </c>
      <c r="J432" t="str">
        <f t="shared" si="12"/>
        <v>International</v>
      </c>
      <c r="K432" t="str">
        <f t="shared" si="13"/>
        <v>OnTime</v>
      </c>
    </row>
    <row r="433" spans="1:11" x14ac:dyDescent="0.35">
      <c r="A433">
        <v>10565</v>
      </c>
      <c r="B433">
        <v>12</v>
      </c>
      <c r="C433" t="s">
        <v>491</v>
      </c>
      <c r="D433" t="s">
        <v>104</v>
      </c>
      <c r="E433" t="s">
        <v>148</v>
      </c>
      <c r="F433" t="s">
        <v>53</v>
      </c>
      <c r="G433" t="s">
        <v>27</v>
      </c>
      <c r="H433" s="5">
        <v>18</v>
      </c>
      <c r="I433" s="5">
        <v>7</v>
      </c>
      <c r="J433" t="str">
        <f t="shared" si="12"/>
        <v>International</v>
      </c>
      <c r="K433" t="str">
        <f t="shared" si="13"/>
        <v>OnTime</v>
      </c>
    </row>
    <row r="434" spans="1:11" x14ac:dyDescent="0.35">
      <c r="A434">
        <v>10566</v>
      </c>
      <c r="B434">
        <v>5</v>
      </c>
      <c r="C434" t="s">
        <v>481</v>
      </c>
      <c r="D434" t="s">
        <v>216</v>
      </c>
      <c r="E434" t="s">
        <v>133</v>
      </c>
      <c r="F434" t="s">
        <v>92</v>
      </c>
      <c r="G434" t="s">
        <v>24</v>
      </c>
      <c r="H434" s="5">
        <v>35</v>
      </c>
      <c r="I434" s="5">
        <v>6</v>
      </c>
      <c r="J434" t="str">
        <f t="shared" si="12"/>
        <v>International</v>
      </c>
      <c r="K434" t="str">
        <f t="shared" si="13"/>
        <v>OnTime</v>
      </c>
    </row>
    <row r="435" spans="1:11" x14ac:dyDescent="0.35">
      <c r="A435">
        <v>10566</v>
      </c>
      <c r="B435">
        <v>7</v>
      </c>
      <c r="C435" t="s">
        <v>489</v>
      </c>
      <c r="D435" t="s">
        <v>473</v>
      </c>
      <c r="E435" t="s">
        <v>133</v>
      </c>
      <c r="F435" t="s">
        <v>97</v>
      </c>
      <c r="G435" t="s">
        <v>36</v>
      </c>
      <c r="H435" s="5">
        <v>18</v>
      </c>
      <c r="I435" s="5">
        <v>6</v>
      </c>
      <c r="J435" t="str">
        <f t="shared" si="12"/>
        <v>International</v>
      </c>
      <c r="K435" t="str">
        <f t="shared" si="13"/>
        <v>OnTime</v>
      </c>
    </row>
    <row r="436" spans="1:11" x14ac:dyDescent="0.35">
      <c r="A436">
        <v>10568</v>
      </c>
      <c r="B436">
        <v>4</v>
      </c>
      <c r="C436" t="s">
        <v>494</v>
      </c>
      <c r="D436" t="s">
        <v>474</v>
      </c>
      <c r="E436" t="s">
        <v>216</v>
      </c>
      <c r="F436" t="s">
        <v>35</v>
      </c>
      <c r="G436" t="s">
        <v>36</v>
      </c>
      <c r="H436" s="5">
        <v>5</v>
      </c>
      <c r="I436" s="5">
        <v>26</v>
      </c>
      <c r="J436" t="str">
        <f t="shared" si="12"/>
        <v>International</v>
      </c>
      <c r="K436" t="str">
        <f t="shared" si="13"/>
        <v>Late</v>
      </c>
    </row>
    <row r="437" spans="1:11" x14ac:dyDescent="0.35">
      <c r="A437">
        <v>10570</v>
      </c>
      <c r="B437">
        <v>5</v>
      </c>
      <c r="C437" t="s">
        <v>481</v>
      </c>
      <c r="D437" t="s">
        <v>216</v>
      </c>
      <c r="E437" t="s">
        <v>148</v>
      </c>
      <c r="F437" t="s">
        <v>92</v>
      </c>
      <c r="G437" t="s">
        <v>24</v>
      </c>
      <c r="H437" s="5">
        <v>15</v>
      </c>
      <c r="I437" s="5">
        <v>2</v>
      </c>
      <c r="J437" t="str">
        <f t="shared" si="12"/>
        <v>International</v>
      </c>
      <c r="K437" t="str">
        <f t="shared" si="13"/>
        <v>OnTime</v>
      </c>
    </row>
    <row r="438" spans="1:11" x14ac:dyDescent="0.35">
      <c r="A438">
        <v>10571</v>
      </c>
      <c r="B438">
        <v>6</v>
      </c>
      <c r="C438" t="s">
        <v>486</v>
      </c>
      <c r="D438" t="s">
        <v>474</v>
      </c>
      <c r="E438" t="s">
        <v>84</v>
      </c>
      <c r="F438" t="s">
        <v>63</v>
      </c>
      <c r="G438" t="s">
        <v>59</v>
      </c>
      <c r="H438" s="5">
        <v>11</v>
      </c>
      <c r="I438" s="5">
        <v>17</v>
      </c>
      <c r="J438" t="str">
        <f t="shared" si="12"/>
        <v>International</v>
      </c>
      <c r="K438" t="str">
        <f t="shared" si="13"/>
        <v>Late</v>
      </c>
    </row>
    <row r="439" spans="1:11" x14ac:dyDescent="0.35">
      <c r="A439">
        <v>10572</v>
      </c>
      <c r="B439">
        <v>7</v>
      </c>
      <c r="C439" t="s">
        <v>489</v>
      </c>
      <c r="D439" t="s">
        <v>473</v>
      </c>
      <c r="E439" t="s">
        <v>118</v>
      </c>
      <c r="F439" t="s">
        <v>46</v>
      </c>
      <c r="G439" t="s">
        <v>31</v>
      </c>
      <c r="H439" s="5">
        <v>12</v>
      </c>
      <c r="I439" s="5">
        <v>7</v>
      </c>
      <c r="J439" t="str">
        <f t="shared" si="12"/>
        <v>International</v>
      </c>
      <c r="K439" t="str">
        <f t="shared" si="13"/>
        <v>OnTime</v>
      </c>
    </row>
    <row r="440" spans="1:11" x14ac:dyDescent="0.35">
      <c r="A440">
        <v>10572</v>
      </c>
      <c r="B440">
        <v>12</v>
      </c>
      <c r="C440" t="s">
        <v>491</v>
      </c>
      <c r="D440" t="s">
        <v>104</v>
      </c>
      <c r="E440" t="s">
        <v>118</v>
      </c>
      <c r="F440" t="s">
        <v>54</v>
      </c>
      <c r="G440" t="s">
        <v>34</v>
      </c>
      <c r="H440" s="5">
        <v>15</v>
      </c>
      <c r="I440" s="5">
        <v>7</v>
      </c>
      <c r="J440" t="str">
        <f t="shared" si="12"/>
        <v>International</v>
      </c>
      <c r="K440" t="str">
        <f t="shared" si="13"/>
        <v>OnTime</v>
      </c>
    </row>
    <row r="441" spans="1:11" x14ac:dyDescent="0.35">
      <c r="A441">
        <v>10573</v>
      </c>
      <c r="B441">
        <v>7</v>
      </c>
      <c r="C441" t="s">
        <v>489</v>
      </c>
      <c r="D441" t="s">
        <v>473</v>
      </c>
      <c r="E441" t="s">
        <v>225</v>
      </c>
      <c r="F441" t="s">
        <v>22</v>
      </c>
      <c r="G441" t="s">
        <v>21</v>
      </c>
      <c r="H441" s="5">
        <v>18</v>
      </c>
      <c r="I441" s="5">
        <v>1</v>
      </c>
      <c r="J441" t="str">
        <f t="shared" si="12"/>
        <v>International</v>
      </c>
      <c r="K441" t="str">
        <f t="shared" si="13"/>
        <v>OnTime</v>
      </c>
    </row>
    <row r="442" spans="1:11" x14ac:dyDescent="0.35">
      <c r="A442">
        <v>10574</v>
      </c>
      <c r="B442">
        <v>12</v>
      </c>
      <c r="C442" t="s">
        <v>491</v>
      </c>
      <c r="D442" t="s">
        <v>104</v>
      </c>
      <c r="E442" t="s">
        <v>19</v>
      </c>
      <c r="F442" t="s">
        <v>53</v>
      </c>
      <c r="G442" t="s">
        <v>27</v>
      </c>
      <c r="H442" s="5">
        <v>6</v>
      </c>
      <c r="I442" s="5">
        <v>11</v>
      </c>
      <c r="J442" t="str">
        <f t="shared" si="12"/>
        <v>International</v>
      </c>
      <c r="K442" t="str">
        <f t="shared" si="13"/>
        <v>Late</v>
      </c>
    </row>
    <row r="443" spans="1:11" x14ac:dyDescent="0.35">
      <c r="A443">
        <v>10575</v>
      </c>
      <c r="B443">
        <v>7</v>
      </c>
      <c r="C443" t="s">
        <v>489</v>
      </c>
      <c r="D443" t="s">
        <v>473</v>
      </c>
      <c r="E443" t="s">
        <v>104</v>
      </c>
      <c r="F443" t="s">
        <v>38</v>
      </c>
      <c r="G443" t="s">
        <v>39</v>
      </c>
      <c r="H443" s="5">
        <v>6</v>
      </c>
      <c r="I443" s="5">
        <v>10</v>
      </c>
      <c r="J443" t="str">
        <f t="shared" si="12"/>
        <v>International</v>
      </c>
      <c r="K443" t="str">
        <f t="shared" si="13"/>
        <v>Late</v>
      </c>
    </row>
    <row r="444" spans="1:11" x14ac:dyDescent="0.35">
      <c r="A444">
        <v>10576</v>
      </c>
      <c r="B444">
        <v>1</v>
      </c>
      <c r="C444" t="s">
        <v>482</v>
      </c>
      <c r="D444" t="s">
        <v>171</v>
      </c>
      <c r="E444" t="s">
        <v>225</v>
      </c>
      <c r="F444" t="s">
        <v>43</v>
      </c>
      <c r="G444" t="s">
        <v>34</v>
      </c>
      <c r="H444" s="5">
        <v>10</v>
      </c>
      <c r="I444" s="5">
        <v>7</v>
      </c>
      <c r="J444" t="str">
        <f t="shared" si="12"/>
        <v>International</v>
      </c>
      <c r="K444" t="str">
        <f t="shared" si="13"/>
        <v>OnTime</v>
      </c>
    </row>
    <row r="445" spans="1:11" x14ac:dyDescent="0.35">
      <c r="A445">
        <v>10577</v>
      </c>
      <c r="B445">
        <v>12</v>
      </c>
      <c r="C445" t="s">
        <v>491</v>
      </c>
      <c r="D445" t="s">
        <v>104</v>
      </c>
      <c r="E445" t="s">
        <v>19</v>
      </c>
      <c r="F445" t="s">
        <v>107</v>
      </c>
      <c r="G445" t="s">
        <v>39</v>
      </c>
      <c r="H445" s="5">
        <v>18</v>
      </c>
      <c r="I445" s="5">
        <v>7</v>
      </c>
      <c r="J445" t="str">
        <f t="shared" si="12"/>
        <v>International</v>
      </c>
      <c r="K445" t="str">
        <f t="shared" si="13"/>
        <v>OnTime</v>
      </c>
    </row>
    <row r="446" spans="1:11" x14ac:dyDescent="0.35">
      <c r="A446">
        <v>10577</v>
      </c>
      <c r="B446">
        <v>12</v>
      </c>
      <c r="C446" t="s">
        <v>491</v>
      </c>
      <c r="D446" t="s">
        <v>104</v>
      </c>
      <c r="E446" t="s">
        <v>19</v>
      </c>
      <c r="F446" t="s">
        <v>54</v>
      </c>
      <c r="G446" t="s">
        <v>34</v>
      </c>
      <c r="H446" s="5">
        <v>20</v>
      </c>
      <c r="I446" s="5">
        <v>7</v>
      </c>
      <c r="J446" t="str">
        <f t="shared" si="12"/>
        <v>International</v>
      </c>
      <c r="K446" t="str">
        <f t="shared" si="13"/>
        <v>OnTime</v>
      </c>
    </row>
    <row r="447" spans="1:11" x14ac:dyDescent="0.35">
      <c r="A447">
        <v>10579</v>
      </c>
      <c r="B447">
        <v>6</v>
      </c>
      <c r="C447" t="s">
        <v>486</v>
      </c>
      <c r="D447" t="s">
        <v>474</v>
      </c>
      <c r="E447" t="s">
        <v>19</v>
      </c>
      <c r="F447" t="s">
        <v>67</v>
      </c>
      <c r="G447" t="s">
        <v>39</v>
      </c>
      <c r="H447" s="5">
        <v>10</v>
      </c>
      <c r="I447" s="5">
        <v>9</v>
      </c>
      <c r="J447" t="str">
        <f t="shared" si="12"/>
        <v>International</v>
      </c>
      <c r="K447" t="str">
        <f t="shared" si="13"/>
        <v>Late</v>
      </c>
    </row>
    <row r="448" spans="1:11" x14ac:dyDescent="0.35">
      <c r="A448">
        <v>10579</v>
      </c>
      <c r="B448">
        <v>12</v>
      </c>
      <c r="C448" t="s">
        <v>491</v>
      </c>
      <c r="D448" t="s">
        <v>104</v>
      </c>
      <c r="E448" t="s">
        <v>19</v>
      </c>
      <c r="F448" t="s">
        <v>54</v>
      </c>
      <c r="G448" t="s">
        <v>34</v>
      </c>
      <c r="H448" s="5">
        <v>21</v>
      </c>
      <c r="I448" s="5">
        <v>9</v>
      </c>
      <c r="J448" t="str">
        <f t="shared" si="12"/>
        <v>International</v>
      </c>
      <c r="K448" t="str">
        <f t="shared" si="13"/>
        <v>Late</v>
      </c>
    </row>
    <row r="449" spans="1:11" x14ac:dyDescent="0.35">
      <c r="A449">
        <v>10580</v>
      </c>
      <c r="B449">
        <v>2</v>
      </c>
      <c r="C449" t="s">
        <v>487</v>
      </c>
      <c r="D449" t="s">
        <v>19</v>
      </c>
      <c r="E449" t="s">
        <v>104</v>
      </c>
      <c r="F449" t="s">
        <v>88</v>
      </c>
      <c r="G449" t="s">
        <v>39</v>
      </c>
      <c r="H449" s="5">
        <v>30</v>
      </c>
      <c r="I449" s="5">
        <v>5</v>
      </c>
      <c r="J449" t="str">
        <f t="shared" si="12"/>
        <v>International</v>
      </c>
      <c r="K449" t="str">
        <f t="shared" si="13"/>
        <v>OnTime</v>
      </c>
    </row>
    <row r="450" spans="1:11" x14ac:dyDescent="0.35">
      <c r="A450">
        <v>10580</v>
      </c>
      <c r="B450">
        <v>6</v>
      </c>
      <c r="C450" t="s">
        <v>486</v>
      </c>
      <c r="D450" t="s">
        <v>474</v>
      </c>
      <c r="E450" t="s">
        <v>104</v>
      </c>
      <c r="F450" t="s">
        <v>63</v>
      </c>
      <c r="G450" t="s">
        <v>59</v>
      </c>
      <c r="H450" s="5">
        <v>15</v>
      </c>
      <c r="I450" s="5">
        <v>5</v>
      </c>
      <c r="J450" t="str">
        <f t="shared" si="12"/>
        <v>International</v>
      </c>
      <c r="K450" t="str">
        <f t="shared" si="13"/>
        <v>OnTime</v>
      </c>
    </row>
    <row r="451" spans="1:11" x14ac:dyDescent="0.35">
      <c r="A451">
        <v>10581</v>
      </c>
      <c r="B451">
        <v>12</v>
      </c>
      <c r="C451" t="s">
        <v>491</v>
      </c>
      <c r="D451" t="s">
        <v>104</v>
      </c>
      <c r="E451" t="s">
        <v>161</v>
      </c>
      <c r="F451" t="s">
        <v>54</v>
      </c>
      <c r="G451" t="s">
        <v>34</v>
      </c>
      <c r="H451" s="5">
        <v>50</v>
      </c>
      <c r="I451" s="5">
        <v>6</v>
      </c>
      <c r="J451" t="str">
        <f t="shared" si="12"/>
        <v>International</v>
      </c>
      <c r="K451" t="str">
        <f t="shared" si="13"/>
        <v>OnTime</v>
      </c>
    </row>
    <row r="452" spans="1:11" x14ac:dyDescent="0.35">
      <c r="A452">
        <v>10583</v>
      </c>
      <c r="B452">
        <v>12</v>
      </c>
      <c r="C452" t="s">
        <v>491</v>
      </c>
      <c r="D452" t="s">
        <v>104</v>
      </c>
      <c r="E452" t="s">
        <v>141</v>
      </c>
      <c r="F452" t="s">
        <v>20</v>
      </c>
      <c r="G452" t="s">
        <v>21</v>
      </c>
      <c r="H452" s="5">
        <v>10</v>
      </c>
      <c r="I452" s="5">
        <v>4</v>
      </c>
      <c r="J452" t="str">
        <f t="shared" si="12"/>
        <v>International</v>
      </c>
      <c r="K452" t="str">
        <f t="shared" si="13"/>
        <v>OnTime</v>
      </c>
    </row>
    <row r="453" spans="1:11" x14ac:dyDescent="0.35">
      <c r="A453">
        <v>10587</v>
      </c>
      <c r="B453">
        <v>11</v>
      </c>
      <c r="C453" t="s">
        <v>485</v>
      </c>
      <c r="D453" t="s">
        <v>104</v>
      </c>
      <c r="E453" t="s">
        <v>161</v>
      </c>
      <c r="F453" t="s">
        <v>41</v>
      </c>
      <c r="G453" t="s">
        <v>31</v>
      </c>
      <c r="H453" s="5">
        <v>6</v>
      </c>
      <c r="I453" s="5">
        <v>7</v>
      </c>
      <c r="J453" t="str">
        <f t="shared" si="12"/>
        <v>International</v>
      </c>
      <c r="K453" t="str">
        <f t="shared" si="13"/>
        <v>OnTime</v>
      </c>
    </row>
    <row r="454" spans="1:11" x14ac:dyDescent="0.35">
      <c r="A454">
        <v>10587</v>
      </c>
      <c r="B454">
        <v>12</v>
      </c>
      <c r="C454" t="s">
        <v>491</v>
      </c>
      <c r="D454" t="s">
        <v>104</v>
      </c>
      <c r="E454" t="s">
        <v>161</v>
      </c>
      <c r="F454" t="s">
        <v>107</v>
      </c>
      <c r="G454" t="s">
        <v>39</v>
      </c>
      <c r="H454" s="5">
        <v>20</v>
      </c>
      <c r="I454" s="5">
        <v>7</v>
      </c>
      <c r="J454" t="str">
        <f t="shared" si="12"/>
        <v>International</v>
      </c>
      <c r="K454" t="str">
        <f t="shared" si="13"/>
        <v>OnTime</v>
      </c>
    </row>
    <row r="455" spans="1:11" x14ac:dyDescent="0.35">
      <c r="A455">
        <v>10588</v>
      </c>
      <c r="B455">
        <v>7</v>
      </c>
      <c r="C455" t="s">
        <v>489</v>
      </c>
      <c r="D455" t="s">
        <v>473</v>
      </c>
      <c r="E455" t="s">
        <v>104</v>
      </c>
      <c r="F455" t="s">
        <v>97</v>
      </c>
      <c r="G455" t="s">
        <v>36</v>
      </c>
      <c r="H455" s="5">
        <v>40</v>
      </c>
      <c r="I455" s="5">
        <v>7</v>
      </c>
      <c r="J455" t="str">
        <f t="shared" si="12"/>
        <v>International</v>
      </c>
      <c r="K455" t="str">
        <f t="shared" si="13"/>
        <v>OnTime</v>
      </c>
    </row>
    <row r="456" spans="1:11" x14ac:dyDescent="0.35">
      <c r="A456">
        <v>10590</v>
      </c>
      <c r="B456">
        <v>1</v>
      </c>
      <c r="C456" t="s">
        <v>482</v>
      </c>
      <c r="D456" t="s">
        <v>171</v>
      </c>
      <c r="E456" t="s">
        <v>148</v>
      </c>
      <c r="F456" t="s">
        <v>43</v>
      </c>
      <c r="G456" t="s">
        <v>34</v>
      </c>
      <c r="H456" s="5">
        <v>20</v>
      </c>
      <c r="I456" s="5">
        <v>7</v>
      </c>
      <c r="J456" t="str">
        <f t="shared" si="12"/>
        <v>International</v>
      </c>
      <c r="K456" t="str">
        <f t="shared" si="13"/>
        <v>OnTime</v>
      </c>
    </row>
    <row r="457" spans="1:11" x14ac:dyDescent="0.35">
      <c r="A457">
        <v>10590</v>
      </c>
      <c r="B457">
        <v>12</v>
      </c>
      <c r="C457" t="s">
        <v>491</v>
      </c>
      <c r="D457" t="s">
        <v>104</v>
      </c>
      <c r="E457" t="s">
        <v>148</v>
      </c>
      <c r="F457" t="s">
        <v>107</v>
      </c>
      <c r="G457" t="s">
        <v>39</v>
      </c>
      <c r="H457" s="5">
        <v>60</v>
      </c>
      <c r="I457" s="5">
        <v>7</v>
      </c>
      <c r="J457" t="str">
        <f t="shared" si="12"/>
        <v>International</v>
      </c>
      <c r="K457" t="str">
        <f t="shared" si="13"/>
        <v>OnTime</v>
      </c>
    </row>
    <row r="458" spans="1:11" x14ac:dyDescent="0.35">
      <c r="A458">
        <v>10591</v>
      </c>
      <c r="B458">
        <v>1</v>
      </c>
      <c r="C458" t="s">
        <v>482</v>
      </c>
      <c r="D458" t="s">
        <v>171</v>
      </c>
      <c r="E458" t="s">
        <v>192</v>
      </c>
      <c r="F458" t="s">
        <v>98</v>
      </c>
      <c r="G458" t="s">
        <v>39</v>
      </c>
      <c r="H458" s="5">
        <v>14</v>
      </c>
      <c r="I458" s="5">
        <v>9</v>
      </c>
      <c r="J458" t="str">
        <f t="shared" si="12"/>
        <v>International</v>
      </c>
      <c r="K458" t="str">
        <f t="shared" si="13"/>
        <v>Late</v>
      </c>
    </row>
    <row r="459" spans="1:11" x14ac:dyDescent="0.35">
      <c r="A459">
        <v>10591</v>
      </c>
      <c r="B459">
        <v>3</v>
      </c>
      <c r="C459" t="s">
        <v>484</v>
      </c>
      <c r="D459" t="s">
        <v>19</v>
      </c>
      <c r="E459" t="s">
        <v>192</v>
      </c>
      <c r="F459" t="s">
        <v>58</v>
      </c>
      <c r="G459" t="s">
        <v>59</v>
      </c>
      <c r="H459" s="5">
        <v>10</v>
      </c>
      <c r="I459" s="5">
        <v>9</v>
      </c>
      <c r="J459" t="str">
        <f t="shared" si="12"/>
        <v>International</v>
      </c>
      <c r="K459" t="str">
        <f t="shared" si="13"/>
        <v>Late</v>
      </c>
    </row>
    <row r="460" spans="1:11" x14ac:dyDescent="0.35">
      <c r="A460">
        <v>10592</v>
      </c>
      <c r="B460">
        <v>6</v>
      </c>
      <c r="C460" t="s">
        <v>486</v>
      </c>
      <c r="D460" t="s">
        <v>474</v>
      </c>
      <c r="E460" t="s">
        <v>104</v>
      </c>
      <c r="F460" t="s">
        <v>67</v>
      </c>
      <c r="G460" t="s">
        <v>39</v>
      </c>
      <c r="H460" s="5">
        <v>25</v>
      </c>
      <c r="I460" s="5">
        <v>8</v>
      </c>
      <c r="J460" t="str">
        <f t="shared" si="12"/>
        <v>International</v>
      </c>
      <c r="K460" t="str">
        <f t="shared" si="13"/>
        <v>OnTime</v>
      </c>
    </row>
    <row r="461" spans="1:11" x14ac:dyDescent="0.35">
      <c r="A461">
        <v>10592</v>
      </c>
      <c r="B461">
        <v>11</v>
      </c>
      <c r="C461" t="s">
        <v>485</v>
      </c>
      <c r="D461" t="s">
        <v>104</v>
      </c>
      <c r="E461" t="s">
        <v>104</v>
      </c>
      <c r="F461" t="s">
        <v>41</v>
      </c>
      <c r="G461" t="s">
        <v>31</v>
      </c>
      <c r="H461" s="5">
        <v>5</v>
      </c>
      <c r="I461" s="5">
        <v>8</v>
      </c>
      <c r="J461" t="str">
        <f t="shared" si="12"/>
        <v>Domestic</v>
      </c>
      <c r="K461" t="str">
        <f t="shared" si="13"/>
        <v>Late</v>
      </c>
    </row>
    <row r="462" spans="1:11" x14ac:dyDescent="0.35">
      <c r="A462">
        <v>10593</v>
      </c>
      <c r="B462">
        <v>8</v>
      </c>
      <c r="C462" t="s">
        <v>493</v>
      </c>
      <c r="D462" t="s">
        <v>171</v>
      </c>
      <c r="E462" t="s">
        <v>104</v>
      </c>
      <c r="F462" t="s">
        <v>86</v>
      </c>
      <c r="G462" t="s">
        <v>31</v>
      </c>
      <c r="H462" s="5">
        <v>21</v>
      </c>
      <c r="I462" s="5">
        <v>35</v>
      </c>
      <c r="J462" t="str">
        <f t="shared" si="12"/>
        <v>International</v>
      </c>
      <c r="K462" t="str">
        <f t="shared" si="13"/>
        <v>Late</v>
      </c>
    </row>
    <row r="463" spans="1:11" x14ac:dyDescent="0.35">
      <c r="A463">
        <v>10596</v>
      </c>
      <c r="B463">
        <v>7</v>
      </c>
      <c r="C463" t="s">
        <v>489</v>
      </c>
      <c r="D463" t="s">
        <v>473</v>
      </c>
      <c r="E463" t="s">
        <v>19</v>
      </c>
      <c r="F463" t="s">
        <v>38</v>
      </c>
      <c r="G463" t="s">
        <v>39</v>
      </c>
      <c r="H463" s="5">
        <v>24</v>
      </c>
      <c r="I463" s="5">
        <v>32</v>
      </c>
      <c r="J463" t="str">
        <f t="shared" si="12"/>
        <v>International</v>
      </c>
      <c r="K463" t="str">
        <f t="shared" si="13"/>
        <v>Late</v>
      </c>
    </row>
    <row r="464" spans="1:11" x14ac:dyDescent="0.35">
      <c r="A464">
        <v>10596</v>
      </c>
      <c r="B464">
        <v>12</v>
      </c>
      <c r="C464" t="s">
        <v>491</v>
      </c>
      <c r="D464" t="s">
        <v>104</v>
      </c>
      <c r="E464" t="s">
        <v>19</v>
      </c>
      <c r="F464" t="s">
        <v>54</v>
      </c>
      <c r="G464" t="s">
        <v>34</v>
      </c>
      <c r="H464" s="5">
        <v>30</v>
      </c>
      <c r="I464" s="5">
        <v>32</v>
      </c>
      <c r="J464" t="str">
        <f t="shared" si="12"/>
        <v>International</v>
      </c>
      <c r="K464" t="str">
        <f t="shared" si="13"/>
        <v>Late</v>
      </c>
    </row>
    <row r="465" spans="1:11" x14ac:dyDescent="0.35">
      <c r="A465">
        <v>10597</v>
      </c>
      <c r="B465">
        <v>2</v>
      </c>
      <c r="C465" t="s">
        <v>487</v>
      </c>
      <c r="D465" t="s">
        <v>19</v>
      </c>
      <c r="E465" t="s">
        <v>84</v>
      </c>
      <c r="F465" t="s">
        <v>88</v>
      </c>
      <c r="G465" t="s">
        <v>39</v>
      </c>
      <c r="H465" s="5">
        <v>12</v>
      </c>
      <c r="I465" s="5">
        <v>7</v>
      </c>
      <c r="J465" t="str">
        <f t="shared" si="12"/>
        <v>International</v>
      </c>
      <c r="K465" t="str">
        <f t="shared" si="13"/>
        <v>OnTime</v>
      </c>
    </row>
    <row r="466" spans="1:11" x14ac:dyDescent="0.35">
      <c r="A466">
        <v>10597</v>
      </c>
      <c r="B466">
        <v>10</v>
      </c>
      <c r="C466" t="s">
        <v>492</v>
      </c>
      <c r="D466" t="s">
        <v>161</v>
      </c>
      <c r="E466" t="s">
        <v>84</v>
      </c>
      <c r="F466" t="s">
        <v>77</v>
      </c>
      <c r="G466" t="s">
        <v>34</v>
      </c>
      <c r="H466" s="5">
        <v>35</v>
      </c>
      <c r="I466" s="5">
        <v>7</v>
      </c>
      <c r="J466" t="str">
        <f t="shared" si="12"/>
        <v>International</v>
      </c>
      <c r="K466" t="str">
        <f t="shared" si="13"/>
        <v>OnTime</v>
      </c>
    </row>
    <row r="467" spans="1:11" x14ac:dyDescent="0.35">
      <c r="A467">
        <v>10598</v>
      </c>
      <c r="B467">
        <v>11</v>
      </c>
      <c r="C467" t="s">
        <v>485</v>
      </c>
      <c r="D467" t="s">
        <v>104</v>
      </c>
      <c r="E467" t="s">
        <v>19</v>
      </c>
      <c r="F467" t="s">
        <v>89</v>
      </c>
      <c r="G467" t="s">
        <v>31</v>
      </c>
      <c r="H467" s="5">
        <v>50</v>
      </c>
      <c r="I467" s="5">
        <v>4</v>
      </c>
      <c r="J467" t="str">
        <f t="shared" si="12"/>
        <v>International</v>
      </c>
      <c r="K467" t="str">
        <f t="shared" si="13"/>
        <v>OnTime</v>
      </c>
    </row>
    <row r="468" spans="1:11" x14ac:dyDescent="0.35">
      <c r="A468">
        <v>10601</v>
      </c>
      <c r="B468">
        <v>6</v>
      </c>
      <c r="C468" t="s">
        <v>486</v>
      </c>
      <c r="D468" t="s">
        <v>474</v>
      </c>
      <c r="E468" t="s">
        <v>126</v>
      </c>
      <c r="F468" t="s">
        <v>56</v>
      </c>
      <c r="G468" t="s">
        <v>36</v>
      </c>
      <c r="H468" s="5">
        <v>60</v>
      </c>
      <c r="I468" s="5">
        <v>6</v>
      </c>
      <c r="J468" t="str">
        <f t="shared" si="12"/>
        <v>International</v>
      </c>
      <c r="K468" t="str">
        <f t="shared" si="13"/>
        <v>OnTime</v>
      </c>
    </row>
    <row r="469" spans="1:11" x14ac:dyDescent="0.35">
      <c r="A469">
        <v>10602</v>
      </c>
      <c r="B469">
        <v>12</v>
      </c>
      <c r="C469" t="s">
        <v>491</v>
      </c>
      <c r="D469" t="s">
        <v>104</v>
      </c>
      <c r="E469" t="s">
        <v>192</v>
      </c>
      <c r="F469" t="s">
        <v>107</v>
      </c>
      <c r="G469" t="s">
        <v>39</v>
      </c>
      <c r="H469" s="5">
        <v>5</v>
      </c>
      <c r="I469" s="5">
        <v>5</v>
      </c>
      <c r="J469" t="str">
        <f t="shared" si="12"/>
        <v>International</v>
      </c>
      <c r="K469" t="str">
        <f t="shared" si="13"/>
        <v>OnTime</v>
      </c>
    </row>
    <row r="470" spans="1:11" x14ac:dyDescent="0.35">
      <c r="A470">
        <v>10603</v>
      </c>
      <c r="B470">
        <v>9</v>
      </c>
      <c r="C470" t="s">
        <v>490</v>
      </c>
      <c r="D470" t="s">
        <v>475</v>
      </c>
      <c r="E470" t="s">
        <v>19</v>
      </c>
      <c r="F470" t="s">
        <v>65</v>
      </c>
      <c r="G470" t="s">
        <v>27</v>
      </c>
      <c r="H470" s="5">
        <v>48</v>
      </c>
      <c r="I470" s="5">
        <v>21</v>
      </c>
      <c r="J470" t="str">
        <f t="shared" si="12"/>
        <v>International</v>
      </c>
      <c r="K470" t="str">
        <f t="shared" si="13"/>
        <v>Late</v>
      </c>
    </row>
    <row r="471" spans="1:11" x14ac:dyDescent="0.35">
      <c r="A471">
        <v>10605</v>
      </c>
      <c r="B471">
        <v>7</v>
      </c>
      <c r="C471" t="s">
        <v>489</v>
      </c>
      <c r="D471" t="s">
        <v>473</v>
      </c>
      <c r="E471" t="s">
        <v>148</v>
      </c>
      <c r="F471" t="s">
        <v>46</v>
      </c>
      <c r="G471" t="s">
        <v>31</v>
      </c>
      <c r="H471" s="5">
        <v>30</v>
      </c>
      <c r="I471" s="5">
        <v>8</v>
      </c>
      <c r="J471" t="str">
        <f t="shared" si="12"/>
        <v>International</v>
      </c>
      <c r="K471" t="str">
        <f t="shared" si="13"/>
        <v>OnTime</v>
      </c>
    </row>
    <row r="472" spans="1:11" x14ac:dyDescent="0.35">
      <c r="A472">
        <v>10606</v>
      </c>
      <c r="B472">
        <v>2</v>
      </c>
      <c r="C472" t="s">
        <v>487</v>
      </c>
      <c r="D472" t="s">
        <v>19</v>
      </c>
      <c r="E472" t="s">
        <v>161</v>
      </c>
      <c r="F472" t="s">
        <v>109</v>
      </c>
      <c r="G472" t="s">
        <v>39</v>
      </c>
      <c r="H472" s="5">
        <v>20</v>
      </c>
      <c r="I472" s="5">
        <v>9</v>
      </c>
      <c r="J472" t="str">
        <f t="shared" si="12"/>
        <v>International</v>
      </c>
      <c r="K472" t="str">
        <f t="shared" si="13"/>
        <v>Late</v>
      </c>
    </row>
    <row r="473" spans="1:11" x14ac:dyDescent="0.35">
      <c r="A473">
        <v>10607</v>
      </c>
      <c r="B473">
        <v>3</v>
      </c>
      <c r="C473" t="s">
        <v>484</v>
      </c>
      <c r="D473" t="s">
        <v>19</v>
      </c>
      <c r="E473" t="s">
        <v>19</v>
      </c>
      <c r="F473" t="s">
        <v>58</v>
      </c>
      <c r="G473" t="s">
        <v>59</v>
      </c>
      <c r="H473" s="5">
        <v>45</v>
      </c>
      <c r="I473" s="5">
        <v>3</v>
      </c>
      <c r="J473" t="str">
        <f t="shared" si="12"/>
        <v>Domestic</v>
      </c>
      <c r="K473" t="str">
        <f t="shared" si="13"/>
        <v>OnTime</v>
      </c>
    </row>
    <row r="474" spans="1:11" x14ac:dyDescent="0.35">
      <c r="A474">
        <v>10607</v>
      </c>
      <c r="B474">
        <v>7</v>
      </c>
      <c r="C474" t="s">
        <v>489</v>
      </c>
      <c r="D474" t="s">
        <v>473</v>
      </c>
      <c r="E474" t="s">
        <v>19</v>
      </c>
      <c r="F474" t="s">
        <v>22</v>
      </c>
      <c r="G474" t="s">
        <v>21</v>
      </c>
      <c r="H474" s="5">
        <v>100</v>
      </c>
      <c r="I474" s="5">
        <v>3</v>
      </c>
      <c r="J474" t="str">
        <f t="shared" si="12"/>
        <v>International</v>
      </c>
      <c r="K474" t="str">
        <f t="shared" si="13"/>
        <v>OnTime</v>
      </c>
    </row>
    <row r="475" spans="1:11" x14ac:dyDescent="0.35">
      <c r="A475">
        <v>10609</v>
      </c>
      <c r="B475">
        <v>1</v>
      </c>
      <c r="C475" t="s">
        <v>482</v>
      </c>
      <c r="D475" t="s">
        <v>171</v>
      </c>
      <c r="E475" t="s">
        <v>133</v>
      </c>
      <c r="F475" t="s">
        <v>43</v>
      </c>
      <c r="G475" t="s">
        <v>34</v>
      </c>
      <c r="H475" s="5">
        <v>3</v>
      </c>
      <c r="I475" s="5">
        <v>6</v>
      </c>
      <c r="J475" t="str">
        <f t="shared" si="12"/>
        <v>International</v>
      </c>
      <c r="K475" t="str">
        <f t="shared" si="13"/>
        <v>OnTime</v>
      </c>
    </row>
    <row r="476" spans="1:11" x14ac:dyDescent="0.35">
      <c r="A476">
        <v>10609</v>
      </c>
      <c r="B476">
        <v>4</v>
      </c>
      <c r="C476" t="s">
        <v>494</v>
      </c>
      <c r="D476" t="s">
        <v>474</v>
      </c>
      <c r="E476" t="s">
        <v>133</v>
      </c>
      <c r="F476" t="s">
        <v>35</v>
      </c>
      <c r="G476" t="s">
        <v>36</v>
      </c>
      <c r="H476" s="5">
        <v>10</v>
      </c>
      <c r="I476" s="5">
        <v>6</v>
      </c>
      <c r="J476" t="str">
        <f t="shared" si="12"/>
        <v>International</v>
      </c>
      <c r="K476" t="str">
        <f t="shared" si="13"/>
        <v>OnTime</v>
      </c>
    </row>
    <row r="477" spans="1:11" x14ac:dyDescent="0.35">
      <c r="A477">
        <v>10609</v>
      </c>
      <c r="B477">
        <v>8</v>
      </c>
      <c r="C477" t="s">
        <v>493</v>
      </c>
      <c r="D477" t="s">
        <v>171</v>
      </c>
      <c r="E477" t="s">
        <v>133</v>
      </c>
      <c r="F477" t="s">
        <v>90</v>
      </c>
      <c r="G477" t="s">
        <v>31</v>
      </c>
      <c r="H477" s="5">
        <v>6</v>
      </c>
      <c r="I477" s="5">
        <v>6</v>
      </c>
      <c r="J477" t="str">
        <f t="shared" ref="J477:J540" si="14">IF(D477=E477, "Domestic", "International")</f>
        <v>International</v>
      </c>
      <c r="K477" t="str">
        <f t="shared" ref="K477:K540" si="15">IF(J477="Domestic", IF(I477&lt;=5, "OnTime", "Late"), IF(I477&lt;=8, "OnTime", "Late"))</f>
        <v>OnTime</v>
      </c>
    </row>
    <row r="478" spans="1:11" x14ac:dyDescent="0.35">
      <c r="A478">
        <v>10611</v>
      </c>
      <c r="B478">
        <v>1</v>
      </c>
      <c r="C478" t="s">
        <v>482</v>
      </c>
      <c r="D478" t="s">
        <v>171</v>
      </c>
      <c r="E478" t="s">
        <v>274</v>
      </c>
      <c r="F478" t="s">
        <v>43</v>
      </c>
      <c r="G478" t="s">
        <v>34</v>
      </c>
      <c r="H478" s="5">
        <v>6</v>
      </c>
      <c r="I478" s="5">
        <v>7</v>
      </c>
      <c r="J478" t="str">
        <f t="shared" si="14"/>
        <v>International</v>
      </c>
      <c r="K478" t="str">
        <f t="shared" si="15"/>
        <v>OnTime</v>
      </c>
    </row>
    <row r="479" spans="1:11" x14ac:dyDescent="0.35">
      <c r="A479">
        <v>10611</v>
      </c>
      <c r="B479">
        <v>1</v>
      </c>
      <c r="C479" t="s">
        <v>482</v>
      </c>
      <c r="D479" t="s">
        <v>171</v>
      </c>
      <c r="E479" t="s">
        <v>274</v>
      </c>
      <c r="F479" t="s">
        <v>33</v>
      </c>
      <c r="G479" t="s">
        <v>34</v>
      </c>
      <c r="H479" s="5">
        <v>10</v>
      </c>
      <c r="I479" s="5">
        <v>7</v>
      </c>
      <c r="J479" t="str">
        <f t="shared" si="14"/>
        <v>International</v>
      </c>
      <c r="K479" t="str">
        <f t="shared" si="15"/>
        <v>OnTime</v>
      </c>
    </row>
    <row r="480" spans="1:11" x14ac:dyDescent="0.35">
      <c r="A480">
        <v>10612</v>
      </c>
      <c r="B480">
        <v>4</v>
      </c>
      <c r="C480" t="s">
        <v>494</v>
      </c>
      <c r="D480" t="s">
        <v>474</v>
      </c>
      <c r="E480" t="s">
        <v>19</v>
      </c>
      <c r="F480" t="s">
        <v>35</v>
      </c>
      <c r="G480" t="s">
        <v>36</v>
      </c>
      <c r="H480" s="5">
        <v>70</v>
      </c>
      <c r="I480" s="5">
        <v>4</v>
      </c>
      <c r="J480" t="str">
        <f t="shared" si="14"/>
        <v>International</v>
      </c>
      <c r="K480" t="str">
        <f t="shared" si="15"/>
        <v>OnTime</v>
      </c>
    </row>
    <row r="481" spans="1:11" x14ac:dyDescent="0.35">
      <c r="A481">
        <v>10613</v>
      </c>
      <c r="B481">
        <v>6</v>
      </c>
      <c r="C481" t="s">
        <v>486</v>
      </c>
      <c r="D481" t="s">
        <v>474</v>
      </c>
      <c r="E481" t="s">
        <v>126</v>
      </c>
      <c r="F481" t="s">
        <v>56</v>
      </c>
      <c r="G481" t="s">
        <v>36</v>
      </c>
      <c r="H481" s="5">
        <v>8</v>
      </c>
      <c r="I481" s="5">
        <v>3</v>
      </c>
      <c r="J481" t="str">
        <f t="shared" si="14"/>
        <v>International</v>
      </c>
      <c r="K481" t="str">
        <f t="shared" si="15"/>
        <v>OnTime</v>
      </c>
    </row>
    <row r="482" spans="1:11" x14ac:dyDescent="0.35">
      <c r="A482">
        <v>10613</v>
      </c>
      <c r="B482">
        <v>12</v>
      </c>
      <c r="C482" t="s">
        <v>491</v>
      </c>
      <c r="D482" t="s">
        <v>104</v>
      </c>
      <c r="E482" t="s">
        <v>126</v>
      </c>
      <c r="F482" t="s">
        <v>54</v>
      </c>
      <c r="G482" t="s">
        <v>34</v>
      </c>
      <c r="H482" s="5">
        <v>40</v>
      </c>
      <c r="I482" s="5">
        <v>3</v>
      </c>
      <c r="J482" t="str">
        <f t="shared" si="14"/>
        <v>International</v>
      </c>
      <c r="K482" t="str">
        <f t="shared" si="15"/>
        <v>OnTime</v>
      </c>
    </row>
    <row r="483" spans="1:11" x14ac:dyDescent="0.35">
      <c r="A483">
        <v>10614</v>
      </c>
      <c r="B483">
        <v>5</v>
      </c>
      <c r="C483" t="s">
        <v>481</v>
      </c>
      <c r="D483" t="s">
        <v>216</v>
      </c>
      <c r="E483" t="s">
        <v>104</v>
      </c>
      <c r="F483" t="s">
        <v>92</v>
      </c>
      <c r="G483" t="s">
        <v>24</v>
      </c>
      <c r="H483" s="5">
        <v>14</v>
      </c>
      <c r="I483" s="5">
        <v>3</v>
      </c>
      <c r="J483" t="str">
        <f t="shared" si="14"/>
        <v>International</v>
      </c>
      <c r="K483" t="str">
        <f t="shared" si="15"/>
        <v>OnTime</v>
      </c>
    </row>
    <row r="484" spans="1:11" x14ac:dyDescent="0.35">
      <c r="A484">
        <v>10614</v>
      </c>
      <c r="B484">
        <v>8</v>
      </c>
      <c r="C484" t="s">
        <v>493</v>
      </c>
      <c r="D484" t="s">
        <v>171</v>
      </c>
      <c r="E484" t="s">
        <v>104</v>
      </c>
      <c r="F484" t="s">
        <v>90</v>
      </c>
      <c r="G484" t="s">
        <v>31</v>
      </c>
      <c r="H484" s="5">
        <v>8</v>
      </c>
      <c r="I484" s="5">
        <v>3</v>
      </c>
      <c r="J484" t="str">
        <f t="shared" si="14"/>
        <v>International</v>
      </c>
      <c r="K484" t="str">
        <f t="shared" si="15"/>
        <v>OnTime</v>
      </c>
    </row>
    <row r="485" spans="1:11" x14ac:dyDescent="0.35">
      <c r="A485">
        <v>10616</v>
      </c>
      <c r="B485">
        <v>7</v>
      </c>
      <c r="C485" t="s">
        <v>489</v>
      </c>
      <c r="D485" t="s">
        <v>473</v>
      </c>
      <c r="E485" t="s">
        <v>19</v>
      </c>
      <c r="F485" t="s">
        <v>96</v>
      </c>
      <c r="G485" t="s">
        <v>34</v>
      </c>
      <c r="H485" s="5">
        <v>15</v>
      </c>
      <c r="I485" s="5">
        <v>5</v>
      </c>
      <c r="J485" t="str">
        <f t="shared" si="14"/>
        <v>International</v>
      </c>
      <c r="K485" t="str">
        <f t="shared" si="15"/>
        <v>OnTime</v>
      </c>
    </row>
    <row r="486" spans="1:11" x14ac:dyDescent="0.35">
      <c r="A486">
        <v>10618</v>
      </c>
      <c r="B486">
        <v>3</v>
      </c>
      <c r="C486" t="s">
        <v>484</v>
      </c>
      <c r="D486" t="s">
        <v>19</v>
      </c>
      <c r="E486" t="s">
        <v>148</v>
      </c>
      <c r="F486" t="s">
        <v>114</v>
      </c>
      <c r="G486" t="s">
        <v>39</v>
      </c>
      <c r="H486" s="5">
        <v>70</v>
      </c>
      <c r="I486" s="5">
        <v>7</v>
      </c>
      <c r="J486" t="str">
        <f t="shared" si="14"/>
        <v>International</v>
      </c>
      <c r="K486" t="str">
        <f t="shared" si="15"/>
        <v>OnTime</v>
      </c>
    </row>
    <row r="487" spans="1:11" x14ac:dyDescent="0.35">
      <c r="A487">
        <v>10618</v>
      </c>
      <c r="B487">
        <v>8</v>
      </c>
      <c r="C487" t="s">
        <v>493</v>
      </c>
      <c r="D487" t="s">
        <v>171</v>
      </c>
      <c r="E487" t="s">
        <v>148</v>
      </c>
      <c r="F487" t="s">
        <v>37</v>
      </c>
      <c r="G487" t="s">
        <v>31</v>
      </c>
      <c r="H487" s="5">
        <v>15</v>
      </c>
      <c r="I487" s="5">
        <v>7</v>
      </c>
      <c r="J487" t="str">
        <f t="shared" si="14"/>
        <v>International</v>
      </c>
      <c r="K487" t="str">
        <f t="shared" si="15"/>
        <v>OnTime</v>
      </c>
    </row>
    <row r="488" spans="1:11" x14ac:dyDescent="0.35">
      <c r="A488">
        <v>10619</v>
      </c>
      <c r="B488">
        <v>8</v>
      </c>
      <c r="C488" t="s">
        <v>493</v>
      </c>
      <c r="D488" t="s">
        <v>171</v>
      </c>
      <c r="E488" t="s">
        <v>148</v>
      </c>
      <c r="F488" t="s">
        <v>90</v>
      </c>
      <c r="G488" t="s">
        <v>31</v>
      </c>
      <c r="H488" s="5">
        <v>42</v>
      </c>
      <c r="I488" s="5">
        <v>3</v>
      </c>
      <c r="J488" t="str">
        <f t="shared" si="14"/>
        <v>International</v>
      </c>
      <c r="K488" t="str">
        <f t="shared" si="15"/>
        <v>OnTime</v>
      </c>
    </row>
    <row r="489" spans="1:11" x14ac:dyDescent="0.35">
      <c r="A489">
        <v>10619</v>
      </c>
      <c r="B489">
        <v>9</v>
      </c>
      <c r="C489" t="s">
        <v>490</v>
      </c>
      <c r="D489" t="s">
        <v>475</v>
      </c>
      <c r="E489" t="s">
        <v>148</v>
      </c>
      <c r="F489" t="s">
        <v>65</v>
      </c>
      <c r="G489" t="s">
        <v>27</v>
      </c>
      <c r="H489" s="5">
        <v>40</v>
      </c>
      <c r="I489" s="5">
        <v>3</v>
      </c>
      <c r="J489" t="str">
        <f t="shared" si="14"/>
        <v>International</v>
      </c>
      <c r="K489" t="str">
        <f t="shared" si="15"/>
        <v>OnTime</v>
      </c>
    </row>
    <row r="490" spans="1:11" x14ac:dyDescent="0.35">
      <c r="A490">
        <v>10620</v>
      </c>
      <c r="B490">
        <v>10</v>
      </c>
      <c r="C490" t="s">
        <v>492</v>
      </c>
      <c r="D490" t="s">
        <v>161</v>
      </c>
      <c r="E490" t="s">
        <v>148</v>
      </c>
      <c r="F490" t="s">
        <v>77</v>
      </c>
      <c r="G490" t="s">
        <v>34</v>
      </c>
      <c r="H490" s="5">
        <v>5</v>
      </c>
      <c r="I490" s="5">
        <v>9</v>
      </c>
      <c r="J490" t="str">
        <f t="shared" si="14"/>
        <v>International</v>
      </c>
      <c r="K490" t="str">
        <f t="shared" si="15"/>
        <v>Late</v>
      </c>
    </row>
    <row r="491" spans="1:11" x14ac:dyDescent="0.35">
      <c r="A491">
        <v>10621</v>
      </c>
      <c r="B491">
        <v>7</v>
      </c>
      <c r="C491" t="s">
        <v>489</v>
      </c>
      <c r="D491" t="s">
        <v>473</v>
      </c>
      <c r="E491" t="s">
        <v>171</v>
      </c>
      <c r="F491" t="s">
        <v>96</v>
      </c>
      <c r="G491" t="s">
        <v>34</v>
      </c>
      <c r="H491" s="5">
        <v>20</v>
      </c>
      <c r="I491" s="5">
        <v>6</v>
      </c>
      <c r="J491" t="str">
        <f t="shared" si="14"/>
        <v>International</v>
      </c>
      <c r="K491" t="str">
        <f t="shared" si="15"/>
        <v>OnTime</v>
      </c>
    </row>
    <row r="492" spans="1:11" x14ac:dyDescent="0.35">
      <c r="A492">
        <v>10621</v>
      </c>
      <c r="B492">
        <v>8</v>
      </c>
      <c r="C492" t="s">
        <v>493</v>
      </c>
      <c r="D492" t="s">
        <v>171</v>
      </c>
      <c r="E492" t="s">
        <v>171</v>
      </c>
      <c r="F492" t="s">
        <v>71</v>
      </c>
      <c r="G492" t="s">
        <v>31</v>
      </c>
      <c r="H492" s="5">
        <v>5</v>
      </c>
      <c r="I492" s="5">
        <v>6</v>
      </c>
      <c r="J492" t="str">
        <f t="shared" si="14"/>
        <v>Domestic</v>
      </c>
      <c r="K492" t="str">
        <f t="shared" si="15"/>
        <v>Late</v>
      </c>
    </row>
    <row r="493" spans="1:11" x14ac:dyDescent="0.35">
      <c r="A493">
        <v>10621</v>
      </c>
      <c r="B493">
        <v>9</v>
      </c>
      <c r="C493" t="s">
        <v>490</v>
      </c>
      <c r="D493" t="s">
        <v>475</v>
      </c>
      <c r="E493" t="s">
        <v>171</v>
      </c>
      <c r="F493" t="s">
        <v>75</v>
      </c>
      <c r="G493" t="s">
        <v>27</v>
      </c>
      <c r="H493" s="5">
        <v>10</v>
      </c>
      <c r="I493" s="5">
        <v>6</v>
      </c>
      <c r="J493" t="str">
        <f t="shared" si="14"/>
        <v>International</v>
      </c>
      <c r="K493" t="str">
        <f t="shared" si="15"/>
        <v>OnTime</v>
      </c>
    </row>
    <row r="494" spans="1:11" x14ac:dyDescent="0.35">
      <c r="A494">
        <v>10622</v>
      </c>
      <c r="B494">
        <v>1</v>
      </c>
      <c r="C494" t="s">
        <v>482</v>
      </c>
      <c r="D494" t="s">
        <v>171</v>
      </c>
      <c r="E494" t="s">
        <v>161</v>
      </c>
      <c r="F494" t="s">
        <v>33</v>
      </c>
      <c r="G494" t="s">
        <v>34</v>
      </c>
      <c r="H494" s="5">
        <v>20</v>
      </c>
      <c r="I494" s="5">
        <v>5</v>
      </c>
      <c r="J494" t="str">
        <f t="shared" si="14"/>
        <v>International</v>
      </c>
      <c r="K494" t="str">
        <f t="shared" si="15"/>
        <v>OnTime</v>
      </c>
    </row>
    <row r="495" spans="1:11" x14ac:dyDescent="0.35">
      <c r="A495">
        <v>10622</v>
      </c>
      <c r="B495">
        <v>8</v>
      </c>
      <c r="C495" t="s">
        <v>493</v>
      </c>
      <c r="D495" t="s">
        <v>171</v>
      </c>
      <c r="E495" t="s">
        <v>161</v>
      </c>
      <c r="F495" t="s">
        <v>37</v>
      </c>
      <c r="G495" t="s">
        <v>31</v>
      </c>
      <c r="H495" s="5">
        <v>18</v>
      </c>
      <c r="I495" s="5">
        <v>5</v>
      </c>
      <c r="J495" t="str">
        <f t="shared" si="14"/>
        <v>International</v>
      </c>
      <c r="K495" t="str">
        <f t="shared" si="15"/>
        <v>OnTime</v>
      </c>
    </row>
    <row r="496" spans="1:11" x14ac:dyDescent="0.35">
      <c r="A496">
        <v>10623</v>
      </c>
      <c r="B496">
        <v>6</v>
      </c>
      <c r="C496" t="s">
        <v>486</v>
      </c>
      <c r="D496" t="s">
        <v>474</v>
      </c>
      <c r="E496" t="s">
        <v>104</v>
      </c>
      <c r="F496" t="s">
        <v>63</v>
      </c>
      <c r="G496" t="s">
        <v>59</v>
      </c>
      <c r="H496" s="5">
        <v>21</v>
      </c>
      <c r="I496" s="5">
        <v>5</v>
      </c>
      <c r="J496" t="str">
        <f t="shared" si="14"/>
        <v>International</v>
      </c>
      <c r="K496" t="str">
        <f t="shared" si="15"/>
        <v>OnTime</v>
      </c>
    </row>
    <row r="497" spans="1:11" x14ac:dyDescent="0.35">
      <c r="A497">
        <v>10623</v>
      </c>
      <c r="B497">
        <v>8</v>
      </c>
      <c r="C497" t="s">
        <v>493</v>
      </c>
      <c r="D497" t="s">
        <v>171</v>
      </c>
      <c r="E497" t="s">
        <v>104</v>
      </c>
      <c r="F497" t="s">
        <v>71</v>
      </c>
      <c r="G497" t="s">
        <v>31</v>
      </c>
      <c r="H497" s="5">
        <v>15</v>
      </c>
      <c r="I497" s="5">
        <v>5</v>
      </c>
      <c r="J497" t="str">
        <f t="shared" si="14"/>
        <v>International</v>
      </c>
      <c r="K497" t="str">
        <f t="shared" si="15"/>
        <v>OnTime</v>
      </c>
    </row>
    <row r="498" spans="1:11" x14ac:dyDescent="0.35">
      <c r="A498">
        <v>10623</v>
      </c>
      <c r="B498">
        <v>8</v>
      </c>
      <c r="C498" t="s">
        <v>493</v>
      </c>
      <c r="D498" t="s">
        <v>171</v>
      </c>
      <c r="E498" t="s">
        <v>104</v>
      </c>
      <c r="F498" t="s">
        <v>90</v>
      </c>
      <c r="G498" t="s">
        <v>31</v>
      </c>
      <c r="H498" s="5">
        <v>25</v>
      </c>
      <c r="I498" s="5">
        <v>5</v>
      </c>
      <c r="J498" t="str">
        <f t="shared" si="14"/>
        <v>International</v>
      </c>
      <c r="K498" t="str">
        <f t="shared" si="15"/>
        <v>OnTime</v>
      </c>
    </row>
    <row r="499" spans="1:11" x14ac:dyDescent="0.35">
      <c r="A499">
        <v>10623</v>
      </c>
      <c r="B499">
        <v>10</v>
      </c>
      <c r="C499" t="s">
        <v>492</v>
      </c>
      <c r="D499" t="s">
        <v>161</v>
      </c>
      <c r="E499" t="s">
        <v>104</v>
      </c>
      <c r="F499" t="s">
        <v>77</v>
      </c>
      <c r="G499" t="s">
        <v>34</v>
      </c>
      <c r="H499" s="5">
        <v>3</v>
      </c>
      <c r="I499" s="5">
        <v>5</v>
      </c>
      <c r="J499" t="str">
        <f t="shared" si="14"/>
        <v>International</v>
      </c>
      <c r="K499" t="str">
        <f t="shared" si="15"/>
        <v>OnTime</v>
      </c>
    </row>
    <row r="500" spans="1:11" x14ac:dyDescent="0.35">
      <c r="A500">
        <v>10624</v>
      </c>
      <c r="B500">
        <v>12</v>
      </c>
      <c r="C500" t="s">
        <v>491</v>
      </c>
      <c r="D500" t="s">
        <v>104</v>
      </c>
      <c r="E500" t="s">
        <v>19</v>
      </c>
      <c r="F500" t="s">
        <v>70</v>
      </c>
      <c r="G500" t="s">
        <v>59</v>
      </c>
      <c r="H500" s="5">
        <v>10</v>
      </c>
      <c r="I500" s="5">
        <v>12</v>
      </c>
      <c r="J500" t="str">
        <f t="shared" si="14"/>
        <v>International</v>
      </c>
      <c r="K500" t="str">
        <f t="shared" si="15"/>
        <v>Late</v>
      </c>
    </row>
    <row r="501" spans="1:11" x14ac:dyDescent="0.35">
      <c r="A501">
        <v>10624</v>
      </c>
      <c r="B501">
        <v>12</v>
      </c>
      <c r="C501" t="s">
        <v>491</v>
      </c>
      <c r="D501" t="s">
        <v>104</v>
      </c>
      <c r="E501" t="s">
        <v>19</v>
      </c>
      <c r="F501" t="s">
        <v>20</v>
      </c>
      <c r="G501" t="s">
        <v>21</v>
      </c>
      <c r="H501" s="5">
        <v>6</v>
      </c>
      <c r="I501" s="5">
        <v>12</v>
      </c>
      <c r="J501" t="str">
        <f t="shared" si="14"/>
        <v>International</v>
      </c>
      <c r="K501" t="str">
        <f t="shared" si="15"/>
        <v>Late</v>
      </c>
    </row>
    <row r="502" spans="1:11" x14ac:dyDescent="0.35">
      <c r="A502">
        <v>10625</v>
      </c>
      <c r="B502">
        <v>6</v>
      </c>
      <c r="C502" t="s">
        <v>486</v>
      </c>
      <c r="D502" t="s">
        <v>474</v>
      </c>
      <c r="E502" t="s">
        <v>225</v>
      </c>
      <c r="F502" t="s">
        <v>63</v>
      </c>
      <c r="G502" t="s">
        <v>59</v>
      </c>
      <c r="H502" s="5">
        <v>3</v>
      </c>
      <c r="I502" s="5">
        <v>6</v>
      </c>
      <c r="J502" t="str">
        <f t="shared" si="14"/>
        <v>International</v>
      </c>
      <c r="K502" t="str">
        <f t="shared" si="15"/>
        <v>OnTime</v>
      </c>
    </row>
    <row r="503" spans="1:11" x14ac:dyDescent="0.35">
      <c r="A503">
        <v>10628</v>
      </c>
      <c r="B503">
        <v>1</v>
      </c>
      <c r="C503" t="s">
        <v>482</v>
      </c>
      <c r="D503" t="s">
        <v>171</v>
      </c>
      <c r="E503" t="s">
        <v>133</v>
      </c>
      <c r="F503" t="s">
        <v>43</v>
      </c>
      <c r="G503" t="s">
        <v>34</v>
      </c>
      <c r="H503" s="5">
        <v>25</v>
      </c>
      <c r="I503" s="5">
        <v>8</v>
      </c>
      <c r="J503" t="str">
        <f t="shared" si="14"/>
        <v>International</v>
      </c>
      <c r="K503" t="str">
        <f t="shared" si="15"/>
        <v>OnTime</v>
      </c>
    </row>
    <row r="504" spans="1:11" x14ac:dyDescent="0.35">
      <c r="A504">
        <v>10629</v>
      </c>
      <c r="B504">
        <v>12</v>
      </c>
      <c r="C504" t="s">
        <v>491</v>
      </c>
      <c r="D504" t="s">
        <v>104</v>
      </c>
      <c r="E504" t="s">
        <v>216</v>
      </c>
      <c r="F504" t="s">
        <v>20</v>
      </c>
      <c r="G504" t="s">
        <v>21</v>
      </c>
      <c r="H504" s="5">
        <v>20</v>
      </c>
      <c r="I504" s="5">
        <v>8</v>
      </c>
      <c r="J504" t="str">
        <f t="shared" si="14"/>
        <v>International</v>
      </c>
      <c r="K504" t="str">
        <f t="shared" si="15"/>
        <v>OnTime</v>
      </c>
    </row>
    <row r="505" spans="1:11" x14ac:dyDescent="0.35">
      <c r="A505">
        <v>10629</v>
      </c>
      <c r="B505">
        <v>12</v>
      </c>
      <c r="C505" t="s">
        <v>491</v>
      </c>
      <c r="D505" t="s">
        <v>104</v>
      </c>
      <c r="E505" t="s">
        <v>216</v>
      </c>
      <c r="F505" t="s">
        <v>53</v>
      </c>
      <c r="G505" t="s">
        <v>27</v>
      </c>
      <c r="H505" s="5">
        <v>9</v>
      </c>
      <c r="I505" s="5">
        <v>8</v>
      </c>
      <c r="J505" t="str">
        <f t="shared" si="14"/>
        <v>International</v>
      </c>
      <c r="K505" t="str">
        <f t="shared" si="15"/>
        <v>OnTime</v>
      </c>
    </row>
    <row r="506" spans="1:11" x14ac:dyDescent="0.35">
      <c r="A506">
        <v>10631</v>
      </c>
      <c r="B506">
        <v>12</v>
      </c>
      <c r="C506" t="s">
        <v>491</v>
      </c>
      <c r="D506" t="s">
        <v>104</v>
      </c>
      <c r="E506" t="s">
        <v>133</v>
      </c>
      <c r="F506" t="s">
        <v>54</v>
      </c>
      <c r="G506" t="s">
        <v>34</v>
      </c>
      <c r="H506" s="5">
        <v>8</v>
      </c>
      <c r="I506" s="5">
        <v>1</v>
      </c>
      <c r="J506" t="str">
        <f t="shared" si="14"/>
        <v>International</v>
      </c>
      <c r="K506" t="str">
        <f t="shared" si="15"/>
        <v>OnTime</v>
      </c>
    </row>
    <row r="507" spans="1:11" x14ac:dyDescent="0.35">
      <c r="A507">
        <v>10632</v>
      </c>
      <c r="B507">
        <v>1</v>
      </c>
      <c r="C507" t="s">
        <v>482</v>
      </c>
      <c r="D507" t="s">
        <v>171</v>
      </c>
      <c r="E507" t="s">
        <v>104</v>
      </c>
      <c r="F507" t="s">
        <v>33</v>
      </c>
      <c r="G507" t="s">
        <v>34</v>
      </c>
      <c r="H507" s="5">
        <v>30</v>
      </c>
      <c r="I507" s="5">
        <v>5</v>
      </c>
      <c r="J507" t="str">
        <f t="shared" si="14"/>
        <v>International</v>
      </c>
      <c r="K507" t="str">
        <f t="shared" si="15"/>
        <v>OnTime</v>
      </c>
    </row>
    <row r="508" spans="1:11" x14ac:dyDescent="0.35">
      <c r="A508">
        <v>10633</v>
      </c>
      <c r="B508">
        <v>5</v>
      </c>
      <c r="C508" t="s">
        <v>481</v>
      </c>
      <c r="D508" t="s">
        <v>216</v>
      </c>
      <c r="E508" t="s">
        <v>84</v>
      </c>
      <c r="F508" t="s">
        <v>28</v>
      </c>
      <c r="G508" t="s">
        <v>24</v>
      </c>
      <c r="H508" s="5">
        <v>36</v>
      </c>
      <c r="I508" s="5">
        <v>3</v>
      </c>
      <c r="J508" t="str">
        <f t="shared" si="14"/>
        <v>International</v>
      </c>
      <c r="K508" t="str">
        <f t="shared" si="15"/>
        <v>OnTime</v>
      </c>
    </row>
    <row r="509" spans="1:11" x14ac:dyDescent="0.35">
      <c r="A509">
        <v>10633</v>
      </c>
      <c r="B509">
        <v>6</v>
      </c>
      <c r="C509" t="s">
        <v>486</v>
      </c>
      <c r="D509" t="s">
        <v>474</v>
      </c>
      <c r="E509" t="s">
        <v>84</v>
      </c>
      <c r="F509" t="s">
        <v>56</v>
      </c>
      <c r="G509" t="s">
        <v>36</v>
      </c>
      <c r="H509" s="5">
        <v>13</v>
      </c>
      <c r="I509" s="5">
        <v>3</v>
      </c>
      <c r="J509" t="str">
        <f t="shared" si="14"/>
        <v>International</v>
      </c>
      <c r="K509" t="str">
        <f t="shared" si="15"/>
        <v>OnTime</v>
      </c>
    </row>
    <row r="510" spans="1:11" x14ac:dyDescent="0.35">
      <c r="A510">
        <v>10633</v>
      </c>
      <c r="B510">
        <v>11</v>
      </c>
      <c r="C510" t="s">
        <v>485</v>
      </c>
      <c r="D510" t="s">
        <v>104</v>
      </c>
      <c r="E510" t="s">
        <v>84</v>
      </c>
      <c r="F510" t="s">
        <v>41</v>
      </c>
      <c r="G510" t="s">
        <v>31</v>
      </c>
      <c r="H510" s="5">
        <v>35</v>
      </c>
      <c r="I510" s="5">
        <v>3</v>
      </c>
      <c r="J510" t="str">
        <f t="shared" si="14"/>
        <v>International</v>
      </c>
      <c r="K510" t="str">
        <f t="shared" si="15"/>
        <v>OnTime</v>
      </c>
    </row>
    <row r="511" spans="1:11" x14ac:dyDescent="0.35">
      <c r="A511">
        <v>10634</v>
      </c>
      <c r="B511">
        <v>3</v>
      </c>
      <c r="C511" t="s">
        <v>484</v>
      </c>
      <c r="D511" t="s">
        <v>19</v>
      </c>
      <c r="E511" t="s">
        <v>133</v>
      </c>
      <c r="F511" t="s">
        <v>58</v>
      </c>
      <c r="G511" t="s">
        <v>59</v>
      </c>
      <c r="H511" s="5">
        <v>35</v>
      </c>
      <c r="I511" s="5">
        <v>6</v>
      </c>
      <c r="J511" t="str">
        <f t="shared" si="14"/>
        <v>International</v>
      </c>
      <c r="K511" t="str">
        <f t="shared" si="15"/>
        <v>OnTime</v>
      </c>
    </row>
    <row r="512" spans="1:11" x14ac:dyDescent="0.35">
      <c r="A512">
        <v>10634</v>
      </c>
      <c r="B512">
        <v>7</v>
      </c>
      <c r="C512" t="s">
        <v>489</v>
      </c>
      <c r="D512" t="s">
        <v>473</v>
      </c>
      <c r="E512" t="s">
        <v>133</v>
      </c>
      <c r="F512" t="s">
        <v>97</v>
      </c>
      <c r="G512" t="s">
        <v>36</v>
      </c>
      <c r="H512" s="5">
        <v>50</v>
      </c>
      <c r="I512" s="5">
        <v>6</v>
      </c>
      <c r="J512" t="str">
        <f t="shared" si="14"/>
        <v>International</v>
      </c>
      <c r="K512" t="str">
        <f t="shared" si="15"/>
        <v>OnTime</v>
      </c>
    </row>
    <row r="513" spans="1:11" x14ac:dyDescent="0.35">
      <c r="A513">
        <v>10634</v>
      </c>
      <c r="B513">
        <v>12</v>
      </c>
      <c r="C513" t="s">
        <v>491</v>
      </c>
      <c r="D513" t="s">
        <v>104</v>
      </c>
      <c r="E513" t="s">
        <v>133</v>
      </c>
      <c r="F513" t="s">
        <v>54</v>
      </c>
      <c r="G513" t="s">
        <v>34</v>
      </c>
      <c r="H513" s="5">
        <v>2</v>
      </c>
      <c r="I513" s="5">
        <v>6</v>
      </c>
      <c r="J513" t="str">
        <f t="shared" si="14"/>
        <v>International</v>
      </c>
      <c r="K513" t="str">
        <f t="shared" si="15"/>
        <v>OnTime</v>
      </c>
    </row>
    <row r="514" spans="1:11" x14ac:dyDescent="0.35">
      <c r="A514">
        <v>10635</v>
      </c>
      <c r="B514">
        <v>2</v>
      </c>
      <c r="C514" t="s">
        <v>487</v>
      </c>
      <c r="D514" t="s">
        <v>19</v>
      </c>
      <c r="E514" t="s">
        <v>181</v>
      </c>
      <c r="F514" t="s">
        <v>109</v>
      </c>
      <c r="G514" t="s">
        <v>39</v>
      </c>
      <c r="H514" s="5">
        <v>10</v>
      </c>
      <c r="I514" s="5">
        <v>3</v>
      </c>
      <c r="J514" t="str">
        <f t="shared" si="14"/>
        <v>International</v>
      </c>
      <c r="K514" t="str">
        <f t="shared" si="15"/>
        <v>OnTime</v>
      </c>
    </row>
    <row r="515" spans="1:11" x14ac:dyDescent="0.35">
      <c r="A515">
        <v>10635</v>
      </c>
      <c r="B515">
        <v>2</v>
      </c>
      <c r="C515" t="s">
        <v>487</v>
      </c>
      <c r="D515" t="s">
        <v>19</v>
      </c>
      <c r="E515" t="s">
        <v>181</v>
      </c>
      <c r="F515" t="s">
        <v>51</v>
      </c>
      <c r="G515" t="s">
        <v>39</v>
      </c>
      <c r="H515" s="5">
        <v>15</v>
      </c>
      <c r="I515" s="5">
        <v>3</v>
      </c>
      <c r="J515" t="str">
        <f t="shared" si="14"/>
        <v>International</v>
      </c>
      <c r="K515" t="str">
        <f t="shared" si="15"/>
        <v>OnTime</v>
      </c>
    </row>
    <row r="516" spans="1:11" x14ac:dyDescent="0.35">
      <c r="A516">
        <v>10635</v>
      </c>
      <c r="B516">
        <v>9</v>
      </c>
      <c r="C516" t="s">
        <v>490</v>
      </c>
      <c r="D516" t="s">
        <v>475</v>
      </c>
      <c r="E516" t="s">
        <v>181</v>
      </c>
      <c r="F516" t="s">
        <v>65</v>
      </c>
      <c r="G516" t="s">
        <v>27</v>
      </c>
      <c r="H516" s="5">
        <v>40</v>
      </c>
      <c r="I516" s="5">
        <v>3</v>
      </c>
      <c r="J516" t="str">
        <f t="shared" si="14"/>
        <v>International</v>
      </c>
      <c r="K516" t="str">
        <f t="shared" si="15"/>
        <v>OnTime</v>
      </c>
    </row>
    <row r="517" spans="1:11" x14ac:dyDescent="0.35">
      <c r="A517">
        <v>10636</v>
      </c>
      <c r="B517">
        <v>2</v>
      </c>
      <c r="C517" t="s">
        <v>487</v>
      </c>
      <c r="D517" t="s">
        <v>19</v>
      </c>
      <c r="E517" t="s">
        <v>141</v>
      </c>
      <c r="F517" t="s">
        <v>109</v>
      </c>
      <c r="G517" t="s">
        <v>39</v>
      </c>
      <c r="H517" s="5">
        <v>25</v>
      </c>
      <c r="I517" s="5">
        <v>7</v>
      </c>
      <c r="J517" t="str">
        <f t="shared" si="14"/>
        <v>International</v>
      </c>
      <c r="K517" t="str">
        <f t="shared" si="15"/>
        <v>OnTime</v>
      </c>
    </row>
    <row r="518" spans="1:11" x14ac:dyDescent="0.35">
      <c r="A518">
        <v>10637</v>
      </c>
      <c r="B518">
        <v>5</v>
      </c>
      <c r="C518" t="s">
        <v>481</v>
      </c>
      <c r="D518" t="s">
        <v>216</v>
      </c>
      <c r="E518" t="s">
        <v>161</v>
      </c>
      <c r="F518" t="s">
        <v>92</v>
      </c>
      <c r="G518" t="s">
        <v>24</v>
      </c>
      <c r="H518" s="5">
        <v>10</v>
      </c>
      <c r="I518" s="5">
        <v>7</v>
      </c>
      <c r="J518" t="str">
        <f t="shared" si="14"/>
        <v>International</v>
      </c>
      <c r="K518" t="str">
        <f t="shared" si="15"/>
        <v>OnTime</v>
      </c>
    </row>
    <row r="519" spans="1:11" x14ac:dyDescent="0.35">
      <c r="A519">
        <v>10638</v>
      </c>
      <c r="B519">
        <v>2</v>
      </c>
      <c r="C519" t="s">
        <v>487</v>
      </c>
      <c r="D519" t="s">
        <v>19</v>
      </c>
      <c r="E519" t="s">
        <v>126</v>
      </c>
      <c r="F519" t="s">
        <v>88</v>
      </c>
      <c r="G519" t="s">
        <v>39</v>
      </c>
      <c r="H519" s="5">
        <v>21</v>
      </c>
      <c r="I519" s="5">
        <v>12</v>
      </c>
      <c r="J519" t="str">
        <f t="shared" si="14"/>
        <v>International</v>
      </c>
      <c r="K519" t="str">
        <f t="shared" si="15"/>
        <v>Late</v>
      </c>
    </row>
    <row r="520" spans="1:11" x14ac:dyDescent="0.35">
      <c r="A520">
        <v>10639</v>
      </c>
      <c r="B520">
        <v>7</v>
      </c>
      <c r="C520" t="s">
        <v>489</v>
      </c>
      <c r="D520" t="s">
        <v>473</v>
      </c>
      <c r="E520" t="s">
        <v>291</v>
      </c>
      <c r="F520" t="s">
        <v>97</v>
      </c>
      <c r="G520" t="s">
        <v>36</v>
      </c>
      <c r="H520" s="5">
        <v>8</v>
      </c>
      <c r="I520" s="5">
        <v>7</v>
      </c>
      <c r="J520" t="str">
        <f t="shared" si="14"/>
        <v>International</v>
      </c>
      <c r="K520" t="str">
        <f t="shared" si="15"/>
        <v>OnTime</v>
      </c>
    </row>
    <row r="521" spans="1:11" x14ac:dyDescent="0.35">
      <c r="A521">
        <v>10640</v>
      </c>
      <c r="B521">
        <v>7</v>
      </c>
      <c r="C521" t="s">
        <v>489</v>
      </c>
      <c r="D521" t="s">
        <v>473</v>
      </c>
      <c r="E521" t="s">
        <v>104</v>
      </c>
      <c r="F521" t="s">
        <v>96</v>
      </c>
      <c r="G521" t="s">
        <v>34</v>
      </c>
      <c r="H521" s="5">
        <v>15</v>
      </c>
      <c r="I521" s="5">
        <v>7</v>
      </c>
      <c r="J521" t="str">
        <f t="shared" si="14"/>
        <v>International</v>
      </c>
      <c r="K521" t="str">
        <f t="shared" si="15"/>
        <v>OnTime</v>
      </c>
    </row>
    <row r="522" spans="1:11" x14ac:dyDescent="0.35">
      <c r="A522">
        <v>10641</v>
      </c>
      <c r="B522">
        <v>1</v>
      </c>
      <c r="C522" t="s">
        <v>482</v>
      </c>
      <c r="D522" t="s">
        <v>171</v>
      </c>
      <c r="E522" t="s">
        <v>126</v>
      </c>
      <c r="F522" t="s">
        <v>33</v>
      </c>
      <c r="G522" t="s">
        <v>34</v>
      </c>
      <c r="H522" s="5">
        <v>50</v>
      </c>
      <c r="I522" s="5">
        <v>4</v>
      </c>
      <c r="J522" t="str">
        <f t="shared" si="14"/>
        <v>International</v>
      </c>
      <c r="K522" t="str">
        <f t="shared" si="15"/>
        <v>OnTime</v>
      </c>
    </row>
    <row r="523" spans="1:11" x14ac:dyDescent="0.35">
      <c r="A523">
        <v>10642</v>
      </c>
      <c r="B523">
        <v>8</v>
      </c>
      <c r="C523" t="s">
        <v>493</v>
      </c>
      <c r="D523" t="s">
        <v>171</v>
      </c>
      <c r="E523" t="s">
        <v>192</v>
      </c>
      <c r="F523" t="s">
        <v>90</v>
      </c>
      <c r="G523" t="s">
        <v>31</v>
      </c>
      <c r="H523" s="5">
        <v>30</v>
      </c>
      <c r="I523" s="5">
        <v>14</v>
      </c>
      <c r="J523" t="str">
        <f t="shared" si="14"/>
        <v>International</v>
      </c>
      <c r="K523" t="str">
        <f t="shared" si="15"/>
        <v>Late</v>
      </c>
    </row>
    <row r="524" spans="1:11" x14ac:dyDescent="0.35">
      <c r="A524">
        <v>10643</v>
      </c>
      <c r="B524">
        <v>12</v>
      </c>
      <c r="C524" t="s">
        <v>491</v>
      </c>
      <c r="D524" t="s">
        <v>104</v>
      </c>
      <c r="E524" t="s">
        <v>104</v>
      </c>
      <c r="F524" t="s">
        <v>70</v>
      </c>
      <c r="G524" t="s">
        <v>59</v>
      </c>
      <c r="H524" s="5">
        <v>15</v>
      </c>
      <c r="I524" s="5">
        <v>8</v>
      </c>
      <c r="J524" t="str">
        <f t="shared" si="14"/>
        <v>Domestic</v>
      </c>
      <c r="K524" t="str">
        <f t="shared" si="15"/>
        <v>Late</v>
      </c>
    </row>
    <row r="525" spans="1:11" x14ac:dyDescent="0.35">
      <c r="A525">
        <v>10644</v>
      </c>
      <c r="B525">
        <v>7</v>
      </c>
      <c r="C525" t="s">
        <v>489</v>
      </c>
      <c r="D525" t="s">
        <v>473</v>
      </c>
      <c r="E525" t="s">
        <v>161</v>
      </c>
      <c r="F525" t="s">
        <v>97</v>
      </c>
      <c r="G525" t="s">
        <v>36</v>
      </c>
      <c r="H525" s="5">
        <v>4</v>
      </c>
      <c r="I525" s="5">
        <v>7</v>
      </c>
      <c r="J525" t="str">
        <f t="shared" si="14"/>
        <v>International</v>
      </c>
      <c r="K525" t="str">
        <f t="shared" si="15"/>
        <v>OnTime</v>
      </c>
    </row>
    <row r="526" spans="1:11" x14ac:dyDescent="0.35">
      <c r="A526">
        <v>10645</v>
      </c>
      <c r="B526">
        <v>7</v>
      </c>
      <c r="C526" t="s">
        <v>489</v>
      </c>
      <c r="D526" t="s">
        <v>473</v>
      </c>
      <c r="E526" t="s">
        <v>161</v>
      </c>
      <c r="F526" t="s">
        <v>97</v>
      </c>
      <c r="G526" t="s">
        <v>36</v>
      </c>
      <c r="H526" s="5">
        <v>20</v>
      </c>
      <c r="I526" s="5">
        <v>7</v>
      </c>
      <c r="J526" t="str">
        <f t="shared" si="14"/>
        <v>International</v>
      </c>
      <c r="K526" t="str">
        <f t="shared" si="15"/>
        <v>OnTime</v>
      </c>
    </row>
    <row r="527" spans="1:11" x14ac:dyDescent="0.35">
      <c r="A527">
        <v>10646</v>
      </c>
      <c r="B527">
        <v>1</v>
      </c>
      <c r="C527" t="s">
        <v>482</v>
      </c>
      <c r="D527" t="s">
        <v>171</v>
      </c>
      <c r="E527" t="s">
        <v>113</v>
      </c>
      <c r="F527" t="s">
        <v>43</v>
      </c>
      <c r="G527" t="s">
        <v>34</v>
      </c>
      <c r="H527" s="5">
        <v>15</v>
      </c>
      <c r="I527" s="5">
        <v>7</v>
      </c>
      <c r="J527" t="str">
        <f t="shared" si="14"/>
        <v>International</v>
      </c>
      <c r="K527" t="str">
        <f t="shared" si="15"/>
        <v>OnTime</v>
      </c>
    </row>
    <row r="528" spans="1:11" x14ac:dyDescent="0.35">
      <c r="A528">
        <v>10646</v>
      </c>
      <c r="B528">
        <v>4</v>
      </c>
      <c r="C528" t="s">
        <v>494</v>
      </c>
      <c r="D528" t="s">
        <v>474</v>
      </c>
      <c r="E528" t="s">
        <v>113</v>
      </c>
      <c r="F528" t="s">
        <v>35</v>
      </c>
      <c r="G528" t="s">
        <v>36</v>
      </c>
      <c r="H528" s="5">
        <v>18</v>
      </c>
      <c r="I528" s="5">
        <v>7</v>
      </c>
      <c r="J528" t="str">
        <f t="shared" si="14"/>
        <v>International</v>
      </c>
      <c r="K528" t="str">
        <f t="shared" si="15"/>
        <v>OnTime</v>
      </c>
    </row>
    <row r="529" spans="1:11" x14ac:dyDescent="0.35">
      <c r="A529">
        <v>10646</v>
      </c>
      <c r="B529">
        <v>12</v>
      </c>
      <c r="C529" t="s">
        <v>491</v>
      </c>
      <c r="D529" t="s">
        <v>104</v>
      </c>
      <c r="E529" t="s">
        <v>113</v>
      </c>
      <c r="F529" t="s">
        <v>107</v>
      </c>
      <c r="G529" t="s">
        <v>39</v>
      </c>
      <c r="H529" s="5">
        <v>35</v>
      </c>
      <c r="I529" s="5">
        <v>7</v>
      </c>
      <c r="J529" t="str">
        <f t="shared" si="14"/>
        <v>International</v>
      </c>
      <c r="K529" t="str">
        <f t="shared" si="15"/>
        <v>OnTime</v>
      </c>
    </row>
    <row r="530" spans="1:11" x14ac:dyDescent="0.35">
      <c r="A530">
        <v>10647</v>
      </c>
      <c r="B530">
        <v>8</v>
      </c>
      <c r="C530" t="s">
        <v>493</v>
      </c>
      <c r="D530" t="s">
        <v>171</v>
      </c>
      <c r="E530" t="s">
        <v>161</v>
      </c>
      <c r="F530" t="s">
        <v>71</v>
      </c>
      <c r="G530" t="s">
        <v>31</v>
      </c>
      <c r="H530" s="5">
        <v>30</v>
      </c>
      <c r="I530" s="5">
        <v>7</v>
      </c>
      <c r="J530" t="str">
        <f t="shared" si="14"/>
        <v>International</v>
      </c>
      <c r="K530" t="str">
        <f t="shared" si="15"/>
        <v>OnTime</v>
      </c>
    </row>
    <row r="531" spans="1:11" x14ac:dyDescent="0.35">
      <c r="A531">
        <v>10648</v>
      </c>
      <c r="B531">
        <v>9</v>
      </c>
      <c r="C531" t="s">
        <v>490</v>
      </c>
      <c r="D531" t="s">
        <v>475</v>
      </c>
      <c r="E531" t="s">
        <v>161</v>
      </c>
      <c r="F531" t="s">
        <v>65</v>
      </c>
      <c r="G531" t="s">
        <v>27</v>
      </c>
      <c r="H531" s="5">
        <v>15</v>
      </c>
      <c r="I531" s="5">
        <v>12</v>
      </c>
      <c r="J531" t="str">
        <f t="shared" si="14"/>
        <v>International</v>
      </c>
      <c r="K531" t="str">
        <f t="shared" si="15"/>
        <v>Late</v>
      </c>
    </row>
    <row r="532" spans="1:11" x14ac:dyDescent="0.35">
      <c r="A532">
        <v>10648</v>
      </c>
      <c r="B532">
        <v>10</v>
      </c>
      <c r="C532" t="s">
        <v>492</v>
      </c>
      <c r="D532" t="s">
        <v>161</v>
      </c>
      <c r="E532" t="s">
        <v>161</v>
      </c>
      <c r="F532" t="s">
        <v>77</v>
      </c>
      <c r="G532" t="s">
        <v>34</v>
      </c>
      <c r="H532" s="5">
        <v>15</v>
      </c>
      <c r="I532" s="5">
        <v>12</v>
      </c>
      <c r="J532" t="str">
        <f t="shared" si="14"/>
        <v>Domestic</v>
      </c>
      <c r="K532" t="str">
        <f t="shared" si="15"/>
        <v>Late</v>
      </c>
    </row>
    <row r="533" spans="1:11" x14ac:dyDescent="0.35">
      <c r="A533">
        <v>10649</v>
      </c>
      <c r="B533">
        <v>12</v>
      </c>
      <c r="C533" t="s">
        <v>491</v>
      </c>
      <c r="D533" t="s">
        <v>104</v>
      </c>
      <c r="E533" t="s">
        <v>185</v>
      </c>
      <c r="F533" t="s">
        <v>70</v>
      </c>
      <c r="G533" t="s">
        <v>59</v>
      </c>
      <c r="H533" s="5">
        <v>20</v>
      </c>
      <c r="I533" s="5">
        <v>1</v>
      </c>
      <c r="J533" t="str">
        <f t="shared" si="14"/>
        <v>International</v>
      </c>
      <c r="K533" t="str">
        <f t="shared" si="15"/>
        <v>OnTime</v>
      </c>
    </row>
    <row r="534" spans="1:11" x14ac:dyDescent="0.35">
      <c r="A534">
        <v>10650</v>
      </c>
      <c r="B534">
        <v>13</v>
      </c>
      <c r="C534" t="s">
        <v>488</v>
      </c>
      <c r="D534" t="s">
        <v>104</v>
      </c>
      <c r="E534" t="s">
        <v>161</v>
      </c>
      <c r="F534" t="s">
        <v>91</v>
      </c>
      <c r="G534" t="s">
        <v>36</v>
      </c>
      <c r="H534" s="5">
        <v>30</v>
      </c>
      <c r="I534" s="5">
        <v>5</v>
      </c>
      <c r="J534" t="str">
        <f t="shared" si="14"/>
        <v>International</v>
      </c>
      <c r="K534" t="str">
        <f t="shared" si="15"/>
        <v>OnTime</v>
      </c>
    </row>
    <row r="535" spans="1:11" x14ac:dyDescent="0.35">
      <c r="A535">
        <v>10651</v>
      </c>
      <c r="B535">
        <v>8</v>
      </c>
      <c r="C535" t="s">
        <v>493</v>
      </c>
      <c r="D535" t="s">
        <v>171</v>
      </c>
      <c r="E535" t="s">
        <v>104</v>
      </c>
      <c r="F535" t="s">
        <v>71</v>
      </c>
      <c r="G535" t="s">
        <v>31</v>
      </c>
      <c r="H535" s="5">
        <v>12</v>
      </c>
      <c r="I535" s="5">
        <v>10</v>
      </c>
      <c r="J535" t="str">
        <f t="shared" si="14"/>
        <v>International</v>
      </c>
      <c r="K535" t="str">
        <f t="shared" si="15"/>
        <v>Late</v>
      </c>
    </row>
    <row r="536" spans="1:11" x14ac:dyDescent="0.35">
      <c r="A536">
        <v>10651</v>
      </c>
      <c r="B536">
        <v>9</v>
      </c>
      <c r="C536" t="s">
        <v>490</v>
      </c>
      <c r="D536" t="s">
        <v>475</v>
      </c>
      <c r="E536" t="s">
        <v>104</v>
      </c>
      <c r="F536" t="s">
        <v>65</v>
      </c>
      <c r="G536" t="s">
        <v>27</v>
      </c>
      <c r="H536" s="5">
        <v>20</v>
      </c>
      <c r="I536" s="5">
        <v>10</v>
      </c>
      <c r="J536" t="str">
        <f t="shared" si="14"/>
        <v>International</v>
      </c>
      <c r="K536" t="str">
        <f t="shared" si="15"/>
        <v>Late</v>
      </c>
    </row>
    <row r="537" spans="1:11" x14ac:dyDescent="0.35">
      <c r="A537">
        <v>10652</v>
      </c>
      <c r="B537">
        <v>13</v>
      </c>
      <c r="C537" t="s">
        <v>488</v>
      </c>
      <c r="D537" t="s">
        <v>104</v>
      </c>
      <c r="E537" t="s">
        <v>161</v>
      </c>
      <c r="F537" t="s">
        <v>91</v>
      </c>
      <c r="G537" t="s">
        <v>36</v>
      </c>
      <c r="H537" s="5">
        <v>2</v>
      </c>
      <c r="I537" s="5">
        <v>7</v>
      </c>
      <c r="J537" t="str">
        <f t="shared" si="14"/>
        <v>International</v>
      </c>
      <c r="K537" t="str">
        <f t="shared" si="15"/>
        <v>OnTime</v>
      </c>
    </row>
    <row r="538" spans="1:11" x14ac:dyDescent="0.35">
      <c r="A538">
        <v>10653</v>
      </c>
      <c r="B538">
        <v>7</v>
      </c>
      <c r="C538" t="s">
        <v>489</v>
      </c>
      <c r="D538" t="s">
        <v>473</v>
      </c>
      <c r="E538" t="s">
        <v>104</v>
      </c>
      <c r="F538" t="s">
        <v>46</v>
      </c>
      <c r="G538" t="s">
        <v>31</v>
      </c>
      <c r="H538" s="5">
        <v>30</v>
      </c>
      <c r="I538" s="5">
        <v>17</v>
      </c>
      <c r="J538" t="str">
        <f t="shared" si="14"/>
        <v>International</v>
      </c>
      <c r="K538" t="str">
        <f t="shared" si="15"/>
        <v>Late</v>
      </c>
    </row>
    <row r="539" spans="1:11" x14ac:dyDescent="0.35">
      <c r="A539">
        <v>10654</v>
      </c>
      <c r="B539">
        <v>2</v>
      </c>
      <c r="C539" t="s">
        <v>487</v>
      </c>
      <c r="D539" t="s">
        <v>19</v>
      </c>
      <c r="E539" t="s">
        <v>118</v>
      </c>
      <c r="F539" t="s">
        <v>109</v>
      </c>
      <c r="G539" t="s">
        <v>39</v>
      </c>
      <c r="H539" s="5">
        <v>12</v>
      </c>
      <c r="I539" s="5">
        <v>9</v>
      </c>
      <c r="J539" t="str">
        <f t="shared" si="14"/>
        <v>International</v>
      </c>
      <c r="K539" t="str">
        <f t="shared" si="15"/>
        <v>Late</v>
      </c>
    </row>
    <row r="540" spans="1:11" x14ac:dyDescent="0.35">
      <c r="A540">
        <v>10656</v>
      </c>
      <c r="B540">
        <v>6</v>
      </c>
      <c r="C540" t="s">
        <v>486</v>
      </c>
      <c r="D540" t="s">
        <v>474</v>
      </c>
      <c r="E540" t="s">
        <v>19</v>
      </c>
      <c r="F540" t="s">
        <v>63</v>
      </c>
      <c r="G540" t="s">
        <v>59</v>
      </c>
      <c r="H540" s="5">
        <v>3</v>
      </c>
      <c r="I540" s="5">
        <v>6</v>
      </c>
      <c r="J540" t="str">
        <f t="shared" si="14"/>
        <v>International</v>
      </c>
      <c r="K540" t="str">
        <f t="shared" si="15"/>
        <v>OnTime</v>
      </c>
    </row>
    <row r="541" spans="1:11" x14ac:dyDescent="0.35">
      <c r="A541">
        <v>10657</v>
      </c>
      <c r="B541">
        <v>6</v>
      </c>
      <c r="C541" t="s">
        <v>486</v>
      </c>
      <c r="D541" t="s">
        <v>474</v>
      </c>
      <c r="E541" t="s">
        <v>19</v>
      </c>
      <c r="F541" t="s">
        <v>67</v>
      </c>
      <c r="G541" t="s">
        <v>39</v>
      </c>
      <c r="H541" s="5">
        <v>50</v>
      </c>
      <c r="I541" s="5">
        <v>11</v>
      </c>
      <c r="J541" t="str">
        <f t="shared" ref="J541:J604" si="16">IF(D541=E541, "Domestic", "International")</f>
        <v>International</v>
      </c>
      <c r="K541" t="str">
        <f t="shared" ref="K541:K604" si="17">IF(J541="Domestic", IF(I541&lt;=5, "OnTime", "Late"), IF(I541&lt;=8, "OnTime", "Late"))</f>
        <v>Late</v>
      </c>
    </row>
    <row r="542" spans="1:11" x14ac:dyDescent="0.35">
      <c r="A542">
        <v>10658</v>
      </c>
      <c r="B542">
        <v>8</v>
      </c>
      <c r="C542" t="s">
        <v>493</v>
      </c>
      <c r="D542" t="s">
        <v>171</v>
      </c>
      <c r="E542" t="s">
        <v>104</v>
      </c>
      <c r="F542" t="s">
        <v>90</v>
      </c>
      <c r="G542" t="s">
        <v>31</v>
      </c>
      <c r="H542" s="5">
        <v>60</v>
      </c>
      <c r="I542" s="5">
        <v>3</v>
      </c>
      <c r="J542" t="str">
        <f t="shared" si="16"/>
        <v>International</v>
      </c>
      <c r="K542" t="str">
        <f t="shared" si="17"/>
        <v>OnTime</v>
      </c>
    </row>
    <row r="543" spans="1:11" x14ac:dyDescent="0.35">
      <c r="A543">
        <v>10658</v>
      </c>
      <c r="B543">
        <v>12</v>
      </c>
      <c r="C543" t="s">
        <v>491</v>
      </c>
      <c r="D543" t="s">
        <v>104</v>
      </c>
      <c r="E543" t="s">
        <v>104</v>
      </c>
      <c r="F543" t="s">
        <v>107</v>
      </c>
      <c r="G543" t="s">
        <v>39</v>
      </c>
      <c r="H543" s="5">
        <v>70</v>
      </c>
      <c r="I543" s="5">
        <v>3</v>
      </c>
      <c r="J543" t="str">
        <f t="shared" si="16"/>
        <v>Domestic</v>
      </c>
      <c r="K543" t="str">
        <f t="shared" si="17"/>
        <v>OnTime</v>
      </c>
    </row>
    <row r="544" spans="1:11" x14ac:dyDescent="0.35">
      <c r="A544">
        <v>10659</v>
      </c>
      <c r="B544">
        <v>7</v>
      </c>
      <c r="C544" t="s">
        <v>489</v>
      </c>
      <c r="D544" t="s">
        <v>473</v>
      </c>
      <c r="E544" t="s">
        <v>161</v>
      </c>
      <c r="F544" t="s">
        <v>96</v>
      </c>
      <c r="G544" t="s">
        <v>34</v>
      </c>
      <c r="H544" s="5">
        <v>40</v>
      </c>
      <c r="I544" s="5">
        <v>5</v>
      </c>
      <c r="J544" t="str">
        <f t="shared" si="16"/>
        <v>International</v>
      </c>
      <c r="K544" t="str">
        <f t="shared" si="17"/>
        <v>OnTime</v>
      </c>
    </row>
    <row r="545" spans="1:11" x14ac:dyDescent="0.35">
      <c r="A545">
        <v>10660</v>
      </c>
      <c r="B545">
        <v>8</v>
      </c>
      <c r="C545" t="s">
        <v>493</v>
      </c>
      <c r="D545" t="s">
        <v>171</v>
      </c>
      <c r="E545" t="s">
        <v>19</v>
      </c>
      <c r="F545" t="s">
        <v>86</v>
      </c>
      <c r="G545" t="s">
        <v>31</v>
      </c>
      <c r="H545" s="5">
        <v>21</v>
      </c>
      <c r="I545" s="5">
        <v>37</v>
      </c>
      <c r="J545" t="str">
        <f t="shared" si="16"/>
        <v>International</v>
      </c>
      <c r="K545" t="str">
        <f t="shared" si="17"/>
        <v>Late</v>
      </c>
    </row>
    <row r="546" spans="1:11" x14ac:dyDescent="0.35">
      <c r="A546">
        <v>10662</v>
      </c>
      <c r="B546">
        <v>8</v>
      </c>
      <c r="C546" t="s">
        <v>493</v>
      </c>
      <c r="D546" t="s">
        <v>171</v>
      </c>
      <c r="E546" t="s">
        <v>19</v>
      </c>
      <c r="F546" t="s">
        <v>37</v>
      </c>
      <c r="G546" t="s">
        <v>31</v>
      </c>
      <c r="H546" s="5">
        <v>10</v>
      </c>
      <c r="I546" s="5">
        <v>9</v>
      </c>
      <c r="J546" t="str">
        <f t="shared" si="16"/>
        <v>International</v>
      </c>
      <c r="K546" t="str">
        <f t="shared" si="17"/>
        <v>Late</v>
      </c>
    </row>
    <row r="547" spans="1:11" x14ac:dyDescent="0.35">
      <c r="A547">
        <v>10664</v>
      </c>
      <c r="B547">
        <v>2</v>
      </c>
      <c r="C547" t="s">
        <v>487</v>
      </c>
      <c r="D547" t="s">
        <v>19</v>
      </c>
      <c r="E547" t="s">
        <v>251</v>
      </c>
      <c r="F547" t="s">
        <v>88</v>
      </c>
      <c r="G547" t="s">
        <v>39</v>
      </c>
      <c r="H547" s="5">
        <v>15</v>
      </c>
      <c r="I547" s="5">
        <v>9</v>
      </c>
      <c r="J547" t="str">
        <f t="shared" si="16"/>
        <v>International</v>
      </c>
      <c r="K547" t="str">
        <f t="shared" si="17"/>
        <v>Late</v>
      </c>
    </row>
    <row r="548" spans="1:11" x14ac:dyDescent="0.35">
      <c r="A548">
        <v>10664</v>
      </c>
      <c r="B548">
        <v>4</v>
      </c>
      <c r="C548" t="s">
        <v>494</v>
      </c>
      <c r="D548" t="s">
        <v>474</v>
      </c>
      <c r="E548" t="s">
        <v>251</v>
      </c>
      <c r="F548" t="s">
        <v>35</v>
      </c>
      <c r="G548" t="s">
        <v>36</v>
      </c>
      <c r="H548" s="5">
        <v>24</v>
      </c>
      <c r="I548" s="5">
        <v>9</v>
      </c>
      <c r="J548" t="str">
        <f t="shared" si="16"/>
        <v>International</v>
      </c>
      <c r="K548" t="str">
        <f t="shared" si="17"/>
        <v>Late</v>
      </c>
    </row>
    <row r="549" spans="1:11" x14ac:dyDescent="0.35">
      <c r="A549">
        <v>10666</v>
      </c>
      <c r="B549">
        <v>2</v>
      </c>
      <c r="C549" t="s">
        <v>487</v>
      </c>
      <c r="D549" t="s">
        <v>19</v>
      </c>
      <c r="E549" t="s">
        <v>232</v>
      </c>
      <c r="F549" t="s">
        <v>88</v>
      </c>
      <c r="G549" t="s">
        <v>39</v>
      </c>
      <c r="H549" s="5">
        <v>10</v>
      </c>
      <c r="I549" s="5">
        <v>10</v>
      </c>
      <c r="J549" t="str">
        <f t="shared" si="16"/>
        <v>International</v>
      </c>
      <c r="K549" t="str">
        <f t="shared" si="17"/>
        <v>Late</v>
      </c>
    </row>
    <row r="550" spans="1:11" x14ac:dyDescent="0.35">
      <c r="A550">
        <v>10666</v>
      </c>
      <c r="B550">
        <v>12</v>
      </c>
      <c r="C550" t="s">
        <v>491</v>
      </c>
      <c r="D550" t="s">
        <v>104</v>
      </c>
      <c r="E550" t="s">
        <v>232</v>
      </c>
      <c r="F550" t="s">
        <v>20</v>
      </c>
      <c r="G550" t="s">
        <v>21</v>
      </c>
      <c r="H550" s="5">
        <v>36</v>
      </c>
      <c r="I550" s="5">
        <v>10</v>
      </c>
      <c r="J550" t="str">
        <f t="shared" si="16"/>
        <v>International</v>
      </c>
      <c r="K550" t="str">
        <f t="shared" si="17"/>
        <v>Late</v>
      </c>
    </row>
    <row r="551" spans="1:11" x14ac:dyDescent="0.35">
      <c r="A551">
        <v>10668</v>
      </c>
      <c r="B551">
        <v>12</v>
      </c>
      <c r="C551" t="s">
        <v>491</v>
      </c>
      <c r="D551" t="s">
        <v>104</v>
      </c>
      <c r="E551" t="s">
        <v>104</v>
      </c>
      <c r="F551" t="s">
        <v>53</v>
      </c>
      <c r="G551" t="s">
        <v>27</v>
      </c>
      <c r="H551" s="5">
        <v>15</v>
      </c>
      <c r="I551" s="5">
        <v>8</v>
      </c>
      <c r="J551" t="str">
        <f t="shared" si="16"/>
        <v>Domestic</v>
      </c>
      <c r="K551" t="str">
        <f t="shared" si="17"/>
        <v>Late</v>
      </c>
    </row>
    <row r="552" spans="1:11" x14ac:dyDescent="0.35">
      <c r="A552">
        <v>10670</v>
      </c>
      <c r="B552">
        <v>9</v>
      </c>
      <c r="C552" t="s">
        <v>490</v>
      </c>
      <c r="D552" t="s">
        <v>475</v>
      </c>
      <c r="E552" t="s">
        <v>104</v>
      </c>
      <c r="F552" t="s">
        <v>75</v>
      </c>
      <c r="G552" t="s">
        <v>27</v>
      </c>
      <c r="H552" s="5">
        <v>32</v>
      </c>
      <c r="I552" s="5">
        <v>2</v>
      </c>
      <c r="J552" t="str">
        <f t="shared" si="16"/>
        <v>International</v>
      </c>
      <c r="K552" t="str">
        <f t="shared" si="17"/>
        <v>OnTime</v>
      </c>
    </row>
    <row r="553" spans="1:11" x14ac:dyDescent="0.35">
      <c r="A553">
        <v>10670</v>
      </c>
      <c r="B553">
        <v>12</v>
      </c>
      <c r="C553" t="s">
        <v>491</v>
      </c>
      <c r="D553" t="s">
        <v>104</v>
      </c>
      <c r="E553" t="s">
        <v>104</v>
      </c>
      <c r="F553" t="s">
        <v>54</v>
      </c>
      <c r="G553" t="s">
        <v>34</v>
      </c>
      <c r="H553" s="5">
        <v>25</v>
      </c>
      <c r="I553" s="5">
        <v>2</v>
      </c>
      <c r="J553" t="str">
        <f t="shared" si="16"/>
        <v>Domestic</v>
      </c>
      <c r="K553" t="str">
        <f t="shared" si="17"/>
        <v>OnTime</v>
      </c>
    </row>
    <row r="554" spans="1:11" x14ac:dyDescent="0.35">
      <c r="A554">
        <v>10671</v>
      </c>
      <c r="B554">
        <v>2</v>
      </c>
      <c r="C554" t="s">
        <v>487</v>
      </c>
      <c r="D554" t="s">
        <v>19</v>
      </c>
      <c r="E554" t="s">
        <v>133</v>
      </c>
      <c r="F554" t="s">
        <v>88</v>
      </c>
      <c r="G554" t="s">
        <v>39</v>
      </c>
      <c r="H554" s="5">
        <v>12</v>
      </c>
      <c r="I554" s="5">
        <v>7</v>
      </c>
      <c r="J554" t="str">
        <f t="shared" si="16"/>
        <v>International</v>
      </c>
      <c r="K554" t="str">
        <f t="shared" si="17"/>
        <v>OnTime</v>
      </c>
    </row>
    <row r="555" spans="1:11" x14ac:dyDescent="0.35">
      <c r="A555">
        <v>10671</v>
      </c>
      <c r="B555">
        <v>7</v>
      </c>
      <c r="C555" t="s">
        <v>489</v>
      </c>
      <c r="D555" t="s">
        <v>473</v>
      </c>
      <c r="E555" t="s">
        <v>133</v>
      </c>
      <c r="F555" t="s">
        <v>46</v>
      </c>
      <c r="G555" t="s">
        <v>31</v>
      </c>
      <c r="H555" s="5">
        <v>10</v>
      </c>
      <c r="I555" s="5">
        <v>7</v>
      </c>
      <c r="J555" t="str">
        <f t="shared" si="16"/>
        <v>International</v>
      </c>
      <c r="K555" t="str">
        <f t="shared" si="17"/>
        <v>OnTime</v>
      </c>
    </row>
    <row r="556" spans="1:11" x14ac:dyDescent="0.35">
      <c r="A556">
        <v>10673</v>
      </c>
      <c r="B556">
        <v>7</v>
      </c>
      <c r="C556" t="s">
        <v>489</v>
      </c>
      <c r="D556" t="s">
        <v>473</v>
      </c>
      <c r="E556" t="s">
        <v>141</v>
      </c>
      <c r="F556" t="s">
        <v>46</v>
      </c>
      <c r="G556" t="s">
        <v>31</v>
      </c>
      <c r="H556" s="5">
        <v>3</v>
      </c>
      <c r="I556" s="5">
        <v>1</v>
      </c>
      <c r="J556" t="str">
        <f t="shared" si="16"/>
        <v>International</v>
      </c>
      <c r="K556" t="str">
        <f t="shared" si="17"/>
        <v>OnTime</v>
      </c>
    </row>
    <row r="557" spans="1:11" x14ac:dyDescent="0.35">
      <c r="A557">
        <v>10674</v>
      </c>
      <c r="B557">
        <v>9</v>
      </c>
      <c r="C557" t="s">
        <v>490</v>
      </c>
      <c r="D557" t="s">
        <v>475</v>
      </c>
      <c r="E557" t="s">
        <v>171</v>
      </c>
      <c r="F557" t="s">
        <v>75</v>
      </c>
      <c r="G557" t="s">
        <v>27</v>
      </c>
      <c r="H557" s="5">
        <v>5</v>
      </c>
      <c r="I557" s="5">
        <v>12</v>
      </c>
      <c r="J557" t="str">
        <f t="shared" si="16"/>
        <v>International</v>
      </c>
      <c r="K557" t="str">
        <f t="shared" si="17"/>
        <v>Late</v>
      </c>
    </row>
    <row r="558" spans="1:11" x14ac:dyDescent="0.35">
      <c r="A558">
        <v>10675</v>
      </c>
      <c r="B558">
        <v>6</v>
      </c>
      <c r="C558" t="s">
        <v>486</v>
      </c>
      <c r="D558" t="s">
        <v>474</v>
      </c>
      <c r="E558" t="s">
        <v>104</v>
      </c>
      <c r="F558" t="s">
        <v>63</v>
      </c>
      <c r="G558" t="s">
        <v>59</v>
      </c>
      <c r="H558" s="5">
        <v>30</v>
      </c>
      <c r="I558" s="5">
        <v>4</v>
      </c>
      <c r="J558" t="str">
        <f t="shared" si="16"/>
        <v>International</v>
      </c>
      <c r="K558" t="str">
        <f t="shared" si="17"/>
        <v>OnTime</v>
      </c>
    </row>
    <row r="559" spans="1:11" x14ac:dyDescent="0.35">
      <c r="A559">
        <v>10676</v>
      </c>
      <c r="B559">
        <v>4</v>
      </c>
      <c r="C559" t="s">
        <v>494</v>
      </c>
      <c r="D559" t="s">
        <v>474</v>
      </c>
      <c r="E559" t="s">
        <v>225</v>
      </c>
      <c r="F559" t="s">
        <v>35</v>
      </c>
      <c r="G559" t="s">
        <v>36</v>
      </c>
      <c r="H559" s="5">
        <v>2</v>
      </c>
      <c r="I559" s="5">
        <v>7</v>
      </c>
      <c r="J559" t="str">
        <f t="shared" si="16"/>
        <v>International</v>
      </c>
      <c r="K559" t="str">
        <f t="shared" si="17"/>
        <v>OnTime</v>
      </c>
    </row>
    <row r="560" spans="1:11" x14ac:dyDescent="0.35">
      <c r="A560">
        <v>10676</v>
      </c>
      <c r="B560">
        <v>8</v>
      </c>
      <c r="C560" t="s">
        <v>493</v>
      </c>
      <c r="D560" t="s">
        <v>171</v>
      </c>
      <c r="E560" t="s">
        <v>225</v>
      </c>
      <c r="F560" t="s">
        <v>71</v>
      </c>
      <c r="G560" t="s">
        <v>31</v>
      </c>
      <c r="H560" s="5">
        <v>7</v>
      </c>
      <c r="I560" s="5">
        <v>7</v>
      </c>
      <c r="J560" t="str">
        <f t="shared" si="16"/>
        <v>International</v>
      </c>
      <c r="K560" t="str">
        <f t="shared" si="17"/>
        <v>OnTime</v>
      </c>
    </row>
    <row r="561" spans="1:11" x14ac:dyDescent="0.35">
      <c r="A561">
        <v>10677</v>
      </c>
      <c r="B561">
        <v>11</v>
      </c>
      <c r="C561" t="s">
        <v>485</v>
      </c>
      <c r="D561" t="s">
        <v>104</v>
      </c>
      <c r="E561" t="s">
        <v>225</v>
      </c>
      <c r="F561" t="s">
        <v>41</v>
      </c>
      <c r="G561" t="s">
        <v>31</v>
      </c>
      <c r="H561" s="5">
        <v>30</v>
      </c>
      <c r="I561" s="5">
        <v>4</v>
      </c>
      <c r="J561" t="str">
        <f t="shared" si="16"/>
        <v>International</v>
      </c>
      <c r="K561" t="str">
        <f t="shared" si="17"/>
        <v>OnTime</v>
      </c>
    </row>
    <row r="562" spans="1:11" x14ac:dyDescent="0.35">
      <c r="A562">
        <v>10678</v>
      </c>
      <c r="B562">
        <v>5</v>
      </c>
      <c r="C562" t="s">
        <v>481</v>
      </c>
      <c r="D562" t="s">
        <v>216</v>
      </c>
      <c r="E562" t="s">
        <v>19</v>
      </c>
      <c r="F562" t="s">
        <v>28</v>
      </c>
      <c r="G562" t="s">
        <v>24</v>
      </c>
      <c r="H562" s="5">
        <v>100</v>
      </c>
      <c r="I562" s="5">
        <v>23</v>
      </c>
      <c r="J562" t="str">
        <f t="shared" si="16"/>
        <v>International</v>
      </c>
      <c r="K562" t="str">
        <f t="shared" si="17"/>
        <v>Late</v>
      </c>
    </row>
    <row r="563" spans="1:11" x14ac:dyDescent="0.35">
      <c r="A563">
        <v>10680</v>
      </c>
      <c r="B563">
        <v>7</v>
      </c>
      <c r="C563" t="s">
        <v>489</v>
      </c>
      <c r="D563" t="s">
        <v>473</v>
      </c>
      <c r="E563" t="s">
        <v>19</v>
      </c>
      <c r="F563" t="s">
        <v>46</v>
      </c>
      <c r="G563" t="s">
        <v>31</v>
      </c>
      <c r="H563" s="5">
        <v>50</v>
      </c>
      <c r="I563" s="5">
        <v>2</v>
      </c>
      <c r="J563" t="str">
        <f t="shared" si="16"/>
        <v>International</v>
      </c>
      <c r="K563" t="str">
        <f t="shared" si="17"/>
        <v>OnTime</v>
      </c>
    </row>
    <row r="564" spans="1:11" x14ac:dyDescent="0.35">
      <c r="A564">
        <v>10681</v>
      </c>
      <c r="B564">
        <v>8</v>
      </c>
      <c r="C564" t="s">
        <v>493</v>
      </c>
      <c r="D564" t="s">
        <v>171</v>
      </c>
      <c r="E564" t="s">
        <v>19</v>
      </c>
      <c r="F564" t="s">
        <v>71</v>
      </c>
      <c r="G564" t="s">
        <v>31</v>
      </c>
      <c r="H564" s="5">
        <v>30</v>
      </c>
      <c r="I564" s="5">
        <v>5</v>
      </c>
      <c r="J564" t="str">
        <f t="shared" si="16"/>
        <v>International</v>
      </c>
      <c r="K564" t="str">
        <f t="shared" si="17"/>
        <v>OnTime</v>
      </c>
    </row>
    <row r="565" spans="1:11" x14ac:dyDescent="0.35">
      <c r="A565">
        <v>10681</v>
      </c>
      <c r="B565">
        <v>8</v>
      </c>
      <c r="C565" t="s">
        <v>493</v>
      </c>
      <c r="D565" t="s">
        <v>171</v>
      </c>
      <c r="E565" t="s">
        <v>19</v>
      </c>
      <c r="F565" t="s">
        <v>90</v>
      </c>
      <c r="G565" t="s">
        <v>31</v>
      </c>
      <c r="H565" s="5">
        <v>12</v>
      </c>
      <c r="I565" s="5">
        <v>5</v>
      </c>
      <c r="J565" t="str">
        <f t="shared" si="16"/>
        <v>International</v>
      </c>
      <c r="K565" t="str">
        <f t="shared" si="17"/>
        <v>OnTime</v>
      </c>
    </row>
    <row r="566" spans="1:11" x14ac:dyDescent="0.35">
      <c r="A566">
        <v>10681</v>
      </c>
      <c r="B566">
        <v>12</v>
      </c>
      <c r="C566" t="s">
        <v>491</v>
      </c>
      <c r="D566" t="s">
        <v>104</v>
      </c>
      <c r="E566" t="s">
        <v>19</v>
      </c>
      <c r="F566" t="s">
        <v>53</v>
      </c>
      <c r="G566" t="s">
        <v>27</v>
      </c>
      <c r="H566" s="5">
        <v>28</v>
      </c>
      <c r="I566" s="5">
        <v>5</v>
      </c>
      <c r="J566" t="str">
        <f t="shared" si="16"/>
        <v>International</v>
      </c>
      <c r="K566" t="str">
        <f t="shared" si="17"/>
        <v>OnTime</v>
      </c>
    </row>
    <row r="567" spans="1:11" x14ac:dyDescent="0.35">
      <c r="A567">
        <v>10682</v>
      </c>
      <c r="B567">
        <v>2</v>
      </c>
      <c r="C567" t="s">
        <v>487</v>
      </c>
      <c r="D567" t="s">
        <v>19</v>
      </c>
      <c r="E567" t="s">
        <v>225</v>
      </c>
      <c r="F567" t="s">
        <v>93</v>
      </c>
      <c r="G567" t="s">
        <v>39</v>
      </c>
      <c r="H567" s="5">
        <v>4</v>
      </c>
      <c r="I567" s="5">
        <v>6</v>
      </c>
      <c r="J567" t="str">
        <f t="shared" si="16"/>
        <v>International</v>
      </c>
      <c r="K567" t="str">
        <f t="shared" si="17"/>
        <v>OnTime</v>
      </c>
    </row>
    <row r="568" spans="1:11" x14ac:dyDescent="0.35">
      <c r="A568">
        <v>10682</v>
      </c>
      <c r="B568">
        <v>12</v>
      </c>
      <c r="C568" t="s">
        <v>491</v>
      </c>
      <c r="D568" t="s">
        <v>104</v>
      </c>
      <c r="E568" t="s">
        <v>225</v>
      </c>
      <c r="F568" t="s">
        <v>54</v>
      </c>
      <c r="G568" t="s">
        <v>34</v>
      </c>
      <c r="H568" s="5">
        <v>30</v>
      </c>
      <c r="I568" s="5">
        <v>6</v>
      </c>
      <c r="J568" t="str">
        <f t="shared" si="16"/>
        <v>International</v>
      </c>
      <c r="K568" t="str">
        <f t="shared" si="17"/>
        <v>OnTime</v>
      </c>
    </row>
    <row r="569" spans="1:11" x14ac:dyDescent="0.35">
      <c r="A569">
        <v>10685</v>
      </c>
      <c r="B569">
        <v>4</v>
      </c>
      <c r="C569" t="s">
        <v>494</v>
      </c>
      <c r="D569" t="s">
        <v>474</v>
      </c>
      <c r="E569" t="s">
        <v>161</v>
      </c>
      <c r="F569" t="s">
        <v>35</v>
      </c>
      <c r="G569" t="s">
        <v>36</v>
      </c>
      <c r="H569" s="5">
        <v>20</v>
      </c>
      <c r="I569" s="5">
        <v>4</v>
      </c>
      <c r="J569" t="str">
        <f t="shared" si="16"/>
        <v>International</v>
      </c>
      <c r="K569" t="str">
        <f t="shared" si="17"/>
        <v>OnTime</v>
      </c>
    </row>
    <row r="570" spans="1:11" x14ac:dyDescent="0.35">
      <c r="A570">
        <v>10686</v>
      </c>
      <c r="B570">
        <v>7</v>
      </c>
      <c r="C570" t="s">
        <v>489</v>
      </c>
      <c r="D570" t="s">
        <v>473</v>
      </c>
      <c r="E570" t="s">
        <v>84</v>
      </c>
      <c r="F570" t="s">
        <v>22</v>
      </c>
      <c r="G570" t="s">
        <v>21</v>
      </c>
      <c r="H570" s="5">
        <v>30</v>
      </c>
      <c r="I570" s="5">
        <v>8</v>
      </c>
      <c r="J570" t="str">
        <f t="shared" si="16"/>
        <v>International</v>
      </c>
      <c r="K570" t="str">
        <f t="shared" si="17"/>
        <v>OnTime</v>
      </c>
    </row>
    <row r="571" spans="1:11" x14ac:dyDescent="0.35">
      <c r="A571">
        <v>10686</v>
      </c>
      <c r="B571">
        <v>11</v>
      </c>
      <c r="C571" t="s">
        <v>485</v>
      </c>
      <c r="D571" t="s">
        <v>104</v>
      </c>
      <c r="E571" t="s">
        <v>84</v>
      </c>
      <c r="F571" t="s">
        <v>41</v>
      </c>
      <c r="G571" t="s">
        <v>31</v>
      </c>
      <c r="H571" s="5">
        <v>15</v>
      </c>
      <c r="I571" s="5">
        <v>8</v>
      </c>
      <c r="J571" t="str">
        <f t="shared" si="16"/>
        <v>International</v>
      </c>
      <c r="K571" t="str">
        <f t="shared" si="17"/>
        <v>OnTime</v>
      </c>
    </row>
    <row r="572" spans="1:11" x14ac:dyDescent="0.35">
      <c r="A572">
        <v>10687</v>
      </c>
      <c r="B572">
        <v>4</v>
      </c>
      <c r="C572" t="s">
        <v>494</v>
      </c>
      <c r="D572" t="s">
        <v>474</v>
      </c>
      <c r="E572" t="s">
        <v>113</v>
      </c>
      <c r="F572" t="s">
        <v>108</v>
      </c>
      <c r="G572" t="s">
        <v>21</v>
      </c>
      <c r="H572" s="5">
        <v>50</v>
      </c>
      <c r="I572" s="5">
        <v>30</v>
      </c>
      <c r="J572" t="str">
        <f t="shared" si="16"/>
        <v>International</v>
      </c>
      <c r="K572" t="str">
        <f t="shared" si="17"/>
        <v>Late</v>
      </c>
    </row>
    <row r="573" spans="1:11" x14ac:dyDescent="0.35">
      <c r="A573">
        <v>10687</v>
      </c>
      <c r="B573">
        <v>12</v>
      </c>
      <c r="C573" t="s">
        <v>491</v>
      </c>
      <c r="D573" t="s">
        <v>104</v>
      </c>
      <c r="E573" t="s">
        <v>113</v>
      </c>
      <c r="F573" t="s">
        <v>20</v>
      </c>
      <c r="G573" t="s">
        <v>21</v>
      </c>
      <c r="H573" s="5">
        <v>10</v>
      </c>
      <c r="I573" s="5">
        <v>30</v>
      </c>
      <c r="J573" t="str">
        <f t="shared" si="16"/>
        <v>International</v>
      </c>
      <c r="K573" t="str">
        <f t="shared" si="17"/>
        <v>Late</v>
      </c>
    </row>
    <row r="574" spans="1:11" x14ac:dyDescent="0.35">
      <c r="A574">
        <v>10688</v>
      </c>
      <c r="B574">
        <v>4</v>
      </c>
      <c r="C574" t="s">
        <v>494</v>
      </c>
      <c r="D574" t="s">
        <v>474</v>
      </c>
      <c r="E574" t="s">
        <v>192</v>
      </c>
      <c r="F574" t="s">
        <v>35</v>
      </c>
      <c r="G574" t="s">
        <v>36</v>
      </c>
      <c r="H574" s="5">
        <v>18</v>
      </c>
      <c r="I574" s="5">
        <v>6</v>
      </c>
      <c r="J574" t="str">
        <f t="shared" si="16"/>
        <v>International</v>
      </c>
      <c r="K574" t="str">
        <f t="shared" si="17"/>
        <v>OnTime</v>
      </c>
    </row>
    <row r="575" spans="1:11" x14ac:dyDescent="0.35">
      <c r="A575">
        <v>10688</v>
      </c>
      <c r="B575">
        <v>12</v>
      </c>
      <c r="C575" t="s">
        <v>491</v>
      </c>
      <c r="D575" t="s">
        <v>104</v>
      </c>
      <c r="E575" t="s">
        <v>192</v>
      </c>
      <c r="F575" t="s">
        <v>70</v>
      </c>
      <c r="G575" t="s">
        <v>59</v>
      </c>
      <c r="H575" s="5">
        <v>60</v>
      </c>
      <c r="I575" s="5">
        <v>6</v>
      </c>
      <c r="J575" t="str">
        <f t="shared" si="16"/>
        <v>International</v>
      </c>
      <c r="K575" t="str">
        <f t="shared" si="17"/>
        <v>OnTime</v>
      </c>
    </row>
    <row r="576" spans="1:11" x14ac:dyDescent="0.35">
      <c r="A576">
        <v>10689</v>
      </c>
      <c r="B576">
        <v>1</v>
      </c>
      <c r="C576" t="s">
        <v>482</v>
      </c>
      <c r="D576" t="s">
        <v>171</v>
      </c>
      <c r="E576" t="s">
        <v>118</v>
      </c>
      <c r="F576" t="s">
        <v>43</v>
      </c>
      <c r="G576" t="s">
        <v>34</v>
      </c>
      <c r="H576" s="5">
        <v>35</v>
      </c>
      <c r="I576" s="5">
        <v>6</v>
      </c>
      <c r="J576" t="str">
        <f t="shared" si="16"/>
        <v>International</v>
      </c>
      <c r="K576" t="str">
        <f t="shared" si="17"/>
        <v>OnTime</v>
      </c>
    </row>
    <row r="577" spans="1:11" x14ac:dyDescent="0.35">
      <c r="A577">
        <v>10690</v>
      </c>
      <c r="B577">
        <v>12</v>
      </c>
      <c r="C577" t="s">
        <v>491</v>
      </c>
      <c r="D577" t="s">
        <v>104</v>
      </c>
      <c r="E577" t="s">
        <v>161</v>
      </c>
      <c r="F577" t="s">
        <v>107</v>
      </c>
      <c r="G577" t="s">
        <v>39</v>
      </c>
      <c r="H577" s="5">
        <v>30</v>
      </c>
      <c r="I577" s="5">
        <v>1</v>
      </c>
      <c r="J577" t="str">
        <f t="shared" si="16"/>
        <v>International</v>
      </c>
      <c r="K577" t="str">
        <f t="shared" si="17"/>
        <v>OnTime</v>
      </c>
    </row>
    <row r="578" spans="1:11" x14ac:dyDescent="0.35">
      <c r="A578">
        <v>10691</v>
      </c>
      <c r="B578">
        <v>1</v>
      </c>
      <c r="C578" t="s">
        <v>482</v>
      </c>
      <c r="D578" t="s">
        <v>171</v>
      </c>
      <c r="E578" t="s">
        <v>104</v>
      </c>
      <c r="F578" t="s">
        <v>43</v>
      </c>
      <c r="G578" t="s">
        <v>34</v>
      </c>
      <c r="H578" s="5">
        <v>30</v>
      </c>
      <c r="I578" s="5">
        <v>19</v>
      </c>
      <c r="J578" t="str">
        <f t="shared" si="16"/>
        <v>International</v>
      </c>
      <c r="K578" t="str">
        <f t="shared" si="17"/>
        <v>Late</v>
      </c>
    </row>
    <row r="579" spans="1:11" x14ac:dyDescent="0.35">
      <c r="A579">
        <v>10691</v>
      </c>
      <c r="B579">
        <v>12</v>
      </c>
      <c r="C579" t="s">
        <v>491</v>
      </c>
      <c r="D579" t="s">
        <v>104</v>
      </c>
      <c r="E579" t="s">
        <v>104</v>
      </c>
      <c r="F579" t="s">
        <v>20</v>
      </c>
      <c r="G579" t="s">
        <v>21</v>
      </c>
      <c r="H579" s="5">
        <v>40</v>
      </c>
      <c r="I579" s="5">
        <v>19</v>
      </c>
      <c r="J579" t="str">
        <f t="shared" si="16"/>
        <v>Domestic</v>
      </c>
      <c r="K579" t="str">
        <f t="shared" si="17"/>
        <v>Late</v>
      </c>
    </row>
    <row r="580" spans="1:11" x14ac:dyDescent="0.35">
      <c r="A580">
        <v>10692</v>
      </c>
      <c r="B580">
        <v>7</v>
      </c>
      <c r="C580" t="s">
        <v>489</v>
      </c>
      <c r="D580" t="s">
        <v>473</v>
      </c>
      <c r="E580" t="s">
        <v>104</v>
      </c>
      <c r="F580" t="s">
        <v>38</v>
      </c>
      <c r="G580" t="s">
        <v>39</v>
      </c>
      <c r="H580" s="5">
        <v>20</v>
      </c>
      <c r="I580" s="5">
        <v>10</v>
      </c>
      <c r="J580" t="str">
        <f t="shared" si="16"/>
        <v>International</v>
      </c>
      <c r="K580" t="str">
        <f t="shared" si="17"/>
        <v>Late</v>
      </c>
    </row>
    <row r="581" spans="1:11" x14ac:dyDescent="0.35">
      <c r="A581">
        <v>10693</v>
      </c>
      <c r="B581">
        <v>4</v>
      </c>
      <c r="C581" t="s">
        <v>494</v>
      </c>
      <c r="D581" t="s">
        <v>474</v>
      </c>
      <c r="E581" t="s">
        <v>19</v>
      </c>
      <c r="F581" t="s">
        <v>108</v>
      </c>
      <c r="G581" t="s">
        <v>21</v>
      </c>
      <c r="H581" s="5">
        <v>6</v>
      </c>
      <c r="I581" s="5">
        <v>4</v>
      </c>
      <c r="J581" t="str">
        <f t="shared" si="16"/>
        <v>International</v>
      </c>
      <c r="K581" t="str">
        <f t="shared" si="17"/>
        <v>OnTime</v>
      </c>
    </row>
    <row r="582" spans="1:11" x14ac:dyDescent="0.35">
      <c r="A582">
        <v>10694</v>
      </c>
      <c r="B582">
        <v>3</v>
      </c>
      <c r="C582" t="s">
        <v>484</v>
      </c>
      <c r="D582" t="s">
        <v>19</v>
      </c>
      <c r="E582" t="s">
        <v>104</v>
      </c>
      <c r="F582" t="s">
        <v>58</v>
      </c>
      <c r="G582" t="s">
        <v>59</v>
      </c>
      <c r="H582" s="5">
        <v>90</v>
      </c>
      <c r="I582" s="5">
        <v>3</v>
      </c>
      <c r="J582" t="str">
        <f t="shared" si="16"/>
        <v>International</v>
      </c>
      <c r="K582" t="str">
        <f t="shared" si="17"/>
        <v>OnTime</v>
      </c>
    </row>
    <row r="583" spans="1:11" x14ac:dyDescent="0.35">
      <c r="A583">
        <v>10694</v>
      </c>
      <c r="B583">
        <v>7</v>
      </c>
      <c r="C583" t="s">
        <v>489</v>
      </c>
      <c r="D583" t="s">
        <v>473</v>
      </c>
      <c r="E583" t="s">
        <v>104</v>
      </c>
      <c r="F583" t="s">
        <v>96</v>
      </c>
      <c r="G583" t="s">
        <v>34</v>
      </c>
      <c r="H583" s="5">
        <v>50</v>
      </c>
      <c r="I583" s="5">
        <v>3</v>
      </c>
      <c r="J583" t="str">
        <f t="shared" si="16"/>
        <v>International</v>
      </c>
      <c r="K583" t="str">
        <f t="shared" si="17"/>
        <v>OnTime</v>
      </c>
    </row>
    <row r="584" spans="1:11" x14ac:dyDescent="0.35">
      <c r="A584">
        <v>10695</v>
      </c>
      <c r="B584">
        <v>3</v>
      </c>
      <c r="C584" t="s">
        <v>484</v>
      </c>
      <c r="D584" t="s">
        <v>19</v>
      </c>
      <c r="E584" t="s">
        <v>141</v>
      </c>
      <c r="F584" t="s">
        <v>106</v>
      </c>
      <c r="G584" t="s">
        <v>39</v>
      </c>
      <c r="H584" s="5">
        <v>10</v>
      </c>
      <c r="I584" s="5">
        <v>7</v>
      </c>
      <c r="J584" t="str">
        <f t="shared" si="16"/>
        <v>International</v>
      </c>
      <c r="K584" t="str">
        <f t="shared" si="17"/>
        <v>OnTime</v>
      </c>
    </row>
    <row r="585" spans="1:11" x14ac:dyDescent="0.35">
      <c r="A585">
        <v>10695</v>
      </c>
      <c r="B585">
        <v>5</v>
      </c>
      <c r="C585" t="s">
        <v>481</v>
      </c>
      <c r="D585" t="s">
        <v>216</v>
      </c>
      <c r="E585" t="s">
        <v>141</v>
      </c>
      <c r="F585" t="s">
        <v>28</v>
      </c>
      <c r="G585" t="s">
        <v>24</v>
      </c>
      <c r="H585" s="5">
        <v>4</v>
      </c>
      <c r="I585" s="5">
        <v>7</v>
      </c>
      <c r="J585" t="str">
        <f t="shared" si="16"/>
        <v>International</v>
      </c>
      <c r="K585" t="str">
        <f t="shared" si="17"/>
        <v>OnTime</v>
      </c>
    </row>
    <row r="586" spans="1:11" x14ac:dyDescent="0.35">
      <c r="A586">
        <v>10695</v>
      </c>
      <c r="B586">
        <v>10</v>
      </c>
      <c r="C586" t="s">
        <v>492</v>
      </c>
      <c r="D586" t="s">
        <v>161</v>
      </c>
      <c r="E586" t="s">
        <v>141</v>
      </c>
      <c r="F586" t="s">
        <v>77</v>
      </c>
      <c r="G586" t="s">
        <v>34</v>
      </c>
      <c r="H586" s="5">
        <v>20</v>
      </c>
      <c r="I586" s="5">
        <v>7</v>
      </c>
      <c r="J586" t="str">
        <f t="shared" si="16"/>
        <v>International</v>
      </c>
      <c r="K586" t="str">
        <f t="shared" si="17"/>
        <v>OnTime</v>
      </c>
    </row>
    <row r="587" spans="1:11" x14ac:dyDescent="0.35">
      <c r="A587">
        <v>10696</v>
      </c>
      <c r="B587">
        <v>7</v>
      </c>
      <c r="C587" t="s">
        <v>489</v>
      </c>
      <c r="D587" t="s">
        <v>473</v>
      </c>
      <c r="E587" t="s">
        <v>19</v>
      </c>
      <c r="F587" t="s">
        <v>22</v>
      </c>
      <c r="G587" t="s">
        <v>21</v>
      </c>
      <c r="H587" s="5">
        <v>20</v>
      </c>
      <c r="I587" s="5">
        <v>6</v>
      </c>
      <c r="J587" t="str">
        <f t="shared" si="16"/>
        <v>International</v>
      </c>
      <c r="K587" t="str">
        <f t="shared" si="17"/>
        <v>OnTime</v>
      </c>
    </row>
    <row r="588" spans="1:11" x14ac:dyDescent="0.35">
      <c r="A588">
        <v>10697</v>
      </c>
      <c r="B588">
        <v>7</v>
      </c>
      <c r="C588" t="s">
        <v>489</v>
      </c>
      <c r="D588" t="s">
        <v>473</v>
      </c>
      <c r="E588" t="s">
        <v>126</v>
      </c>
      <c r="F588" t="s">
        <v>96</v>
      </c>
      <c r="G588" t="s">
        <v>34</v>
      </c>
      <c r="H588" s="5">
        <v>30</v>
      </c>
      <c r="I588" s="5">
        <v>6</v>
      </c>
      <c r="J588" t="str">
        <f t="shared" si="16"/>
        <v>International</v>
      </c>
      <c r="K588" t="str">
        <f t="shared" si="17"/>
        <v>OnTime</v>
      </c>
    </row>
    <row r="589" spans="1:11" x14ac:dyDescent="0.35">
      <c r="A589">
        <v>10697</v>
      </c>
      <c r="B589">
        <v>8</v>
      </c>
      <c r="C589" t="s">
        <v>493</v>
      </c>
      <c r="D589" t="s">
        <v>171</v>
      </c>
      <c r="E589" t="s">
        <v>126</v>
      </c>
      <c r="F589" t="s">
        <v>71</v>
      </c>
      <c r="G589" t="s">
        <v>31</v>
      </c>
      <c r="H589" s="5">
        <v>7</v>
      </c>
      <c r="I589" s="5">
        <v>6</v>
      </c>
      <c r="J589" t="str">
        <f t="shared" si="16"/>
        <v>International</v>
      </c>
      <c r="K589" t="str">
        <f t="shared" si="17"/>
        <v>OnTime</v>
      </c>
    </row>
    <row r="590" spans="1:11" x14ac:dyDescent="0.35">
      <c r="A590">
        <v>10698</v>
      </c>
      <c r="B590">
        <v>2</v>
      </c>
      <c r="C590" t="s">
        <v>487</v>
      </c>
      <c r="D590" t="s">
        <v>19</v>
      </c>
      <c r="E590" t="s">
        <v>84</v>
      </c>
      <c r="F590" t="s">
        <v>88</v>
      </c>
      <c r="G590" t="s">
        <v>39</v>
      </c>
      <c r="H590" s="5">
        <v>65</v>
      </c>
      <c r="I590" s="5">
        <v>8</v>
      </c>
      <c r="J590" t="str">
        <f t="shared" si="16"/>
        <v>International</v>
      </c>
      <c r="K590" t="str">
        <f t="shared" si="17"/>
        <v>OnTime</v>
      </c>
    </row>
    <row r="591" spans="1:11" x14ac:dyDescent="0.35">
      <c r="A591">
        <v>10698</v>
      </c>
      <c r="B591">
        <v>5</v>
      </c>
      <c r="C591" t="s">
        <v>481</v>
      </c>
      <c r="D591" t="s">
        <v>216</v>
      </c>
      <c r="E591" t="s">
        <v>84</v>
      </c>
      <c r="F591" t="s">
        <v>92</v>
      </c>
      <c r="G591" t="s">
        <v>24</v>
      </c>
      <c r="H591" s="5">
        <v>15</v>
      </c>
      <c r="I591" s="5">
        <v>8</v>
      </c>
      <c r="J591" t="str">
        <f t="shared" si="16"/>
        <v>International</v>
      </c>
      <c r="K591" t="str">
        <f t="shared" si="17"/>
        <v>OnTime</v>
      </c>
    </row>
    <row r="592" spans="1:11" x14ac:dyDescent="0.35">
      <c r="A592">
        <v>10698</v>
      </c>
      <c r="B592">
        <v>7</v>
      </c>
      <c r="C592" t="s">
        <v>489</v>
      </c>
      <c r="D592" t="s">
        <v>473</v>
      </c>
      <c r="E592" t="s">
        <v>84</v>
      </c>
      <c r="F592" t="s">
        <v>22</v>
      </c>
      <c r="G592" t="s">
        <v>21</v>
      </c>
      <c r="H592" s="5">
        <v>8</v>
      </c>
      <c r="I592" s="5">
        <v>8</v>
      </c>
      <c r="J592" t="str">
        <f t="shared" si="16"/>
        <v>International</v>
      </c>
      <c r="K592" t="str">
        <f t="shared" si="17"/>
        <v>OnTime</v>
      </c>
    </row>
    <row r="593" spans="1:11" x14ac:dyDescent="0.35">
      <c r="A593">
        <v>10698</v>
      </c>
      <c r="B593">
        <v>7</v>
      </c>
      <c r="C593" t="s">
        <v>489</v>
      </c>
      <c r="D593" t="s">
        <v>473</v>
      </c>
      <c r="E593" t="s">
        <v>84</v>
      </c>
      <c r="F593" t="s">
        <v>96</v>
      </c>
      <c r="G593" t="s">
        <v>34</v>
      </c>
      <c r="H593" s="5">
        <v>8</v>
      </c>
      <c r="I593" s="5">
        <v>8</v>
      </c>
      <c r="J593" t="str">
        <f t="shared" si="16"/>
        <v>International</v>
      </c>
      <c r="K593" t="str">
        <f t="shared" si="17"/>
        <v>OnTime</v>
      </c>
    </row>
    <row r="594" spans="1:11" x14ac:dyDescent="0.35">
      <c r="A594">
        <v>10698</v>
      </c>
      <c r="B594">
        <v>12</v>
      </c>
      <c r="C594" t="s">
        <v>491</v>
      </c>
      <c r="D594" t="s">
        <v>104</v>
      </c>
      <c r="E594" t="s">
        <v>84</v>
      </c>
      <c r="F594" t="s">
        <v>20</v>
      </c>
      <c r="G594" t="s">
        <v>21</v>
      </c>
      <c r="H594" s="5">
        <v>12</v>
      </c>
      <c r="I594" s="5">
        <v>8</v>
      </c>
      <c r="J594" t="str">
        <f t="shared" si="16"/>
        <v>International</v>
      </c>
      <c r="K594" t="str">
        <f t="shared" si="17"/>
        <v>OnTime</v>
      </c>
    </row>
    <row r="595" spans="1:11" x14ac:dyDescent="0.35">
      <c r="A595">
        <v>10700</v>
      </c>
      <c r="B595">
        <v>1</v>
      </c>
      <c r="C595" t="s">
        <v>482</v>
      </c>
      <c r="D595" t="s">
        <v>171</v>
      </c>
      <c r="E595" t="s">
        <v>19</v>
      </c>
      <c r="F595" t="s">
        <v>43</v>
      </c>
      <c r="G595" t="s">
        <v>34</v>
      </c>
      <c r="H595" s="5">
        <v>5</v>
      </c>
      <c r="I595" s="5">
        <v>6</v>
      </c>
      <c r="J595" t="str">
        <f t="shared" si="16"/>
        <v>International</v>
      </c>
      <c r="K595" t="str">
        <f t="shared" si="17"/>
        <v>OnTime</v>
      </c>
    </row>
    <row r="596" spans="1:11" x14ac:dyDescent="0.35">
      <c r="A596">
        <v>10700</v>
      </c>
      <c r="B596">
        <v>8</v>
      </c>
      <c r="C596" t="s">
        <v>493</v>
      </c>
      <c r="D596" t="s">
        <v>171</v>
      </c>
      <c r="E596" t="s">
        <v>19</v>
      </c>
      <c r="F596" t="s">
        <v>37</v>
      </c>
      <c r="G596" t="s">
        <v>31</v>
      </c>
      <c r="H596" s="5">
        <v>40</v>
      </c>
      <c r="I596" s="5">
        <v>6</v>
      </c>
      <c r="J596" t="str">
        <f t="shared" si="16"/>
        <v>International</v>
      </c>
      <c r="K596" t="str">
        <f t="shared" si="17"/>
        <v>OnTime</v>
      </c>
    </row>
    <row r="597" spans="1:11" x14ac:dyDescent="0.35">
      <c r="A597">
        <v>10702</v>
      </c>
      <c r="B597">
        <v>1</v>
      </c>
      <c r="C597" t="s">
        <v>482</v>
      </c>
      <c r="D597" t="s">
        <v>171</v>
      </c>
      <c r="E597" t="s">
        <v>104</v>
      </c>
      <c r="F597" t="s">
        <v>98</v>
      </c>
      <c r="G597" t="s">
        <v>39</v>
      </c>
      <c r="H597" s="5">
        <v>6</v>
      </c>
      <c r="I597" s="5">
        <v>8</v>
      </c>
      <c r="J597" t="str">
        <f t="shared" si="16"/>
        <v>International</v>
      </c>
      <c r="K597" t="str">
        <f t="shared" si="17"/>
        <v>OnTime</v>
      </c>
    </row>
    <row r="598" spans="1:11" x14ac:dyDescent="0.35">
      <c r="A598">
        <v>10703</v>
      </c>
      <c r="B598">
        <v>1</v>
      </c>
      <c r="C598" t="s">
        <v>482</v>
      </c>
      <c r="D598" t="s">
        <v>171</v>
      </c>
      <c r="E598" t="s">
        <v>118</v>
      </c>
      <c r="F598" t="s">
        <v>33</v>
      </c>
      <c r="G598" t="s">
        <v>34</v>
      </c>
      <c r="H598" s="5">
        <v>5</v>
      </c>
      <c r="I598" s="5">
        <v>6</v>
      </c>
      <c r="J598" t="str">
        <f t="shared" si="16"/>
        <v>International</v>
      </c>
      <c r="K598" t="str">
        <f t="shared" si="17"/>
        <v>OnTime</v>
      </c>
    </row>
    <row r="599" spans="1:11" x14ac:dyDescent="0.35">
      <c r="A599">
        <v>10704</v>
      </c>
      <c r="B599">
        <v>2</v>
      </c>
      <c r="C599" t="s">
        <v>487</v>
      </c>
      <c r="D599" t="s">
        <v>19</v>
      </c>
      <c r="E599" t="s">
        <v>161</v>
      </c>
      <c r="F599" t="s">
        <v>109</v>
      </c>
      <c r="G599" t="s">
        <v>39</v>
      </c>
      <c r="H599" s="5">
        <v>6</v>
      </c>
      <c r="I599" s="5">
        <v>24</v>
      </c>
      <c r="J599" t="str">
        <f t="shared" si="16"/>
        <v>International</v>
      </c>
      <c r="K599" t="str">
        <f t="shared" si="17"/>
        <v>Late</v>
      </c>
    </row>
    <row r="600" spans="1:11" x14ac:dyDescent="0.35">
      <c r="A600">
        <v>10704</v>
      </c>
      <c r="B600">
        <v>10</v>
      </c>
      <c r="C600" t="s">
        <v>492</v>
      </c>
      <c r="D600" t="s">
        <v>161</v>
      </c>
      <c r="E600" t="s">
        <v>161</v>
      </c>
      <c r="F600" t="s">
        <v>77</v>
      </c>
      <c r="G600" t="s">
        <v>34</v>
      </c>
      <c r="H600" s="5">
        <v>35</v>
      </c>
      <c r="I600" s="5">
        <v>24</v>
      </c>
      <c r="J600" t="str">
        <f t="shared" si="16"/>
        <v>Domestic</v>
      </c>
      <c r="K600" t="str">
        <f t="shared" si="17"/>
        <v>Late</v>
      </c>
    </row>
    <row r="601" spans="1:11" x14ac:dyDescent="0.35">
      <c r="A601">
        <v>10706</v>
      </c>
      <c r="B601">
        <v>7</v>
      </c>
      <c r="C601" t="s">
        <v>489</v>
      </c>
      <c r="D601" t="s">
        <v>473</v>
      </c>
      <c r="E601" t="s">
        <v>19</v>
      </c>
      <c r="F601" t="s">
        <v>46</v>
      </c>
      <c r="G601" t="s">
        <v>31</v>
      </c>
      <c r="H601" s="5">
        <v>20</v>
      </c>
      <c r="I601" s="5">
        <v>5</v>
      </c>
      <c r="J601" t="str">
        <f t="shared" si="16"/>
        <v>International</v>
      </c>
      <c r="K601" t="str">
        <f t="shared" si="17"/>
        <v>OnTime</v>
      </c>
    </row>
    <row r="602" spans="1:11" x14ac:dyDescent="0.35">
      <c r="A602">
        <v>10707</v>
      </c>
      <c r="B602">
        <v>7</v>
      </c>
      <c r="C602" t="s">
        <v>489</v>
      </c>
      <c r="D602" t="s">
        <v>473</v>
      </c>
      <c r="E602" t="s">
        <v>171</v>
      </c>
      <c r="F602" t="s">
        <v>96</v>
      </c>
      <c r="G602" t="s">
        <v>34</v>
      </c>
      <c r="H602" s="5">
        <v>28</v>
      </c>
      <c r="I602" s="5">
        <v>7</v>
      </c>
      <c r="J602" t="str">
        <f t="shared" si="16"/>
        <v>International</v>
      </c>
      <c r="K602" t="str">
        <f t="shared" si="17"/>
        <v>OnTime</v>
      </c>
    </row>
    <row r="603" spans="1:11" x14ac:dyDescent="0.35">
      <c r="A603">
        <v>10708</v>
      </c>
      <c r="B603">
        <v>2</v>
      </c>
      <c r="C603" t="s">
        <v>487</v>
      </c>
      <c r="D603" t="s">
        <v>19</v>
      </c>
      <c r="E603" t="s">
        <v>19</v>
      </c>
      <c r="F603" t="s">
        <v>51</v>
      </c>
      <c r="G603" t="s">
        <v>39</v>
      </c>
      <c r="H603" s="5">
        <v>4</v>
      </c>
      <c r="I603" s="5">
        <v>19</v>
      </c>
      <c r="J603" t="str">
        <f t="shared" si="16"/>
        <v>Domestic</v>
      </c>
      <c r="K603" t="str">
        <f t="shared" si="17"/>
        <v>Late</v>
      </c>
    </row>
    <row r="604" spans="1:11" x14ac:dyDescent="0.35">
      <c r="A604">
        <v>10709</v>
      </c>
      <c r="B604">
        <v>3</v>
      </c>
      <c r="C604" t="s">
        <v>484</v>
      </c>
      <c r="D604" t="s">
        <v>19</v>
      </c>
      <c r="E604" t="s">
        <v>161</v>
      </c>
      <c r="F604" t="s">
        <v>106</v>
      </c>
      <c r="G604" t="s">
        <v>39</v>
      </c>
      <c r="H604" s="5">
        <v>40</v>
      </c>
      <c r="I604" s="5">
        <v>34</v>
      </c>
      <c r="J604" t="str">
        <f t="shared" si="16"/>
        <v>International</v>
      </c>
      <c r="K604" t="str">
        <f t="shared" si="17"/>
        <v>Late</v>
      </c>
    </row>
    <row r="605" spans="1:11" x14ac:dyDescent="0.35">
      <c r="A605">
        <v>10710</v>
      </c>
      <c r="B605">
        <v>8</v>
      </c>
      <c r="C605" t="s">
        <v>493</v>
      </c>
      <c r="D605" t="s">
        <v>171</v>
      </c>
      <c r="E605" t="s">
        <v>181</v>
      </c>
      <c r="F605" t="s">
        <v>71</v>
      </c>
      <c r="G605" t="s">
        <v>31</v>
      </c>
      <c r="H605" s="5">
        <v>5</v>
      </c>
      <c r="I605" s="5">
        <v>3</v>
      </c>
      <c r="J605" t="str">
        <f t="shared" ref="J605:J668" si="18">IF(D605=E605, "Domestic", "International")</f>
        <v>International</v>
      </c>
      <c r="K605" t="str">
        <f t="shared" ref="K605:K668" si="19">IF(J605="Domestic", IF(I605&lt;=5, "OnTime", "Late"), IF(I605&lt;=8, "OnTime", "Late"))</f>
        <v>OnTime</v>
      </c>
    </row>
    <row r="606" spans="1:11" x14ac:dyDescent="0.35">
      <c r="A606">
        <v>10711</v>
      </c>
      <c r="B606">
        <v>8</v>
      </c>
      <c r="C606" t="s">
        <v>493</v>
      </c>
      <c r="D606" t="s">
        <v>171</v>
      </c>
      <c r="E606" t="s">
        <v>19</v>
      </c>
      <c r="F606" t="s">
        <v>71</v>
      </c>
      <c r="G606" t="s">
        <v>31</v>
      </c>
      <c r="H606" s="5">
        <v>12</v>
      </c>
      <c r="I606" s="5">
        <v>8</v>
      </c>
      <c r="J606" t="str">
        <f t="shared" si="18"/>
        <v>International</v>
      </c>
      <c r="K606" t="str">
        <f t="shared" si="19"/>
        <v>OnTime</v>
      </c>
    </row>
    <row r="607" spans="1:11" x14ac:dyDescent="0.35">
      <c r="A607">
        <v>10713</v>
      </c>
      <c r="B607">
        <v>4</v>
      </c>
      <c r="C607" t="s">
        <v>494</v>
      </c>
      <c r="D607" t="s">
        <v>474</v>
      </c>
      <c r="E607" t="s">
        <v>19</v>
      </c>
      <c r="F607" t="s">
        <v>35</v>
      </c>
      <c r="G607" t="s">
        <v>36</v>
      </c>
      <c r="H607" s="5">
        <v>18</v>
      </c>
      <c r="I607" s="5">
        <v>2</v>
      </c>
      <c r="J607" t="str">
        <f t="shared" si="18"/>
        <v>International</v>
      </c>
      <c r="K607" t="str">
        <f t="shared" si="19"/>
        <v>OnTime</v>
      </c>
    </row>
    <row r="608" spans="1:11" x14ac:dyDescent="0.35">
      <c r="A608">
        <v>10713</v>
      </c>
      <c r="B608">
        <v>11</v>
      </c>
      <c r="C608" t="s">
        <v>485</v>
      </c>
      <c r="D608" t="s">
        <v>104</v>
      </c>
      <c r="E608" t="s">
        <v>19</v>
      </c>
      <c r="F608" t="s">
        <v>41</v>
      </c>
      <c r="G608" t="s">
        <v>31</v>
      </c>
      <c r="H608" s="5">
        <v>30</v>
      </c>
      <c r="I608" s="5">
        <v>2</v>
      </c>
      <c r="J608" t="str">
        <f t="shared" si="18"/>
        <v>International</v>
      </c>
      <c r="K608" t="str">
        <f t="shared" si="19"/>
        <v>OnTime</v>
      </c>
    </row>
    <row r="609" spans="1:11" x14ac:dyDescent="0.35">
      <c r="A609">
        <v>10714</v>
      </c>
      <c r="B609">
        <v>1</v>
      </c>
      <c r="C609" t="s">
        <v>482</v>
      </c>
      <c r="D609" t="s">
        <v>171</v>
      </c>
      <c r="E609" t="s">
        <v>19</v>
      </c>
      <c r="F609" t="s">
        <v>33</v>
      </c>
      <c r="G609" t="s">
        <v>34</v>
      </c>
      <c r="H609" s="5">
        <v>30</v>
      </c>
      <c r="I609" s="5">
        <v>5</v>
      </c>
      <c r="J609" t="str">
        <f t="shared" si="18"/>
        <v>International</v>
      </c>
      <c r="K609" t="str">
        <f t="shared" si="19"/>
        <v>OnTime</v>
      </c>
    </row>
    <row r="610" spans="1:11" x14ac:dyDescent="0.35">
      <c r="A610">
        <v>10714</v>
      </c>
      <c r="B610">
        <v>7</v>
      </c>
      <c r="C610" t="s">
        <v>489</v>
      </c>
      <c r="D610" t="s">
        <v>473</v>
      </c>
      <c r="E610" t="s">
        <v>19</v>
      </c>
      <c r="F610" t="s">
        <v>22</v>
      </c>
      <c r="G610" t="s">
        <v>21</v>
      </c>
      <c r="H610" s="5">
        <v>27</v>
      </c>
      <c r="I610" s="5">
        <v>5</v>
      </c>
      <c r="J610" t="str">
        <f t="shared" si="18"/>
        <v>International</v>
      </c>
      <c r="K610" t="str">
        <f t="shared" si="19"/>
        <v>OnTime</v>
      </c>
    </row>
    <row r="611" spans="1:11" x14ac:dyDescent="0.35">
      <c r="A611">
        <v>10715</v>
      </c>
      <c r="B611">
        <v>4</v>
      </c>
      <c r="C611" t="s">
        <v>494</v>
      </c>
      <c r="D611" t="s">
        <v>474</v>
      </c>
      <c r="E611" t="s">
        <v>133</v>
      </c>
      <c r="F611" t="s">
        <v>35</v>
      </c>
      <c r="G611" t="s">
        <v>36</v>
      </c>
      <c r="H611" s="5">
        <v>21</v>
      </c>
      <c r="I611" s="5">
        <v>6</v>
      </c>
      <c r="J611" t="str">
        <f t="shared" si="18"/>
        <v>International</v>
      </c>
      <c r="K611" t="str">
        <f t="shared" si="19"/>
        <v>OnTime</v>
      </c>
    </row>
    <row r="612" spans="1:11" x14ac:dyDescent="0.35">
      <c r="A612">
        <v>10716</v>
      </c>
      <c r="B612">
        <v>8</v>
      </c>
      <c r="C612" t="s">
        <v>493</v>
      </c>
      <c r="D612" t="s">
        <v>171</v>
      </c>
      <c r="E612" t="s">
        <v>284</v>
      </c>
      <c r="F612" t="s">
        <v>90</v>
      </c>
      <c r="G612" t="s">
        <v>31</v>
      </c>
      <c r="H612" s="5">
        <v>5</v>
      </c>
      <c r="I612" s="5">
        <v>3</v>
      </c>
      <c r="J612" t="str">
        <f t="shared" si="18"/>
        <v>International</v>
      </c>
      <c r="K612" t="str">
        <f t="shared" si="19"/>
        <v>OnTime</v>
      </c>
    </row>
    <row r="613" spans="1:11" x14ac:dyDescent="0.35">
      <c r="A613">
        <v>10717</v>
      </c>
      <c r="B613">
        <v>8</v>
      </c>
      <c r="C613" t="s">
        <v>493</v>
      </c>
      <c r="D613" t="s">
        <v>171</v>
      </c>
      <c r="E613" t="s">
        <v>104</v>
      </c>
      <c r="F613" t="s">
        <v>90</v>
      </c>
      <c r="G613" t="s">
        <v>31</v>
      </c>
      <c r="H613" s="5">
        <v>32</v>
      </c>
      <c r="I613" s="5">
        <v>5</v>
      </c>
      <c r="J613" t="str">
        <f t="shared" si="18"/>
        <v>International</v>
      </c>
      <c r="K613" t="str">
        <f t="shared" si="19"/>
        <v>OnTime</v>
      </c>
    </row>
    <row r="614" spans="1:11" x14ac:dyDescent="0.35">
      <c r="A614">
        <v>10718</v>
      </c>
      <c r="B614">
        <v>5</v>
      </c>
      <c r="C614" t="s">
        <v>481</v>
      </c>
      <c r="D614" t="s">
        <v>216</v>
      </c>
      <c r="E614" t="s">
        <v>104</v>
      </c>
      <c r="F614" t="s">
        <v>28</v>
      </c>
      <c r="G614" t="s">
        <v>24</v>
      </c>
      <c r="H614" s="5">
        <v>36</v>
      </c>
      <c r="I614" s="5">
        <v>2</v>
      </c>
      <c r="J614" t="str">
        <f t="shared" si="18"/>
        <v>International</v>
      </c>
      <c r="K614" t="str">
        <f t="shared" si="19"/>
        <v>OnTime</v>
      </c>
    </row>
    <row r="615" spans="1:11" x14ac:dyDescent="0.35">
      <c r="A615">
        <v>10718</v>
      </c>
      <c r="B615">
        <v>7</v>
      </c>
      <c r="C615" t="s">
        <v>489</v>
      </c>
      <c r="D615" t="s">
        <v>473</v>
      </c>
      <c r="E615" t="s">
        <v>104</v>
      </c>
      <c r="F615" t="s">
        <v>46</v>
      </c>
      <c r="G615" t="s">
        <v>31</v>
      </c>
      <c r="H615" s="5">
        <v>20</v>
      </c>
      <c r="I615" s="5">
        <v>2</v>
      </c>
      <c r="J615" t="str">
        <f t="shared" si="18"/>
        <v>International</v>
      </c>
      <c r="K615" t="str">
        <f t="shared" si="19"/>
        <v>OnTime</v>
      </c>
    </row>
    <row r="616" spans="1:11" x14ac:dyDescent="0.35">
      <c r="A616">
        <v>10719</v>
      </c>
      <c r="B616">
        <v>7</v>
      </c>
      <c r="C616" t="s">
        <v>489</v>
      </c>
      <c r="D616" t="s">
        <v>473</v>
      </c>
      <c r="E616" t="s">
        <v>19</v>
      </c>
      <c r="F616" t="s">
        <v>97</v>
      </c>
      <c r="G616" t="s">
        <v>36</v>
      </c>
      <c r="H616" s="5">
        <v>12</v>
      </c>
      <c r="I616" s="5">
        <v>9</v>
      </c>
      <c r="J616" t="str">
        <f t="shared" si="18"/>
        <v>International</v>
      </c>
      <c r="K616" t="str">
        <f t="shared" si="19"/>
        <v>Late</v>
      </c>
    </row>
    <row r="617" spans="1:11" x14ac:dyDescent="0.35">
      <c r="A617">
        <v>10719</v>
      </c>
      <c r="B617">
        <v>13</v>
      </c>
      <c r="C617" t="s">
        <v>488</v>
      </c>
      <c r="D617" t="s">
        <v>104</v>
      </c>
      <c r="E617" t="s">
        <v>19</v>
      </c>
      <c r="F617" t="s">
        <v>91</v>
      </c>
      <c r="G617" t="s">
        <v>36</v>
      </c>
      <c r="H617" s="5">
        <v>3</v>
      </c>
      <c r="I617" s="5">
        <v>9</v>
      </c>
      <c r="J617" t="str">
        <f t="shared" si="18"/>
        <v>International</v>
      </c>
      <c r="K617" t="str">
        <f t="shared" si="19"/>
        <v>Late</v>
      </c>
    </row>
    <row r="618" spans="1:11" x14ac:dyDescent="0.35">
      <c r="A618">
        <v>10722</v>
      </c>
      <c r="B618">
        <v>1</v>
      </c>
      <c r="C618" t="s">
        <v>482</v>
      </c>
      <c r="D618" t="s">
        <v>171</v>
      </c>
      <c r="E618" t="s">
        <v>19</v>
      </c>
      <c r="F618" t="s">
        <v>33</v>
      </c>
      <c r="G618" t="s">
        <v>34</v>
      </c>
      <c r="H618" s="5">
        <v>3</v>
      </c>
      <c r="I618" s="5">
        <v>6</v>
      </c>
      <c r="J618" t="str">
        <f t="shared" si="18"/>
        <v>International</v>
      </c>
      <c r="K618" t="str">
        <f t="shared" si="19"/>
        <v>OnTime</v>
      </c>
    </row>
    <row r="619" spans="1:11" x14ac:dyDescent="0.35">
      <c r="A619">
        <v>10722</v>
      </c>
      <c r="B619">
        <v>8</v>
      </c>
      <c r="C619" t="s">
        <v>493</v>
      </c>
      <c r="D619" t="s">
        <v>171</v>
      </c>
      <c r="E619" t="s">
        <v>19</v>
      </c>
      <c r="F619" t="s">
        <v>37</v>
      </c>
      <c r="G619" t="s">
        <v>31</v>
      </c>
      <c r="H619" s="5">
        <v>45</v>
      </c>
      <c r="I619" s="5">
        <v>6</v>
      </c>
      <c r="J619" t="str">
        <f t="shared" si="18"/>
        <v>International</v>
      </c>
      <c r="K619" t="str">
        <f t="shared" si="19"/>
        <v>OnTime</v>
      </c>
    </row>
    <row r="620" spans="1:11" x14ac:dyDescent="0.35">
      <c r="A620">
        <v>10722</v>
      </c>
      <c r="B620">
        <v>12</v>
      </c>
      <c r="C620" t="s">
        <v>491</v>
      </c>
      <c r="D620" t="s">
        <v>104</v>
      </c>
      <c r="E620" t="s">
        <v>19</v>
      </c>
      <c r="F620" t="s">
        <v>54</v>
      </c>
      <c r="G620" t="s">
        <v>34</v>
      </c>
      <c r="H620" s="5">
        <v>42</v>
      </c>
      <c r="I620" s="5">
        <v>6</v>
      </c>
      <c r="J620" t="str">
        <f t="shared" si="18"/>
        <v>International</v>
      </c>
      <c r="K620" t="str">
        <f t="shared" si="19"/>
        <v>OnTime</v>
      </c>
    </row>
    <row r="621" spans="1:11" x14ac:dyDescent="0.35">
      <c r="A621">
        <v>10723</v>
      </c>
      <c r="B621">
        <v>11</v>
      </c>
      <c r="C621" t="s">
        <v>485</v>
      </c>
      <c r="D621" t="s">
        <v>104</v>
      </c>
      <c r="E621" t="s">
        <v>19</v>
      </c>
      <c r="F621" t="s">
        <v>41</v>
      </c>
      <c r="G621" t="s">
        <v>31</v>
      </c>
      <c r="H621" s="5">
        <v>15</v>
      </c>
      <c r="I621" s="5">
        <v>26</v>
      </c>
      <c r="J621" t="str">
        <f t="shared" si="18"/>
        <v>International</v>
      </c>
      <c r="K621" t="str">
        <f t="shared" si="19"/>
        <v>Late</v>
      </c>
    </row>
    <row r="622" spans="1:11" x14ac:dyDescent="0.35">
      <c r="A622">
        <v>10724</v>
      </c>
      <c r="B622">
        <v>4</v>
      </c>
      <c r="C622" t="s">
        <v>494</v>
      </c>
      <c r="D622" t="s">
        <v>474</v>
      </c>
      <c r="E622" t="s">
        <v>148</v>
      </c>
      <c r="F622" t="s">
        <v>35</v>
      </c>
      <c r="G622" t="s">
        <v>36</v>
      </c>
      <c r="H622" s="5">
        <v>16</v>
      </c>
      <c r="I622" s="5">
        <v>6</v>
      </c>
      <c r="J622" t="str">
        <f t="shared" si="18"/>
        <v>International</v>
      </c>
      <c r="K622" t="str">
        <f t="shared" si="19"/>
        <v>OnTime</v>
      </c>
    </row>
    <row r="623" spans="1:11" x14ac:dyDescent="0.35">
      <c r="A623">
        <v>10726</v>
      </c>
      <c r="B623">
        <v>2</v>
      </c>
      <c r="C623" t="s">
        <v>487</v>
      </c>
      <c r="D623" t="s">
        <v>19</v>
      </c>
      <c r="E623" t="s">
        <v>171</v>
      </c>
      <c r="F623" t="s">
        <v>109</v>
      </c>
      <c r="G623" t="s">
        <v>39</v>
      </c>
      <c r="H623" s="5">
        <v>25</v>
      </c>
      <c r="I623" s="5">
        <v>32</v>
      </c>
      <c r="J623" t="str">
        <f t="shared" si="18"/>
        <v>International</v>
      </c>
      <c r="K623" t="str">
        <f t="shared" si="19"/>
        <v>Late</v>
      </c>
    </row>
    <row r="624" spans="1:11" x14ac:dyDescent="0.35">
      <c r="A624">
        <v>10726</v>
      </c>
      <c r="B624">
        <v>5</v>
      </c>
      <c r="C624" t="s">
        <v>481</v>
      </c>
      <c r="D624" t="s">
        <v>216</v>
      </c>
      <c r="E624" t="s">
        <v>171</v>
      </c>
      <c r="F624" t="s">
        <v>92</v>
      </c>
      <c r="G624" t="s">
        <v>24</v>
      </c>
      <c r="H624" s="5">
        <v>5</v>
      </c>
      <c r="I624" s="5">
        <v>32</v>
      </c>
      <c r="J624" t="str">
        <f t="shared" si="18"/>
        <v>International</v>
      </c>
      <c r="K624" t="str">
        <f t="shared" si="19"/>
        <v>Late</v>
      </c>
    </row>
    <row r="625" spans="1:11" x14ac:dyDescent="0.35">
      <c r="A625">
        <v>10727</v>
      </c>
      <c r="B625">
        <v>7</v>
      </c>
      <c r="C625" t="s">
        <v>489</v>
      </c>
      <c r="D625" t="s">
        <v>473</v>
      </c>
      <c r="E625" t="s">
        <v>181</v>
      </c>
      <c r="F625" t="s">
        <v>22</v>
      </c>
      <c r="G625" t="s">
        <v>21</v>
      </c>
      <c r="H625" s="5">
        <v>20</v>
      </c>
      <c r="I625" s="5">
        <v>32</v>
      </c>
      <c r="J625" t="str">
        <f t="shared" si="18"/>
        <v>International</v>
      </c>
      <c r="K625" t="str">
        <f t="shared" si="19"/>
        <v>Late</v>
      </c>
    </row>
    <row r="626" spans="1:11" x14ac:dyDescent="0.35">
      <c r="A626">
        <v>10728</v>
      </c>
      <c r="B626">
        <v>13</v>
      </c>
      <c r="C626" t="s">
        <v>488</v>
      </c>
      <c r="D626" t="s">
        <v>104</v>
      </c>
      <c r="E626" t="s">
        <v>161</v>
      </c>
      <c r="F626" t="s">
        <v>91</v>
      </c>
      <c r="G626" t="s">
        <v>36</v>
      </c>
      <c r="H626" s="5">
        <v>15</v>
      </c>
      <c r="I626" s="5">
        <v>7</v>
      </c>
      <c r="J626" t="str">
        <f t="shared" si="18"/>
        <v>International</v>
      </c>
      <c r="K626" t="str">
        <f t="shared" si="19"/>
        <v>OnTime</v>
      </c>
    </row>
    <row r="627" spans="1:11" x14ac:dyDescent="0.35">
      <c r="A627">
        <v>10729</v>
      </c>
      <c r="B627">
        <v>1</v>
      </c>
      <c r="C627" t="s">
        <v>482</v>
      </c>
      <c r="D627" t="s">
        <v>171</v>
      </c>
      <c r="E627" t="s">
        <v>126</v>
      </c>
      <c r="F627" t="s">
        <v>43</v>
      </c>
      <c r="G627" t="s">
        <v>34</v>
      </c>
      <c r="H627" s="5">
        <v>50</v>
      </c>
      <c r="I627" s="5">
        <v>10</v>
      </c>
      <c r="J627" t="str">
        <f t="shared" si="18"/>
        <v>International</v>
      </c>
      <c r="K627" t="str">
        <f t="shared" si="19"/>
        <v>Late</v>
      </c>
    </row>
    <row r="628" spans="1:11" x14ac:dyDescent="0.35">
      <c r="A628">
        <v>10729</v>
      </c>
      <c r="B628">
        <v>8</v>
      </c>
      <c r="C628" t="s">
        <v>493</v>
      </c>
      <c r="D628" t="s">
        <v>171</v>
      </c>
      <c r="E628" t="s">
        <v>126</v>
      </c>
      <c r="F628" t="s">
        <v>90</v>
      </c>
      <c r="G628" t="s">
        <v>31</v>
      </c>
      <c r="H628" s="5">
        <v>30</v>
      </c>
      <c r="I628" s="5">
        <v>10</v>
      </c>
      <c r="J628" t="str">
        <f t="shared" si="18"/>
        <v>International</v>
      </c>
      <c r="K628" t="str">
        <f t="shared" si="19"/>
        <v>Late</v>
      </c>
    </row>
    <row r="629" spans="1:11" x14ac:dyDescent="0.35">
      <c r="A629">
        <v>10730</v>
      </c>
      <c r="B629">
        <v>2</v>
      </c>
      <c r="C629" t="s">
        <v>487</v>
      </c>
      <c r="D629" t="s">
        <v>19</v>
      </c>
      <c r="E629" t="s">
        <v>133</v>
      </c>
      <c r="F629" t="s">
        <v>88</v>
      </c>
      <c r="G629" t="s">
        <v>39</v>
      </c>
      <c r="H629" s="5">
        <v>10</v>
      </c>
      <c r="I629" s="5">
        <v>9</v>
      </c>
      <c r="J629" t="str">
        <f t="shared" si="18"/>
        <v>International</v>
      </c>
      <c r="K629" t="str">
        <f t="shared" si="19"/>
        <v>Late</v>
      </c>
    </row>
    <row r="630" spans="1:11" x14ac:dyDescent="0.35">
      <c r="A630">
        <v>10730</v>
      </c>
      <c r="B630">
        <v>7</v>
      </c>
      <c r="C630" t="s">
        <v>489</v>
      </c>
      <c r="D630" t="s">
        <v>473</v>
      </c>
      <c r="E630" t="s">
        <v>133</v>
      </c>
      <c r="F630" t="s">
        <v>46</v>
      </c>
      <c r="G630" t="s">
        <v>31</v>
      </c>
      <c r="H630" s="5">
        <v>15</v>
      </c>
      <c r="I630" s="5">
        <v>9</v>
      </c>
      <c r="J630" t="str">
        <f t="shared" si="18"/>
        <v>International</v>
      </c>
      <c r="K630" t="str">
        <f t="shared" si="19"/>
        <v>Late</v>
      </c>
    </row>
    <row r="631" spans="1:11" x14ac:dyDescent="0.35">
      <c r="A631">
        <v>10731</v>
      </c>
      <c r="B631">
        <v>8</v>
      </c>
      <c r="C631" t="s">
        <v>493</v>
      </c>
      <c r="D631" t="s">
        <v>171</v>
      </c>
      <c r="E631" t="s">
        <v>232</v>
      </c>
      <c r="F631" t="s">
        <v>90</v>
      </c>
      <c r="G631" t="s">
        <v>31</v>
      </c>
      <c r="H631" s="5">
        <v>40</v>
      </c>
      <c r="I631" s="5">
        <v>8</v>
      </c>
      <c r="J631" t="str">
        <f t="shared" si="18"/>
        <v>International</v>
      </c>
      <c r="K631" t="str">
        <f t="shared" si="19"/>
        <v>OnTime</v>
      </c>
    </row>
    <row r="632" spans="1:11" x14ac:dyDescent="0.35">
      <c r="A632">
        <v>10733</v>
      </c>
      <c r="B632">
        <v>6</v>
      </c>
      <c r="C632" t="s">
        <v>486</v>
      </c>
      <c r="D632" t="s">
        <v>474</v>
      </c>
      <c r="E632" t="s">
        <v>118</v>
      </c>
      <c r="F632" t="s">
        <v>63</v>
      </c>
      <c r="G632" t="s">
        <v>59</v>
      </c>
      <c r="H632" s="5">
        <v>16</v>
      </c>
      <c r="I632" s="5">
        <v>3</v>
      </c>
      <c r="J632" t="str">
        <f t="shared" si="18"/>
        <v>International</v>
      </c>
      <c r="K632" t="str">
        <f t="shared" si="19"/>
        <v>OnTime</v>
      </c>
    </row>
    <row r="633" spans="1:11" x14ac:dyDescent="0.35">
      <c r="A633">
        <v>10733</v>
      </c>
      <c r="B633">
        <v>12</v>
      </c>
      <c r="C633" t="s">
        <v>491</v>
      </c>
      <c r="D633" t="s">
        <v>104</v>
      </c>
      <c r="E633" t="s">
        <v>118</v>
      </c>
      <c r="F633" t="s">
        <v>70</v>
      </c>
      <c r="G633" t="s">
        <v>59</v>
      </c>
      <c r="H633" s="5">
        <v>20</v>
      </c>
      <c r="I633" s="5">
        <v>3</v>
      </c>
      <c r="J633" t="str">
        <f t="shared" si="18"/>
        <v>International</v>
      </c>
      <c r="K633" t="str">
        <f t="shared" si="19"/>
        <v>OnTime</v>
      </c>
    </row>
    <row r="634" spans="1:11" x14ac:dyDescent="0.35">
      <c r="A634">
        <v>10734</v>
      </c>
      <c r="B634">
        <v>3</v>
      </c>
      <c r="C634" t="s">
        <v>484</v>
      </c>
      <c r="D634" t="s">
        <v>19</v>
      </c>
      <c r="E634" t="s">
        <v>161</v>
      </c>
      <c r="F634" t="s">
        <v>114</v>
      </c>
      <c r="G634" t="s">
        <v>39</v>
      </c>
      <c r="H634" s="5">
        <v>30</v>
      </c>
      <c r="I634" s="5">
        <v>5</v>
      </c>
      <c r="J634" t="str">
        <f t="shared" si="18"/>
        <v>International</v>
      </c>
      <c r="K634" t="str">
        <f t="shared" si="19"/>
        <v>OnTime</v>
      </c>
    </row>
    <row r="635" spans="1:11" x14ac:dyDescent="0.35">
      <c r="A635">
        <v>10734</v>
      </c>
      <c r="B635">
        <v>13</v>
      </c>
      <c r="C635" t="s">
        <v>488</v>
      </c>
      <c r="D635" t="s">
        <v>104</v>
      </c>
      <c r="E635" t="s">
        <v>161</v>
      </c>
      <c r="F635" t="s">
        <v>91</v>
      </c>
      <c r="G635" t="s">
        <v>36</v>
      </c>
      <c r="H635" s="5">
        <v>15</v>
      </c>
      <c r="I635" s="5">
        <v>5</v>
      </c>
      <c r="J635" t="str">
        <f t="shared" si="18"/>
        <v>International</v>
      </c>
      <c r="K635" t="str">
        <f t="shared" si="19"/>
        <v>OnTime</v>
      </c>
    </row>
    <row r="636" spans="1:11" x14ac:dyDescent="0.35">
      <c r="A636">
        <v>10735</v>
      </c>
      <c r="B636">
        <v>12</v>
      </c>
      <c r="C636" t="s">
        <v>491</v>
      </c>
      <c r="D636" t="s">
        <v>104</v>
      </c>
      <c r="E636" t="s">
        <v>19</v>
      </c>
      <c r="F636" t="s">
        <v>107</v>
      </c>
      <c r="G636" t="s">
        <v>39</v>
      </c>
      <c r="H636" s="5">
        <v>2</v>
      </c>
      <c r="I636" s="5">
        <v>11</v>
      </c>
      <c r="J636" t="str">
        <f t="shared" si="18"/>
        <v>International</v>
      </c>
      <c r="K636" t="str">
        <f t="shared" si="19"/>
        <v>Late</v>
      </c>
    </row>
    <row r="637" spans="1:11" x14ac:dyDescent="0.35">
      <c r="A637">
        <v>10736</v>
      </c>
      <c r="B637">
        <v>2</v>
      </c>
      <c r="C637" t="s">
        <v>487</v>
      </c>
      <c r="D637" t="s">
        <v>19</v>
      </c>
      <c r="E637" t="s">
        <v>113</v>
      </c>
      <c r="F637" t="s">
        <v>88</v>
      </c>
      <c r="G637" t="s">
        <v>39</v>
      </c>
      <c r="H637" s="5">
        <v>40</v>
      </c>
      <c r="I637" s="5">
        <v>10</v>
      </c>
      <c r="J637" t="str">
        <f t="shared" si="18"/>
        <v>International</v>
      </c>
      <c r="K637" t="str">
        <f t="shared" si="19"/>
        <v>Late</v>
      </c>
    </row>
    <row r="638" spans="1:11" x14ac:dyDescent="0.35">
      <c r="A638">
        <v>10736</v>
      </c>
      <c r="B638">
        <v>12</v>
      </c>
      <c r="C638" t="s">
        <v>491</v>
      </c>
      <c r="D638" t="s">
        <v>104</v>
      </c>
      <c r="E638" t="s">
        <v>113</v>
      </c>
      <c r="F638" t="s">
        <v>54</v>
      </c>
      <c r="G638" t="s">
        <v>34</v>
      </c>
      <c r="H638" s="5">
        <v>20</v>
      </c>
      <c r="I638" s="5">
        <v>10</v>
      </c>
      <c r="J638" t="str">
        <f t="shared" si="18"/>
        <v>International</v>
      </c>
      <c r="K638" t="str">
        <f t="shared" si="19"/>
        <v>Late</v>
      </c>
    </row>
    <row r="639" spans="1:11" x14ac:dyDescent="0.35">
      <c r="A639">
        <v>10737</v>
      </c>
      <c r="B639">
        <v>6</v>
      </c>
      <c r="C639" t="s">
        <v>486</v>
      </c>
      <c r="D639" t="s">
        <v>474</v>
      </c>
      <c r="E639" t="s">
        <v>133</v>
      </c>
      <c r="F639" t="s">
        <v>56</v>
      </c>
      <c r="G639" t="s">
        <v>36</v>
      </c>
      <c r="H639" s="5">
        <v>4</v>
      </c>
      <c r="I639" s="5">
        <v>7</v>
      </c>
      <c r="J639" t="str">
        <f t="shared" si="18"/>
        <v>International</v>
      </c>
      <c r="K639" t="str">
        <f t="shared" si="19"/>
        <v>OnTime</v>
      </c>
    </row>
    <row r="640" spans="1:11" x14ac:dyDescent="0.35">
      <c r="A640">
        <v>10738</v>
      </c>
      <c r="B640">
        <v>7</v>
      </c>
      <c r="C640" t="s">
        <v>489</v>
      </c>
      <c r="D640" t="s">
        <v>473</v>
      </c>
      <c r="E640" t="s">
        <v>133</v>
      </c>
      <c r="F640" t="s">
        <v>46</v>
      </c>
      <c r="G640" t="s">
        <v>31</v>
      </c>
      <c r="H640" s="5">
        <v>3</v>
      </c>
      <c r="I640" s="5">
        <v>6</v>
      </c>
      <c r="J640" t="str">
        <f t="shared" si="18"/>
        <v>International</v>
      </c>
      <c r="K640" t="str">
        <f t="shared" si="19"/>
        <v>OnTime</v>
      </c>
    </row>
    <row r="641" spans="1:11" x14ac:dyDescent="0.35">
      <c r="A641">
        <v>10740</v>
      </c>
      <c r="B641">
        <v>12</v>
      </c>
      <c r="C641" t="s">
        <v>491</v>
      </c>
      <c r="D641" t="s">
        <v>104</v>
      </c>
      <c r="E641" t="s">
        <v>19</v>
      </c>
      <c r="F641" t="s">
        <v>70</v>
      </c>
      <c r="G641" t="s">
        <v>59</v>
      </c>
      <c r="H641" s="5">
        <v>5</v>
      </c>
      <c r="I641" s="5">
        <v>12</v>
      </c>
      <c r="J641" t="str">
        <f t="shared" si="18"/>
        <v>International</v>
      </c>
      <c r="K641" t="str">
        <f t="shared" si="19"/>
        <v>Late</v>
      </c>
    </row>
    <row r="642" spans="1:11" x14ac:dyDescent="0.35">
      <c r="A642">
        <v>10741</v>
      </c>
      <c r="B642">
        <v>1</v>
      </c>
      <c r="C642" t="s">
        <v>482</v>
      </c>
      <c r="D642" t="s">
        <v>171</v>
      </c>
      <c r="E642" t="s">
        <v>171</v>
      </c>
      <c r="F642" t="s">
        <v>33</v>
      </c>
      <c r="G642" t="s">
        <v>34</v>
      </c>
      <c r="H642" s="5">
        <v>15</v>
      </c>
      <c r="I642" s="5">
        <v>4</v>
      </c>
      <c r="J642" t="str">
        <f t="shared" si="18"/>
        <v>Domestic</v>
      </c>
      <c r="K642" t="str">
        <f t="shared" si="19"/>
        <v>OnTime</v>
      </c>
    </row>
    <row r="643" spans="1:11" x14ac:dyDescent="0.35">
      <c r="A643">
        <v>10742</v>
      </c>
      <c r="B643">
        <v>1</v>
      </c>
      <c r="C643" t="s">
        <v>482</v>
      </c>
      <c r="D643" t="s">
        <v>171</v>
      </c>
      <c r="E643" t="s">
        <v>148</v>
      </c>
      <c r="F643" t="s">
        <v>98</v>
      </c>
      <c r="G643" t="s">
        <v>39</v>
      </c>
      <c r="H643" s="5">
        <v>20</v>
      </c>
      <c r="I643" s="5">
        <v>4</v>
      </c>
      <c r="J643" t="str">
        <f t="shared" si="18"/>
        <v>International</v>
      </c>
      <c r="K643" t="str">
        <f t="shared" si="19"/>
        <v>OnTime</v>
      </c>
    </row>
    <row r="644" spans="1:11" x14ac:dyDescent="0.35">
      <c r="A644">
        <v>10745</v>
      </c>
      <c r="B644">
        <v>7</v>
      </c>
      <c r="C644" t="s">
        <v>489</v>
      </c>
      <c r="D644" t="s">
        <v>473</v>
      </c>
      <c r="E644" t="s">
        <v>104</v>
      </c>
      <c r="F644" t="s">
        <v>97</v>
      </c>
      <c r="G644" t="s">
        <v>36</v>
      </c>
      <c r="H644" s="5">
        <v>24</v>
      </c>
      <c r="I644" s="5">
        <v>9</v>
      </c>
      <c r="J644" t="str">
        <f t="shared" si="18"/>
        <v>International</v>
      </c>
      <c r="K644" t="str">
        <f t="shared" si="19"/>
        <v>Late</v>
      </c>
    </row>
    <row r="645" spans="1:11" x14ac:dyDescent="0.35">
      <c r="A645">
        <v>10746</v>
      </c>
      <c r="B645">
        <v>6</v>
      </c>
      <c r="C645" t="s">
        <v>486</v>
      </c>
      <c r="D645" t="s">
        <v>474</v>
      </c>
      <c r="E645" t="s">
        <v>232</v>
      </c>
      <c r="F645" t="s">
        <v>56</v>
      </c>
      <c r="G645" t="s">
        <v>36</v>
      </c>
      <c r="H645" s="5">
        <v>6</v>
      </c>
      <c r="I645" s="5">
        <v>2</v>
      </c>
      <c r="J645" t="str">
        <f t="shared" si="18"/>
        <v>International</v>
      </c>
      <c r="K645" t="str">
        <f t="shared" si="19"/>
        <v>OnTime</v>
      </c>
    </row>
    <row r="646" spans="1:11" x14ac:dyDescent="0.35">
      <c r="A646">
        <v>10747</v>
      </c>
      <c r="B646">
        <v>7</v>
      </c>
      <c r="C646" t="s">
        <v>489</v>
      </c>
      <c r="D646" t="s">
        <v>473</v>
      </c>
      <c r="E646" t="s">
        <v>84</v>
      </c>
      <c r="F646" t="s">
        <v>38</v>
      </c>
      <c r="G646" t="s">
        <v>39</v>
      </c>
      <c r="H646" s="5">
        <v>9</v>
      </c>
      <c r="I646" s="5">
        <v>7</v>
      </c>
      <c r="J646" t="str">
        <f t="shared" si="18"/>
        <v>International</v>
      </c>
      <c r="K646" t="str">
        <f t="shared" si="19"/>
        <v>OnTime</v>
      </c>
    </row>
    <row r="647" spans="1:11" x14ac:dyDescent="0.35">
      <c r="A647">
        <v>10748</v>
      </c>
      <c r="B647">
        <v>9</v>
      </c>
      <c r="C647" t="s">
        <v>490</v>
      </c>
      <c r="D647" t="s">
        <v>475</v>
      </c>
      <c r="E647" t="s">
        <v>19</v>
      </c>
      <c r="F647" t="s">
        <v>75</v>
      </c>
      <c r="G647" t="s">
        <v>27</v>
      </c>
      <c r="H647" s="5">
        <v>44</v>
      </c>
      <c r="I647" s="5">
        <v>8</v>
      </c>
      <c r="J647" t="str">
        <f t="shared" si="18"/>
        <v>International</v>
      </c>
      <c r="K647" t="str">
        <f t="shared" si="19"/>
        <v>OnTime</v>
      </c>
    </row>
    <row r="648" spans="1:11" x14ac:dyDescent="0.35">
      <c r="A648">
        <v>10750</v>
      </c>
      <c r="B648">
        <v>6</v>
      </c>
      <c r="C648" t="s">
        <v>486</v>
      </c>
      <c r="D648" t="s">
        <v>474</v>
      </c>
      <c r="E648" t="s">
        <v>141</v>
      </c>
      <c r="F648" t="s">
        <v>63</v>
      </c>
      <c r="G648" t="s">
        <v>59</v>
      </c>
      <c r="H648" s="5">
        <v>5</v>
      </c>
      <c r="I648" s="5">
        <v>3</v>
      </c>
      <c r="J648" t="str">
        <f t="shared" si="18"/>
        <v>International</v>
      </c>
      <c r="K648" t="str">
        <f t="shared" si="19"/>
        <v>OnTime</v>
      </c>
    </row>
    <row r="649" spans="1:11" x14ac:dyDescent="0.35">
      <c r="A649">
        <v>10751</v>
      </c>
      <c r="B649">
        <v>11</v>
      </c>
      <c r="C649" t="s">
        <v>485</v>
      </c>
      <c r="D649" t="s">
        <v>104</v>
      </c>
      <c r="E649" t="s">
        <v>232</v>
      </c>
      <c r="F649" t="s">
        <v>41</v>
      </c>
      <c r="G649" t="s">
        <v>31</v>
      </c>
      <c r="H649" s="5">
        <v>12</v>
      </c>
      <c r="I649" s="5">
        <v>9</v>
      </c>
      <c r="J649" t="str">
        <f t="shared" si="18"/>
        <v>International</v>
      </c>
      <c r="K649" t="str">
        <f t="shared" si="19"/>
        <v>Late</v>
      </c>
    </row>
    <row r="650" spans="1:11" x14ac:dyDescent="0.35">
      <c r="A650">
        <v>10751</v>
      </c>
      <c r="B650">
        <v>13</v>
      </c>
      <c r="C650" t="s">
        <v>488</v>
      </c>
      <c r="D650" t="s">
        <v>104</v>
      </c>
      <c r="E650" t="s">
        <v>232</v>
      </c>
      <c r="F650" t="s">
        <v>91</v>
      </c>
      <c r="G650" t="s">
        <v>36</v>
      </c>
      <c r="H650" s="5">
        <v>30</v>
      </c>
      <c r="I650" s="5">
        <v>9</v>
      </c>
      <c r="J650" t="str">
        <f t="shared" si="18"/>
        <v>International</v>
      </c>
      <c r="K650" t="str">
        <f t="shared" si="19"/>
        <v>Late</v>
      </c>
    </row>
    <row r="651" spans="1:11" x14ac:dyDescent="0.35">
      <c r="A651">
        <v>10752</v>
      </c>
      <c r="B651">
        <v>1</v>
      </c>
      <c r="C651" t="s">
        <v>482</v>
      </c>
      <c r="D651" t="s">
        <v>171</v>
      </c>
      <c r="E651" t="s">
        <v>171</v>
      </c>
      <c r="F651" t="s">
        <v>43</v>
      </c>
      <c r="G651" t="s">
        <v>34</v>
      </c>
      <c r="H651" s="5">
        <v>8</v>
      </c>
      <c r="I651" s="5">
        <v>4</v>
      </c>
      <c r="J651" t="str">
        <f t="shared" si="18"/>
        <v>Domestic</v>
      </c>
      <c r="K651" t="str">
        <f t="shared" si="19"/>
        <v>OnTime</v>
      </c>
    </row>
    <row r="652" spans="1:11" x14ac:dyDescent="0.35">
      <c r="A652">
        <v>10753</v>
      </c>
      <c r="B652">
        <v>4</v>
      </c>
      <c r="C652" t="s">
        <v>494</v>
      </c>
      <c r="D652" t="s">
        <v>474</v>
      </c>
      <c r="E652" t="s">
        <v>181</v>
      </c>
      <c r="F652" t="s">
        <v>94</v>
      </c>
      <c r="G652" t="s">
        <v>59</v>
      </c>
      <c r="H652" s="5">
        <v>5</v>
      </c>
      <c r="I652" s="5">
        <v>2</v>
      </c>
      <c r="J652" t="str">
        <f t="shared" si="18"/>
        <v>International</v>
      </c>
      <c r="K652" t="str">
        <f t="shared" si="19"/>
        <v>OnTime</v>
      </c>
    </row>
    <row r="653" spans="1:11" x14ac:dyDescent="0.35">
      <c r="A653">
        <v>10756</v>
      </c>
      <c r="B653">
        <v>7</v>
      </c>
      <c r="C653" t="s">
        <v>489</v>
      </c>
      <c r="D653" t="s">
        <v>473</v>
      </c>
      <c r="E653" t="s">
        <v>19</v>
      </c>
      <c r="F653" t="s">
        <v>97</v>
      </c>
      <c r="G653" t="s">
        <v>36</v>
      </c>
      <c r="H653" s="5">
        <v>21</v>
      </c>
      <c r="I653" s="5">
        <v>5</v>
      </c>
      <c r="J653" t="str">
        <f t="shared" si="18"/>
        <v>International</v>
      </c>
      <c r="K653" t="str">
        <f t="shared" si="19"/>
        <v>OnTime</v>
      </c>
    </row>
    <row r="654" spans="1:11" x14ac:dyDescent="0.35">
      <c r="A654">
        <v>10756</v>
      </c>
      <c r="B654">
        <v>8</v>
      </c>
      <c r="C654" t="s">
        <v>493</v>
      </c>
      <c r="D654" t="s">
        <v>171</v>
      </c>
      <c r="E654" t="s">
        <v>19</v>
      </c>
      <c r="F654" t="s">
        <v>37</v>
      </c>
      <c r="G654" t="s">
        <v>31</v>
      </c>
      <c r="H654" s="5">
        <v>6</v>
      </c>
      <c r="I654" s="5">
        <v>5</v>
      </c>
      <c r="J654" t="str">
        <f t="shared" si="18"/>
        <v>International</v>
      </c>
      <c r="K654" t="str">
        <f t="shared" si="19"/>
        <v>OnTime</v>
      </c>
    </row>
    <row r="655" spans="1:11" x14ac:dyDescent="0.35">
      <c r="A655">
        <v>10757</v>
      </c>
      <c r="B655">
        <v>12</v>
      </c>
      <c r="C655" t="s">
        <v>491</v>
      </c>
      <c r="D655" t="s">
        <v>104</v>
      </c>
      <c r="E655" t="s">
        <v>19</v>
      </c>
      <c r="F655" t="s">
        <v>53</v>
      </c>
      <c r="G655" t="s">
        <v>27</v>
      </c>
      <c r="H655" s="5">
        <v>24</v>
      </c>
      <c r="I655" s="5">
        <v>18</v>
      </c>
      <c r="J655" t="str">
        <f t="shared" si="18"/>
        <v>International</v>
      </c>
      <c r="K655" t="str">
        <f t="shared" si="19"/>
        <v>Late</v>
      </c>
    </row>
    <row r="656" spans="1:11" x14ac:dyDescent="0.35">
      <c r="A656">
        <v>10758</v>
      </c>
      <c r="B656">
        <v>7</v>
      </c>
      <c r="C656" t="s">
        <v>489</v>
      </c>
      <c r="D656" t="s">
        <v>473</v>
      </c>
      <c r="E656" t="s">
        <v>232</v>
      </c>
      <c r="F656" t="s">
        <v>96</v>
      </c>
      <c r="G656" t="s">
        <v>34</v>
      </c>
      <c r="H656" s="5">
        <v>40</v>
      </c>
      <c r="I656" s="5">
        <v>6</v>
      </c>
      <c r="J656" t="str">
        <f t="shared" si="18"/>
        <v>International</v>
      </c>
      <c r="K656" t="str">
        <f t="shared" si="19"/>
        <v>OnTime</v>
      </c>
    </row>
    <row r="657" spans="1:11" x14ac:dyDescent="0.35">
      <c r="A657">
        <v>10758</v>
      </c>
      <c r="B657">
        <v>11</v>
      </c>
      <c r="C657" t="s">
        <v>485</v>
      </c>
      <c r="D657" t="s">
        <v>104</v>
      </c>
      <c r="E657" t="s">
        <v>232</v>
      </c>
      <c r="F657" t="s">
        <v>41</v>
      </c>
      <c r="G657" t="s">
        <v>31</v>
      </c>
      <c r="H657" s="5">
        <v>20</v>
      </c>
      <c r="I657" s="5">
        <v>6</v>
      </c>
      <c r="J657" t="str">
        <f t="shared" si="18"/>
        <v>International</v>
      </c>
      <c r="K657" t="str">
        <f t="shared" si="19"/>
        <v>OnTime</v>
      </c>
    </row>
    <row r="658" spans="1:11" x14ac:dyDescent="0.35">
      <c r="A658">
        <v>10760</v>
      </c>
      <c r="B658">
        <v>11</v>
      </c>
      <c r="C658" t="s">
        <v>485</v>
      </c>
      <c r="D658" t="s">
        <v>104</v>
      </c>
      <c r="E658" t="s">
        <v>185</v>
      </c>
      <c r="F658" t="s">
        <v>80</v>
      </c>
      <c r="G658" t="s">
        <v>31</v>
      </c>
      <c r="H658" s="5">
        <v>12</v>
      </c>
      <c r="I658" s="5">
        <v>9</v>
      </c>
      <c r="J658" t="str">
        <f t="shared" si="18"/>
        <v>International</v>
      </c>
      <c r="K658" t="str">
        <f t="shared" si="19"/>
        <v>Late</v>
      </c>
    </row>
    <row r="659" spans="1:11" x14ac:dyDescent="0.35">
      <c r="A659">
        <v>10760</v>
      </c>
      <c r="B659">
        <v>11</v>
      </c>
      <c r="C659" t="s">
        <v>485</v>
      </c>
      <c r="D659" t="s">
        <v>104</v>
      </c>
      <c r="E659" t="s">
        <v>185</v>
      </c>
      <c r="F659" t="s">
        <v>89</v>
      </c>
      <c r="G659" t="s">
        <v>31</v>
      </c>
      <c r="H659" s="5">
        <v>40</v>
      </c>
      <c r="I659" s="5">
        <v>9</v>
      </c>
      <c r="J659" t="str">
        <f t="shared" si="18"/>
        <v>International</v>
      </c>
      <c r="K659" t="str">
        <f t="shared" si="19"/>
        <v>Late</v>
      </c>
    </row>
    <row r="660" spans="1:11" x14ac:dyDescent="0.35">
      <c r="A660">
        <v>10761</v>
      </c>
      <c r="B660">
        <v>11</v>
      </c>
      <c r="C660" t="s">
        <v>485</v>
      </c>
      <c r="D660" t="s">
        <v>104</v>
      </c>
      <c r="E660" t="s">
        <v>19</v>
      </c>
      <c r="F660" t="s">
        <v>80</v>
      </c>
      <c r="G660" t="s">
        <v>31</v>
      </c>
      <c r="H660" s="5">
        <v>35</v>
      </c>
      <c r="I660" s="5">
        <v>6</v>
      </c>
      <c r="J660" t="str">
        <f t="shared" si="18"/>
        <v>International</v>
      </c>
      <c r="K660" t="str">
        <f t="shared" si="19"/>
        <v>OnTime</v>
      </c>
    </row>
    <row r="661" spans="1:11" x14ac:dyDescent="0.35">
      <c r="A661">
        <v>10761</v>
      </c>
      <c r="B661">
        <v>12</v>
      </c>
      <c r="C661" t="s">
        <v>491</v>
      </c>
      <c r="D661" t="s">
        <v>104</v>
      </c>
      <c r="E661" t="s">
        <v>19</v>
      </c>
      <c r="F661" t="s">
        <v>54</v>
      </c>
      <c r="G661" t="s">
        <v>34</v>
      </c>
      <c r="H661" s="5">
        <v>18</v>
      </c>
      <c r="I661" s="5">
        <v>6</v>
      </c>
      <c r="J661" t="str">
        <f t="shared" si="18"/>
        <v>International</v>
      </c>
      <c r="K661" t="str">
        <f t="shared" si="19"/>
        <v>OnTime</v>
      </c>
    </row>
    <row r="662" spans="1:11" x14ac:dyDescent="0.35">
      <c r="A662">
        <v>10763</v>
      </c>
      <c r="B662">
        <v>8</v>
      </c>
      <c r="C662" t="s">
        <v>493</v>
      </c>
      <c r="D662" t="s">
        <v>171</v>
      </c>
      <c r="E662" t="s">
        <v>133</v>
      </c>
      <c r="F662" t="s">
        <v>90</v>
      </c>
      <c r="G662" t="s">
        <v>31</v>
      </c>
      <c r="H662" s="5">
        <v>40</v>
      </c>
      <c r="I662" s="5">
        <v>5</v>
      </c>
      <c r="J662" t="str">
        <f t="shared" si="18"/>
        <v>International</v>
      </c>
      <c r="K662" t="str">
        <f t="shared" si="19"/>
        <v>OnTime</v>
      </c>
    </row>
    <row r="663" spans="1:11" x14ac:dyDescent="0.35">
      <c r="A663">
        <v>10763</v>
      </c>
      <c r="B663">
        <v>9</v>
      </c>
      <c r="C663" t="s">
        <v>490</v>
      </c>
      <c r="D663" t="s">
        <v>475</v>
      </c>
      <c r="E663" t="s">
        <v>133</v>
      </c>
      <c r="F663" t="s">
        <v>65</v>
      </c>
      <c r="G663" t="s">
        <v>27</v>
      </c>
      <c r="H663" s="5">
        <v>6</v>
      </c>
      <c r="I663" s="5">
        <v>5</v>
      </c>
      <c r="J663" t="str">
        <f t="shared" si="18"/>
        <v>International</v>
      </c>
      <c r="K663" t="str">
        <f t="shared" si="19"/>
        <v>OnTime</v>
      </c>
    </row>
    <row r="664" spans="1:11" x14ac:dyDescent="0.35">
      <c r="A664">
        <v>10763</v>
      </c>
      <c r="B664">
        <v>10</v>
      </c>
      <c r="C664" t="s">
        <v>492</v>
      </c>
      <c r="D664" t="s">
        <v>161</v>
      </c>
      <c r="E664" t="s">
        <v>133</v>
      </c>
      <c r="F664" t="s">
        <v>77</v>
      </c>
      <c r="G664" t="s">
        <v>34</v>
      </c>
      <c r="H664" s="5">
        <v>20</v>
      </c>
      <c r="I664" s="5">
        <v>5</v>
      </c>
      <c r="J664" t="str">
        <f t="shared" si="18"/>
        <v>International</v>
      </c>
      <c r="K664" t="str">
        <f t="shared" si="19"/>
        <v>OnTime</v>
      </c>
    </row>
    <row r="665" spans="1:11" x14ac:dyDescent="0.35">
      <c r="A665">
        <v>10764</v>
      </c>
      <c r="B665">
        <v>1</v>
      </c>
      <c r="C665" t="s">
        <v>482</v>
      </c>
      <c r="D665" t="s">
        <v>171</v>
      </c>
      <c r="E665" t="s">
        <v>84</v>
      </c>
      <c r="F665" t="s">
        <v>98</v>
      </c>
      <c r="G665" t="s">
        <v>39</v>
      </c>
      <c r="H665" s="5">
        <v>20</v>
      </c>
      <c r="I665" s="5">
        <v>5</v>
      </c>
      <c r="J665" t="str">
        <f t="shared" si="18"/>
        <v>International</v>
      </c>
      <c r="K665" t="str">
        <f t="shared" si="19"/>
        <v>OnTime</v>
      </c>
    </row>
    <row r="666" spans="1:11" x14ac:dyDescent="0.35">
      <c r="A666">
        <v>10765</v>
      </c>
      <c r="B666">
        <v>2</v>
      </c>
      <c r="C666" t="s">
        <v>487</v>
      </c>
      <c r="D666" t="s">
        <v>19</v>
      </c>
      <c r="E666" t="s">
        <v>104</v>
      </c>
      <c r="F666" t="s">
        <v>88</v>
      </c>
      <c r="G666" t="s">
        <v>39</v>
      </c>
      <c r="H666" s="5">
        <v>80</v>
      </c>
      <c r="I666" s="5">
        <v>5</v>
      </c>
      <c r="J666" t="str">
        <f t="shared" si="18"/>
        <v>International</v>
      </c>
      <c r="K666" t="str">
        <f t="shared" si="19"/>
        <v>OnTime</v>
      </c>
    </row>
    <row r="667" spans="1:11" x14ac:dyDescent="0.35">
      <c r="A667">
        <v>10766</v>
      </c>
      <c r="B667">
        <v>1</v>
      </c>
      <c r="C667" t="s">
        <v>482</v>
      </c>
      <c r="D667" t="s">
        <v>171</v>
      </c>
      <c r="E667" t="s">
        <v>104</v>
      </c>
      <c r="F667" t="s">
        <v>33</v>
      </c>
      <c r="G667" t="s">
        <v>34</v>
      </c>
      <c r="H667" s="5">
        <v>40</v>
      </c>
      <c r="I667" s="5">
        <v>4</v>
      </c>
      <c r="J667" t="str">
        <f t="shared" si="18"/>
        <v>International</v>
      </c>
      <c r="K667" t="str">
        <f t="shared" si="19"/>
        <v>OnTime</v>
      </c>
    </row>
    <row r="668" spans="1:11" x14ac:dyDescent="0.35">
      <c r="A668">
        <v>10766</v>
      </c>
      <c r="B668">
        <v>3</v>
      </c>
      <c r="C668" t="s">
        <v>484</v>
      </c>
      <c r="D668" t="s">
        <v>19</v>
      </c>
      <c r="E668" t="s">
        <v>104</v>
      </c>
      <c r="F668" t="s">
        <v>58</v>
      </c>
      <c r="G668" t="s">
        <v>59</v>
      </c>
      <c r="H668" s="5">
        <v>35</v>
      </c>
      <c r="I668" s="5">
        <v>4</v>
      </c>
      <c r="J668" t="str">
        <f t="shared" si="18"/>
        <v>International</v>
      </c>
      <c r="K668" t="str">
        <f t="shared" si="19"/>
        <v>OnTime</v>
      </c>
    </row>
    <row r="669" spans="1:11" x14ac:dyDescent="0.35">
      <c r="A669">
        <v>10766</v>
      </c>
      <c r="B669">
        <v>8</v>
      </c>
      <c r="C669" t="s">
        <v>493</v>
      </c>
      <c r="D669" t="s">
        <v>171</v>
      </c>
      <c r="E669" t="s">
        <v>104</v>
      </c>
      <c r="F669" t="s">
        <v>37</v>
      </c>
      <c r="G669" t="s">
        <v>31</v>
      </c>
      <c r="H669" s="5">
        <v>40</v>
      </c>
      <c r="I669" s="5">
        <v>4</v>
      </c>
      <c r="J669" t="str">
        <f t="shared" ref="J669:J732" si="20">IF(D669=E669, "Domestic", "International")</f>
        <v>International</v>
      </c>
      <c r="K669" t="str">
        <f t="shared" ref="K669:K732" si="21">IF(J669="Domestic", IF(I669&lt;=5, "OnTime", "Late"), IF(I669&lt;=8, "OnTime", "Late"))</f>
        <v>OnTime</v>
      </c>
    </row>
    <row r="670" spans="1:11" x14ac:dyDescent="0.35">
      <c r="A670">
        <v>10768</v>
      </c>
      <c r="B670">
        <v>9</v>
      </c>
      <c r="C670" t="s">
        <v>490</v>
      </c>
      <c r="D670" t="s">
        <v>475</v>
      </c>
      <c r="E670" t="s">
        <v>171</v>
      </c>
      <c r="F670" t="s">
        <v>65</v>
      </c>
      <c r="G670" t="s">
        <v>27</v>
      </c>
      <c r="H670" s="5">
        <v>4</v>
      </c>
      <c r="I670" s="5">
        <v>7</v>
      </c>
      <c r="J670" t="str">
        <f t="shared" si="20"/>
        <v>International</v>
      </c>
      <c r="K670" t="str">
        <f t="shared" si="21"/>
        <v>OnTime</v>
      </c>
    </row>
    <row r="671" spans="1:11" x14ac:dyDescent="0.35">
      <c r="A671">
        <v>10770</v>
      </c>
      <c r="B671">
        <v>5</v>
      </c>
      <c r="C671" t="s">
        <v>481</v>
      </c>
      <c r="D671" t="s">
        <v>216</v>
      </c>
      <c r="E671" t="s">
        <v>161</v>
      </c>
      <c r="F671" t="s">
        <v>92</v>
      </c>
      <c r="G671" t="s">
        <v>24</v>
      </c>
      <c r="H671" s="5">
        <v>15</v>
      </c>
      <c r="I671" s="5">
        <v>8</v>
      </c>
      <c r="J671" t="str">
        <f t="shared" si="20"/>
        <v>International</v>
      </c>
      <c r="K671" t="str">
        <f t="shared" si="21"/>
        <v>OnTime</v>
      </c>
    </row>
    <row r="672" spans="1:11" x14ac:dyDescent="0.35">
      <c r="A672">
        <v>10772</v>
      </c>
      <c r="B672">
        <v>12</v>
      </c>
      <c r="C672" t="s">
        <v>491</v>
      </c>
      <c r="D672" t="s">
        <v>104</v>
      </c>
      <c r="E672" t="s">
        <v>104</v>
      </c>
      <c r="F672" t="s">
        <v>20</v>
      </c>
      <c r="G672" t="s">
        <v>21</v>
      </c>
      <c r="H672" s="5">
        <v>18</v>
      </c>
      <c r="I672" s="5">
        <v>9</v>
      </c>
      <c r="J672" t="str">
        <f t="shared" si="20"/>
        <v>Domestic</v>
      </c>
      <c r="K672" t="str">
        <f t="shared" si="21"/>
        <v>Late</v>
      </c>
    </row>
    <row r="673" spans="1:11" x14ac:dyDescent="0.35">
      <c r="A673">
        <v>10773</v>
      </c>
      <c r="B673">
        <v>7</v>
      </c>
      <c r="C673" t="s">
        <v>489</v>
      </c>
      <c r="D673" t="s">
        <v>473</v>
      </c>
      <c r="E673" t="s">
        <v>84</v>
      </c>
      <c r="F673" t="s">
        <v>22</v>
      </c>
      <c r="G673" t="s">
        <v>21</v>
      </c>
      <c r="H673" s="5">
        <v>33</v>
      </c>
      <c r="I673" s="5">
        <v>5</v>
      </c>
      <c r="J673" t="str">
        <f t="shared" si="20"/>
        <v>International</v>
      </c>
      <c r="K673" t="str">
        <f t="shared" si="21"/>
        <v>OnTime</v>
      </c>
    </row>
    <row r="674" spans="1:11" x14ac:dyDescent="0.35">
      <c r="A674">
        <v>10773</v>
      </c>
      <c r="B674">
        <v>12</v>
      </c>
      <c r="C674" t="s">
        <v>491</v>
      </c>
      <c r="D674" t="s">
        <v>104</v>
      </c>
      <c r="E674" t="s">
        <v>84</v>
      </c>
      <c r="F674" t="s">
        <v>54</v>
      </c>
      <c r="G674" t="s">
        <v>34</v>
      </c>
      <c r="H674" s="5">
        <v>7</v>
      </c>
      <c r="I674" s="5">
        <v>5</v>
      </c>
      <c r="J674" t="str">
        <f t="shared" si="20"/>
        <v>International</v>
      </c>
      <c r="K674" t="str">
        <f t="shared" si="21"/>
        <v>OnTime</v>
      </c>
    </row>
    <row r="675" spans="1:11" x14ac:dyDescent="0.35">
      <c r="A675">
        <v>10774</v>
      </c>
      <c r="B675">
        <v>2</v>
      </c>
      <c r="C675" t="s">
        <v>487</v>
      </c>
      <c r="D675" t="s">
        <v>19</v>
      </c>
      <c r="E675" t="s">
        <v>118</v>
      </c>
      <c r="F675" t="s">
        <v>93</v>
      </c>
      <c r="G675" t="s">
        <v>39</v>
      </c>
      <c r="H675" s="5">
        <v>50</v>
      </c>
      <c r="I675" s="5">
        <v>1</v>
      </c>
      <c r="J675" t="str">
        <f t="shared" si="20"/>
        <v>International</v>
      </c>
      <c r="K675" t="str">
        <f t="shared" si="21"/>
        <v>OnTime</v>
      </c>
    </row>
    <row r="676" spans="1:11" x14ac:dyDescent="0.35">
      <c r="A676">
        <v>10775</v>
      </c>
      <c r="B676">
        <v>4</v>
      </c>
      <c r="C676" t="s">
        <v>494</v>
      </c>
      <c r="D676" t="s">
        <v>474</v>
      </c>
      <c r="E676" t="s">
        <v>19</v>
      </c>
      <c r="F676" t="s">
        <v>35</v>
      </c>
      <c r="G676" t="s">
        <v>36</v>
      </c>
      <c r="H676" s="5">
        <v>6</v>
      </c>
      <c r="I676" s="5">
        <v>14</v>
      </c>
      <c r="J676" t="str">
        <f t="shared" si="20"/>
        <v>International</v>
      </c>
      <c r="K676" t="str">
        <f t="shared" si="21"/>
        <v>Late</v>
      </c>
    </row>
    <row r="677" spans="1:11" x14ac:dyDescent="0.35">
      <c r="A677">
        <v>10779</v>
      </c>
      <c r="B677">
        <v>7</v>
      </c>
      <c r="C677" t="s">
        <v>489</v>
      </c>
      <c r="D677" t="s">
        <v>473</v>
      </c>
      <c r="E677" t="s">
        <v>104</v>
      </c>
      <c r="F677" t="s">
        <v>46</v>
      </c>
      <c r="G677" t="s">
        <v>31</v>
      </c>
      <c r="H677" s="5">
        <v>20</v>
      </c>
      <c r="I677" s="5">
        <v>29</v>
      </c>
      <c r="J677" t="str">
        <f t="shared" si="20"/>
        <v>International</v>
      </c>
      <c r="K677" t="str">
        <f t="shared" si="21"/>
        <v>Late</v>
      </c>
    </row>
    <row r="678" spans="1:11" x14ac:dyDescent="0.35">
      <c r="A678">
        <v>10780</v>
      </c>
      <c r="B678">
        <v>7</v>
      </c>
      <c r="C678" t="s">
        <v>489</v>
      </c>
      <c r="D678" t="s">
        <v>473</v>
      </c>
      <c r="E678" t="s">
        <v>126</v>
      </c>
      <c r="F678" t="s">
        <v>96</v>
      </c>
      <c r="G678" t="s">
        <v>34</v>
      </c>
      <c r="H678" s="5">
        <v>35</v>
      </c>
      <c r="I678" s="5">
        <v>9</v>
      </c>
      <c r="J678" t="str">
        <f t="shared" si="20"/>
        <v>International</v>
      </c>
      <c r="K678" t="str">
        <f t="shared" si="21"/>
        <v>Late</v>
      </c>
    </row>
    <row r="679" spans="1:11" x14ac:dyDescent="0.35">
      <c r="A679">
        <v>10780</v>
      </c>
      <c r="B679">
        <v>12</v>
      </c>
      <c r="C679" t="s">
        <v>491</v>
      </c>
      <c r="D679" t="s">
        <v>104</v>
      </c>
      <c r="E679" t="s">
        <v>126</v>
      </c>
      <c r="F679" t="s">
        <v>107</v>
      </c>
      <c r="G679" t="s">
        <v>39</v>
      </c>
      <c r="H679" s="5">
        <v>15</v>
      </c>
      <c r="I679" s="5">
        <v>9</v>
      </c>
      <c r="J679" t="str">
        <f t="shared" si="20"/>
        <v>International</v>
      </c>
      <c r="K679" t="str">
        <f t="shared" si="21"/>
        <v>Late</v>
      </c>
    </row>
    <row r="680" spans="1:11" x14ac:dyDescent="0.35">
      <c r="A680">
        <v>10781</v>
      </c>
      <c r="B680">
        <v>4</v>
      </c>
      <c r="C680" t="s">
        <v>494</v>
      </c>
      <c r="D680" t="s">
        <v>474</v>
      </c>
      <c r="E680" t="s">
        <v>141</v>
      </c>
      <c r="F680" t="s">
        <v>94</v>
      </c>
      <c r="G680" t="s">
        <v>59</v>
      </c>
      <c r="H680" s="5">
        <v>35</v>
      </c>
      <c r="I680" s="5">
        <v>2</v>
      </c>
      <c r="J680" t="str">
        <f t="shared" si="20"/>
        <v>International</v>
      </c>
      <c r="K680" t="str">
        <f t="shared" si="21"/>
        <v>OnTime</v>
      </c>
    </row>
    <row r="681" spans="1:11" x14ac:dyDescent="0.35">
      <c r="A681">
        <v>10785</v>
      </c>
      <c r="B681">
        <v>4</v>
      </c>
      <c r="C681" t="s">
        <v>494</v>
      </c>
      <c r="D681" t="s">
        <v>474</v>
      </c>
      <c r="E681" t="s">
        <v>126</v>
      </c>
      <c r="F681" t="s">
        <v>35</v>
      </c>
      <c r="G681" t="s">
        <v>36</v>
      </c>
      <c r="H681" s="5">
        <v>10</v>
      </c>
      <c r="I681" s="5">
        <v>6</v>
      </c>
      <c r="J681" t="str">
        <f t="shared" si="20"/>
        <v>International</v>
      </c>
      <c r="K681" t="str">
        <f t="shared" si="21"/>
        <v>OnTime</v>
      </c>
    </row>
    <row r="682" spans="1:11" x14ac:dyDescent="0.35">
      <c r="A682">
        <v>10785</v>
      </c>
      <c r="B682">
        <v>12</v>
      </c>
      <c r="C682" t="s">
        <v>491</v>
      </c>
      <c r="D682" t="s">
        <v>104</v>
      </c>
      <c r="E682" t="s">
        <v>126</v>
      </c>
      <c r="F682" t="s">
        <v>54</v>
      </c>
      <c r="G682" t="s">
        <v>34</v>
      </c>
      <c r="H682" s="5">
        <v>10</v>
      </c>
      <c r="I682" s="5">
        <v>6</v>
      </c>
      <c r="J682" t="str">
        <f t="shared" si="20"/>
        <v>International</v>
      </c>
      <c r="K682" t="str">
        <f t="shared" si="21"/>
        <v>OnTime</v>
      </c>
    </row>
    <row r="683" spans="1:11" x14ac:dyDescent="0.35">
      <c r="A683">
        <v>10786</v>
      </c>
      <c r="B683">
        <v>3</v>
      </c>
      <c r="C683" t="s">
        <v>484</v>
      </c>
      <c r="D683" t="s">
        <v>19</v>
      </c>
      <c r="E683" t="s">
        <v>161</v>
      </c>
      <c r="F683" t="s">
        <v>106</v>
      </c>
      <c r="G683" t="s">
        <v>39</v>
      </c>
      <c r="H683" s="5">
        <v>30</v>
      </c>
      <c r="I683" s="5">
        <v>4</v>
      </c>
      <c r="J683" t="str">
        <f t="shared" si="20"/>
        <v>International</v>
      </c>
      <c r="K683" t="str">
        <f t="shared" si="21"/>
        <v>OnTime</v>
      </c>
    </row>
    <row r="684" spans="1:11" x14ac:dyDescent="0.35">
      <c r="A684">
        <v>10786</v>
      </c>
      <c r="B684">
        <v>12</v>
      </c>
      <c r="C684" t="s">
        <v>491</v>
      </c>
      <c r="D684" t="s">
        <v>104</v>
      </c>
      <c r="E684" t="s">
        <v>161</v>
      </c>
      <c r="F684" t="s">
        <v>54</v>
      </c>
      <c r="G684" t="s">
        <v>34</v>
      </c>
      <c r="H684" s="5">
        <v>42</v>
      </c>
      <c r="I684" s="5">
        <v>4</v>
      </c>
      <c r="J684" t="str">
        <f t="shared" si="20"/>
        <v>International</v>
      </c>
      <c r="K684" t="str">
        <f t="shared" si="21"/>
        <v>OnTime</v>
      </c>
    </row>
    <row r="685" spans="1:11" x14ac:dyDescent="0.35">
      <c r="A685">
        <v>10786</v>
      </c>
      <c r="B685">
        <v>13</v>
      </c>
      <c r="C685" t="s">
        <v>488</v>
      </c>
      <c r="D685" t="s">
        <v>104</v>
      </c>
      <c r="E685" t="s">
        <v>161</v>
      </c>
      <c r="F685" t="s">
        <v>91</v>
      </c>
      <c r="G685" t="s">
        <v>36</v>
      </c>
      <c r="H685" s="5">
        <v>15</v>
      </c>
      <c r="I685" s="5">
        <v>4</v>
      </c>
      <c r="J685" t="str">
        <f t="shared" si="20"/>
        <v>International</v>
      </c>
      <c r="K685" t="str">
        <f t="shared" si="21"/>
        <v>OnTime</v>
      </c>
    </row>
    <row r="686" spans="1:11" x14ac:dyDescent="0.35">
      <c r="A686">
        <v>10787</v>
      </c>
      <c r="B686">
        <v>1</v>
      </c>
      <c r="C686" t="s">
        <v>482</v>
      </c>
      <c r="D686" t="s">
        <v>171</v>
      </c>
      <c r="E686" t="s">
        <v>133</v>
      </c>
      <c r="F686" t="s">
        <v>33</v>
      </c>
      <c r="G686" t="s">
        <v>34</v>
      </c>
      <c r="H686" s="5">
        <v>15</v>
      </c>
      <c r="I686" s="5">
        <v>7</v>
      </c>
      <c r="J686" t="str">
        <f t="shared" si="20"/>
        <v>International</v>
      </c>
      <c r="K686" t="str">
        <f t="shared" si="21"/>
        <v>OnTime</v>
      </c>
    </row>
    <row r="687" spans="1:11" x14ac:dyDescent="0.35">
      <c r="A687">
        <v>10787</v>
      </c>
      <c r="B687">
        <v>12</v>
      </c>
      <c r="C687" t="s">
        <v>491</v>
      </c>
      <c r="D687" t="s">
        <v>104</v>
      </c>
      <c r="E687" t="s">
        <v>133</v>
      </c>
      <c r="F687" t="s">
        <v>20</v>
      </c>
      <c r="G687" t="s">
        <v>21</v>
      </c>
      <c r="H687" s="5">
        <v>20</v>
      </c>
      <c r="I687" s="5">
        <v>7</v>
      </c>
      <c r="J687" t="str">
        <f t="shared" si="20"/>
        <v>International</v>
      </c>
      <c r="K687" t="str">
        <f t="shared" si="21"/>
        <v>OnTime</v>
      </c>
    </row>
    <row r="688" spans="1:11" x14ac:dyDescent="0.35">
      <c r="A688">
        <v>10788</v>
      </c>
      <c r="B688">
        <v>8</v>
      </c>
      <c r="C688" t="s">
        <v>493</v>
      </c>
      <c r="D688" t="s">
        <v>171</v>
      </c>
      <c r="E688" t="s">
        <v>104</v>
      </c>
      <c r="F688" t="s">
        <v>71</v>
      </c>
      <c r="G688" t="s">
        <v>31</v>
      </c>
      <c r="H688" s="5">
        <v>50</v>
      </c>
      <c r="I688" s="5">
        <v>28</v>
      </c>
      <c r="J688" t="str">
        <f t="shared" si="20"/>
        <v>International</v>
      </c>
      <c r="K688" t="str">
        <f t="shared" si="21"/>
        <v>Late</v>
      </c>
    </row>
    <row r="689" spans="1:11" x14ac:dyDescent="0.35">
      <c r="A689">
        <v>10788</v>
      </c>
      <c r="B689">
        <v>12</v>
      </c>
      <c r="C689" t="s">
        <v>491</v>
      </c>
      <c r="D689" t="s">
        <v>104</v>
      </c>
      <c r="E689" t="s">
        <v>104</v>
      </c>
      <c r="F689" t="s">
        <v>54</v>
      </c>
      <c r="G689" t="s">
        <v>34</v>
      </c>
      <c r="H689" s="5">
        <v>40</v>
      </c>
      <c r="I689" s="5">
        <v>28</v>
      </c>
      <c r="J689" t="str">
        <f t="shared" si="20"/>
        <v>Domestic</v>
      </c>
      <c r="K689" t="str">
        <f t="shared" si="21"/>
        <v>Late</v>
      </c>
    </row>
    <row r="690" spans="1:11" x14ac:dyDescent="0.35">
      <c r="A690">
        <v>10789</v>
      </c>
      <c r="B690">
        <v>7</v>
      </c>
      <c r="C690" t="s">
        <v>489</v>
      </c>
      <c r="D690" t="s">
        <v>473</v>
      </c>
      <c r="E690" t="s">
        <v>133</v>
      </c>
      <c r="F690" t="s">
        <v>97</v>
      </c>
      <c r="G690" t="s">
        <v>36</v>
      </c>
      <c r="H690" s="5">
        <v>30</v>
      </c>
      <c r="I690" s="5">
        <v>9</v>
      </c>
      <c r="J690" t="str">
        <f t="shared" si="20"/>
        <v>International</v>
      </c>
      <c r="K690" t="str">
        <f t="shared" si="21"/>
        <v>Late</v>
      </c>
    </row>
    <row r="691" spans="1:11" x14ac:dyDescent="0.35">
      <c r="A691">
        <v>10789</v>
      </c>
      <c r="B691">
        <v>7</v>
      </c>
      <c r="C691" t="s">
        <v>489</v>
      </c>
      <c r="D691" t="s">
        <v>473</v>
      </c>
      <c r="E691" t="s">
        <v>133</v>
      </c>
      <c r="F691" t="s">
        <v>38</v>
      </c>
      <c r="G691" t="s">
        <v>39</v>
      </c>
      <c r="H691" s="5">
        <v>30</v>
      </c>
      <c r="I691" s="5">
        <v>9</v>
      </c>
      <c r="J691" t="str">
        <f t="shared" si="20"/>
        <v>International</v>
      </c>
      <c r="K691" t="str">
        <f t="shared" si="21"/>
        <v>Late</v>
      </c>
    </row>
    <row r="692" spans="1:11" x14ac:dyDescent="0.35">
      <c r="A692">
        <v>10789</v>
      </c>
      <c r="B692">
        <v>8</v>
      </c>
      <c r="C692" t="s">
        <v>493</v>
      </c>
      <c r="D692" t="s">
        <v>171</v>
      </c>
      <c r="E692" t="s">
        <v>133</v>
      </c>
      <c r="F692" t="s">
        <v>37</v>
      </c>
      <c r="G692" t="s">
        <v>31</v>
      </c>
      <c r="H692" s="5">
        <v>18</v>
      </c>
      <c r="I692" s="5">
        <v>9</v>
      </c>
      <c r="J692" t="str">
        <f t="shared" si="20"/>
        <v>International</v>
      </c>
      <c r="K692" t="str">
        <f t="shared" si="21"/>
        <v>Late</v>
      </c>
    </row>
    <row r="693" spans="1:11" x14ac:dyDescent="0.35">
      <c r="A693">
        <v>10790</v>
      </c>
      <c r="B693">
        <v>3</v>
      </c>
      <c r="C693" t="s">
        <v>484</v>
      </c>
      <c r="D693" t="s">
        <v>19</v>
      </c>
      <c r="E693" t="s">
        <v>161</v>
      </c>
      <c r="F693" t="s">
        <v>58</v>
      </c>
      <c r="G693" t="s">
        <v>59</v>
      </c>
      <c r="H693" s="5">
        <v>3</v>
      </c>
      <c r="I693" s="5">
        <v>4</v>
      </c>
      <c r="J693" t="str">
        <f t="shared" si="20"/>
        <v>International</v>
      </c>
      <c r="K693" t="str">
        <f t="shared" si="21"/>
        <v>OnTime</v>
      </c>
    </row>
    <row r="694" spans="1:11" x14ac:dyDescent="0.35">
      <c r="A694">
        <v>10791</v>
      </c>
      <c r="B694">
        <v>12</v>
      </c>
      <c r="C694" t="s">
        <v>491</v>
      </c>
      <c r="D694" t="s">
        <v>104</v>
      </c>
      <c r="E694" t="s">
        <v>104</v>
      </c>
      <c r="F694" t="s">
        <v>20</v>
      </c>
      <c r="G694" t="s">
        <v>21</v>
      </c>
      <c r="H694" s="5">
        <v>14</v>
      </c>
      <c r="I694" s="5">
        <v>9</v>
      </c>
      <c r="J694" t="str">
        <f t="shared" si="20"/>
        <v>Domestic</v>
      </c>
      <c r="K694" t="str">
        <f t="shared" si="21"/>
        <v>Late</v>
      </c>
    </row>
    <row r="695" spans="1:11" x14ac:dyDescent="0.35">
      <c r="A695">
        <v>10792</v>
      </c>
      <c r="B695">
        <v>1</v>
      </c>
      <c r="C695" t="s">
        <v>482</v>
      </c>
      <c r="D695" t="s">
        <v>171</v>
      </c>
      <c r="E695" t="s">
        <v>274</v>
      </c>
      <c r="F695" t="s">
        <v>33</v>
      </c>
      <c r="G695" t="s">
        <v>34</v>
      </c>
      <c r="H695" s="5">
        <v>10</v>
      </c>
      <c r="I695" s="5">
        <v>8</v>
      </c>
      <c r="J695" t="str">
        <f t="shared" si="20"/>
        <v>International</v>
      </c>
      <c r="K695" t="str">
        <f t="shared" si="21"/>
        <v>OnTime</v>
      </c>
    </row>
    <row r="696" spans="1:11" x14ac:dyDescent="0.35">
      <c r="A696">
        <v>10792</v>
      </c>
      <c r="B696">
        <v>8</v>
      </c>
      <c r="C696" t="s">
        <v>493</v>
      </c>
      <c r="D696" t="s">
        <v>171</v>
      </c>
      <c r="E696" t="s">
        <v>274</v>
      </c>
      <c r="F696" t="s">
        <v>37</v>
      </c>
      <c r="G696" t="s">
        <v>31</v>
      </c>
      <c r="H696" s="5">
        <v>15</v>
      </c>
      <c r="I696" s="5">
        <v>8</v>
      </c>
      <c r="J696" t="str">
        <f t="shared" si="20"/>
        <v>International</v>
      </c>
      <c r="K696" t="str">
        <f t="shared" si="21"/>
        <v>OnTime</v>
      </c>
    </row>
    <row r="697" spans="1:11" x14ac:dyDescent="0.35">
      <c r="A697">
        <v>10794</v>
      </c>
      <c r="B697">
        <v>6</v>
      </c>
      <c r="C697" t="s">
        <v>486</v>
      </c>
      <c r="D697" t="s">
        <v>474</v>
      </c>
      <c r="E697" t="s">
        <v>161</v>
      </c>
      <c r="F697" t="s">
        <v>63</v>
      </c>
      <c r="G697" t="s">
        <v>59</v>
      </c>
      <c r="H697" s="5">
        <v>15</v>
      </c>
      <c r="I697" s="5">
        <v>9</v>
      </c>
      <c r="J697" t="str">
        <f t="shared" si="20"/>
        <v>International</v>
      </c>
      <c r="K697" t="str">
        <f t="shared" si="21"/>
        <v>Late</v>
      </c>
    </row>
    <row r="698" spans="1:11" x14ac:dyDescent="0.35">
      <c r="A698">
        <v>10795</v>
      </c>
      <c r="B698">
        <v>7</v>
      </c>
      <c r="C698" t="s">
        <v>489</v>
      </c>
      <c r="D698" t="s">
        <v>473</v>
      </c>
      <c r="E698" t="s">
        <v>84</v>
      </c>
      <c r="F698" t="s">
        <v>22</v>
      </c>
      <c r="G698" t="s">
        <v>21</v>
      </c>
      <c r="H698" s="5">
        <v>35</v>
      </c>
      <c r="I698" s="5">
        <v>27</v>
      </c>
      <c r="J698" t="str">
        <f t="shared" si="20"/>
        <v>International</v>
      </c>
      <c r="K698" t="str">
        <f t="shared" si="21"/>
        <v>Late</v>
      </c>
    </row>
    <row r="699" spans="1:11" x14ac:dyDescent="0.35">
      <c r="A699">
        <v>10795</v>
      </c>
      <c r="B699">
        <v>7</v>
      </c>
      <c r="C699" t="s">
        <v>489</v>
      </c>
      <c r="D699" t="s">
        <v>473</v>
      </c>
      <c r="E699" t="s">
        <v>84</v>
      </c>
      <c r="F699" t="s">
        <v>46</v>
      </c>
      <c r="G699" t="s">
        <v>31</v>
      </c>
      <c r="H699" s="5">
        <v>65</v>
      </c>
      <c r="I699" s="5">
        <v>27</v>
      </c>
      <c r="J699" t="str">
        <f t="shared" si="20"/>
        <v>International</v>
      </c>
      <c r="K699" t="str">
        <f t="shared" si="21"/>
        <v>Late</v>
      </c>
    </row>
    <row r="700" spans="1:11" x14ac:dyDescent="0.35">
      <c r="A700">
        <v>10796</v>
      </c>
      <c r="B700">
        <v>11</v>
      </c>
      <c r="C700" t="s">
        <v>485</v>
      </c>
      <c r="D700" t="s">
        <v>104</v>
      </c>
      <c r="E700" t="s">
        <v>126</v>
      </c>
      <c r="F700" t="s">
        <v>41</v>
      </c>
      <c r="G700" t="s">
        <v>31</v>
      </c>
      <c r="H700" s="5">
        <v>21</v>
      </c>
      <c r="I700" s="5">
        <v>20</v>
      </c>
      <c r="J700" t="str">
        <f t="shared" si="20"/>
        <v>International</v>
      </c>
      <c r="K700" t="str">
        <f t="shared" si="21"/>
        <v>Late</v>
      </c>
    </row>
    <row r="701" spans="1:11" x14ac:dyDescent="0.35">
      <c r="A701">
        <v>10796</v>
      </c>
      <c r="B701">
        <v>12</v>
      </c>
      <c r="C701" t="s">
        <v>491</v>
      </c>
      <c r="D701" t="s">
        <v>104</v>
      </c>
      <c r="E701" t="s">
        <v>126</v>
      </c>
      <c r="F701" t="s">
        <v>53</v>
      </c>
      <c r="G701" t="s">
        <v>27</v>
      </c>
      <c r="H701" s="5">
        <v>35</v>
      </c>
      <c r="I701" s="5">
        <v>20</v>
      </c>
      <c r="J701" t="str">
        <f t="shared" si="20"/>
        <v>International</v>
      </c>
      <c r="K701" t="str">
        <f t="shared" si="21"/>
        <v>Late</v>
      </c>
    </row>
    <row r="702" spans="1:11" x14ac:dyDescent="0.35">
      <c r="A702">
        <v>10797</v>
      </c>
      <c r="B702">
        <v>5</v>
      </c>
      <c r="C702" t="s">
        <v>481</v>
      </c>
      <c r="D702" t="s">
        <v>216</v>
      </c>
      <c r="E702" t="s">
        <v>104</v>
      </c>
      <c r="F702" t="s">
        <v>92</v>
      </c>
      <c r="G702" t="s">
        <v>24</v>
      </c>
      <c r="H702" s="5">
        <v>20</v>
      </c>
      <c r="I702" s="5">
        <v>11</v>
      </c>
      <c r="J702" t="str">
        <f t="shared" si="20"/>
        <v>International</v>
      </c>
      <c r="K702" t="str">
        <f t="shared" si="21"/>
        <v>Late</v>
      </c>
    </row>
    <row r="703" spans="1:11" x14ac:dyDescent="0.35">
      <c r="A703">
        <v>10799</v>
      </c>
      <c r="B703">
        <v>6</v>
      </c>
      <c r="C703" t="s">
        <v>486</v>
      </c>
      <c r="D703" t="s">
        <v>474</v>
      </c>
      <c r="E703" t="s">
        <v>104</v>
      </c>
      <c r="F703" t="s">
        <v>56</v>
      </c>
      <c r="G703" t="s">
        <v>36</v>
      </c>
      <c r="H703" s="5">
        <v>20</v>
      </c>
      <c r="I703" s="5">
        <v>10</v>
      </c>
      <c r="J703" t="str">
        <f t="shared" si="20"/>
        <v>International</v>
      </c>
      <c r="K703" t="str">
        <f t="shared" si="21"/>
        <v>Late</v>
      </c>
    </row>
    <row r="704" spans="1:11" x14ac:dyDescent="0.35">
      <c r="A704">
        <v>10799</v>
      </c>
      <c r="B704">
        <v>10</v>
      </c>
      <c r="C704" t="s">
        <v>492</v>
      </c>
      <c r="D704" t="s">
        <v>161</v>
      </c>
      <c r="E704" t="s">
        <v>104</v>
      </c>
      <c r="F704" t="s">
        <v>77</v>
      </c>
      <c r="G704" t="s">
        <v>34</v>
      </c>
      <c r="H704" s="5">
        <v>20</v>
      </c>
      <c r="I704" s="5">
        <v>10</v>
      </c>
      <c r="J704" t="str">
        <f t="shared" si="20"/>
        <v>International</v>
      </c>
      <c r="K704" t="str">
        <f t="shared" si="21"/>
        <v>Late</v>
      </c>
    </row>
    <row r="705" spans="1:11" x14ac:dyDescent="0.35">
      <c r="A705">
        <v>10800</v>
      </c>
      <c r="B705">
        <v>5</v>
      </c>
      <c r="C705" t="s">
        <v>481</v>
      </c>
      <c r="D705" t="s">
        <v>216</v>
      </c>
      <c r="E705" t="s">
        <v>171</v>
      </c>
      <c r="F705" t="s">
        <v>92</v>
      </c>
      <c r="G705" t="s">
        <v>24</v>
      </c>
      <c r="H705" s="5">
        <v>50</v>
      </c>
      <c r="I705" s="5">
        <v>10</v>
      </c>
      <c r="J705" t="str">
        <f t="shared" si="20"/>
        <v>International</v>
      </c>
      <c r="K705" t="str">
        <f t="shared" si="21"/>
        <v>Late</v>
      </c>
    </row>
    <row r="706" spans="1:11" x14ac:dyDescent="0.35">
      <c r="A706">
        <v>10801</v>
      </c>
      <c r="B706">
        <v>7</v>
      </c>
      <c r="C706" t="s">
        <v>489</v>
      </c>
      <c r="D706" t="s">
        <v>473</v>
      </c>
      <c r="E706" t="s">
        <v>216</v>
      </c>
      <c r="F706" t="s">
        <v>22</v>
      </c>
      <c r="G706" t="s">
        <v>21</v>
      </c>
      <c r="H706" s="5">
        <v>40</v>
      </c>
      <c r="I706" s="5">
        <v>2</v>
      </c>
      <c r="J706" t="str">
        <f t="shared" si="20"/>
        <v>International</v>
      </c>
      <c r="K706" t="str">
        <f t="shared" si="21"/>
        <v>OnTime</v>
      </c>
    </row>
    <row r="707" spans="1:11" x14ac:dyDescent="0.35">
      <c r="A707">
        <v>10801</v>
      </c>
      <c r="B707">
        <v>12</v>
      </c>
      <c r="C707" t="s">
        <v>491</v>
      </c>
      <c r="D707" t="s">
        <v>104</v>
      </c>
      <c r="E707" t="s">
        <v>216</v>
      </c>
      <c r="F707" t="s">
        <v>20</v>
      </c>
      <c r="G707" t="s">
        <v>21</v>
      </c>
      <c r="H707" s="5">
        <v>20</v>
      </c>
      <c r="I707" s="5">
        <v>2</v>
      </c>
      <c r="J707" t="str">
        <f t="shared" si="20"/>
        <v>International</v>
      </c>
      <c r="K707" t="str">
        <f t="shared" si="21"/>
        <v>OnTime</v>
      </c>
    </row>
    <row r="708" spans="1:11" x14ac:dyDescent="0.35">
      <c r="A708">
        <v>10802</v>
      </c>
      <c r="B708">
        <v>13</v>
      </c>
      <c r="C708" t="s">
        <v>488</v>
      </c>
      <c r="D708" t="s">
        <v>104</v>
      </c>
      <c r="E708" t="s">
        <v>192</v>
      </c>
      <c r="F708" t="s">
        <v>91</v>
      </c>
      <c r="G708" t="s">
        <v>36</v>
      </c>
      <c r="H708" s="5">
        <v>25</v>
      </c>
      <c r="I708" s="5">
        <v>4</v>
      </c>
      <c r="J708" t="str">
        <f t="shared" si="20"/>
        <v>International</v>
      </c>
      <c r="K708" t="str">
        <f t="shared" si="21"/>
        <v>OnTime</v>
      </c>
    </row>
    <row r="709" spans="1:11" x14ac:dyDescent="0.35">
      <c r="A709">
        <v>10803</v>
      </c>
      <c r="B709">
        <v>8</v>
      </c>
      <c r="C709" t="s">
        <v>493</v>
      </c>
      <c r="D709" t="s">
        <v>171</v>
      </c>
      <c r="E709" t="s">
        <v>161</v>
      </c>
      <c r="F709" t="s">
        <v>71</v>
      </c>
      <c r="G709" t="s">
        <v>31</v>
      </c>
      <c r="H709" s="5">
        <v>24</v>
      </c>
      <c r="I709" s="5">
        <v>7</v>
      </c>
      <c r="J709" t="str">
        <f t="shared" si="20"/>
        <v>International</v>
      </c>
      <c r="K709" t="str">
        <f t="shared" si="21"/>
        <v>OnTime</v>
      </c>
    </row>
    <row r="710" spans="1:11" x14ac:dyDescent="0.35">
      <c r="A710">
        <v>10803</v>
      </c>
      <c r="B710">
        <v>11</v>
      </c>
      <c r="C710" t="s">
        <v>485</v>
      </c>
      <c r="D710" t="s">
        <v>104</v>
      </c>
      <c r="E710" t="s">
        <v>161</v>
      </c>
      <c r="F710" t="s">
        <v>80</v>
      </c>
      <c r="G710" t="s">
        <v>31</v>
      </c>
      <c r="H710" s="5">
        <v>15</v>
      </c>
      <c r="I710" s="5">
        <v>7</v>
      </c>
      <c r="J710" t="str">
        <f t="shared" si="20"/>
        <v>International</v>
      </c>
      <c r="K710" t="str">
        <f t="shared" si="21"/>
        <v>OnTime</v>
      </c>
    </row>
    <row r="711" spans="1:11" x14ac:dyDescent="0.35">
      <c r="A711">
        <v>10804</v>
      </c>
      <c r="B711">
        <v>4</v>
      </c>
      <c r="C711" t="s">
        <v>494</v>
      </c>
      <c r="D711" t="s">
        <v>474</v>
      </c>
      <c r="E711" t="s">
        <v>171</v>
      </c>
      <c r="F711" t="s">
        <v>35</v>
      </c>
      <c r="G711" t="s">
        <v>36</v>
      </c>
      <c r="H711" s="5">
        <v>36</v>
      </c>
      <c r="I711" s="5">
        <v>8</v>
      </c>
      <c r="J711" t="str">
        <f t="shared" si="20"/>
        <v>International</v>
      </c>
      <c r="K711" t="str">
        <f t="shared" si="21"/>
        <v>OnTime</v>
      </c>
    </row>
    <row r="712" spans="1:11" x14ac:dyDescent="0.35">
      <c r="A712">
        <v>10804</v>
      </c>
      <c r="B712">
        <v>12</v>
      </c>
      <c r="C712" t="s">
        <v>491</v>
      </c>
      <c r="D712" t="s">
        <v>104</v>
      </c>
      <c r="E712" t="s">
        <v>171</v>
      </c>
      <c r="F712" t="s">
        <v>70</v>
      </c>
      <c r="G712" t="s">
        <v>59</v>
      </c>
      <c r="H712" s="5">
        <v>24</v>
      </c>
      <c r="I712" s="5">
        <v>8</v>
      </c>
      <c r="J712" t="str">
        <f t="shared" si="20"/>
        <v>International</v>
      </c>
      <c r="K712" t="str">
        <f t="shared" si="21"/>
        <v>OnTime</v>
      </c>
    </row>
    <row r="713" spans="1:11" x14ac:dyDescent="0.35">
      <c r="A713">
        <v>10806</v>
      </c>
      <c r="B713">
        <v>1</v>
      </c>
      <c r="C713" t="s">
        <v>482</v>
      </c>
      <c r="D713" t="s">
        <v>171</v>
      </c>
      <c r="E713" t="s">
        <v>133</v>
      </c>
      <c r="F713" t="s">
        <v>33</v>
      </c>
      <c r="G713" t="s">
        <v>34</v>
      </c>
      <c r="H713" s="5">
        <v>20</v>
      </c>
      <c r="I713" s="5">
        <v>5</v>
      </c>
      <c r="J713" t="str">
        <f t="shared" si="20"/>
        <v>International</v>
      </c>
      <c r="K713" t="str">
        <f t="shared" si="21"/>
        <v>OnTime</v>
      </c>
    </row>
    <row r="714" spans="1:11" x14ac:dyDescent="0.35">
      <c r="A714">
        <v>10806</v>
      </c>
      <c r="B714">
        <v>2</v>
      </c>
      <c r="C714" t="s">
        <v>487</v>
      </c>
      <c r="D714" t="s">
        <v>19</v>
      </c>
      <c r="E714" t="s">
        <v>133</v>
      </c>
      <c r="F714" t="s">
        <v>88</v>
      </c>
      <c r="G714" t="s">
        <v>39</v>
      </c>
      <c r="H714" s="5">
        <v>2</v>
      </c>
      <c r="I714" s="5">
        <v>5</v>
      </c>
      <c r="J714" t="str">
        <f t="shared" si="20"/>
        <v>International</v>
      </c>
      <c r="K714" t="str">
        <f t="shared" si="21"/>
        <v>OnTime</v>
      </c>
    </row>
    <row r="715" spans="1:11" x14ac:dyDescent="0.35">
      <c r="A715">
        <v>10806</v>
      </c>
      <c r="B715">
        <v>4</v>
      </c>
      <c r="C715" t="s">
        <v>494</v>
      </c>
      <c r="D715" t="s">
        <v>474</v>
      </c>
      <c r="E715" t="s">
        <v>133</v>
      </c>
      <c r="F715" t="s">
        <v>94</v>
      </c>
      <c r="G715" t="s">
        <v>59</v>
      </c>
      <c r="H715" s="5">
        <v>15</v>
      </c>
      <c r="I715" s="5">
        <v>5</v>
      </c>
      <c r="J715" t="str">
        <f t="shared" si="20"/>
        <v>International</v>
      </c>
      <c r="K715" t="str">
        <f t="shared" si="21"/>
        <v>OnTime</v>
      </c>
    </row>
    <row r="716" spans="1:11" x14ac:dyDescent="0.35">
      <c r="A716">
        <v>10810</v>
      </c>
      <c r="B716">
        <v>6</v>
      </c>
      <c r="C716" t="s">
        <v>486</v>
      </c>
      <c r="D716" t="s">
        <v>474</v>
      </c>
      <c r="E716" t="s">
        <v>148</v>
      </c>
      <c r="F716" t="s">
        <v>56</v>
      </c>
      <c r="G716" t="s">
        <v>36</v>
      </c>
      <c r="H716" s="5">
        <v>7</v>
      </c>
      <c r="I716" s="5">
        <v>6</v>
      </c>
      <c r="J716" t="str">
        <f t="shared" si="20"/>
        <v>International</v>
      </c>
      <c r="K716" t="str">
        <f t="shared" si="21"/>
        <v>OnTime</v>
      </c>
    </row>
    <row r="717" spans="1:11" x14ac:dyDescent="0.35">
      <c r="A717">
        <v>10810</v>
      </c>
      <c r="B717">
        <v>7</v>
      </c>
      <c r="C717" t="s">
        <v>489</v>
      </c>
      <c r="D717" t="s">
        <v>473</v>
      </c>
      <c r="E717" t="s">
        <v>148</v>
      </c>
      <c r="F717" t="s">
        <v>96</v>
      </c>
      <c r="G717" t="s">
        <v>34</v>
      </c>
      <c r="H717" s="5">
        <v>5</v>
      </c>
      <c r="I717" s="5">
        <v>6</v>
      </c>
      <c r="J717" t="str">
        <f t="shared" si="20"/>
        <v>International</v>
      </c>
      <c r="K717" t="str">
        <f t="shared" si="21"/>
        <v>OnTime</v>
      </c>
    </row>
    <row r="718" spans="1:11" x14ac:dyDescent="0.35">
      <c r="A718">
        <v>10810</v>
      </c>
      <c r="B718">
        <v>11</v>
      </c>
      <c r="C718" t="s">
        <v>485</v>
      </c>
      <c r="D718" t="s">
        <v>104</v>
      </c>
      <c r="E718" t="s">
        <v>148</v>
      </c>
      <c r="F718" t="s">
        <v>80</v>
      </c>
      <c r="G718" t="s">
        <v>31</v>
      </c>
      <c r="H718" s="5">
        <v>5</v>
      </c>
      <c r="I718" s="5">
        <v>6</v>
      </c>
      <c r="J718" t="str">
        <f t="shared" si="20"/>
        <v>International</v>
      </c>
      <c r="K718" t="str">
        <f t="shared" si="21"/>
        <v>OnTime</v>
      </c>
    </row>
    <row r="719" spans="1:11" x14ac:dyDescent="0.35">
      <c r="A719">
        <v>10811</v>
      </c>
      <c r="B719">
        <v>8</v>
      </c>
      <c r="C719" t="s">
        <v>493</v>
      </c>
      <c r="D719" t="s">
        <v>171</v>
      </c>
      <c r="E719" t="s">
        <v>126</v>
      </c>
      <c r="F719" t="s">
        <v>71</v>
      </c>
      <c r="G719" t="s">
        <v>31</v>
      </c>
      <c r="H719" s="5">
        <v>15</v>
      </c>
      <c r="I719" s="5">
        <v>6</v>
      </c>
      <c r="J719" t="str">
        <f t="shared" si="20"/>
        <v>International</v>
      </c>
      <c r="K719" t="str">
        <f t="shared" si="21"/>
        <v>OnTime</v>
      </c>
    </row>
    <row r="720" spans="1:11" x14ac:dyDescent="0.35">
      <c r="A720">
        <v>10811</v>
      </c>
      <c r="B720">
        <v>9</v>
      </c>
      <c r="C720" t="s">
        <v>490</v>
      </c>
      <c r="D720" t="s">
        <v>475</v>
      </c>
      <c r="E720" t="s">
        <v>126</v>
      </c>
      <c r="F720" t="s">
        <v>75</v>
      </c>
      <c r="G720" t="s">
        <v>27</v>
      </c>
      <c r="H720" s="5">
        <v>18</v>
      </c>
      <c r="I720" s="5">
        <v>6</v>
      </c>
      <c r="J720" t="str">
        <f t="shared" si="20"/>
        <v>International</v>
      </c>
      <c r="K720" t="str">
        <f t="shared" si="21"/>
        <v>OnTime</v>
      </c>
    </row>
    <row r="721" spans="1:11" x14ac:dyDescent="0.35">
      <c r="A721">
        <v>10812</v>
      </c>
      <c r="B721">
        <v>12</v>
      </c>
      <c r="C721" t="s">
        <v>491</v>
      </c>
      <c r="D721" t="s">
        <v>104</v>
      </c>
      <c r="E721" t="s">
        <v>181</v>
      </c>
      <c r="F721" t="s">
        <v>107</v>
      </c>
      <c r="G721" t="s">
        <v>39</v>
      </c>
      <c r="H721" s="5">
        <v>20</v>
      </c>
      <c r="I721" s="5">
        <v>10</v>
      </c>
      <c r="J721" t="str">
        <f t="shared" si="20"/>
        <v>International</v>
      </c>
      <c r="K721" t="str">
        <f t="shared" si="21"/>
        <v>Late</v>
      </c>
    </row>
    <row r="722" spans="1:11" x14ac:dyDescent="0.35">
      <c r="A722">
        <v>10813</v>
      </c>
      <c r="B722">
        <v>1</v>
      </c>
      <c r="C722" t="s">
        <v>482</v>
      </c>
      <c r="D722" t="s">
        <v>171</v>
      </c>
      <c r="E722" t="s">
        <v>161</v>
      </c>
      <c r="F722" t="s">
        <v>33</v>
      </c>
      <c r="G722" t="s">
        <v>34</v>
      </c>
      <c r="H722" s="5">
        <v>12</v>
      </c>
      <c r="I722" s="5">
        <v>4</v>
      </c>
      <c r="J722" t="str">
        <f t="shared" si="20"/>
        <v>International</v>
      </c>
      <c r="K722" t="str">
        <f t="shared" si="21"/>
        <v>OnTime</v>
      </c>
    </row>
    <row r="723" spans="1:11" x14ac:dyDescent="0.35">
      <c r="A723">
        <v>10817</v>
      </c>
      <c r="B723">
        <v>11</v>
      </c>
      <c r="C723" t="s">
        <v>485</v>
      </c>
      <c r="D723" t="s">
        <v>104</v>
      </c>
      <c r="E723" t="s">
        <v>104</v>
      </c>
      <c r="F723" t="s">
        <v>41</v>
      </c>
      <c r="G723" t="s">
        <v>31</v>
      </c>
      <c r="H723" s="5">
        <v>40</v>
      </c>
      <c r="I723" s="5">
        <v>7</v>
      </c>
      <c r="J723" t="str">
        <f t="shared" si="20"/>
        <v>Domestic</v>
      </c>
      <c r="K723" t="str">
        <f t="shared" si="21"/>
        <v>Late</v>
      </c>
    </row>
    <row r="724" spans="1:11" x14ac:dyDescent="0.35">
      <c r="A724">
        <v>10819</v>
      </c>
      <c r="B724">
        <v>12</v>
      </c>
      <c r="C724" t="s">
        <v>491</v>
      </c>
      <c r="D724" t="s">
        <v>104</v>
      </c>
      <c r="E724" t="s">
        <v>284</v>
      </c>
      <c r="F724" t="s">
        <v>54</v>
      </c>
      <c r="G724" t="s">
        <v>34</v>
      </c>
      <c r="H724" s="5">
        <v>20</v>
      </c>
      <c r="I724" s="5">
        <v>9</v>
      </c>
      <c r="J724" t="str">
        <f t="shared" si="20"/>
        <v>International</v>
      </c>
      <c r="K724" t="str">
        <f t="shared" si="21"/>
        <v>Late</v>
      </c>
    </row>
    <row r="725" spans="1:11" x14ac:dyDescent="0.35">
      <c r="A725">
        <v>10822</v>
      </c>
      <c r="B725">
        <v>7</v>
      </c>
      <c r="C725" t="s">
        <v>489</v>
      </c>
      <c r="D725" t="s">
        <v>473</v>
      </c>
      <c r="E725" t="s">
        <v>19</v>
      </c>
      <c r="F725" t="s">
        <v>96</v>
      </c>
      <c r="G725" t="s">
        <v>34</v>
      </c>
      <c r="H725" s="5">
        <v>6</v>
      </c>
      <c r="I725" s="5">
        <v>8</v>
      </c>
      <c r="J725" t="str">
        <f t="shared" si="20"/>
        <v>International</v>
      </c>
      <c r="K725" t="str">
        <f t="shared" si="21"/>
        <v>OnTime</v>
      </c>
    </row>
    <row r="726" spans="1:11" x14ac:dyDescent="0.35">
      <c r="A726">
        <v>10823</v>
      </c>
      <c r="B726">
        <v>5</v>
      </c>
      <c r="C726" t="s">
        <v>481</v>
      </c>
      <c r="D726" t="s">
        <v>216</v>
      </c>
      <c r="E726" t="s">
        <v>126</v>
      </c>
      <c r="F726" t="s">
        <v>92</v>
      </c>
      <c r="G726" t="s">
        <v>24</v>
      </c>
      <c r="H726" s="5">
        <v>20</v>
      </c>
      <c r="I726" s="5">
        <v>4</v>
      </c>
      <c r="J726" t="str">
        <f t="shared" si="20"/>
        <v>International</v>
      </c>
      <c r="K726" t="str">
        <f t="shared" si="21"/>
        <v>OnTime</v>
      </c>
    </row>
    <row r="727" spans="1:11" x14ac:dyDescent="0.35">
      <c r="A727">
        <v>10823</v>
      </c>
      <c r="B727">
        <v>12</v>
      </c>
      <c r="C727" t="s">
        <v>491</v>
      </c>
      <c r="D727" t="s">
        <v>104</v>
      </c>
      <c r="E727" t="s">
        <v>126</v>
      </c>
      <c r="F727" t="s">
        <v>107</v>
      </c>
      <c r="G727" t="s">
        <v>39</v>
      </c>
      <c r="H727" s="5">
        <v>15</v>
      </c>
      <c r="I727" s="5">
        <v>4</v>
      </c>
      <c r="J727" t="str">
        <f t="shared" si="20"/>
        <v>International</v>
      </c>
      <c r="K727" t="str">
        <f t="shared" si="21"/>
        <v>OnTime</v>
      </c>
    </row>
    <row r="728" spans="1:11" x14ac:dyDescent="0.35">
      <c r="A728">
        <v>10824</v>
      </c>
      <c r="B728">
        <v>7</v>
      </c>
      <c r="C728" t="s">
        <v>489</v>
      </c>
      <c r="D728" t="s">
        <v>473</v>
      </c>
      <c r="E728" t="s">
        <v>118</v>
      </c>
      <c r="F728" t="s">
        <v>96</v>
      </c>
      <c r="G728" t="s">
        <v>34</v>
      </c>
      <c r="H728" s="5">
        <v>9</v>
      </c>
      <c r="I728" s="5">
        <v>21</v>
      </c>
      <c r="J728" t="str">
        <f t="shared" si="20"/>
        <v>International</v>
      </c>
      <c r="K728" t="str">
        <f t="shared" si="21"/>
        <v>Late</v>
      </c>
    </row>
    <row r="729" spans="1:11" x14ac:dyDescent="0.35">
      <c r="A729">
        <v>10825</v>
      </c>
      <c r="B729">
        <v>11</v>
      </c>
      <c r="C729" t="s">
        <v>485</v>
      </c>
      <c r="D729" t="s">
        <v>104</v>
      </c>
      <c r="E729" t="s">
        <v>104</v>
      </c>
      <c r="F729" t="s">
        <v>41</v>
      </c>
      <c r="G729" t="s">
        <v>31</v>
      </c>
      <c r="H729" s="5">
        <v>12</v>
      </c>
      <c r="I729" s="5">
        <v>5</v>
      </c>
      <c r="J729" t="str">
        <f t="shared" si="20"/>
        <v>Domestic</v>
      </c>
      <c r="K729" t="str">
        <f t="shared" si="21"/>
        <v>OnTime</v>
      </c>
    </row>
    <row r="730" spans="1:11" x14ac:dyDescent="0.35">
      <c r="A730">
        <v>10827</v>
      </c>
      <c r="B730">
        <v>4</v>
      </c>
      <c r="C730" t="s">
        <v>494</v>
      </c>
      <c r="D730" t="s">
        <v>474</v>
      </c>
      <c r="E730" t="s">
        <v>133</v>
      </c>
      <c r="F730" t="s">
        <v>35</v>
      </c>
      <c r="G730" t="s">
        <v>36</v>
      </c>
      <c r="H730" s="5">
        <v>15</v>
      </c>
      <c r="I730" s="5">
        <v>25</v>
      </c>
      <c r="J730" t="str">
        <f t="shared" si="20"/>
        <v>International</v>
      </c>
      <c r="K730" t="str">
        <f t="shared" si="21"/>
        <v>Late</v>
      </c>
    </row>
    <row r="731" spans="1:11" x14ac:dyDescent="0.35">
      <c r="A731">
        <v>10828</v>
      </c>
      <c r="B731">
        <v>8</v>
      </c>
      <c r="C731" t="s">
        <v>493</v>
      </c>
      <c r="D731" t="s">
        <v>171</v>
      </c>
      <c r="E731" t="s">
        <v>284</v>
      </c>
      <c r="F731" t="s">
        <v>86</v>
      </c>
      <c r="G731" t="s">
        <v>31</v>
      </c>
      <c r="H731" s="5">
        <v>5</v>
      </c>
      <c r="I731" s="5">
        <v>22</v>
      </c>
      <c r="J731" t="str">
        <f t="shared" si="20"/>
        <v>International</v>
      </c>
      <c r="K731" t="str">
        <f t="shared" si="21"/>
        <v>Late</v>
      </c>
    </row>
    <row r="732" spans="1:11" x14ac:dyDescent="0.35">
      <c r="A732">
        <v>10829</v>
      </c>
      <c r="B732">
        <v>1</v>
      </c>
      <c r="C732" t="s">
        <v>482</v>
      </c>
      <c r="D732" t="s">
        <v>171</v>
      </c>
      <c r="E732" t="s">
        <v>171</v>
      </c>
      <c r="F732" t="s">
        <v>33</v>
      </c>
      <c r="G732" t="s">
        <v>34</v>
      </c>
      <c r="H732" s="5">
        <v>10</v>
      </c>
      <c r="I732" s="5">
        <v>10</v>
      </c>
      <c r="J732" t="str">
        <f t="shared" si="20"/>
        <v>Domestic</v>
      </c>
      <c r="K732" t="str">
        <f t="shared" si="21"/>
        <v>Late</v>
      </c>
    </row>
    <row r="733" spans="1:11" x14ac:dyDescent="0.35">
      <c r="A733">
        <v>10829</v>
      </c>
      <c r="B733">
        <v>3</v>
      </c>
      <c r="C733" t="s">
        <v>484</v>
      </c>
      <c r="D733" t="s">
        <v>19</v>
      </c>
      <c r="E733" t="s">
        <v>171</v>
      </c>
      <c r="F733" t="s">
        <v>106</v>
      </c>
      <c r="G733" t="s">
        <v>39</v>
      </c>
      <c r="H733" s="5">
        <v>20</v>
      </c>
      <c r="I733" s="5">
        <v>10</v>
      </c>
      <c r="J733" t="str">
        <f t="shared" ref="J733:J796" si="22">IF(D733=E733, "Domestic", "International")</f>
        <v>International</v>
      </c>
      <c r="K733" t="str">
        <f t="shared" ref="K733:K796" si="23">IF(J733="Domestic", IF(I733&lt;=5, "OnTime", "Late"), IF(I733&lt;=8, "OnTime", "Late"))</f>
        <v>Late</v>
      </c>
    </row>
    <row r="734" spans="1:11" x14ac:dyDescent="0.35">
      <c r="A734">
        <v>10829</v>
      </c>
      <c r="B734">
        <v>6</v>
      </c>
      <c r="C734" t="s">
        <v>486</v>
      </c>
      <c r="D734" t="s">
        <v>474</v>
      </c>
      <c r="E734" t="s">
        <v>171</v>
      </c>
      <c r="F734" t="s">
        <v>56</v>
      </c>
      <c r="G734" t="s">
        <v>36</v>
      </c>
      <c r="H734" s="5">
        <v>10</v>
      </c>
      <c r="I734" s="5">
        <v>10</v>
      </c>
      <c r="J734" t="str">
        <f t="shared" si="22"/>
        <v>International</v>
      </c>
      <c r="K734" t="str">
        <f t="shared" si="23"/>
        <v>Late</v>
      </c>
    </row>
    <row r="735" spans="1:11" x14ac:dyDescent="0.35">
      <c r="A735">
        <v>10830</v>
      </c>
      <c r="B735">
        <v>3</v>
      </c>
      <c r="C735" t="s">
        <v>484</v>
      </c>
      <c r="D735" t="s">
        <v>19</v>
      </c>
      <c r="E735" t="s">
        <v>161</v>
      </c>
      <c r="F735" t="s">
        <v>114</v>
      </c>
      <c r="G735" t="s">
        <v>39</v>
      </c>
      <c r="H735" s="5">
        <v>6</v>
      </c>
      <c r="I735" s="5">
        <v>8</v>
      </c>
      <c r="J735" t="str">
        <f t="shared" si="22"/>
        <v>International</v>
      </c>
      <c r="K735" t="str">
        <f t="shared" si="23"/>
        <v>OnTime</v>
      </c>
    </row>
    <row r="736" spans="1:11" x14ac:dyDescent="0.35">
      <c r="A736">
        <v>10830</v>
      </c>
      <c r="B736">
        <v>8</v>
      </c>
      <c r="C736" t="s">
        <v>493</v>
      </c>
      <c r="D736" t="s">
        <v>171</v>
      </c>
      <c r="E736" t="s">
        <v>161</v>
      </c>
      <c r="F736" t="s">
        <v>37</v>
      </c>
      <c r="G736" t="s">
        <v>31</v>
      </c>
      <c r="H736" s="5">
        <v>24</v>
      </c>
      <c r="I736" s="5">
        <v>8</v>
      </c>
      <c r="J736" t="str">
        <f t="shared" si="22"/>
        <v>International</v>
      </c>
      <c r="K736" t="str">
        <f t="shared" si="23"/>
        <v>OnTime</v>
      </c>
    </row>
    <row r="737" spans="1:11" x14ac:dyDescent="0.35">
      <c r="A737">
        <v>10831</v>
      </c>
      <c r="B737">
        <v>8</v>
      </c>
      <c r="C737" t="s">
        <v>493</v>
      </c>
      <c r="D737" t="s">
        <v>171</v>
      </c>
      <c r="E737" t="s">
        <v>291</v>
      </c>
      <c r="F737" t="s">
        <v>71</v>
      </c>
      <c r="G737" t="s">
        <v>31</v>
      </c>
      <c r="H737" s="5">
        <v>2</v>
      </c>
      <c r="I737" s="5">
        <v>9</v>
      </c>
      <c r="J737" t="str">
        <f t="shared" si="22"/>
        <v>International</v>
      </c>
      <c r="K737" t="str">
        <f t="shared" si="23"/>
        <v>Late</v>
      </c>
    </row>
    <row r="738" spans="1:11" x14ac:dyDescent="0.35">
      <c r="A738">
        <v>10832</v>
      </c>
      <c r="B738">
        <v>6</v>
      </c>
      <c r="C738" t="s">
        <v>486</v>
      </c>
      <c r="D738" t="s">
        <v>474</v>
      </c>
      <c r="E738" t="s">
        <v>133</v>
      </c>
      <c r="F738" t="s">
        <v>56</v>
      </c>
      <c r="G738" t="s">
        <v>36</v>
      </c>
      <c r="H738" s="5">
        <v>3</v>
      </c>
      <c r="I738" s="5">
        <v>5</v>
      </c>
      <c r="J738" t="str">
        <f t="shared" si="22"/>
        <v>International</v>
      </c>
      <c r="K738" t="str">
        <f t="shared" si="23"/>
        <v>OnTime</v>
      </c>
    </row>
    <row r="739" spans="1:11" x14ac:dyDescent="0.35">
      <c r="A739">
        <v>10832</v>
      </c>
      <c r="B739">
        <v>11</v>
      </c>
      <c r="C739" t="s">
        <v>485</v>
      </c>
      <c r="D739" t="s">
        <v>104</v>
      </c>
      <c r="E739" t="s">
        <v>133</v>
      </c>
      <c r="F739" t="s">
        <v>80</v>
      </c>
      <c r="G739" t="s">
        <v>31</v>
      </c>
      <c r="H739" s="5">
        <v>10</v>
      </c>
      <c r="I739" s="5">
        <v>5</v>
      </c>
      <c r="J739" t="str">
        <f t="shared" si="22"/>
        <v>International</v>
      </c>
      <c r="K739" t="str">
        <f t="shared" si="23"/>
        <v>OnTime</v>
      </c>
    </row>
    <row r="740" spans="1:11" x14ac:dyDescent="0.35">
      <c r="A740">
        <v>10832</v>
      </c>
      <c r="B740">
        <v>12</v>
      </c>
      <c r="C740" t="s">
        <v>491</v>
      </c>
      <c r="D740" t="s">
        <v>104</v>
      </c>
      <c r="E740" t="s">
        <v>133</v>
      </c>
      <c r="F740" t="s">
        <v>53</v>
      </c>
      <c r="G740" t="s">
        <v>27</v>
      </c>
      <c r="H740" s="5">
        <v>3</v>
      </c>
      <c r="I740" s="5">
        <v>5</v>
      </c>
      <c r="J740" t="str">
        <f t="shared" si="22"/>
        <v>International</v>
      </c>
      <c r="K740" t="str">
        <f t="shared" si="23"/>
        <v>OnTime</v>
      </c>
    </row>
    <row r="741" spans="1:11" x14ac:dyDescent="0.35">
      <c r="A741">
        <v>10833</v>
      </c>
      <c r="B741">
        <v>3</v>
      </c>
      <c r="C741" t="s">
        <v>484</v>
      </c>
      <c r="D741" t="s">
        <v>19</v>
      </c>
      <c r="E741" t="s">
        <v>104</v>
      </c>
      <c r="F741" t="s">
        <v>58</v>
      </c>
      <c r="G741" t="s">
        <v>59</v>
      </c>
      <c r="H741" s="5">
        <v>20</v>
      </c>
      <c r="I741" s="5">
        <v>8</v>
      </c>
      <c r="J741" t="str">
        <f t="shared" si="22"/>
        <v>International</v>
      </c>
      <c r="K741" t="str">
        <f t="shared" si="23"/>
        <v>OnTime</v>
      </c>
    </row>
    <row r="742" spans="1:11" x14ac:dyDescent="0.35">
      <c r="A742">
        <v>10834</v>
      </c>
      <c r="B742">
        <v>12</v>
      </c>
      <c r="C742" t="s">
        <v>491</v>
      </c>
      <c r="D742" t="s">
        <v>104</v>
      </c>
      <c r="E742" t="s">
        <v>161</v>
      </c>
      <c r="F742" t="s">
        <v>20</v>
      </c>
      <c r="G742" t="s">
        <v>21</v>
      </c>
      <c r="H742" s="5">
        <v>8</v>
      </c>
      <c r="I742" s="5">
        <v>4</v>
      </c>
      <c r="J742" t="str">
        <f t="shared" si="22"/>
        <v>International</v>
      </c>
      <c r="K742" t="str">
        <f t="shared" si="23"/>
        <v>OnTime</v>
      </c>
    </row>
    <row r="743" spans="1:11" x14ac:dyDescent="0.35">
      <c r="A743">
        <v>10834</v>
      </c>
      <c r="B743">
        <v>13</v>
      </c>
      <c r="C743" t="s">
        <v>488</v>
      </c>
      <c r="D743" t="s">
        <v>104</v>
      </c>
      <c r="E743" t="s">
        <v>161</v>
      </c>
      <c r="F743" t="s">
        <v>91</v>
      </c>
      <c r="G743" t="s">
        <v>36</v>
      </c>
      <c r="H743" s="5">
        <v>20</v>
      </c>
      <c r="I743" s="5">
        <v>4</v>
      </c>
      <c r="J743" t="str">
        <f t="shared" si="22"/>
        <v>International</v>
      </c>
      <c r="K743" t="str">
        <f t="shared" si="23"/>
        <v>OnTime</v>
      </c>
    </row>
    <row r="744" spans="1:11" x14ac:dyDescent="0.35">
      <c r="A744">
        <v>10835</v>
      </c>
      <c r="B744">
        <v>12</v>
      </c>
      <c r="C744" t="s">
        <v>491</v>
      </c>
      <c r="D744" t="s">
        <v>104</v>
      </c>
      <c r="E744" t="s">
        <v>104</v>
      </c>
      <c r="F744" t="s">
        <v>107</v>
      </c>
      <c r="G744" t="s">
        <v>39</v>
      </c>
      <c r="H744" s="5">
        <v>2</v>
      </c>
      <c r="I744" s="5">
        <v>6</v>
      </c>
      <c r="J744" t="str">
        <f t="shared" si="22"/>
        <v>Domestic</v>
      </c>
      <c r="K744" t="str">
        <f t="shared" si="23"/>
        <v>Late</v>
      </c>
    </row>
    <row r="745" spans="1:11" x14ac:dyDescent="0.35">
      <c r="A745">
        <v>10836</v>
      </c>
      <c r="B745">
        <v>9</v>
      </c>
      <c r="C745" t="s">
        <v>490</v>
      </c>
      <c r="D745" t="s">
        <v>475</v>
      </c>
      <c r="E745" t="s">
        <v>84</v>
      </c>
      <c r="F745" t="s">
        <v>65</v>
      </c>
      <c r="G745" t="s">
        <v>27</v>
      </c>
      <c r="H745" s="5">
        <v>52</v>
      </c>
      <c r="I745" s="5">
        <v>5</v>
      </c>
      <c r="J745" t="str">
        <f t="shared" si="22"/>
        <v>International</v>
      </c>
      <c r="K745" t="str">
        <f t="shared" si="23"/>
        <v>OnTime</v>
      </c>
    </row>
    <row r="746" spans="1:11" x14ac:dyDescent="0.35">
      <c r="A746">
        <v>10836</v>
      </c>
      <c r="B746">
        <v>12</v>
      </c>
      <c r="C746" t="s">
        <v>491</v>
      </c>
      <c r="D746" t="s">
        <v>104</v>
      </c>
      <c r="E746" t="s">
        <v>84</v>
      </c>
      <c r="F746" t="s">
        <v>53</v>
      </c>
      <c r="G746" t="s">
        <v>27</v>
      </c>
      <c r="H746" s="5">
        <v>30</v>
      </c>
      <c r="I746" s="5">
        <v>5</v>
      </c>
      <c r="J746" t="str">
        <f t="shared" si="22"/>
        <v>International</v>
      </c>
      <c r="K746" t="str">
        <f t="shared" si="23"/>
        <v>OnTime</v>
      </c>
    </row>
    <row r="747" spans="1:11" x14ac:dyDescent="0.35">
      <c r="A747">
        <v>10837</v>
      </c>
      <c r="B747">
        <v>6</v>
      </c>
      <c r="C747" t="s">
        <v>486</v>
      </c>
      <c r="D747" t="s">
        <v>474</v>
      </c>
      <c r="E747" t="s">
        <v>118</v>
      </c>
      <c r="F747" t="s">
        <v>56</v>
      </c>
      <c r="G747" t="s">
        <v>36</v>
      </c>
      <c r="H747" s="5">
        <v>6</v>
      </c>
      <c r="I747" s="5">
        <v>7</v>
      </c>
      <c r="J747" t="str">
        <f t="shared" si="22"/>
        <v>International</v>
      </c>
      <c r="K747" t="str">
        <f t="shared" si="23"/>
        <v>OnTime</v>
      </c>
    </row>
    <row r="748" spans="1:11" x14ac:dyDescent="0.35">
      <c r="A748">
        <v>10838</v>
      </c>
      <c r="B748">
        <v>1</v>
      </c>
      <c r="C748" t="s">
        <v>482</v>
      </c>
      <c r="D748" t="s">
        <v>171</v>
      </c>
      <c r="E748" t="s">
        <v>126</v>
      </c>
      <c r="F748" t="s">
        <v>43</v>
      </c>
      <c r="G748" t="s">
        <v>34</v>
      </c>
      <c r="H748" s="5">
        <v>4</v>
      </c>
      <c r="I748" s="5">
        <v>4</v>
      </c>
      <c r="J748" t="str">
        <f t="shared" si="22"/>
        <v>International</v>
      </c>
      <c r="K748" t="str">
        <f t="shared" si="23"/>
        <v>OnTime</v>
      </c>
    </row>
    <row r="749" spans="1:11" x14ac:dyDescent="0.35">
      <c r="A749">
        <v>10838</v>
      </c>
      <c r="B749">
        <v>7</v>
      </c>
      <c r="C749" t="s">
        <v>489</v>
      </c>
      <c r="D749" t="s">
        <v>473</v>
      </c>
      <c r="E749" t="s">
        <v>126</v>
      </c>
      <c r="F749" t="s">
        <v>97</v>
      </c>
      <c r="G749" t="s">
        <v>36</v>
      </c>
      <c r="H749" s="5">
        <v>25</v>
      </c>
      <c r="I749" s="5">
        <v>4</v>
      </c>
      <c r="J749" t="str">
        <f t="shared" si="22"/>
        <v>International</v>
      </c>
      <c r="K749" t="str">
        <f t="shared" si="23"/>
        <v>OnTime</v>
      </c>
    </row>
    <row r="750" spans="1:11" x14ac:dyDescent="0.35">
      <c r="A750">
        <v>10840</v>
      </c>
      <c r="B750">
        <v>11</v>
      </c>
      <c r="C750" t="s">
        <v>485</v>
      </c>
      <c r="D750" t="s">
        <v>104</v>
      </c>
      <c r="E750" t="s">
        <v>126</v>
      </c>
      <c r="F750" t="s">
        <v>80</v>
      </c>
      <c r="G750" t="s">
        <v>31</v>
      </c>
      <c r="H750" s="5">
        <v>6</v>
      </c>
      <c r="I750" s="5">
        <v>28</v>
      </c>
      <c r="J750" t="str">
        <f t="shared" si="22"/>
        <v>International</v>
      </c>
      <c r="K750" t="str">
        <f t="shared" si="23"/>
        <v>Late</v>
      </c>
    </row>
    <row r="751" spans="1:11" x14ac:dyDescent="0.35">
      <c r="A751">
        <v>10841</v>
      </c>
      <c r="B751">
        <v>4</v>
      </c>
      <c r="C751" t="s">
        <v>494</v>
      </c>
      <c r="D751" t="s">
        <v>474</v>
      </c>
      <c r="E751" t="s">
        <v>185</v>
      </c>
      <c r="F751" t="s">
        <v>35</v>
      </c>
      <c r="G751" t="s">
        <v>36</v>
      </c>
      <c r="H751" s="5">
        <v>16</v>
      </c>
      <c r="I751" s="5">
        <v>9</v>
      </c>
      <c r="J751" t="str">
        <f t="shared" si="22"/>
        <v>International</v>
      </c>
      <c r="K751" t="str">
        <f t="shared" si="23"/>
        <v>Late</v>
      </c>
    </row>
    <row r="752" spans="1:11" x14ac:dyDescent="0.35">
      <c r="A752">
        <v>10841</v>
      </c>
      <c r="B752">
        <v>12</v>
      </c>
      <c r="C752" t="s">
        <v>491</v>
      </c>
      <c r="D752" t="s">
        <v>104</v>
      </c>
      <c r="E752" t="s">
        <v>185</v>
      </c>
      <c r="F752" t="s">
        <v>107</v>
      </c>
      <c r="G752" t="s">
        <v>39</v>
      </c>
      <c r="H752" s="5">
        <v>15</v>
      </c>
      <c r="I752" s="5">
        <v>9</v>
      </c>
      <c r="J752" t="str">
        <f t="shared" si="22"/>
        <v>International</v>
      </c>
      <c r="K752" t="str">
        <f t="shared" si="23"/>
        <v>Late</v>
      </c>
    </row>
    <row r="753" spans="1:11" x14ac:dyDescent="0.35">
      <c r="A753">
        <v>10842</v>
      </c>
      <c r="B753">
        <v>5</v>
      </c>
      <c r="C753" t="s">
        <v>481</v>
      </c>
      <c r="D753" t="s">
        <v>216</v>
      </c>
      <c r="E753" t="s">
        <v>225</v>
      </c>
      <c r="F753" t="s">
        <v>92</v>
      </c>
      <c r="G753" t="s">
        <v>24</v>
      </c>
      <c r="H753" s="5">
        <v>15</v>
      </c>
      <c r="I753" s="5">
        <v>9</v>
      </c>
      <c r="J753" t="str">
        <f t="shared" si="22"/>
        <v>International</v>
      </c>
      <c r="K753" t="str">
        <f t="shared" si="23"/>
        <v>Late</v>
      </c>
    </row>
    <row r="754" spans="1:11" x14ac:dyDescent="0.35">
      <c r="A754">
        <v>10842</v>
      </c>
      <c r="B754">
        <v>7</v>
      </c>
      <c r="C754" t="s">
        <v>489</v>
      </c>
      <c r="D754" t="s">
        <v>473</v>
      </c>
      <c r="E754" t="s">
        <v>225</v>
      </c>
      <c r="F754" t="s">
        <v>96</v>
      </c>
      <c r="G754" t="s">
        <v>34</v>
      </c>
      <c r="H754" s="5">
        <v>12</v>
      </c>
      <c r="I754" s="5">
        <v>9</v>
      </c>
      <c r="J754" t="str">
        <f t="shared" si="22"/>
        <v>International</v>
      </c>
      <c r="K754" t="str">
        <f t="shared" si="23"/>
        <v>Late</v>
      </c>
    </row>
    <row r="755" spans="1:11" x14ac:dyDescent="0.35">
      <c r="A755">
        <v>10842</v>
      </c>
      <c r="B755">
        <v>8</v>
      </c>
      <c r="C755" t="s">
        <v>493</v>
      </c>
      <c r="D755" t="s">
        <v>171</v>
      </c>
      <c r="E755" t="s">
        <v>225</v>
      </c>
      <c r="F755" t="s">
        <v>37</v>
      </c>
      <c r="G755" t="s">
        <v>31</v>
      </c>
      <c r="H755" s="5">
        <v>20</v>
      </c>
      <c r="I755" s="5">
        <v>9</v>
      </c>
      <c r="J755" t="str">
        <f t="shared" si="22"/>
        <v>International</v>
      </c>
      <c r="K755" t="str">
        <f t="shared" si="23"/>
        <v>Late</v>
      </c>
    </row>
    <row r="756" spans="1:11" x14ac:dyDescent="0.35">
      <c r="A756">
        <v>10844</v>
      </c>
      <c r="B756">
        <v>9</v>
      </c>
      <c r="C756" t="s">
        <v>490</v>
      </c>
      <c r="D756" t="s">
        <v>475</v>
      </c>
      <c r="E756" t="s">
        <v>84</v>
      </c>
      <c r="F756" t="s">
        <v>65</v>
      </c>
      <c r="G756" t="s">
        <v>27</v>
      </c>
      <c r="H756" s="5">
        <v>35</v>
      </c>
      <c r="I756" s="5">
        <v>5</v>
      </c>
      <c r="J756" t="str">
        <f t="shared" si="22"/>
        <v>International</v>
      </c>
      <c r="K756" t="str">
        <f t="shared" si="23"/>
        <v>OnTime</v>
      </c>
    </row>
    <row r="757" spans="1:11" x14ac:dyDescent="0.35">
      <c r="A757">
        <v>10845</v>
      </c>
      <c r="B757">
        <v>9</v>
      </c>
      <c r="C757" t="s">
        <v>490</v>
      </c>
      <c r="D757" t="s">
        <v>475</v>
      </c>
      <c r="E757" t="s">
        <v>104</v>
      </c>
      <c r="F757" t="s">
        <v>75</v>
      </c>
      <c r="G757" t="s">
        <v>27</v>
      </c>
      <c r="H757" s="5">
        <v>70</v>
      </c>
      <c r="I757" s="5">
        <v>9</v>
      </c>
      <c r="J757" t="str">
        <f t="shared" si="22"/>
        <v>International</v>
      </c>
      <c r="K757" t="str">
        <f t="shared" si="23"/>
        <v>Late</v>
      </c>
    </row>
    <row r="758" spans="1:11" x14ac:dyDescent="0.35">
      <c r="A758">
        <v>10845</v>
      </c>
      <c r="B758">
        <v>12</v>
      </c>
      <c r="C758" t="s">
        <v>491</v>
      </c>
      <c r="D758" t="s">
        <v>104</v>
      </c>
      <c r="E758" t="s">
        <v>104</v>
      </c>
      <c r="F758" t="s">
        <v>53</v>
      </c>
      <c r="G758" t="s">
        <v>27</v>
      </c>
      <c r="H758" s="5">
        <v>48</v>
      </c>
      <c r="I758" s="5">
        <v>9</v>
      </c>
      <c r="J758" t="str">
        <f t="shared" si="22"/>
        <v>Domestic</v>
      </c>
      <c r="K758" t="str">
        <f t="shared" si="23"/>
        <v>Late</v>
      </c>
    </row>
    <row r="759" spans="1:11" x14ac:dyDescent="0.35">
      <c r="A759">
        <v>10846</v>
      </c>
      <c r="B759">
        <v>2</v>
      </c>
      <c r="C759" t="s">
        <v>487</v>
      </c>
      <c r="D759" t="s">
        <v>19</v>
      </c>
      <c r="E759" t="s">
        <v>185</v>
      </c>
      <c r="F759" t="s">
        <v>109</v>
      </c>
      <c r="G759" t="s">
        <v>39</v>
      </c>
      <c r="H759" s="5">
        <v>21</v>
      </c>
      <c r="I759" s="5">
        <v>1</v>
      </c>
      <c r="J759" t="str">
        <f t="shared" si="22"/>
        <v>International</v>
      </c>
      <c r="K759" t="str">
        <f t="shared" si="23"/>
        <v>OnTime</v>
      </c>
    </row>
    <row r="760" spans="1:11" x14ac:dyDescent="0.35">
      <c r="A760">
        <v>10846</v>
      </c>
      <c r="B760">
        <v>4</v>
      </c>
      <c r="C760" t="s">
        <v>494</v>
      </c>
      <c r="D760" t="s">
        <v>474</v>
      </c>
      <c r="E760" t="s">
        <v>185</v>
      </c>
      <c r="F760" t="s">
        <v>94</v>
      </c>
      <c r="G760" t="s">
        <v>59</v>
      </c>
      <c r="H760" s="5">
        <v>20</v>
      </c>
      <c r="I760" s="5">
        <v>1</v>
      </c>
      <c r="J760" t="str">
        <f t="shared" si="22"/>
        <v>International</v>
      </c>
      <c r="K760" t="str">
        <f t="shared" si="23"/>
        <v>OnTime</v>
      </c>
    </row>
    <row r="761" spans="1:11" x14ac:dyDescent="0.35">
      <c r="A761">
        <v>10846</v>
      </c>
      <c r="B761">
        <v>7</v>
      </c>
      <c r="C761" t="s">
        <v>489</v>
      </c>
      <c r="D761" t="s">
        <v>473</v>
      </c>
      <c r="E761" t="s">
        <v>185</v>
      </c>
      <c r="F761" t="s">
        <v>96</v>
      </c>
      <c r="G761" t="s">
        <v>34</v>
      </c>
      <c r="H761" s="5">
        <v>30</v>
      </c>
      <c r="I761" s="5">
        <v>1</v>
      </c>
      <c r="J761" t="str">
        <f t="shared" si="22"/>
        <v>International</v>
      </c>
      <c r="K761" t="str">
        <f t="shared" si="23"/>
        <v>OnTime</v>
      </c>
    </row>
    <row r="762" spans="1:11" x14ac:dyDescent="0.35">
      <c r="A762">
        <v>10847</v>
      </c>
      <c r="B762">
        <v>1</v>
      </c>
      <c r="C762" t="s">
        <v>482</v>
      </c>
      <c r="D762" t="s">
        <v>171</v>
      </c>
      <c r="E762" t="s">
        <v>19</v>
      </c>
      <c r="F762" t="s">
        <v>43</v>
      </c>
      <c r="G762" t="s">
        <v>34</v>
      </c>
      <c r="H762" s="5">
        <v>80</v>
      </c>
      <c r="I762" s="5">
        <v>19</v>
      </c>
      <c r="J762" t="str">
        <f t="shared" si="22"/>
        <v>International</v>
      </c>
      <c r="K762" t="str">
        <f t="shared" si="23"/>
        <v>Late</v>
      </c>
    </row>
    <row r="763" spans="1:11" x14ac:dyDescent="0.35">
      <c r="A763">
        <v>10847</v>
      </c>
      <c r="B763">
        <v>8</v>
      </c>
      <c r="C763" t="s">
        <v>493</v>
      </c>
      <c r="D763" t="s">
        <v>171</v>
      </c>
      <c r="E763" t="s">
        <v>19</v>
      </c>
      <c r="F763" t="s">
        <v>71</v>
      </c>
      <c r="G763" t="s">
        <v>31</v>
      </c>
      <c r="H763" s="5">
        <v>12</v>
      </c>
      <c r="I763" s="5">
        <v>19</v>
      </c>
      <c r="J763" t="str">
        <f t="shared" si="22"/>
        <v>International</v>
      </c>
      <c r="K763" t="str">
        <f t="shared" si="23"/>
        <v>Late</v>
      </c>
    </row>
    <row r="764" spans="1:11" x14ac:dyDescent="0.35">
      <c r="A764">
        <v>10848</v>
      </c>
      <c r="B764">
        <v>2</v>
      </c>
      <c r="C764" t="s">
        <v>487</v>
      </c>
      <c r="D764" t="s">
        <v>19</v>
      </c>
      <c r="E764" t="s">
        <v>171</v>
      </c>
      <c r="F764" t="s">
        <v>51</v>
      </c>
      <c r="G764" t="s">
        <v>39</v>
      </c>
      <c r="H764" s="5">
        <v>30</v>
      </c>
      <c r="I764" s="5">
        <v>6</v>
      </c>
      <c r="J764" t="str">
        <f t="shared" si="22"/>
        <v>International</v>
      </c>
      <c r="K764" t="str">
        <f t="shared" si="23"/>
        <v>OnTime</v>
      </c>
    </row>
    <row r="765" spans="1:11" x14ac:dyDescent="0.35">
      <c r="A765">
        <v>10848</v>
      </c>
      <c r="B765">
        <v>4</v>
      </c>
      <c r="C765" t="s">
        <v>494</v>
      </c>
      <c r="D765" t="s">
        <v>474</v>
      </c>
      <c r="E765" t="s">
        <v>171</v>
      </c>
      <c r="F765" t="s">
        <v>108</v>
      </c>
      <c r="G765" t="s">
        <v>21</v>
      </c>
      <c r="H765" s="5">
        <v>3</v>
      </c>
      <c r="I765" s="5">
        <v>6</v>
      </c>
      <c r="J765" t="str">
        <f t="shared" si="22"/>
        <v>International</v>
      </c>
      <c r="K765" t="str">
        <f t="shared" si="23"/>
        <v>OnTime</v>
      </c>
    </row>
    <row r="766" spans="1:11" x14ac:dyDescent="0.35">
      <c r="A766">
        <v>10849</v>
      </c>
      <c r="B766">
        <v>1</v>
      </c>
      <c r="C766" t="s">
        <v>482</v>
      </c>
      <c r="D766" t="s">
        <v>171</v>
      </c>
      <c r="E766" t="s">
        <v>104</v>
      </c>
      <c r="F766" t="s">
        <v>98</v>
      </c>
      <c r="G766" t="s">
        <v>39</v>
      </c>
      <c r="H766" s="5">
        <v>49</v>
      </c>
      <c r="I766" s="5">
        <v>7</v>
      </c>
      <c r="J766" t="str">
        <f t="shared" si="22"/>
        <v>International</v>
      </c>
      <c r="K766" t="str">
        <f t="shared" si="23"/>
        <v>OnTime</v>
      </c>
    </row>
    <row r="767" spans="1:11" x14ac:dyDescent="0.35">
      <c r="A767">
        <v>10849</v>
      </c>
      <c r="B767">
        <v>11</v>
      </c>
      <c r="C767" t="s">
        <v>485</v>
      </c>
      <c r="D767" t="s">
        <v>104</v>
      </c>
      <c r="E767" t="s">
        <v>104</v>
      </c>
      <c r="F767" t="s">
        <v>41</v>
      </c>
      <c r="G767" t="s">
        <v>31</v>
      </c>
      <c r="H767" s="5">
        <v>18</v>
      </c>
      <c r="I767" s="5">
        <v>7</v>
      </c>
      <c r="J767" t="str">
        <f t="shared" si="22"/>
        <v>Domestic</v>
      </c>
      <c r="K767" t="str">
        <f t="shared" si="23"/>
        <v>Late</v>
      </c>
    </row>
    <row r="768" spans="1:11" x14ac:dyDescent="0.35">
      <c r="A768">
        <v>10850</v>
      </c>
      <c r="B768">
        <v>7</v>
      </c>
      <c r="C768" t="s">
        <v>489</v>
      </c>
      <c r="D768" t="s">
        <v>473</v>
      </c>
      <c r="E768" t="s">
        <v>133</v>
      </c>
      <c r="F768" t="s">
        <v>96</v>
      </c>
      <c r="G768" t="s">
        <v>34</v>
      </c>
      <c r="H768" s="5">
        <v>30</v>
      </c>
      <c r="I768" s="5">
        <v>7</v>
      </c>
      <c r="J768" t="str">
        <f t="shared" si="22"/>
        <v>International</v>
      </c>
      <c r="K768" t="str">
        <f t="shared" si="23"/>
        <v>OnTime</v>
      </c>
    </row>
    <row r="769" spans="1:11" x14ac:dyDescent="0.35">
      <c r="A769">
        <v>10850</v>
      </c>
      <c r="B769">
        <v>11</v>
      </c>
      <c r="C769" t="s">
        <v>485</v>
      </c>
      <c r="D769" t="s">
        <v>104</v>
      </c>
      <c r="E769" t="s">
        <v>133</v>
      </c>
      <c r="F769" t="s">
        <v>80</v>
      </c>
      <c r="G769" t="s">
        <v>31</v>
      </c>
      <c r="H769" s="5">
        <v>20</v>
      </c>
      <c r="I769" s="5">
        <v>7</v>
      </c>
      <c r="J769" t="str">
        <f t="shared" si="22"/>
        <v>International</v>
      </c>
      <c r="K769" t="str">
        <f t="shared" si="23"/>
        <v>OnTime</v>
      </c>
    </row>
    <row r="770" spans="1:11" x14ac:dyDescent="0.35">
      <c r="A770">
        <v>10851</v>
      </c>
      <c r="B770">
        <v>1</v>
      </c>
      <c r="C770" t="s">
        <v>482</v>
      </c>
      <c r="D770" t="s">
        <v>171</v>
      </c>
      <c r="E770" t="s">
        <v>161</v>
      </c>
      <c r="F770" t="s">
        <v>33</v>
      </c>
      <c r="G770" t="s">
        <v>34</v>
      </c>
      <c r="H770" s="5">
        <v>5</v>
      </c>
      <c r="I770" s="5">
        <v>7</v>
      </c>
      <c r="J770" t="str">
        <f t="shared" si="22"/>
        <v>International</v>
      </c>
      <c r="K770" t="str">
        <f t="shared" si="23"/>
        <v>OnTime</v>
      </c>
    </row>
    <row r="771" spans="1:11" x14ac:dyDescent="0.35">
      <c r="A771">
        <v>10851</v>
      </c>
      <c r="B771">
        <v>11</v>
      </c>
      <c r="C771" t="s">
        <v>485</v>
      </c>
      <c r="D771" t="s">
        <v>104</v>
      </c>
      <c r="E771" t="s">
        <v>161</v>
      </c>
      <c r="F771" t="s">
        <v>80</v>
      </c>
      <c r="G771" t="s">
        <v>31</v>
      </c>
      <c r="H771" s="5">
        <v>10</v>
      </c>
      <c r="I771" s="5">
        <v>7</v>
      </c>
      <c r="J771" t="str">
        <f t="shared" si="22"/>
        <v>International</v>
      </c>
      <c r="K771" t="str">
        <f t="shared" si="23"/>
        <v>OnTime</v>
      </c>
    </row>
    <row r="772" spans="1:11" x14ac:dyDescent="0.35">
      <c r="A772">
        <v>10852</v>
      </c>
      <c r="B772">
        <v>1</v>
      </c>
      <c r="C772" t="s">
        <v>482</v>
      </c>
      <c r="D772" t="s">
        <v>171</v>
      </c>
      <c r="E772" t="s">
        <v>19</v>
      </c>
      <c r="F772" t="s">
        <v>33</v>
      </c>
      <c r="G772" t="s">
        <v>34</v>
      </c>
      <c r="H772" s="5">
        <v>15</v>
      </c>
      <c r="I772" s="5">
        <v>4</v>
      </c>
      <c r="J772" t="str">
        <f t="shared" si="22"/>
        <v>International</v>
      </c>
      <c r="K772" t="str">
        <f t="shared" si="23"/>
        <v>OnTime</v>
      </c>
    </row>
    <row r="773" spans="1:11" x14ac:dyDescent="0.35">
      <c r="A773">
        <v>10852</v>
      </c>
      <c r="B773">
        <v>7</v>
      </c>
      <c r="C773" t="s">
        <v>489</v>
      </c>
      <c r="D773" t="s">
        <v>473</v>
      </c>
      <c r="E773" t="s">
        <v>19</v>
      </c>
      <c r="F773" t="s">
        <v>22</v>
      </c>
      <c r="G773" t="s">
        <v>21</v>
      </c>
      <c r="H773" s="5">
        <v>6</v>
      </c>
      <c r="I773" s="5">
        <v>4</v>
      </c>
      <c r="J773" t="str">
        <f t="shared" si="22"/>
        <v>International</v>
      </c>
      <c r="K773" t="str">
        <f t="shared" si="23"/>
        <v>OnTime</v>
      </c>
    </row>
    <row r="774" spans="1:11" x14ac:dyDescent="0.35">
      <c r="A774">
        <v>10853</v>
      </c>
      <c r="B774">
        <v>7</v>
      </c>
      <c r="C774" t="s">
        <v>489</v>
      </c>
      <c r="D774" t="s">
        <v>473</v>
      </c>
      <c r="E774" t="s">
        <v>104</v>
      </c>
      <c r="F774" t="s">
        <v>97</v>
      </c>
      <c r="G774" t="s">
        <v>36</v>
      </c>
      <c r="H774" s="5">
        <v>10</v>
      </c>
      <c r="I774" s="5">
        <v>7</v>
      </c>
      <c r="J774" t="str">
        <f t="shared" si="22"/>
        <v>International</v>
      </c>
      <c r="K774" t="str">
        <f t="shared" si="23"/>
        <v>OnTime</v>
      </c>
    </row>
    <row r="775" spans="1:11" x14ac:dyDescent="0.35">
      <c r="A775">
        <v>10854</v>
      </c>
      <c r="B775">
        <v>4</v>
      </c>
      <c r="C775" t="s">
        <v>494</v>
      </c>
      <c r="D775" t="s">
        <v>474</v>
      </c>
      <c r="E775" t="s">
        <v>84</v>
      </c>
      <c r="F775" t="s">
        <v>35</v>
      </c>
      <c r="G775" t="s">
        <v>36</v>
      </c>
      <c r="H775" s="5">
        <v>100</v>
      </c>
      <c r="I775" s="5">
        <v>9</v>
      </c>
      <c r="J775" t="str">
        <f t="shared" si="22"/>
        <v>International</v>
      </c>
      <c r="K775" t="str">
        <f t="shared" si="23"/>
        <v>Late</v>
      </c>
    </row>
    <row r="776" spans="1:11" x14ac:dyDescent="0.35">
      <c r="A776">
        <v>10854</v>
      </c>
      <c r="B776">
        <v>6</v>
      </c>
      <c r="C776" t="s">
        <v>486</v>
      </c>
      <c r="D776" t="s">
        <v>474</v>
      </c>
      <c r="E776" t="s">
        <v>84</v>
      </c>
      <c r="F776" t="s">
        <v>56</v>
      </c>
      <c r="G776" t="s">
        <v>36</v>
      </c>
      <c r="H776" s="5">
        <v>65</v>
      </c>
      <c r="I776" s="5">
        <v>9</v>
      </c>
      <c r="J776" t="str">
        <f t="shared" si="22"/>
        <v>International</v>
      </c>
      <c r="K776" t="str">
        <f t="shared" si="23"/>
        <v>Late</v>
      </c>
    </row>
    <row r="777" spans="1:11" x14ac:dyDescent="0.35">
      <c r="A777">
        <v>10855</v>
      </c>
      <c r="B777">
        <v>2</v>
      </c>
      <c r="C777" t="s">
        <v>487</v>
      </c>
      <c r="D777" t="s">
        <v>19</v>
      </c>
      <c r="E777" t="s">
        <v>19</v>
      </c>
      <c r="F777" t="s">
        <v>88</v>
      </c>
      <c r="G777" t="s">
        <v>39</v>
      </c>
      <c r="H777" s="5">
        <v>15</v>
      </c>
      <c r="I777" s="5">
        <v>8</v>
      </c>
      <c r="J777" t="str">
        <f t="shared" si="22"/>
        <v>Domestic</v>
      </c>
      <c r="K777" t="str">
        <f t="shared" si="23"/>
        <v>Late</v>
      </c>
    </row>
    <row r="778" spans="1:11" x14ac:dyDescent="0.35">
      <c r="A778">
        <v>10855</v>
      </c>
      <c r="B778">
        <v>7</v>
      </c>
      <c r="C778" t="s">
        <v>489</v>
      </c>
      <c r="D778" t="s">
        <v>473</v>
      </c>
      <c r="E778" t="s">
        <v>19</v>
      </c>
      <c r="F778" t="s">
        <v>46</v>
      </c>
      <c r="G778" t="s">
        <v>31</v>
      </c>
      <c r="H778" s="5">
        <v>50</v>
      </c>
      <c r="I778" s="5">
        <v>8</v>
      </c>
      <c r="J778" t="str">
        <f t="shared" si="22"/>
        <v>International</v>
      </c>
      <c r="K778" t="str">
        <f t="shared" si="23"/>
        <v>OnTime</v>
      </c>
    </row>
    <row r="779" spans="1:11" x14ac:dyDescent="0.35">
      <c r="A779">
        <v>10856</v>
      </c>
      <c r="B779">
        <v>1</v>
      </c>
      <c r="C779" t="s">
        <v>482</v>
      </c>
      <c r="D779" t="s">
        <v>171</v>
      </c>
      <c r="E779" t="s">
        <v>225</v>
      </c>
      <c r="F779" t="s">
        <v>33</v>
      </c>
      <c r="G779" t="s">
        <v>34</v>
      </c>
      <c r="H779" s="5">
        <v>20</v>
      </c>
      <c r="I779" s="5">
        <v>13</v>
      </c>
      <c r="J779" t="str">
        <f t="shared" si="22"/>
        <v>International</v>
      </c>
      <c r="K779" t="str">
        <f t="shared" si="23"/>
        <v>Late</v>
      </c>
    </row>
    <row r="780" spans="1:11" x14ac:dyDescent="0.35">
      <c r="A780">
        <v>10857</v>
      </c>
      <c r="B780">
        <v>1</v>
      </c>
      <c r="C780" t="s">
        <v>482</v>
      </c>
      <c r="D780" t="s">
        <v>171</v>
      </c>
      <c r="E780" t="s">
        <v>118</v>
      </c>
      <c r="F780" t="s">
        <v>98</v>
      </c>
      <c r="G780" t="s">
        <v>39</v>
      </c>
      <c r="H780" s="5">
        <v>30</v>
      </c>
      <c r="I780" s="5">
        <v>9</v>
      </c>
      <c r="J780" t="str">
        <f t="shared" si="22"/>
        <v>International</v>
      </c>
      <c r="K780" t="str">
        <f t="shared" si="23"/>
        <v>Late</v>
      </c>
    </row>
    <row r="781" spans="1:11" x14ac:dyDescent="0.35">
      <c r="A781">
        <v>10857</v>
      </c>
      <c r="B781">
        <v>11</v>
      </c>
      <c r="C781" t="s">
        <v>485</v>
      </c>
      <c r="D781" t="s">
        <v>104</v>
      </c>
      <c r="E781" t="s">
        <v>118</v>
      </c>
      <c r="F781" t="s">
        <v>41</v>
      </c>
      <c r="G781" t="s">
        <v>31</v>
      </c>
      <c r="H781" s="5">
        <v>35</v>
      </c>
      <c r="I781" s="5">
        <v>9</v>
      </c>
      <c r="J781" t="str">
        <f t="shared" si="22"/>
        <v>International</v>
      </c>
      <c r="K781" t="str">
        <f t="shared" si="23"/>
        <v>Late</v>
      </c>
    </row>
    <row r="782" spans="1:11" x14ac:dyDescent="0.35">
      <c r="A782">
        <v>10857</v>
      </c>
      <c r="B782">
        <v>12</v>
      </c>
      <c r="C782" t="s">
        <v>491</v>
      </c>
      <c r="D782" t="s">
        <v>104</v>
      </c>
      <c r="E782" t="s">
        <v>118</v>
      </c>
      <c r="F782" t="s">
        <v>20</v>
      </c>
      <c r="G782" t="s">
        <v>21</v>
      </c>
      <c r="H782" s="5">
        <v>10</v>
      </c>
      <c r="I782" s="5">
        <v>9</v>
      </c>
      <c r="J782" t="str">
        <f t="shared" si="22"/>
        <v>International</v>
      </c>
      <c r="K782" t="str">
        <f t="shared" si="23"/>
        <v>Late</v>
      </c>
    </row>
    <row r="783" spans="1:11" x14ac:dyDescent="0.35">
      <c r="A783">
        <v>10858</v>
      </c>
      <c r="B783">
        <v>3</v>
      </c>
      <c r="C783" t="s">
        <v>484</v>
      </c>
      <c r="D783" t="s">
        <v>19</v>
      </c>
      <c r="E783" t="s">
        <v>133</v>
      </c>
      <c r="F783" t="s">
        <v>58</v>
      </c>
      <c r="G783" t="s">
        <v>59</v>
      </c>
      <c r="H783" s="5">
        <v>5</v>
      </c>
      <c r="I783" s="5">
        <v>5</v>
      </c>
      <c r="J783" t="str">
        <f t="shared" si="22"/>
        <v>International</v>
      </c>
      <c r="K783" t="str">
        <f t="shared" si="23"/>
        <v>OnTime</v>
      </c>
    </row>
    <row r="784" spans="1:11" x14ac:dyDescent="0.35">
      <c r="A784">
        <v>10858</v>
      </c>
      <c r="B784">
        <v>7</v>
      </c>
      <c r="C784" t="s">
        <v>489</v>
      </c>
      <c r="D784" t="s">
        <v>473</v>
      </c>
      <c r="E784" t="s">
        <v>133</v>
      </c>
      <c r="F784" t="s">
        <v>96</v>
      </c>
      <c r="G784" t="s">
        <v>34</v>
      </c>
      <c r="H784" s="5">
        <v>4</v>
      </c>
      <c r="I784" s="5">
        <v>5</v>
      </c>
      <c r="J784" t="str">
        <f t="shared" si="22"/>
        <v>International</v>
      </c>
      <c r="K784" t="str">
        <f t="shared" si="23"/>
        <v>OnTime</v>
      </c>
    </row>
    <row r="785" spans="1:11" x14ac:dyDescent="0.35">
      <c r="A785">
        <v>10858</v>
      </c>
      <c r="B785">
        <v>11</v>
      </c>
      <c r="C785" t="s">
        <v>485</v>
      </c>
      <c r="D785" t="s">
        <v>104</v>
      </c>
      <c r="E785" t="s">
        <v>133</v>
      </c>
      <c r="F785" t="s">
        <v>89</v>
      </c>
      <c r="G785" t="s">
        <v>31</v>
      </c>
      <c r="H785" s="5">
        <v>10</v>
      </c>
      <c r="I785" s="5">
        <v>5</v>
      </c>
      <c r="J785" t="str">
        <f t="shared" si="22"/>
        <v>International</v>
      </c>
      <c r="K785" t="str">
        <f t="shared" si="23"/>
        <v>OnTime</v>
      </c>
    </row>
    <row r="786" spans="1:11" x14ac:dyDescent="0.35">
      <c r="A786">
        <v>10859</v>
      </c>
      <c r="B786">
        <v>10</v>
      </c>
      <c r="C786" t="s">
        <v>492</v>
      </c>
      <c r="D786" t="s">
        <v>161</v>
      </c>
      <c r="E786" t="s">
        <v>104</v>
      </c>
      <c r="F786" t="s">
        <v>77</v>
      </c>
      <c r="G786" t="s">
        <v>34</v>
      </c>
      <c r="H786" s="5">
        <v>40</v>
      </c>
      <c r="I786" s="5">
        <v>4</v>
      </c>
      <c r="J786" t="str">
        <f t="shared" si="22"/>
        <v>International</v>
      </c>
      <c r="K786" t="str">
        <f t="shared" si="23"/>
        <v>OnTime</v>
      </c>
    </row>
    <row r="787" spans="1:11" x14ac:dyDescent="0.35">
      <c r="A787">
        <v>10859</v>
      </c>
      <c r="B787">
        <v>12</v>
      </c>
      <c r="C787" t="s">
        <v>491</v>
      </c>
      <c r="D787" t="s">
        <v>104</v>
      </c>
      <c r="E787" t="s">
        <v>104</v>
      </c>
      <c r="F787" t="s">
        <v>53</v>
      </c>
      <c r="G787" t="s">
        <v>27</v>
      </c>
      <c r="H787" s="5">
        <v>30</v>
      </c>
      <c r="I787" s="5">
        <v>4</v>
      </c>
      <c r="J787" t="str">
        <f t="shared" si="22"/>
        <v>Domestic</v>
      </c>
      <c r="K787" t="str">
        <f t="shared" si="23"/>
        <v>OnTime</v>
      </c>
    </row>
    <row r="788" spans="1:11" x14ac:dyDescent="0.35">
      <c r="A788">
        <v>10861</v>
      </c>
      <c r="B788">
        <v>7</v>
      </c>
      <c r="C788" t="s">
        <v>489</v>
      </c>
      <c r="D788" t="s">
        <v>473</v>
      </c>
      <c r="E788" t="s">
        <v>19</v>
      </c>
      <c r="F788" t="s">
        <v>97</v>
      </c>
      <c r="G788" t="s">
        <v>36</v>
      </c>
      <c r="H788" s="5">
        <v>20</v>
      </c>
      <c r="I788" s="5">
        <v>18</v>
      </c>
      <c r="J788" t="str">
        <f t="shared" si="22"/>
        <v>International</v>
      </c>
      <c r="K788" t="str">
        <f t="shared" si="23"/>
        <v>Late</v>
      </c>
    </row>
    <row r="789" spans="1:11" x14ac:dyDescent="0.35">
      <c r="A789">
        <v>10861</v>
      </c>
      <c r="B789">
        <v>7</v>
      </c>
      <c r="C789" t="s">
        <v>489</v>
      </c>
      <c r="D789" t="s">
        <v>473</v>
      </c>
      <c r="E789" t="s">
        <v>19</v>
      </c>
      <c r="F789" t="s">
        <v>22</v>
      </c>
      <c r="G789" t="s">
        <v>21</v>
      </c>
      <c r="H789" s="5">
        <v>42</v>
      </c>
      <c r="I789" s="5">
        <v>18</v>
      </c>
      <c r="J789" t="str">
        <f t="shared" si="22"/>
        <v>International</v>
      </c>
      <c r="K789" t="str">
        <f t="shared" si="23"/>
        <v>Late</v>
      </c>
    </row>
    <row r="790" spans="1:11" x14ac:dyDescent="0.35">
      <c r="A790">
        <v>10861</v>
      </c>
      <c r="B790">
        <v>8</v>
      </c>
      <c r="C790" t="s">
        <v>493</v>
      </c>
      <c r="D790" t="s">
        <v>171</v>
      </c>
      <c r="E790" t="s">
        <v>19</v>
      </c>
      <c r="F790" t="s">
        <v>90</v>
      </c>
      <c r="G790" t="s">
        <v>31</v>
      </c>
      <c r="H790" s="5">
        <v>40</v>
      </c>
      <c r="I790" s="5">
        <v>18</v>
      </c>
      <c r="J790" t="str">
        <f t="shared" si="22"/>
        <v>International</v>
      </c>
      <c r="K790" t="str">
        <f t="shared" si="23"/>
        <v>Late</v>
      </c>
    </row>
    <row r="791" spans="1:11" x14ac:dyDescent="0.35">
      <c r="A791">
        <v>10862</v>
      </c>
      <c r="B791">
        <v>5</v>
      </c>
      <c r="C791" t="s">
        <v>481</v>
      </c>
      <c r="D791" t="s">
        <v>216</v>
      </c>
      <c r="E791" t="s">
        <v>104</v>
      </c>
      <c r="F791" t="s">
        <v>92</v>
      </c>
      <c r="G791" t="s">
        <v>24</v>
      </c>
      <c r="H791" s="5">
        <v>25</v>
      </c>
      <c r="I791" s="5">
        <v>3</v>
      </c>
      <c r="J791" t="str">
        <f t="shared" si="22"/>
        <v>International</v>
      </c>
      <c r="K791" t="str">
        <f t="shared" si="23"/>
        <v>OnTime</v>
      </c>
    </row>
    <row r="792" spans="1:11" x14ac:dyDescent="0.35">
      <c r="A792">
        <v>10863</v>
      </c>
      <c r="B792">
        <v>1</v>
      </c>
      <c r="C792" t="s">
        <v>482</v>
      </c>
      <c r="D792" t="s">
        <v>171</v>
      </c>
      <c r="E792" t="s">
        <v>126</v>
      </c>
      <c r="F792" t="s">
        <v>43</v>
      </c>
      <c r="G792" t="s">
        <v>34</v>
      </c>
      <c r="H792" s="5">
        <v>20</v>
      </c>
      <c r="I792" s="5">
        <v>15</v>
      </c>
      <c r="J792" t="str">
        <f t="shared" si="22"/>
        <v>International</v>
      </c>
      <c r="K792" t="str">
        <f t="shared" si="23"/>
        <v>Late</v>
      </c>
    </row>
    <row r="793" spans="1:11" x14ac:dyDescent="0.35">
      <c r="A793">
        <v>10866</v>
      </c>
      <c r="B793">
        <v>1</v>
      </c>
      <c r="C793" t="s">
        <v>482</v>
      </c>
      <c r="D793" t="s">
        <v>171</v>
      </c>
      <c r="E793" t="s">
        <v>118</v>
      </c>
      <c r="F793" t="s">
        <v>33</v>
      </c>
      <c r="G793" t="s">
        <v>34</v>
      </c>
      <c r="H793" s="5">
        <v>21</v>
      </c>
      <c r="I793" s="5">
        <v>9</v>
      </c>
      <c r="J793" t="str">
        <f t="shared" si="22"/>
        <v>International</v>
      </c>
      <c r="K793" t="str">
        <f t="shared" si="23"/>
        <v>Late</v>
      </c>
    </row>
    <row r="794" spans="1:11" x14ac:dyDescent="0.35">
      <c r="A794">
        <v>10866</v>
      </c>
      <c r="B794">
        <v>10</v>
      </c>
      <c r="C794" t="s">
        <v>492</v>
      </c>
      <c r="D794" t="s">
        <v>161</v>
      </c>
      <c r="E794" t="s">
        <v>118</v>
      </c>
      <c r="F794" t="s">
        <v>77</v>
      </c>
      <c r="G794" t="s">
        <v>34</v>
      </c>
      <c r="H794" s="5">
        <v>6</v>
      </c>
      <c r="I794" s="5">
        <v>9</v>
      </c>
      <c r="J794" t="str">
        <f t="shared" si="22"/>
        <v>International</v>
      </c>
      <c r="K794" t="str">
        <f t="shared" si="23"/>
        <v>Late</v>
      </c>
    </row>
    <row r="795" spans="1:11" x14ac:dyDescent="0.35">
      <c r="A795">
        <v>10866</v>
      </c>
      <c r="B795">
        <v>13</v>
      </c>
      <c r="C795" t="s">
        <v>488</v>
      </c>
      <c r="D795" t="s">
        <v>104</v>
      </c>
      <c r="E795" t="s">
        <v>118</v>
      </c>
      <c r="F795" t="s">
        <v>91</v>
      </c>
      <c r="G795" t="s">
        <v>36</v>
      </c>
      <c r="H795" s="5">
        <v>40</v>
      </c>
      <c r="I795" s="5">
        <v>9</v>
      </c>
      <c r="J795" t="str">
        <f t="shared" si="22"/>
        <v>International</v>
      </c>
      <c r="K795" t="str">
        <f t="shared" si="23"/>
        <v>Late</v>
      </c>
    </row>
    <row r="796" spans="1:11" x14ac:dyDescent="0.35">
      <c r="A796">
        <v>10868</v>
      </c>
      <c r="B796">
        <v>11</v>
      </c>
      <c r="C796" t="s">
        <v>485</v>
      </c>
      <c r="D796" t="s">
        <v>104</v>
      </c>
      <c r="E796" t="s">
        <v>161</v>
      </c>
      <c r="F796" t="s">
        <v>41</v>
      </c>
      <c r="G796" t="s">
        <v>31</v>
      </c>
      <c r="H796" s="5">
        <v>20</v>
      </c>
      <c r="I796" s="5">
        <v>19</v>
      </c>
      <c r="J796" t="str">
        <f t="shared" si="22"/>
        <v>International</v>
      </c>
      <c r="K796" t="str">
        <f t="shared" si="23"/>
        <v>Late</v>
      </c>
    </row>
    <row r="797" spans="1:11" x14ac:dyDescent="0.35">
      <c r="A797">
        <v>10869</v>
      </c>
      <c r="B797">
        <v>1</v>
      </c>
      <c r="C797" t="s">
        <v>482</v>
      </c>
      <c r="D797" t="s">
        <v>171</v>
      </c>
      <c r="E797" t="s">
        <v>171</v>
      </c>
      <c r="F797" t="s">
        <v>43</v>
      </c>
      <c r="G797" t="s">
        <v>34</v>
      </c>
      <c r="H797" s="5">
        <v>40</v>
      </c>
      <c r="I797" s="5">
        <v>5</v>
      </c>
      <c r="J797" t="str">
        <f t="shared" ref="J797:J860" si="24">IF(D797=E797, "Domestic", "International")</f>
        <v>Domestic</v>
      </c>
      <c r="K797" t="str">
        <f t="shared" ref="K797:K860" si="25">IF(J797="Domestic", IF(I797&lt;=5, "OnTime", "Late"), IF(I797&lt;=8, "OnTime", "Late"))</f>
        <v>OnTime</v>
      </c>
    </row>
    <row r="798" spans="1:11" x14ac:dyDescent="0.35">
      <c r="A798">
        <v>10869</v>
      </c>
      <c r="B798">
        <v>5</v>
      </c>
      <c r="C798" t="s">
        <v>481</v>
      </c>
      <c r="D798" t="s">
        <v>216</v>
      </c>
      <c r="E798" t="s">
        <v>171</v>
      </c>
      <c r="F798" t="s">
        <v>92</v>
      </c>
      <c r="G798" t="s">
        <v>24</v>
      </c>
      <c r="H798" s="5">
        <v>10</v>
      </c>
      <c r="I798" s="5">
        <v>5</v>
      </c>
      <c r="J798" t="str">
        <f t="shared" si="24"/>
        <v>International</v>
      </c>
      <c r="K798" t="str">
        <f t="shared" si="25"/>
        <v>OnTime</v>
      </c>
    </row>
    <row r="799" spans="1:11" x14ac:dyDescent="0.35">
      <c r="A799">
        <v>10869</v>
      </c>
      <c r="B799">
        <v>8</v>
      </c>
      <c r="C799" t="s">
        <v>493</v>
      </c>
      <c r="D799" t="s">
        <v>171</v>
      </c>
      <c r="E799" t="s">
        <v>171</v>
      </c>
      <c r="F799" t="s">
        <v>37</v>
      </c>
      <c r="G799" t="s">
        <v>31</v>
      </c>
      <c r="H799" s="5">
        <v>20</v>
      </c>
      <c r="I799" s="5">
        <v>5</v>
      </c>
      <c r="J799" t="str">
        <f t="shared" si="24"/>
        <v>Domestic</v>
      </c>
      <c r="K799" t="str">
        <f t="shared" si="25"/>
        <v>OnTime</v>
      </c>
    </row>
    <row r="800" spans="1:11" x14ac:dyDescent="0.35">
      <c r="A800">
        <v>10869</v>
      </c>
      <c r="B800">
        <v>9</v>
      </c>
      <c r="C800" t="s">
        <v>490</v>
      </c>
      <c r="D800" t="s">
        <v>475</v>
      </c>
      <c r="E800" t="s">
        <v>171</v>
      </c>
      <c r="F800" t="s">
        <v>75</v>
      </c>
      <c r="G800" t="s">
        <v>27</v>
      </c>
      <c r="H800" s="5">
        <v>50</v>
      </c>
      <c r="I800" s="5">
        <v>5</v>
      </c>
      <c r="J800" t="str">
        <f t="shared" si="24"/>
        <v>International</v>
      </c>
      <c r="K800" t="str">
        <f t="shared" si="25"/>
        <v>OnTime</v>
      </c>
    </row>
    <row r="801" spans="1:11" x14ac:dyDescent="0.35">
      <c r="A801">
        <v>10871</v>
      </c>
      <c r="B801">
        <v>3</v>
      </c>
      <c r="C801" t="s">
        <v>484</v>
      </c>
      <c r="D801" t="s">
        <v>19</v>
      </c>
      <c r="E801" t="s">
        <v>133</v>
      </c>
      <c r="F801" t="s">
        <v>114</v>
      </c>
      <c r="G801" t="s">
        <v>39</v>
      </c>
      <c r="H801" s="5">
        <v>50</v>
      </c>
      <c r="I801" s="5">
        <v>5</v>
      </c>
      <c r="J801" t="str">
        <f t="shared" si="24"/>
        <v>International</v>
      </c>
      <c r="K801" t="str">
        <f t="shared" si="25"/>
        <v>OnTime</v>
      </c>
    </row>
    <row r="802" spans="1:11" x14ac:dyDescent="0.35">
      <c r="A802">
        <v>10871</v>
      </c>
      <c r="B802">
        <v>7</v>
      </c>
      <c r="C802" t="s">
        <v>489</v>
      </c>
      <c r="D802" t="s">
        <v>473</v>
      </c>
      <c r="E802" t="s">
        <v>133</v>
      </c>
      <c r="F802" t="s">
        <v>22</v>
      </c>
      <c r="G802" t="s">
        <v>21</v>
      </c>
      <c r="H802" s="5">
        <v>16</v>
      </c>
      <c r="I802" s="5">
        <v>5</v>
      </c>
      <c r="J802" t="str">
        <f t="shared" si="24"/>
        <v>International</v>
      </c>
      <c r="K802" t="str">
        <f t="shared" si="25"/>
        <v>OnTime</v>
      </c>
    </row>
    <row r="803" spans="1:11" x14ac:dyDescent="0.35">
      <c r="A803">
        <v>10871</v>
      </c>
      <c r="B803">
        <v>7</v>
      </c>
      <c r="C803" t="s">
        <v>489</v>
      </c>
      <c r="D803" t="s">
        <v>473</v>
      </c>
      <c r="E803" t="s">
        <v>133</v>
      </c>
      <c r="F803" t="s">
        <v>46</v>
      </c>
      <c r="G803" t="s">
        <v>31</v>
      </c>
      <c r="H803" s="5">
        <v>12</v>
      </c>
      <c r="I803" s="5">
        <v>5</v>
      </c>
      <c r="J803" t="str">
        <f t="shared" si="24"/>
        <v>International</v>
      </c>
      <c r="K803" t="str">
        <f t="shared" si="25"/>
        <v>OnTime</v>
      </c>
    </row>
    <row r="804" spans="1:11" x14ac:dyDescent="0.35">
      <c r="A804">
        <v>10872</v>
      </c>
      <c r="B804">
        <v>2</v>
      </c>
      <c r="C804" t="s">
        <v>487</v>
      </c>
      <c r="D804" t="s">
        <v>19</v>
      </c>
      <c r="E804" t="s">
        <v>216</v>
      </c>
      <c r="F804" t="s">
        <v>88</v>
      </c>
      <c r="G804" t="s">
        <v>39</v>
      </c>
      <c r="H804" s="5">
        <v>21</v>
      </c>
      <c r="I804" s="5">
        <v>4</v>
      </c>
      <c r="J804" t="str">
        <f t="shared" si="24"/>
        <v>International</v>
      </c>
      <c r="K804" t="str">
        <f t="shared" si="25"/>
        <v>OnTime</v>
      </c>
    </row>
    <row r="805" spans="1:11" x14ac:dyDescent="0.35">
      <c r="A805">
        <v>10872</v>
      </c>
      <c r="B805">
        <v>12</v>
      </c>
      <c r="C805" t="s">
        <v>491</v>
      </c>
      <c r="D805" t="s">
        <v>104</v>
      </c>
      <c r="E805" t="s">
        <v>216</v>
      </c>
      <c r="F805" t="s">
        <v>53</v>
      </c>
      <c r="G805" t="s">
        <v>27</v>
      </c>
      <c r="H805" s="5">
        <v>15</v>
      </c>
      <c r="I805" s="5">
        <v>4</v>
      </c>
      <c r="J805" t="str">
        <f t="shared" si="24"/>
        <v>International</v>
      </c>
      <c r="K805" t="str">
        <f t="shared" si="25"/>
        <v>OnTime</v>
      </c>
    </row>
    <row r="806" spans="1:11" x14ac:dyDescent="0.35">
      <c r="A806">
        <v>10873</v>
      </c>
      <c r="B806">
        <v>8</v>
      </c>
      <c r="C806" t="s">
        <v>493</v>
      </c>
      <c r="D806" t="s">
        <v>171</v>
      </c>
      <c r="E806" t="s">
        <v>141</v>
      </c>
      <c r="F806" t="s">
        <v>90</v>
      </c>
      <c r="G806" t="s">
        <v>31</v>
      </c>
      <c r="H806" s="5">
        <v>20</v>
      </c>
      <c r="I806" s="5">
        <v>3</v>
      </c>
      <c r="J806" t="str">
        <f t="shared" si="24"/>
        <v>International</v>
      </c>
      <c r="K806" t="str">
        <f t="shared" si="25"/>
        <v>OnTime</v>
      </c>
    </row>
    <row r="807" spans="1:11" x14ac:dyDescent="0.35">
      <c r="A807">
        <v>10873</v>
      </c>
      <c r="B807">
        <v>12</v>
      </c>
      <c r="C807" t="s">
        <v>491</v>
      </c>
      <c r="D807" t="s">
        <v>104</v>
      </c>
      <c r="E807" t="s">
        <v>141</v>
      </c>
      <c r="F807" t="s">
        <v>70</v>
      </c>
      <c r="G807" t="s">
        <v>59</v>
      </c>
      <c r="H807" s="5">
        <v>3</v>
      </c>
      <c r="I807" s="5">
        <v>3</v>
      </c>
      <c r="J807" t="str">
        <f t="shared" si="24"/>
        <v>International</v>
      </c>
      <c r="K807" t="str">
        <f t="shared" si="25"/>
        <v>OnTime</v>
      </c>
    </row>
    <row r="808" spans="1:11" x14ac:dyDescent="0.35">
      <c r="A808">
        <v>10874</v>
      </c>
      <c r="B808">
        <v>4</v>
      </c>
      <c r="C808" t="s">
        <v>494</v>
      </c>
      <c r="D808" t="s">
        <v>474</v>
      </c>
      <c r="E808" t="s">
        <v>216</v>
      </c>
      <c r="F808" t="s">
        <v>35</v>
      </c>
      <c r="G808" t="s">
        <v>36</v>
      </c>
      <c r="H808" s="5">
        <v>10</v>
      </c>
      <c r="I808" s="5">
        <v>5</v>
      </c>
      <c r="J808" t="str">
        <f t="shared" si="24"/>
        <v>International</v>
      </c>
      <c r="K808" t="str">
        <f t="shared" si="25"/>
        <v>OnTime</v>
      </c>
    </row>
    <row r="809" spans="1:11" x14ac:dyDescent="0.35">
      <c r="A809">
        <v>10875</v>
      </c>
      <c r="B809">
        <v>8</v>
      </c>
      <c r="C809" t="s">
        <v>493</v>
      </c>
      <c r="D809" t="s">
        <v>171</v>
      </c>
      <c r="E809" t="s">
        <v>118</v>
      </c>
      <c r="F809" t="s">
        <v>71</v>
      </c>
      <c r="G809" t="s">
        <v>31</v>
      </c>
      <c r="H809" s="5">
        <v>25</v>
      </c>
      <c r="I809" s="5">
        <v>25</v>
      </c>
      <c r="J809" t="str">
        <f t="shared" si="24"/>
        <v>International</v>
      </c>
      <c r="K809" t="str">
        <f t="shared" si="25"/>
        <v>Late</v>
      </c>
    </row>
    <row r="810" spans="1:11" x14ac:dyDescent="0.35">
      <c r="A810">
        <v>10876</v>
      </c>
      <c r="B810">
        <v>12</v>
      </c>
      <c r="C810" t="s">
        <v>491</v>
      </c>
      <c r="D810" t="s">
        <v>104</v>
      </c>
      <c r="E810" t="s">
        <v>133</v>
      </c>
      <c r="F810" t="s">
        <v>53</v>
      </c>
      <c r="G810" t="s">
        <v>27</v>
      </c>
      <c r="H810" s="5">
        <v>20</v>
      </c>
      <c r="I810" s="5">
        <v>3</v>
      </c>
      <c r="J810" t="str">
        <f t="shared" si="24"/>
        <v>International</v>
      </c>
      <c r="K810" t="str">
        <f t="shared" si="25"/>
        <v>OnTime</v>
      </c>
    </row>
    <row r="811" spans="1:11" x14ac:dyDescent="0.35">
      <c r="A811">
        <v>10877</v>
      </c>
      <c r="B811">
        <v>7</v>
      </c>
      <c r="C811" t="s">
        <v>489</v>
      </c>
      <c r="D811" t="s">
        <v>473</v>
      </c>
      <c r="E811" t="s">
        <v>161</v>
      </c>
      <c r="F811" t="s">
        <v>97</v>
      </c>
      <c r="G811" t="s">
        <v>36</v>
      </c>
      <c r="H811" s="5">
        <v>25</v>
      </c>
      <c r="I811" s="5">
        <v>10</v>
      </c>
      <c r="J811" t="str">
        <f t="shared" si="24"/>
        <v>International</v>
      </c>
      <c r="K811" t="str">
        <f t="shared" si="25"/>
        <v>Late</v>
      </c>
    </row>
    <row r="812" spans="1:11" x14ac:dyDescent="0.35">
      <c r="A812">
        <v>10877</v>
      </c>
      <c r="B812">
        <v>7</v>
      </c>
      <c r="C812" t="s">
        <v>489</v>
      </c>
      <c r="D812" t="s">
        <v>473</v>
      </c>
      <c r="E812" t="s">
        <v>161</v>
      </c>
      <c r="F812" t="s">
        <v>46</v>
      </c>
      <c r="G812" t="s">
        <v>31</v>
      </c>
      <c r="H812" s="5">
        <v>30</v>
      </c>
      <c r="I812" s="5">
        <v>10</v>
      </c>
      <c r="J812" t="str">
        <f t="shared" si="24"/>
        <v>International</v>
      </c>
      <c r="K812" t="str">
        <f t="shared" si="25"/>
        <v>Late</v>
      </c>
    </row>
    <row r="813" spans="1:11" x14ac:dyDescent="0.35">
      <c r="A813">
        <v>10878</v>
      </c>
      <c r="B813">
        <v>8</v>
      </c>
      <c r="C813" t="s">
        <v>493</v>
      </c>
      <c r="D813" t="s">
        <v>171</v>
      </c>
      <c r="E813" t="s">
        <v>104</v>
      </c>
      <c r="F813" t="s">
        <v>86</v>
      </c>
      <c r="G813" t="s">
        <v>31</v>
      </c>
      <c r="H813" s="5">
        <v>20</v>
      </c>
      <c r="I813" s="5">
        <v>2</v>
      </c>
      <c r="J813" t="str">
        <f t="shared" si="24"/>
        <v>International</v>
      </c>
      <c r="K813" t="str">
        <f t="shared" si="25"/>
        <v>OnTime</v>
      </c>
    </row>
    <row r="814" spans="1:11" x14ac:dyDescent="0.35">
      <c r="A814">
        <v>10879</v>
      </c>
      <c r="B814">
        <v>2</v>
      </c>
      <c r="C814" t="s">
        <v>487</v>
      </c>
      <c r="D814" t="s">
        <v>19</v>
      </c>
      <c r="E814" t="s">
        <v>141</v>
      </c>
      <c r="F814" t="s">
        <v>88</v>
      </c>
      <c r="G814" t="s">
        <v>39</v>
      </c>
      <c r="H814" s="5">
        <v>10</v>
      </c>
      <c r="I814" s="5">
        <v>2</v>
      </c>
      <c r="J814" t="str">
        <f t="shared" si="24"/>
        <v>International</v>
      </c>
      <c r="K814" t="str">
        <f t="shared" si="25"/>
        <v>OnTime</v>
      </c>
    </row>
    <row r="815" spans="1:11" x14ac:dyDescent="0.35">
      <c r="A815">
        <v>10880</v>
      </c>
      <c r="B815">
        <v>7</v>
      </c>
      <c r="C815" t="s">
        <v>489</v>
      </c>
      <c r="D815" t="s">
        <v>473</v>
      </c>
      <c r="E815" t="s">
        <v>118</v>
      </c>
      <c r="F815" t="s">
        <v>96</v>
      </c>
      <c r="G815" t="s">
        <v>34</v>
      </c>
      <c r="H815" s="5">
        <v>50</v>
      </c>
      <c r="I815" s="5">
        <v>8</v>
      </c>
      <c r="J815" t="str">
        <f t="shared" si="24"/>
        <v>International</v>
      </c>
      <c r="K815" t="str">
        <f t="shared" si="25"/>
        <v>OnTime</v>
      </c>
    </row>
    <row r="816" spans="1:11" x14ac:dyDescent="0.35">
      <c r="A816">
        <v>10880</v>
      </c>
      <c r="B816">
        <v>9</v>
      </c>
      <c r="C816" t="s">
        <v>490</v>
      </c>
      <c r="D816" t="s">
        <v>475</v>
      </c>
      <c r="E816" t="s">
        <v>118</v>
      </c>
      <c r="F816" t="s">
        <v>75</v>
      </c>
      <c r="G816" t="s">
        <v>27</v>
      </c>
      <c r="H816" s="5">
        <v>30</v>
      </c>
      <c r="I816" s="5">
        <v>8</v>
      </c>
      <c r="J816" t="str">
        <f t="shared" si="24"/>
        <v>International</v>
      </c>
      <c r="K816" t="str">
        <f t="shared" si="25"/>
        <v>OnTime</v>
      </c>
    </row>
    <row r="817" spans="1:11" x14ac:dyDescent="0.35">
      <c r="A817">
        <v>10883</v>
      </c>
      <c r="B817">
        <v>10</v>
      </c>
      <c r="C817" t="s">
        <v>492</v>
      </c>
      <c r="D817" t="s">
        <v>161</v>
      </c>
      <c r="E817" t="s">
        <v>19</v>
      </c>
      <c r="F817" t="s">
        <v>77</v>
      </c>
      <c r="G817" t="s">
        <v>34</v>
      </c>
      <c r="H817" s="5">
        <v>8</v>
      </c>
      <c r="I817" s="5">
        <v>8</v>
      </c>
      <c r="J817" t="str">
        <f t="shared" si="24"/>
        <v>International</v>
      </c>
      <c r="K817" t="str">
        <f t="shared" si="25"/>
        <v>OnTime</v>
      </c>
    </row>
    <row r="818" spans="1:11" x14ac:dyDescent="0.35">
      <c r="A818">
        <v>10884</v>
      </c>
      <c r="B818">
        <v>2</v>
      </c>
      <c r="C818" t="s">
        <v>487</v>
      </c>
      <c r="D818" t="s">
        <v>19</v>
      </c>
      <c r="E818" t="s">
        <v>19</v>
      </c>
      <c r="F818" t="s">
        <v>88</v>
      </c>
      <c r="G818" t="s">
        <v>39</v>
      </c>
      <c r="H818" s="5">
        <v>12</v>
      </c>
      <c r="I818" s="5">
        <v>1</v>
      </c>
      <c r="J818" t="str">
        <f t="shared" si="24"/>
        <v>Domestic</v>
      </c>
      <c r="K818" t="str">
        <f t="shared" si="25"/>
        <v>OnTime</v>
      </c>
    </row>
    <row r="819" spans="1:11" x14ac:dyDescent="0.35">
      <c r="A819">
        <v>10884</v>
      </c>
      <c r="B819">
        <v>8</v>
      </c>
      <c r="C819" t="s">
        <v>493</v>
      </c>
      <c r="D819" t="s">
        <v>171</v>
      </c>
      <c r="E819" t="s">
        <v>19</v>
      </c>
      <c r="F819" t="s">
        <v>90</v>
      </c>
      <c r="G819" t="s">
        <v>31</v>
      </c>
      <c r="H819" s="5">
        <v>40</v>
      </c>
      <c r="I819" s="5">
        <v>1</v>
      </c>
      <c r="J819" t="str">
        <f t="shared" si="24"/>
        <v>International</v>
      </c>
      <c r="K819" t="str">
        <f t="shared" si="25"/>
        <v>OnTime</v>
      </c>
    </row>
    <row r="820" spans="1:11" x14ac:dyDescent="0.35">
      <c r="A820">
        <v>10885</v>
      </c>
      <c r="B820">
        <v>1</v>
      </c>
      <c r="C820" t="s">
        <v>482</v>
      </c>
      <c r="D820" t="s">
        <v>171</v>
      </c>
      <c r="E820" t="s">
        <v>185</v>
      </c>
      <c r="F820" t="s">
        <v>33</v>
      </c>
      <c r="G820" t="s">
        <v>34</v>
      </c>
      <c r="H820" s="5">
        <v>20</v>
      </c>
      <c r="I820" s="5">
        <v>6</v>
      </c>
      <c r="J820" t="str">
        <f t="shared" si="24"/>
        <v>International</v>
      </c>
      <c r="K820" t="str">
        <f t="shared" si="25"/>
        <v>OnTime</v>
      </c>
    </row>
    <row r="821" spans="1:11" x14ac:dyDescent="0.35">
      <c r="A821">
        <v>10885</v>
      </c>
      <c r="B821">
        <v>7</v>
      </c>
      <c r="C821" t="s">
        <v>489</v>
      </c>
      <c r="D821" t="s">
        <v>473</v>
      </c>
      <c r="E821" t="s">
        <v>185</v>
      </c>
      <c r="F821" t="s">
        <v>96</v>
      </c>
      <c r="G821" t="s">
        <v>34</v>
      </c>
      <c r="H821" s="5">
        <v>30</v>
      </c>
      <c r="I821" s="5">
        <v>6</v>
      </c>
      <c r="J821" t="str">
        <f t="shared" si="24"/>
        <v>International</v>
      </c>
      <c r="K821" t="str">
        <f t="shared" si="25"/>
        <v>OnTime</v>
      </c>
    </row>
    <row r="822" spans="1:11" x14ac:dyDescent="0.35">
      <c r="A822">
        <v>10885</v>
      </c>
      <c r="B822">
        <v>10</v>
      </c>
      <c r="C822" t="s">
        <v>492</v>
      </c>
      <c r="D822" t="s">
        <v>161</v>
      </c>
      <c r="E822" t="s">
        <v>185</v>
      </c>
      <c r="F822" t="s">
        <v>77</v>
      </c>
      <c r="G822" t="s">
        <v>34</v>
      </c>
      <c r="H822" s="5">
        <v>12</v>
      </c>
      <c r="I822" s="5">
        <v>6</v>
      </c>
      <c r="J822" t="str">
        <f t="shared" si="24"/>
        <v>International</v>
      </c>
      <c r="K822" t="str">
        <f t="shared" si="25"/>
        <v>OnTime</v>
      </c>
    </row>
    <row r="823" spans="1:11" x14ac:dyDescent="0.35">
      <c r="A823">
        <v>10885</v>
      </c>
      <c r="B823">
        <v>12</v>
      </c>
      <c r="C823" t="s">
        <v>491</v>
      </c>
      <c r="D823" t="s">
        <v>104</v>
      </c>
      <c r="E823" t="s">
        <v>185</v>
      </c>
      <c r="F823" t="s">
        <v>107</v>
      </c>
      <c r="G823" t="s">
        <v>39</v>
      </c>
      <c r="H823" s="5">
        <v>25</v>
      </c>
      <c r="I823" s="5">
        <v>6</v>
      </c>
      <c r="J823" t="str">
        <f t="shared" si="24"/>
        <v>International</v>
      </c>
      <c r="K823" t="str">
        <f t="shared" si="25"/>
        <v>OnTime</v>
      </c>
    </row>
    <row r="824" spans="1:11" x14ac:dyDescent="0.35">
      <c r="A824">
        <v>10886</v>
      </c>
      <c r="B824">
        <v>4</v>
      </c>
      <c r="C824" t="s">
        <v>494</v>
      </c>
      <c r="D824" t="s">
        <v>474</v>
      </c>
      <c r="E824" t="s">
        <v>161</v>
      </c>
      <c r="F824" t="s">
        <v>35</v>
      </c>
      <c r="G824" t="s">
        <v>36</v>
      </c>
      <c r="H824" s="5">
        <v>70</v>
      </c>
      <c r="I824" s="5">
        <v>17</v>
      </c>
      <c r="J824" t="str">
        <f t="shared" si="24"/>
        <v>International</v>
      </c>
      <c r="K824" t="str">
        <f t="shared" si="25"/>
        <v>Late</v>
      </c>
    </row>
    <row r="825" spans="1:11" x14ac:dyDescent="0.35">
      <c r="A825">
        <v>10886</v>
      </c>
      <c r="B825">
        <v>12</v>
      </c>
      <c r="C825" t="s">
        <v>491</v>
      </c>
      <c r="D825" t="s">
        <v>104</v>
      </c>
      <c r="E825" t="s">
        <v>161</v>
      </c>
      <c r="F825" t="s">
        <v>107</v>
      </c>
      <c r="G825" t="s">
        <v>39</v>
      </c>
      <c r="H825" s="5">
        <v>40</v>
      </c>
      <c r="I825" s="5">
        <v>17</v>
      </c>
      <c r="J825" t="str">
        <f t="shared" si="24"/>
        <v>International</v>
      </c>
      <c r="K825" t="str">
        <f t="shared" si="25"/>
        <v>Late</v>
      </c>
    </row>
    <row r="826" spans="1:11" x14ac:dyDescent="0.35">
      <c r="A826">
        <v>10887</v>
      </c>
      <c r="B826">
        <v>11</v>
      </c>
      <c r="C826" t="s">
        <v>485</v>
      </c>
      <c r="D826" t="s">
        <v>104</v>
      </c>
      <c r="E826" t="s">
        <v>216</v>
      </c>
      <c r="F826" t="s">
        <v>80</v>
      </c>
      <c r="G826" t="s">
        <v>31</v>
      </c>
      <c r="H826" s="5">
        <v>5</v>
      </c>
      <c r="I826" s="5">
        <v>3</v>
      </c>
      <c r="J826" t="str">
        <f t="shared" si="24"/>
        <v>International</v>
      </c>
      <c r="K826" t="str">
        <f t="shared" si="25"/>
        <v>OnTime</v>
      </c>
    </row>
    <row r="827" spans="1:11" x14ac:dyDescent="0.35">
      <c r="A827">
        <v>10888</v>
      </c>
      <c r="B827">
        <v>1</v>
      </c>
      <c r="C827" t="s">
        <v>482</v>
      </c>
      <c r="D827" t="s">
        <v>171</v>
      </c>
      <c r="E827" t="s">
        <v>216</v>
      </c>
      <c r="F827" t="s">
        <v>33</v>
      </c>
      <c r="G827" t="s">
        <v>34</v>
      </c>
      <c r="H827" s="5">
        <v>20</v>
      </c>
      <c r="I827" s="5">
        <v>7</v>
      </c>
      <c r="J827" t="str">
        <f t="shared" si="24"/>
        <v>International</v>
      </c>
      <c r="K827" t="str">
        <f t="shared" si="25"/>
        <v>OnTime</v>
      </c>
    </row>
    <row r="828" spans="1:11" x14ac:dyDescent="0.35">
      <c r="A828">
        <v>10888</v>
      </c>
      <c r="B828">
        <v>8</v>
      </c>
      <c r="C828" t="s">
        <v>493</v>
      </c>
      <c r="D828" t="s">
        <v>171</v>
      </c>
      <c r="E828" t="s">
        <v>216</v>
      </c>
      <c r="F828" t="s">
        <v>37</v>
      </c>
      <c r="G828" t="s">
        <v>31</v>
      </c>
      <c r="H828" s="5">
        <v>18</v>
      </c>
      <c r="I828" s="5">
        <v>7</v>
      </c>
      <c r="J828" t="str">
        <f t="shared" si="24"/>
        <v>International</v>
      </c>
      <c r="K828" t="str">
        <f t="shared" si="25"/>
        <v>OnTime</v>
      </c>
    </row>
    <row r="829" spans="1:11" x14ac:dyDescent="0.35">
      <c r="A829">
        <v>10889</v>
      </c>
      <c r="B829">
        <v>5</v>
      </c>
      <c r="C829" t="s">
        <v>481</v>
      </c>
      <c r="D829" t="s">
        <v>216</v>
      </c>
      <c r="E829" t="s">
        <v>19</v>
      </c>
      <c r="F829" t="s">
        <v>92</v>
      </c>
      <c r="G829" t="s">
        <v>24</v>
      </c>
      <c r="H829" s="5">
        <v>40</v>
      </c>
      <c r="I829" s="5">
        <v>7</v>
      </c>
      <c r="J829" t="str">
        <f t="shared" si="24"/>
        <v>International</v>
      </c>
      <c r="K829" t="str">
        <f t="shared" si="25"/>
        <v>OnTime</v>
      </c>
    </row>
    <row r="830" spans="1:11" x14ac:dyDescent="0.35">
      <c r="A830">
        <v>10890</v>
      </c>
      <c r="B830">
        <v>7</v>
      </c>
      <c r="C830" t="s">
        <v>489</v>
      </c>
      <c r="D830" t="s">
        <v>473</v>
      </c>
      <c r="E830" t="s">
        <v>133</v>
      </c>
      <c r="F830" t="s">
        <v>22</v>
      </c>
      <c r="G830" t="s">
        <v>21</v>
      </c>
      <c r="H830" s="5">
        <v>15</v>
      </c>
      <c r="I830" s="5">
        <v>2</v>
      </c>
      <c r="J830" t="str">
        <f t="shared" si="24"/>
        <v>International</v>
      </c>
      <c r="K830" t="str">
        <f t="shared" si="25"/>
        <v>OnTime</v>
      </c>
    </row>
    <row r="831" spans="1:11" x14ac:dyDescent="0.35">
      <c r="A831">
        <v>10891</v>
      </c>
      <c r="B831">
        <v>13</v>
      </c>
      <c r="C831" t="s">
        <v>488</v>
      </c>
      <c r="D831" t="s">
        <v>104</v>
      </c>
      <c r="E831" t="s">
        <v>104</v>
      </c>
      <c r="F831" t="s">
        <v>91</v>
      </c>
      <c r="G831" t="s">
        <v>36</v>
      </c>
      <c r="H831" s="5">
        <v>15</v>
      </c>
      <c r="I831" s="5">
        <v>2</v>
      </c>
      <c r="J831" t="str">
        <f t="shared" si="24"/>
        <v>Domestic</v>
      </c>
      <c r="K831" t="str">
        <f t="shared" si="25"/>
        <v>OnTime</v>
      </c>
    </row>
    <row r="832" spans="1:11" x14ac:dyDescent="0.35">
      <c r="A832">
        <v>10893</v>
      </c>
      <c r="B832">
        <v>3</v>
      </c>
      <c r="C832" t="s">
        <v>484</v>
      </c>
      <c r="D832" t="s">
        <v>19</v>
      </c>
      <c r="E832" t="s">
        <v>104</v>
      </c>
      <c r="F832" t="s">
        <v>106</v>
      </c>
      <c r="G832" t="s">
        <v>39</v>
      </c>
      <c r="H832" s="5">
        <v>30</v>
      </c>
      <c r="I832" s="5">
        <v>2</v>
      </c>
      <c r="J832" t="str">
        <f t="shared" si="24"/>
        <v>International</v>
      </c>
      <c r="K832" t="str">
        <f t="shared" si="25"/>
        <v>OnTime</v>
      </c>
    </row>
    <row r="833" spans="1:11" x14ac:dyDescent="0.35">
      <c r="A833">
        <v>10893</v>
      </c>
      <c r="B833">
        <v>10</v>
      </c>
      <c r="C833" t="s">
        <v>492</v>
      </c>
      <c r="D833" t="s">
        <v>161</v>
      </c>
      <c r="E833" t="s">
        <v>104</v>
      </c>
      <c r="F833" t="s">
        <v>77</v>
      </c>
      <c r="G833" t="s">
        <v>34</v>
      </c>
      <c r="H833" s="5">
        <v>10</v>
      </c>
      <c r="I833" s="5">
        <v>2</v>
      </c>
      <c r="J833" t="str">
        <f t="shared" si="24"/>
        <v>International</v>
      </c>
      <c r="K833" t="str">
        <f t="shared" si="25"/>
        <v>OnTime</v>
      </c>
    </row>
    <row r="834" spans="1:11" x14ac:dyDescent="0.35">
      <c r="A834">
        <v>10893</v>
      </c>
      <c r="B834">
        <v>12</v>
      </c>
      <c r="C834" t="s">
        <v>491</v>
      </c>
      <c r="D834" t="s">
        <v>104</v>
      </c>
      <c r="E834" t="s">
        <v>104</v>
      </c>
      <c r="F834" t="s">
        <v>20</v>
      </c>
      <c r="G834" t="s">
        <v>21</v>
      </c>
      <c r="H834" s="5">
        <v>24</v>
      </c>
      <c r="I834" s="5">
        <v>2</v>
      </c>
      <c r="J834" t="str">
        <f t="shared" si="24"/>
        <v>Domestic</v>
      </c>
      <c r="K834" t="str">
        <f t="shared" si="25"/>
        <v>OnTime</v>
      </c>
    </row>
    <row r="835" spans="1:11" x14ac:dyDescent="0.35">
      <c r="A835">
        <v>10893</v>
      </c>
      <c r="B835">
        <v>13</v>
      </c>
      <c r="C835" t="s">
        <v>488</v>
      </c>
      <c r="D835" t="s">
        <v>104</v>
      </c>
      <c r="E835" t="s">
        <v>104</v>
      </c>
      <c r="F835" t="s">
        <v>91</v>
      </c>
      <c r="G835" t="s">
        <v>36</v>
      </c>
      <c r="H835" s="5">
        <v>35</v>
      </c>
      <c r="I835" s="5">
        <v>2</v>
      </c>
      <c r="J835" t="str">
        <f t="shared" si="24"/>
        <v>Domestic</v>
      </c>
      <c r="K835" t="str">
        <f t="shared" si="25"/>
        <v>OnTime</v>
      </c>
    </row>
    <row r="836" spans="1:11" x14ac:dyDescent="0.35">
      <c r="A836">
        <v>10894</v>
      </c>
      <c r="B836">
        <v>6</v>
      </c>
      <c r="C836" t="s">
        <v>486</v>
      </c>
      <c r="D836" t="s">
        <v>474</v>
      </c>
      <c r="E836" t="s">
        <v>19</v>
      </c>
      <c r="F836" t="s">
        <v>56</v>
      </c>
      <c r="G836" t="s">
        <v>36</v>
      </c>
      <c r="H836" s="5">
        <v>28</v>
      </c>
      <c r="I836" s="5">
        <v>2</v>
      </c>
      <c r="J836" t="str">
        <f t="shared" si="24"/>
        <v>International</v>
      </c>
      <c r="K836" t="str">
        <f t="shared" si="25"/>
        <v>OnTime</v>
      </c>
    </row>
    <row r="837" spans="1:11" x14ac:dyDescent="0.35">
      <c r="A837">
        <v>10894</v>
      </c>
      <c r="B837">
        <v>12</v>
      </c>
      <c r="C837" t="s">
        <v>491</v>
      </c>
      <c r="D837" t="s">
        <v>104</v>
      </c>
      <c r="E837" t="s">
        <v>19</v>
      </c>
      <c r="F837" t="s">
        <v>54</v>
      </c>
      <c r="G837" t="s">
        <v>34</v>
      </c>
      <c r="H837" s="5">
        <v>120</v>
      </c>
      <c r="I837" s="5">
        <v>2</v>
      </c>
      <c r="J837" t="str">
        <f t="shared" si="24"/>
        <v>International</v>
      </c>
      <c r="K837" t="str">
        <f t="shared" si="25"/>
        <v>OnTime</v>
      </c>
    </row>
    <row r="838" spans="1:11" x14ac:dyDescent="0.35">
      <c r="A838">
        <v>10895</v>
      </c>
      <c r="B838">
        <v>10</v>
      </c>
      <c r="C838" t="s">
        <v>492</v>
      </c>
      <c r="D838" t="s">
        <v>161</v>
      </c>
      <c r="E838" t="s">
        <v>84</v>
      </c>
      <c r="F838" t="s">
        <v>77</v>
      </c>
      <c r="G838" t="s">
        <v>34</v>
      </c>
      <c r="H838" s="5">
        <v>110</v>
      </c>
      <c r="I838" s="5">
        <v>5</v>
      </c>
      <c r="J838" t="str">
        <f t="shared" si="24"/>
        <v>International</v>
      </c>
      <c r="K838" t="str">
        <f t="shared" si="25"/>
        <v>OnTime</v>
      </c>
    </row>
    <row r="839" spans="1:11" x14ac:dyDescent="0.35">
      <c r="A839">
        <v>10897</v>
      </c>
      <c r="B839">
        <v>12</v>
      </c>
      <c r="C839" t="s">
        <v>491</v>
      </c>
      <c r="D839" t="s">
        <v>104</v>
      </c>
      <c r="E839" t="s">
        <v>113</v>
      </c>
      <c r="F839" t="s">
        <v>20</v>
      </c>
      <c r="G839" t="s">
        <v>21</v>
      </c>
      <c r="H839" s="5">
        <v>80</v>
      </c>
      <c r="I839" s="5">
        <v>6</v>
      </c>
      <c r="J839" t="str">
        <f t="shared" si="24"/>
        <v>International</v>
      </c>
      <c r="K839" t="str">
        <f t="shared" si="25"/>
        <v>OnTime</v>
      </c>
    </row>
    <row r="840" spans="1:11" x14ac:dyDescent="0.35">
      <c r="A840">
        <v>10897</v>
      </c>
      <c r="B840">
        <v>13</v>
      </c>
      <c r="C840" t="s">
        <v>488</v>
      </c>
      <c r="D840" t="s">
        <v>104</v>
      </c>
      <c r="E840" t="s">
        <v>113</v>
      </c>
      <c r="F840" t="s">
        <v>91</v>
      </c>
      <c r="G840" t="s">
        <v>36</v>
      </c>
      <c r="H840" s="5">
        <v>36</v>
      </c>
      <c r="I840" s="5">
        <v>6</v>
      </c>
      <c r="J840" t="str">
        <f t="shared" si="24"/>
        <v>International</v>
      </c>
      <c r="K840" t="str">
        <f t="shared" si="25"/>
        <v>OnTime</v>
      </c>
    </row>
    <row r="841" spans="1:11" x14ac:dyDescent="0.35">
      <c r="A841">
        <v>10898</v>
      </c>
      <c r="B841">
        <v>6</v>
      </c>
      <c r="C841" t="s">
        <v>486</v>
      </c>
      <c r="D841" t="s">
        <v>474</v>
      </c>
      <c r="E841" t="s">
        <v>284</v>
      </c>
      <c r="F841" t="s">
        <v>56</v>
      </c>
      <c r="G841" t="s">
        <v>36</v>
      </c>
      <c r="H841" s="5">
        <v>5</v>
      </c>
      <c r="I841" s="5">
        <v>14</v>
      </c>
      <c r="J841" t="str">
        <f t="shared" si="24"/>
        <v>International</v>
      </c>
      <c r="K841" t="str">
        <f t="shared" si="25"/>
        <v>Late</v>
      </c>
    </row>
    <row r="842" spans="1:11" x14ac:dyDescent="0.35">
      <c r="A842">
        <v>10900</v>
      </c>
      <c r="B842">
        <v>7</v>
      </c>
      <c r="C842" t="s">
        <v>489</v>
      </c>
      <c r="D842" t="s">
        <v>473</v>
      </c>
      <c r="E842" t="s">
        <v>161</v>
      </c>
      <c r="F842" t="s">
        <v>96</v>
      </c>
      <c r="G842" t="s">
        <v>34</v>
      </c>
      <c r="H842" s="5">
        <v>3</v>
      </c>
      <c r="I842" s="5">
        <v>12</v>
      </c>
      <c r="J842" t="str">
        <f t="shared" si="24"/>
        <v>International</v>
      </c>
      <c r="K842" t="str">
        <f t="shared" si="25"/>
        <v>Late</v>
      </c>
    </row>
    <row r="843" spans="1:11" x14ac:dyDescent="0.35">
      <c r="A843">
        <v>10903</v>
      </c>
      <c r="B843">
        <v>2</v>
      </c>
      <c r="C843" t="s">
        <v>487</v>
      </c>
      <c r="D843" t="s">
        <v>19</v>
      </c>
      <c r="E843" t="s">
        <v>161</v>
      </c>
      <c r="F843" t="s">
        <v>88</v>
      </c>
      <c r="G843" t="s">
        <v>39</v>
      </c>
      <c r="H843" s="5">
        <v>21</v>
      </c>
      <c r="I843" s="5">
        <v>8</v>
      </c>
      <c r="J843" t="str">
        <f t="shared" si="24"/>
        <v>International</v>
      </c>
      <c r="K843" t="str">
        <f t="shared" si="25"/>
        <v>OnTime</v>
      </c>
    </row>
    <row r="844" spans="1:11" x14ac:dyDescent="0.35">
      <c r="A844">
        <v>10903</v>
      </c>
      <c r="B844">
        <v>6</v>
      </c>
      <c r="C844" t="s">
        <v>486</v>
      </c>
      <c r="D844" t="s">
        <v>474</v>
      </c>
      <c r="E844" t="s">
        <v>161</v>
      </c>
      <c r="F844" t="s">
        <v>56</v>
      </c>
      <c r="G844" t="s">
        <v>36</v>
      </c>
      <c r="H844" s="5">
        <v>40</v>
      </c>
      <c r="I844" s="5">
        <v>8</v>
      </c>
      <c r="J844" t="str">
        <f t="shared" si="24"/>
        <v>International</v>
      </c>
      <c r="K844" t="str">
        <f t="shared" si="25"/>
        <v>OnTime</v>
      </c>
    </row>
    <row r="845" spans="1:11" x14ac:dyDescent="0.35">
      <c r="A845">
        <v>10903</v>
      </c>
      <c r="B845">
        <v>8</v>
      </c>
      <c r="C845" t="s">
        <v>493</v>
      </c>
      <c r="D845" t="s">
        <v>171</v>
      </c>
      <c r="E845" t="s">
        <v>161</v>
      </c>
      <c r="F845" t="s">
        <v>37</v>
      </c>
      <c r="G845" t="s">
        <v>31</v>
      </c>
      <c r="H845" s="5">
        <v>20</v>
      </c>
      <c r="I845" s="5">
        <v>8</v>
      </c>
      <c r="J845" t="str">
        <f t="shared" si="24"/>
        <v>International</v>
      </c>
      <c r="K845" t="str">
        <f t="shared" si="25"/>
        <v>OnTime</v>
      </c>
    </row>
    <row r="846" spans="1:11" x14ac:dyDescent="0.35">
      <c r="A846">
        <v>10905</v>
      </c>
      <c r="B846">
        <v>1</v>
      </c>
      <c r="C846" t="s">
        <v>482</v>
      </c>
      <c r="D846" t="s">
        <v>171</v>
      </c>
      <c r="E846" t="s">
        <v>161</v>
      </c>
      <c r="F846" t="s">
        <v>43</v>
      </c>
      <c r="G846" t="s">
        <v>34</v>
      </c>
      <c r="H846" s="5">
        <v>20</v>
      </c>
      <c r="I846" s="5">
        <v>10</v>
      </c>
      <c r="J846" t="str">
        <f t="shared" si="24"/>
        <v>International</v>
      </c>
      <c r="K846" t="str">
        <f t="shared" si="25"/>
        <v>Late</v>
      </c>
    </row>
    <row r="847" spans="1:11" x14ac:dyDescent="0.35">
      <c r="A847">
        <v>10907</v>
      </c>
      <c r="B847">
        <v>12</v>
      </c>
      <c r="C847" t="s">
        <v>491</v>
      </c>
      <c r="D847" t="s">
        <v>104</v>
      </c>
      <c r="E847" t="s">
        <v>133</v>
      </c>
      <c r="F847" t="s">
        <v>54</v>
      </c>
      <c r="G847" t="s">
        <v>34</v>
      </c>
      <c r="H847" s="5">
        <v>14</v>
      </c>
      <c r="I847" s="5">
        <v>2</v>
      </c>
      <c r="J847" t="str">
        <f t="shared" si="24"/>
        <v>International</v>
      </c>
      <c r="K847" t="str">
        <f t="shared" si="25"/>
        <v>OnTime</v>
      </c>
    </row>
    <row r="848" spans="1:11" x14ac:dyDescent="0.35">
      <c r="A848">
        <v>10908</v>
      </c>
      <c r="B848">
        <v>3</v>
      </c>
      <c r="C848" t="s">
        <v>484</v>
      </c>
      <c r="D848" t="s">
        <v>19</v>
      </c>
      <c r="E848" t="s">
        <v>181</v>
      </c>
      <c r="F848" t="s">
        <v>58</v>
      </c>
      <c r="G848" t="s">
        <v>59</v>
      </c>
      <c r="H848" s="5">
        <v>20</v>
      </c>
      <c r="I848" s="5">
        <v>8</v>
      </c>
      <c r="J848" t="str">
        <f t="shared" si="24"/>
        <v>International</v>
      </c>
      <c r="K848" t="str">
        <f t="shared" si="25"/>
        <v>OnTime</v>
      </c>
    </row>
    <row r="849" spans="1:11" x14ac:dyDescent="0.35">
      <c r="A849">
        <v>10909</v>
      </c>
      <c r="B849">
        <v>3</v>
      </c>
      <c r="C849" t="s">
        <v>484</v>
      </c>
      <c r="D849" t="s">
        <v>19</v>
      </c>
      <c r="E849" t="s">
        <v>291</v>
      </c>
      <c r="F849" t="s">
        <v>58</v>
      </c>
      <c r="G849" t="s">
        <v>59</v>
      </c>
      <c r="H849" s="5">
        <v>12</v>
      </c>
      <c r="I849" s="5">
        <v>12</v>
      </c>
      <c r="J849" t="str">
        <f t="shared" si="24"/>
        <v>International</v>
      </c>
      <c r="K849" t="str">
        <f t="shared" si="25"/>
        <v>Late</v>
      </c>
    </row>
    <row r="850" spans="1:11" x14ac:dyDescent="0.35">
      <c r="A850">
        <v>10909</v>
      </c>
      <c r="B850">
        <v>7</v>
      </c>
      <c r="C850" t="s">
        <v>489</v>
      </c>
      <c r="D850" t="s">
        <v>473</v>
      </c>
      <c r="E850" t="s">
        <v>291</v>
      </c>
      <c r="F850" t="s">
        <v>46</v>
      </c>
      <c r="G850" t="s">
        <v>31</v>
      </c>
      <c r="H850" s="5">
        <v>15</v>
      </c>
      <c r="I850" s="5">
        <v>12</v>
      </c>
      <c r="J850" t="str">
        <f t="shared" si="24"/>
        <v>International</v>
      </c>
      <c r="K850" t="str">
        <f t="shared" si="25"/>
        <v>Late</v>
      </c>
    </row>
    <row r="851" spans="1:11" x14ac:dyDescent="0.35">
      <c r="A851">
        <v>10910</v>
      </c>
      <c r="B851">
        <v>8</v>
      </c>
      <c r="C851" t="s">
        <v>493</v>
      </c>
      <c r="D851" t="s">
        <v>171</v>
      </c>
      <c r="E851" t="s">
        <v>141</v>
      </c>
      <c r="F851" t="s">
        <v>71</v>
      </c>
      <c r="G851" t="s">
        <v>31</v>
      </c>
      <c r="H851" s="5">
        <v>12</v>
      </c>
      <c r="I851" s="5">
        <v>6</v>
      </c>
      <c r="J851" t="str">
        <f t="shared" si="24"/>
        <v>International</v>
      </c>
      <c r="K851" t="str">
        <f t="shared" si="25"/>
        <v>OnTime</v>
      </c>
    </row>
    <row r="852" spans="1:11" x14ac:dyDescent="0.35">
      <c r="A852">
        <v>10911</v>
      </c>
      <c r="B852">
        <v>1</v>
      </c>
      <c r="C852" t="s">
        <v>482</v>
      </c>
      <c r="D852" t="s">
        <v>171</v>
      </c>
      <c r="E852" t="s">
        <v>216</v>
      </c>
      <c r="F852" t="s">
        <v>43</v>
      </c>
      <c r="G852" t="s">
        <v>34</v>
      </c>
      <c r="H852" s="5">
        <v>10</v>
      </c>
      <c r="I852" s="5">
        <v>7</v>
      </c>
      <c r="J852" t="str">
        <f t="shared" si="24"/>
        <v>International</v>
      </c>
      <c r="K852" t="str">
        <f t="shared" si="25"/>
        <v>OnTime</v>
      </c>
    </row>
    <row r="853" spans="1:11" x14ac:dyDescent="0.35">
      <c r="A853">
        <v>10911</v>
      </c>
      <c r="B853">
        <v>7</v>
      </c>
      <c r="C853" t="s">
        <v>489</v>
      </c>
      <c r="D853" t="s">
        <v>473</v>
      </c>
      <c r="E853" t="s">
        <v>216</v>
      </c>
      <c r="F853" t="s">
        <v>22</v>
      </c>
      <c r="G853" t="s">
        <v>21</v>
      </c>
      <c r="H853" s="5">
        <v>12</v>
      </c>
      <c r="I853" s="5">
        <v>7</v>
      </c>
      <c r="J853" t="str">
        <f t="shared" si="24"/>
        <v>International</v>
      </c>
      <c r="K853" t="str">
        <f t="shared" si="25"/>
        <v>OnTime</v>
      </c>
    </row>
    <row r="854" spans="1:11" x14ac:dyDescent="0.35">
      <c r="A854">
        <v>10912</v>
      </c>
      <c r="B854">
        <v>5</v>
      </c>
      <c r="C854" t="s">
        <v>481</v>
      </c>
      <c r="D854" t="s">
        <v>216</v>
      </c>
      <c r="E854" t="s">
        <v>113</v>
      </c>
      <c r="F854" t="s">
        <v>92</v>
      </c>
      <c r="G854" t="s">
        <v>24</v>
      </c>
      <c r="H854" s="5">
        <v>40</v>
      </c>
      <c r="I854" s="5">
        <v>20</v>
      </c>
      <c r="J854" t="str">
        <f t="shared" si="24"/>
        <v>International</v>
      </c>
      <c r="K854" t="str">
        <f t="shared" si="25"/>
        <v>Late</v>
      </c>
    </row>
    <row r="855" spans="1:11" x14ac:dyDescent="0.35">
      <c r="A855">
        <v>10912</v>
      </c>
      <c r="B855">
        <v>12</v>
      </c>
      <c r="C855" t="s">
        <v>491</v>
      </c>
      <c r="D855" t="s">
        <v>104</v>
      </c>
      <c r="E855" t="s">
        <v>113</v>
      </c>
      <c r="F855" t="s">
        <v>20</v>
      </c>
      <c r="G855" t="s">
        <v>21</v>
      </c>
      <c r="H855" s="5">
        <v>60</v>
      </c>
      <c r="I855" s="5">
        <v>20</v>
      </c>
      <c r="J855" t="str">
        <f t="shared" si="24"/>
        <v>International</v>
      </c>
      <c r="K855" t="str">
        <f t="shared" si="25"/>
        <v>Late</v>
      </c>
    </row>
    <row r="856" spans="1:11" x14ac:dyDescent="0.35">
      <c r="A856">
        <v>10913</v>
      </c>
      <c r="B856">
        <v>2</v>
      </c>
      <c r="C856" t="s">
        <v>487</v>
      </c>
      <c r="D856" t="s">
        <v>19</v>
      </c>
      <c r="E856" t="s">
        <v>161</v>
      </c>
      <c r="F856" t="s">
        <v>109</v>
      </c>
      <c r="G856" t="s">
        <v>39</v>
      </c>
      <c r="H856" s="5">
        <v>30</v>
      </c>
      <c r="I856" s="5">
        <v>6</v>
      </c>
      <c r="J856" t="str">
        <f t="shared" si="24"/>
        <v>International</v>
      </c>
      <c r="K856" t="str">
        <f t="shared" si="25"/>
        <v>OnTime</v>
      </c>
    </row>
    <row r="857" spans="1:11" x14ac:dyDescent="0.35">
      <c r="A857">
        <v>10915</v>
      </c>
      <c r="B857">
        <v>7</v>
      </c>
      <c r="C857" t="s">
        <v>489</v>
      </c>
      <c r="D857" t="s">
        <v>473</v>
      </c>
      <c r="E857" t="s">
        <v>225</v>
      </c>
      <c r="F857" t="s">
        <v>22</v>
      </c>
      <c r="G857" t="s">
        <v>21</v>
      </c>
      <c r="H857" s="5">
        <v>10</v>
      </c>
      <c r="I857" s="5">
        <v>3</v>
      </c>
      <c r="J857" t="str">
        <f t="shared" si="24"/>
        <v>International</v>
      </c>
      <c r="K857" t="str">
        <f t="shared" si="25"/>
        <v>OnTime</v>
      </c>
    </row>
    <row r="858" spans="1:11" x14ac:dyDescent="0.35">
      <c r="A858">
        <v>10916</v>
      </c>
      <c r="B858">
        <v>7</v>
      </c>
      <c r="C858" t="s">
        <v>489</v>
      </c>
      <c r="D858" t="s">
        <v>473</v>
      </c>
      <c r="E858" t="s">
        <v>284</v>
      </c>
      <c r="F858" t="s">
        <v>46</v>
      </c>
      <c r="G858" t="s">
        <v>31</v>
      </c>
      <c r="H858" s="5">
        <v>6</v>
      </c>
      <c r="I858" s="5">
        <v>10</v>
      </c>
      <c r="J858" t="str">
        <f t="shared" si="24"/>
        <v>International</v>
      </c>
      <c r="K858" t="str">
        <f t="shared" si="25"/>
        <v>Late</v>
      </c>
    </row>
    <row r="859" spans="1:11" x14ac:dyDescent="0.35">
      <c r="A859">
        <v>10917</v>
      </c>
      <c r="B859">
        <v>13</v>
      </c>
      <c r="C859" t="s">
        <v>488</v>
      </c>
      <c r="D859" t="s">
        <v>104</v>
      </c>
      <c r="E859" t="s">
        <v>216</v>
      </c>
      <c r="F859" t="s">
        <v>91</v>
      </c>
      <c r="G859" t="s">
        <v>36</v>
      </c>
      <c r="H859" s="5">
        <v>1</v>
      </c>
      <c r="I859" s="5">
        <v>9</v>
      </c>
      <c r="J859" t="str">
        <f t="shared" si="24"/>
        <v>International</v>
      </c>
      <c r="K859" t="str">
        <f t="shared" si="25"/>
        <v>Late</v>
      </c>
    </row>
    <row r="860" spans="1:11" x14ac:dyDescent="0.35">
      <c r="A860">
        <v>10918</v>
      </c>
      <c r="B860">
        <v>1</v>
      </c>
      <c r="C860" t="s">
        <v>482</v>
      </c>
      <c r="D860" t="s">
        <v>171</v>
      </c>
      <c r="E860" t="s">
        <v>148</v>
      </c>
      <c r="F860" t="s">
        <v>43</v>
      </c>
      <c r="G860" t="s">
        <v>34</v>
      </c>
      <c r="H860" s="5">
        <v>60</v>
      </c>
      <c r="I860" s="5">
        <v>9</v>
      </c>
      <c r="J860" t="str">
        <f t="shared" si="24"/>
        <v>International</v>
      </c>
      <c r="K860" t="str">
        <f t="shared" si="25"/>
        <v>Late</v>
      </c>
    </row>
    <row r="861" spans="1:11" x14ac:dyDescent="0.35">
      <c r="A861">
        <v>10919</v>
      </c>
      <c r="B861">
        <v>7</v>
      </c>
      <c r="C861" t="s">
        <v>489</v>
      </c>
      <c r="D861" t="s">
        <v>473</v>
      </c>
      <c r="E861" t="s">
        <v>126</v>
      </c>
      <c r="F861" t="s">
        <v>46</v>
      </c>
      <c r="G861" t="s">
        <v>31</v>
      </c>
      <c r="H861" s="5">
        <v>24</v>
      </c>
      <c r="I861" s="5">
        <v>2</v>
      </c>
      <c r="J861" t="str">
        <f t="shared" ref="J861:J924" si="26">IF(D861=E861, "Domestic", "International")</f>
        <v>International</v>
      </c>
      <c r="K861" t="str">
        <f t="shared" ref="K861:K924" si="27">IF(J861="Domestic", IF(I861&lt;=5, "OnTime", "Late"), IF(I861&lt;=8, "OnTime", "Late"))</f>
        <v>OnTime</v>
      </c>
    </row>
    <row r="862" spans="1:11" x14ac:dyDescent="0.35">
      <c r="A862">
        <v>10919</v>
      </c>
      <c r="B862">
        <v>11</v>
      </c>
      <c r="C862" t="s">
        <v>485</v>
      </c>
      <c r="D862" t="s">
        <v>104</v>
      </c>
      <c r="E862" t="s">
        <v>126</v>
      </c>
      <c r="F862" t="s">
        <v>80</v>
      </c>
      <c r="G862" t="s">
        <v>31</v>
      </c>
      <c r="H862" s="5">
        <v>24</v>
      </c>
      <c r="I862" s="5">
        <v>2</v>
      </c>
      <c r="J862" t="str">
        <f t="shared" si="26"/>
        <v>International</v>
      </c>
      <c r="K862" t="str">
        <f t="shared" si="27"/>
        <v>OnTime</v>
      </c>
    </row>
    <row r="863" spans="1:11" x14ac:dyDescent="0.35">
      <c r="A863">
        <v>10921</v>
      </c>
      <c r="B863">
        <v>7</v>
      </c>
      <c r="C863" t="s">
        <v>489</v>
      </c>
      <c r="D863" t="s">
        <v>473</v>
      </c>
      <c r="E863" t="s">
        <v>192</v>
      </c>
      <c r="F863" t="s">
        <v>38</v>
      </c>
      <c r="G863" t="s">
        <v>39</v>
      </c>
      <c r="H863" s="5">
        <v>40</v>
      </c>
      <c r="I863" s="5">
        <v>6</v>
      </c>
      <c r="J863" t="str">
        <f t="shared" si="26"/>
        <v>International</v>
      </c>
      <c r="K863" t="str">
        <f t="shared" si="27"/>
        <v>OnTime</v>
      </c>
    </row>
    <row r="864" spans="1:11" x14ac:dyDescent="0.35">
      <c r="A864">
        <v>10922</v>
      </c>
      <c r="B864">
        <v>7</v>
      </c>
      <c r="C864" t="s">
        <v>489</v>
      </c>
      <c r="D864" t="s">
        <v>473</v>
      </c>
      <c r="E864" t="s">
        <v>161</v>
      </c>
      <c r="F864" t="s">
        <v>22</v>
      </c>
      <c r="G864" t="s">
        <v>21</v>
      </c>
      <c r="H864" s="5">
        <v>15</v>
      </c>
      <c r="I864" s="5">
        <v>2</v>
      </c>
      <c r="J864" t="str">
        <f t="shared" si="26"/>
        <v>International</v>
      </c>
      <c r="K864" t="str">
        <f t="shared" si="27"/>
        <v>OnTime</v>
      </c>
    </row>
    <row r="865" spans="1:11" x14ac:dyDescent="0.35">
      <c r="A865">
        <v>10922</v>
      </c>
      <c r="B865">
        <v>10</v>
      </c>
      <c r="C865" t="s">
        <v>492</v>
      </c>
      <c r="D865" t="s">
        <v>161</v>
      </c>
      <c r="E865" t="s">
        <v>161</v>
      </c>
      <c r="F865" t="s">
        <v>77</v>
      </c>
      <c r="G865" t="s">
        <v>34</v>
      </c>
      <c r="H865" s="5">
        <v>35</v>
      </c>
      <c r="I865" s="5">
        <v>2</v>
      </c>
      <c r="J865" t="str">
        <f t="shared" si="26"/>
        <v>Domestic</v>
      </c>
      <c r="K865" t="str">
        <f t="shared" si="27"/>
        <v>OnTime</v>
      </c>
    </row>
    <row r="866" spans="1:11" x14ac:dyDescent="0.35">
      <c r="A866">
        <v>10924</v>
      </c>
      <c r="B866">
        <v>4</v>
      </c>
      <c r="C866" t="s">
        <v>494</v>
      </c>
      <c r="D866" t="s">
        <v>474</v>
      </c>
      <c r="E866" t="s">
        <v>118</v>
      </c>
      <c r="F866" t="s">
        <v>35</v>
      </c>
      <c r="G866" t="s">
        <v>36</v>
      </c>
      <c r="H866" s="5">
        <v>20</v>
      </c>
      <c r="I866" s="5">
        <v>35</v>
      </c>
      <c r="J866" t="str">
        <f t="shared" si="26"/>
        <v>International</v>
      </c>
      <c r="K866" t="str">
        <f t="shared" si="27"/>
        <v>Late</v>
      </c>
    </row>
    <row r="867" spans="1:11" x14ac:dyDescent="0.35">
      <c r="A867">
        <v>10924</v>
      </c>
      <c r="B867">
        <v>12</v>
      </c>
      <c r="C867" t="s">
        <v>491</v>
      </c>
      <c r="D867" t="s">
        <v>104</v>
      </c>
      <c r="E867" t="s">
        <v>118</v>
      </c>
      <c r="F867" t="s">
        <v>70</v>
      </c>
      <c r="G867" t="s">
        <v>59</v>
      </c>
      <c r="H867" s="5">
        <v>30</v>
      </c>
      <c r="I867" s="5">
        <v>35</v>
      </c>
      <c r="J867" t="str">
        <f t="shared" si="26"/>
        <v>International</v>
      </c>
      <c r="K867" t="str">
        <f t="shared" si="27"/>
        <v>Late</v>
      </c>
    </row>
    <row r="868" spans="1:11" x14ac:dyDescent="0.35">
      <c r="A868">
        <v>10924</v>
      </c>
      <c r="B868">
        <v>12</v>
      </c>
      <c r="C868" t="s">
        <v>491</v>
      </c>
      <c r="D868" t="s">
        <v>104</v>
      </c>
      <c r="E868" t="s">
        <v>118</v>
      </c>
      <c r="F868" t="s">
        <v>54</v>
      </c>
      <c r="G868" t="s">
        <v>34</v>
      </c>
      <c r="H868" s="5">
        <v>6</v>
      </c>
      <c r="I868" s="5">
        <v>35</v>
      </c>
      <c r="J868" t="str">
        <f t="shared" si="26"/>
        <v>International</v>
      </c>
      <c r="K868" t="str">
        <f t="shared" si="27"/>
        <v>Late</v>
      </c>
    </row>
    <row r="869" spans="1:11" x14ac:dyDescent="0.35">
      <c r="A869">
        <v>10926</v>
      </c>
      <c r="B869">
        <v>5</v>
      </c>
      <c r="C869" t="s">
        <v>481</v>
      </c>
      <c r="D869" t="s">
        <v>216</v>
      </c>
      <c r="E869" t="s">
        <v>225</v>
      </c>
      <c r="F869" t="s">
        <v>92</v>
      </c>
      <c r="G869" t="s">
        <v>24</v>
      </c>
      <c r="H869" s="5">
        <v>2</v>
      </c>
      <c r="I869" s="5">
        <v>7</v>
      </c>
      <c r="J869" t="str">
        <f t="shared" si="26"/>
        <v>International</v>
      </c>
      <c r="K869" t="str">
        <f t="shared" si="27"/>
        <v>OnTime</v>
      </c>
    </row>
    <row r="870" spans="1:11" x14ac:dyDescent="0.35">
      <c r="A870">
        <v>10926</v>
      </c>
      <c r="B870">
        <v>6</v>
      </c>
      <c r="C870" t="s">
        <v>486</v>
      </c>
      <c r="D870" t="s">
        <v>474</v>
      </c>
      <c r="E870" t="s">
        <v>225</v>
      </c>
      <c r="F870" t="s">
        <v>56</v>
      </c>
      <c r="G870" t="s">
        <v>36</v>
      </c>
      <c r="H870" s="5">
        <v>10</v>
      </c>
      <c r="I870" s="5">
        <v>7</v>
      </c>
      <c r="J870" t="str">
        <f t="shared" si="26"/>
        <v>International</v>
      </c>
      <c r="K870" t="str">
        <f t="shared" si="27"/>
        <v>OnTime</v>
      </c>
    </row>
    <row r="871" spans="1:11" x14ac:dyDescent="0.35">
      <c r="A871">
        <v>10926</v>
      </c>
      <c r="B871">
        <v>8</v>
      </c>
      <c r="C871" t="s">
        <v>493</v>
      </c>
      <c r="D871" t="s">
        <v>171</v>
      </c>
      <c r="E871" t="s">
        <v>225</v>
      </c>
      <c r="F871" t="s">
        <v>71</v>
      </c>
      <c r="G871" t="s">
        <v>31</v>
      </c>
      <c r="H871" s="5">
        <v>7</v>
      </c>
      <c r="I871" s="5">
        <v>7</v>
      </c>
      <c r="J871" t="str">
        <f t="shared" si="26"/>
        <v>International</v>
      </c>
      <c r="K871" t="str">
        <f t="shared" si="27"/>
        <v>OnTime</v>
      </c>
    </row>
    <row r="872" spans="1:11" x14ac:dyDescent="0.35">
      <c r="A872">
        <v>10927</v>
      </c>
      <c r="B872">
        <v>8</v>
      </c>
      <c r="C872" t="s">
        <v>493</v>
      </c>
      <c r="D872" t="s">
        <v>171</v>
      </c>
      <c r="E872" t="s">
        <v>133</v>
      </c>
      <c r="F872" t="s">
        <v>86</v>
      </c>
      <c r="G872" t="s">
        <v>31</v>
      </c>
      <c r="H872" s="5">
        <v>5</v>
      </c>
      <c r="I872" s="5">
        <v>34</v>
      </c>
      <c r="J872" t="str">
        <f t="shared" si="26"/>
        <v>International</v>
      </c>
      <c r="K872" t="str">
        <f t="shared" si="27"/>
        <v>Late</v>
      </c>
    </row>
    <row r="873" spans="1:11" x14ac:dyDescent="0.35">
      <c r="A873">
        <v>10929</v>
      </c>
      <c r="B873">
        <v>8</v>
      </c>
      <c r="C873" t="s">
        <v>493</v>
      </c>
      <c r="D873" t="s">
        <v>171</v>
      </c>
      <c r="E873" t="s">
        <v>104</v>
      </c>
      <c r="F873" t="s">
        <v>90</v>
      </c>
      <c r="G873" t="s">
        <v>31</v>
      </c>
      <c r="H873" s="5">
        <v>60</v>
      </c>
      <c r="I873" s="5">
        <v>7</v>
      </c>
      <c r="J873" t="str">
        <f t="shared" si="26"/>
        <v>International</v>
      </c>
      <c r="K873" t="str">
        <f t="shared" si="27"/>
        <v>OnTime</v>
      </c>
    </row>
    <row r="874" spans="1:11" x14ac:dyDescent="0.35">
      <c r="A874">
        <v>10929</v>
      </c>
      <c r="B874">
        <v>12</v>
      </c>
      <c r="C874" t="s">
        <v>491</v>
      </c>
      <c r="D874" t="s">
        <v>104</v>
      </c>
      <c r="E874" t="s">
        <v>104</v>
      </c>
      <c r="F874" t="s">
        <v>107</v>
      </c>
      <c r="G874" t="s">
        <v>39</v>
      </c>
      <c r="H874" s="5">
        <v>15</v>
      </c>
      <c r="I874" s="5">
        <v>7</v>
      </c>
      <c r="J874" t="str">
        <f t="shared" si="26"/>
        <v>Domestic</v>
      </c>
      <c r="K874" t="str">
        <f t="shared" si="27"/>
        <v>Late</v>
      </c>
    </row>
    <row r="875" spans="1:11" x14ac:dyDescent="0.35">
      <c r="A875">
        <v>10929</v>
      </c>
      <c r="B875">
        <v>12</v>
      </c>
      <c r="C875" t="s">
        <v>491</v>
      </c>
      <c r="D875" t="s">
        <v>104</v>
      </c>
      <c r="E875" t="s">
        <v>104</v>
      </c>
      <c r="F875" t="s">
        <v>54</v>
      </c>
      <c r="G875" t="s">
        <v>34</v>
      </c>
      <c r="H875" s="5">
        <v>49</v>
      </c>
      <c r="I875" s="5">
        <v>7</v>
      </c>
      <c r="J875" t="str">
        <f t="shared" si="26"/>
        <v>Domestic</v>
      </c>
      <c r="K875" t="str">
        <f t="shared" si="27"/>
        <v>Late</v>
      </c>
    </row>
    <row r="876" spans="1:11" x14ac:dyDescent="0.35">
      <c r="A876">
        <v>10930</v>
      </c>
      <c r="B876">
        <v>8</v>
      </c>
      <c r="C876" t="s">
        <v>493</v>
      </c>
      <c r="D876" t="s">
        <v>171</v>
      </c>
      <c r="E876" t="s">
        <v>185</v>
      </c>
      <c r="F876" t="s">
        <v>90</v>
      </c>
      <c r="G876" t="s">
        <v>31</v>
      </c>
      <c r="H876" s="5">
        <v>36</v>
      </c>
      <c r="I876" s="5">
        <v>12</v>
      </c>
      <c r="J876" t="str">
        <f t="shared" si="26"/>
        <v>International</v>
      </c>
      <c r="K876" t="str">
        <f t="shared" si="27"/>
        <v>Late</v>
      </c>
    </row>
    <row r="877" spans="1:11" x14ac:dyDescent="0.35">
      <c r="A877">
        <v>10930</v>
      </c>
      <c r="B877">
        <v>11</v>
      </c>
      <c r="C877" t="s">
        <v>485</v>
      </c>
      <c r="D877" t="s">
        <v>104</v>
      </c>
      <c r="E877" t="s">
        <v>185</v>
      </c>
      <c r="F877" t="s">
        <v>89</v>
      </c>
      <c r="G877" t="s">
        <v>31</v>
      </c>
      <c r="H877" s="5">
        <v>25</v>
      </c>
      <c r="I877" s="5">
        <v>12</v>
      </c>
      <c r="J877" t="str">
        <f t="shared" si="26"/>
        <v>International</v>
      </c>
      <c r="K877" t="str">
        <f t="shared" si="27"/>
        <v>Late</v>
      </c>
    </row>
    <row r="878" spans="1:11" x14ac:dyDescent="0.35">
      <c r="A878">
        <v>10931</v>
      </c>
      <c r="B878">
        <v>6</v>
      </c>
      <c r="C878" t="s">
        <v>486</v>
      </c>
      <c r="D878" t="s">
        <v>474</v>
      </c>
      <c r="E878" t="s">
        <v>232</v>
      </c>
      <c r="F878" t="s">
        <v>56</v>
      </c>
      <c r="G878" t="s">
        <v>36</v>
      </c>
      <c r="H878" s="5">
        <v>42</v>
      </c>
      <c r="I878" s="5">
        <v>13</v>
      </c>
      <c r="J878" t="str">
        <f t="shared" si="26"/>
        <v>International</v>
      </c>
      <c r="K878" t="str">
        <f t="shared" si="27"/>
        <v>Late</v>
      </c>
    </row>
    <row r="879" spans="1:11" x14ac:dyDescent="0.35">
      <c r="A879">
        <v>10932</v>
      </c>
      <c r="B879">
        <v>7</v>
      </c>
      <c r="C879" t="s">
        <v>489</v>
      </c>
      <c r="D879" t="s">
        <v>473</v>
      </c>
      <c r="E879" t="s">
        <v>133</v>
      </c>
      <c r="F879" t="s">
        <v>46</v>
      </c>
      <c r="G879" t="s">
        <v>31</v>
      </c>
      <c r="H879" s="5">
        <v>30</v>
      </c>
      <c r="I879" s="5">
        <v>18</v>
      </c>
      <c r="J879" t="str">
        <f t="shared" si="26"/>
        <v>International</v>
      </c>
      <c r="K879" t="str">
        <f t="shared" si="27"/>
        <v>Late</v>
      </c>
    </row>
    <row r="880" spans="1:11" x14ac:dyDescent="0.35">
      <c r="A880">
        <v>10932</v>
      </c>
      <c r="B880">
        <v>12</v>
      </c>
      <c r="C880" t="s">
        <v>491</v>
      </c>
      <c r="D880" t="s">
        <v>104</v>
      </c>
      <c r="E880" t="s">
        <v>133</v>
      </c>
      <c r="F880" t="s">
        <v>54</v>
      </c>
      <c r="G880" t="s">
        <v>34</v>
      </c>
      <c r="H880" s="5">
        <v>20</v>
      </c>
      <c r="I880" s="5">
        <v>18</v>
      </c>
      <c r="J880" t="str">
        <f t="shared" si="26"/>
        <v>International</v>
      </c>
      <c r="K880" t="str">
        <f t="shared" si="27"/>
        <v>Late</v>
      </c>
    </row>
    <row r="881" spans="1:11" x14ac:dyDescent="0.35">
      <c r="A881">
        <v>10934</v>
      </c>
      <c r="B881">
        <v>3</v>
      </c>
      <c r="C881" t="s">
        <v>484</v>
      </c>
      <c r="D881" t="s">
        <v>19</v>
      </c>
      <c r="E881" t="s">
        <v>104</v>
      </c>
      <c r="F881" t="s">
        <v>114</v>
      </c>
      <c r="G881" t="s">
        <v>39</v>
      </c>
      <c r="H881" s="5">
        <v>20</v>
      </c>
      <c r="I881" s="5">
        <v>3</v>
      </c>
      <c r="J881" t="str">
        <f t="shared" si="26"/>
        <v>International</v>
      </c>
      <c r="K881" t="str">
        <f t="shared" si="27"/>
        <v>OnTime</v>
      </c>
    </row>
    <row r="882" spans="1:11" x14ac:dyDescent="0.35">
      <c r="A882">
        <v>10935</v>
      </c>
      <c r="B882">
        <v>1</v>
      </c>
      <c r="C882" t="s">
        <v>482</v>
      </c>
      <c r="D882" t="s">
        <v>171</v>
      </c>
      <c r="E882" t="s">
        <v>161</v>
      </c>
      <c r="F882" t="s">
        <v>43</v>
      </c>
      <c r="G882" t="s">
        <v>34</v>
      </c>
      <c r="H882" s="5">
        <v>21</v>
      </c>
      <c r="I882" s="5">
        <v>9</v>
      </c>
      <c r="J882" t="str">
        <f t="shared" si="26"/>
        <v>International</v>
      </c>
      <c r="K882" t="str">
        <f t="shared" si="27"/>
        <v>Late</v>
      </c>
    </row>
    <row r="883" spans="1:11" x14ac:dyDescent="0.35">
      <c r="A883">
        <v>10935</v>
      </c>
      <c r="B883">
        <v>7</v>
      </c>
      <c r="C883" t="s">
        <v>489</v>
      </c>
      <c r="D883" t="s">
        <v>473</v>
      </c>
      <c r="E883" t="s">
        <v>161</v>
      </c>
      <c r="F883" t="s">
        <v>97</v>
      </c>
      <c r="G883" t="s">
        <v>36</v>
      </c>
      <c r="H883" s="5">
        <v>4</v>
      </c>
      <c r="I883" s="5">
        <v>9</v>
      </c>
      <c r="J883" t="str">
        <f t="shared" si="26"/>
        <v>International</v>
      </c>
      <c r="K883" t="str">
        <f t="shared" si="27"/>
        <v>Late</v>
      </c>
    </row>
    <row r="884" spans="1:11" x14ac:dyDescent="0.35">
      <c r="A884">
        <v>10935</v>
      </c>
      <c r="B884">
        <v>9</v>
      </c>
      <c r="C884" t="s">
        <v>490</v>
      </c>
      <c r="D884" t="s">
        <v>475</v>
      </c>
      <c r="E884" t="s">
        <v>161</v>
      </c>
      <c r="F884" t="s">
        <v>75</v>
      </c>
      <c r="G884" t="s">
        <v>27</v>
      </c>
      <c r="H884" s="5">
        <v>8</v>
      </c>
      <c r="I884" s="5">
        <v>9</v>
      </c>
      <c r="J884" t="str">
        <f t="shared" si="26"/>
        <v>International</v>
      </c>
      <c r="K884" t="str">
        <f t="shared" si="27"/>
        <v>Late</v>
      </c>
    </row>
    <row r="885" spans="1:11" x14ac:dyDescent="0.35">
      <c r="A885">
        <v>10937</v>
      </c>
      <c r="B885">
        <v>12</v>
      </c>
      <c r="C885" t="s">
        <v>491</v>
      </c>
      <c r="D885" t="s">
        <v>104</v>
      </c>
      <c r="E885" t="s">
        <v>284</v>
      </c>
      <c r="F885" t="s">
        <v>70</v>
      </c>
      <c r="G885" t="s">
        <v>59</v>
      </c>
      <c r="H885" s="5">
        <v>8</v>
      </c>
      <c r="I885" s="5">
        <v>3</v>
      </c>
      <c r="J885" t="str">
        <f t="shared" si="26"/>
        <v>International</v>
      </c>
      <c r="K885" t="str">
        <f t="shared" si="27"/>
        <v>OnTime</v>
      </c>
    </row>
    <row r="886" spans="1:11" x14ac:dyDescent="0.35">
      <c r="A886">
        <v>10938</v>
      </c>
      <c r="B886">
        <v>6</v>
      </c>
      <c r="C886" t="s">
        <v>486</v>
      </c>
      <c r="D886" t="s">
        <v>474</v>
      </c>
      <c r="E886" t="s">
        <v>104</v>
      </c>
      <c r="F886" t="s">
        <v>56</v>
      </c>
      <c r="G886" t="s">
        <v>36</v>
      </c>
      <c r="H886" s="5">
        <v>20</v>
      </c>
      <c r="I886" s="5">
        <v>6</v>
      </c>
      <c r="J886" t="str">
        <f t="shared" si="26"/>
        <v>International</v>
      </c>
      <c r="K886" t="str">
        <f t="shared" si="27"/>
        <v>OnTime</v>
      </c>
    </row>
    <row r="887" spans="1:11" x14ac:dyDescent="0.35">
      <c r="A887">
        <v>10939</v>
      </c>
      <c r="B887">
        <v>1</v>
      </c>
      <c r="C887" t="s">
        <v>482</v>
      </c>
      <c r="D887" t="s">
        <v>171</v>
      </c>
      <c r="E887" t="s">
        <v>181</v>
      </c>
      <c r="F887" t="s">
        <v>33</v>
      </c>
      <c r="G887" t="s">
        <v>34</v>
      </c>
      <c r="H887" s="5">
        <v>10</v>
      </c>
      <c r="I887" s="5">
        <v>3</v>
      </c>
      <c r="J887" t="str">
        <f t="shared" si="26"/>
        <v>International</v>
      </c>
      <c r="K887" t="str">
        <f t="shared" si="27"/>
        <v>OnTime</v>
      </c>
    </row>
    <row r="888" spans="1:11" x14ac:dyDescent="0.35">
      <c r="A888">
        <v>10940</v>
      </c>
      <c r="B888">
        <v>3</v>
      </c>
      <c r="C888" t="s">
        <v>484</v>
      </c>
      <c r="D888" t="s">
        <v>19</v>
      </c>
      <c r="E888" t="s">
        <v>133</v>
      </c>
      <c r="F888" t="s">
        <v>58</v>
      </c>
      <c r="G888" t="s">
        <v>59</v>
      </c>
      <c r="H888" s="5">
        <v>8</v>
      </c>
      <c r="I888" s="5">
        <v>12</v>
      </c>
      <c r="J888" t="str">
        <f t="shared" si="26"/>
        <v>International</v>
      </c>
      <c r="K888" t="str">
        <f t="shared" si="27"/>
        <v>Late</v>
      </c>
    </row>
    <row r="889" spans="1:11" x14ac:dyDescent="0.35">
      <c r="A889">
        <v>10940</v>
      </c>
      <c r="B889">
        <v>6</v>
      </c>
      <c r="C889" t="s">
        <v>486</v>
      </c>
      <c r="D889" t="s">
        <v>474</v>
      </c>
      <c r="E889" t="s">
        <v>133</v>
      </c>
      <c r="F889" t="s">
        <v>56</v>
      </c>
      <c r="G889" t="s">
        <v>36</v>
      </c>
      <c r="H889" s="5">
        <v>20</v>
      </c>
      <c r="I889" s="5">
        <v>12</v>
      </c>
      <c r="J889" t="str">
        <f t="shared" si="26"/>
        <v>International</v>
      </c>
      <c r="K889" t="str">
        <f t="shared" si="27"/>
        <v>Late</v>
      </c>
    </row>
    <row r="890" spans="1:11" x14ac:dyDescent="0.35">
      <c r="A890">
        <v>10941</v>
      </c>
      <c r="B890">
        <v>8</v>
      </c>
      <c r="C890" t="s">
        <v>493</v>
      </c>
      <c r="D890" t="s">
        <v>171</v>
      </c>
      <c r="E890" t="s">
        <v>19</v>
      </c>
      <c r="F890" t="s">
        <v>37</v>
      </c>
      <c r="G890" t="s">
        <v>31</v>
      </c>
      <c r="H890" s="5">
        <v>80</v>
      </c>
      <c r="I890" s="5">
        <v>9</v>
      </c>
      <c r="J890" t="str">
        <f t="shared" si="26"/>
        <v>International</v>
      </c>
      <c r="K890" t="str">
        <f t="shared" si="27"/>
        <v>Late</v>
      </c>
    </row>
    <row r="891" spans="1:11" x14ac:dyDescent="0.35">
      <c r="A891">
        <v>10943</v>
      </c>
      <c r="B891">
        <v>6</v>
      </c>
      <c r="C891" t="s">
        <v>486</v>
      </c>
      <c r="D891" t="s">
        <v>474</v>
      </c>
      <c r="E891" t="s">
        <v>171</v>
      </c>
      <c r="F891" t="s">
        <v>56</v>
      </c>
      <c r="G891" t="s">
        <v>36</v>
      </c>
      <c r="H891" s="5">
        <v>15</v>
      </c>
      <c r="I891" s="5">
        <v>8</v>
      </c>
      <c r="J891" t="str">
        <f t="shared" si="26"/>
        <v>International</v>
      </c>
      <c r="K891" t="str">
        <f t="shared" si="27"/>
        <v>OnTime</v>
      </c>
    </row>
    <row r="892" spans="1:11" x14ac:dyDescent="0.35">
      <c r="A892">
        <v>10943</v>
      </c>
      <c r="B892">
        <v>9</v>
      </c>
      <c r="C892" t="s">
        <v>490</v>
      </c>
      <c r="D892" t="s">
        <v>475</v>
      </c>
      <c r="E892" t="s">
        <v>171</v>
      </c>
      <c r="F892" t="s">
        <v>65</v>
      </c>
      <c r="G892" t="s">
        <v>27</v>
      </c>
      <c r="H892" s="5">
        <v>21</v>
      </c>
      <c r="I892" s="5">
        <v>8</v>
      </c>
      <c r="J892" t="str">
        <f t="shared" si="26"/>
        <v>International</v>
      </c>
      <c r="K892" t="str">
        <f t="shared" si="27"/>
        <v>OnTime</v>
      </c>
    </row>
    <row r="893" spans="1:11" x14ac:dyDescent="0.35">
      <c r="A893">
        <v>10944</v>
      </c>
      <c r="B893">
        <v>5</v>
      </c>
      <c r="C893" t="s">
        <v>481</v>
      </c>
      <c r="D893" t="s">
        <v>216</v>
      </c>
      <c r="E893" t="s">
        <v>148</v>
      </c>
      <c r="F893" t="s">
        <v>92</v>
      </c>
      <c r="G893" t="s">
        <v>24</v>
      </c>
      <c r="H893" s="5">
        <v>5</v>
      </c>
      <c r="I893" s="5">
        <v>1</v>
      </c>
      <c r="J893" t="str">
        <f t="shared" si="26"/>
        <v>International</v>
      </c>
      <c r="K893" t="str">
        <f t="shared" si="27"/>
        <v>OnTime</v>
      </c>
    </row>
    <row r="894" spans="1:11" x14ac:dyDescent="0.35">
      <c r="A894">
        <v>10945</v>
      </c>
      <c r="B894">
        <v>6</v>
      </c>
      <c r="C894" t="s">
        <v>486</v>
      </c>
      <c r="D894" t="s">
        <v>474</v>
      </c>
      <c r="E894" t="s">
        <v>104</v>
      </c>
      <c r="F894" t="s">
        <v>56</v>
      </c>
      <c r="G894" t="s">
        <v>36</v>
      </c>
      <c r="H894" s="5">
        <v>20</v>
      </c>
      <c r="I894" s="5">
        <v>6</v>
      </c>
      <c r="J894" t="str">
        <f t="shared" si="26"/>
        <v>International</v>
      </c>
      <c r="K894" t="str">
        <f t="shared" si="27"/>
        <v>OnTime</v>
      </c>
    </row>
    <row r="895" spans="1:11" x14ac:dyDescent="0.35">
      <c r="A895">
        <v>10946</v>
      </c>
      <c r="B895">
        <v>4</v>
      </c>
      <c r="C895" t="s">
        <v>494</v>
      </c>
      <c r="D895" t="s">
        <v>474</v>
      </c>
      <c r="E895" t="s">
        <v>192</v>
      </c>
      <c r="F895" t="s">
        <v>35</v>
      </c>
      <c r="G895" t="s">
        <v>36</v>
      </c>
      <c r="H895" s="5">
        <v>25</v>
      </c>
      <c r="I895" s="5">
        <v>7</v>
      </c>
      <c r="J895" t="str">
        <f t="shared" si="26"/>
        <v>International</v>
      </c>
      <c r="K895" t="str">
        <f t="shared" si="27"/>
        <v>OnTime</v>
      </c>
    </row>
    <row r="896" spans="1:11" x14ac:dyDescent="0.35">
      <c r="A896">
        <v>10946</v>
      </c>
      <c r="B896">
        <v>10</v>
      </c>
      <c r="C896" t="s">
        <v>492</v>
      </c>
      <c r="D896" t="s">
        <v>161</v>
      </c>
      <c r="E896" t="s">
        <v>192</v>
      </c>
      <c r="F896" t="s">
        <v>77</v>
      </c>
      <c r="G896" t="s">
        <v>34</v>
      </c>
      <c r="H896" s="5">
        <v>25</v>
      </c>
      <c r="I896" s="5">
        <v>7</v>
      </c>
      <c r="J896" t="str">
        <f t="shared" si="26"/>
        <v>International</v>
      </c>
      <c r="K896" t="str">
        <f t="shared" si="27"/>
        <v>OnTime</v>
      </c>
    </row>
    <row r="897" spans="1:11" x14ac:dyDescent="0.35">
      <c r="A897">
        <v>10946</v>
      </c>
      <c r="B897">
        <v>12</v>
      </c>
      <c r="C897" t="s">
        <v>491</v>
      </c>
      <c r="D897" t="s">
        <v>104</v>
      </c>
      <c r="E897" t="s">
        <v>192</v>
      </c>
      <c r="F897" t="s">
        <v>107</v>
      </c>
      <c r="G897" t="s">
        <v>39</v>
      </c>
      <c r="H897" s="5">
        <v>40</v>
      </c>
      <c r="I897" s="5">
        <v>7</v>
      </c>
      <c r="J897" t="str">
        <f t="shared" si="26"/>
        <v>International</v>
      </c>
      <c r="K897" t="str">
        <f t="shared" si="27"/>
        <v>OnTime</v>
      </c>
    </row>
    <row r="898" spans="1:11" x14ac:dyDescent="0.35">
      <c r="A898">
        <v>10949</v>
      </c>
      <c r="B898">
        <v>3</v>
      </c>
      <c r="C898" t="s">
        <v>484</v>
      </c>
      <c r="D898" t="s">
        <v>19</v>
      </c>
      <c r="E898" t="s">
        <v>148</v>
      </c>
      <c r="F898" t="s">
        <v>114</v>
      </c>
      <c r="G898" t="s">
        <v>39</v>
      </c>
      <c r="H898" s="5">
        <v>12</v>
      </c>
      <c r="I898" s="5">
        <v>4</v>
      </c>
      <c r="J898" t="str">
        <f t="shared" si="26"/>
        <v>International</v>
      </c>
      <c r="K898" t="str">
        <f t="shared" si="27"/>
        <v>OnTime</v>
      </c>
    </row>
    <row r="899" spans="1:11" x14ac:dyDescent="0.35">
      <c r="A899">
        <v>10949</v>
      </c>
      <c r="B899">
        <v>4</v>
      </c>
      <c r="C899" t="s">
        <v>494</v>
      </c>
      <c r="D899" t="s">
        <v>474</v>
      </c>
      <c r="E899" t="s">
        <v>148</v>
      </c>
      <c r="F899" t="s">
        <v>35</v>
      </c>
      <c r="G899" t="s">
        <v>36</v>
      </c>
      <c r="H899" s="5">
        <v>30</v>
      </c>
      <c r="I899" s="5">
        <v>4</v>
      </c>
      <c r="J899" t="str">
        <f t="shared" si="26"/>
        <v>International</v>
      </c>
      <c r="K899" t="str">
        <f t="shared" si="27"/>
        <v>OnTime</v>
      </c>
    </row>
    <row r="900" spans="1:11" x14ac:dyDescent="0.35">
      <c r="A900">
        <v>10949</v>
      </c>
      <c r="B900">
        <v>7</v>
      </c>
      <c r="C900" t="s">
        <v>489</v>
      </c>
      <c r="D900" t="s">
        <v>473</v>
      </c>
      <c r="E900" t="s">
        <v>148</v>
      </c>
      <c r="F900" t="s">
        <v>22</v>
      </c>
      <c r="G900" t="s">
        <v>21</v>
      </c>
      <c r="H900" s="5">
        <v>6</v>
      </c>
      <c r="I900" s="5">
        <v>4</v>
      </c>
      <c r="J900" t="str">
        <f t="shared" si="26"/>
        <v>International</v>
      </c>
      <c r="K900" t="str">
        <f t="shared" si="27"/>
        <v>OnTime</v>
      </c>
    </row>
    <row r="901" spans="1:11" x14ac:dyDescent="0.35">
      <c r="A901">
        <v>10950</v>
      </c>
      <c r="B901">
        <v>2</v>
      </c>
      <c r="C901" t="s">
        <v>487</v>
      </c>
      <c r="D901" t="s">
        <v>19</v>
      </c>
      <c r="E901" t="s">
        <v>181</v>
      </c>
      <c r="F901" t="s">
        <v>109</v>
      </c>
      <c r="G901" t="s">
        <v>39</v>
      </c>
      <c r="H901" s="5">
        <v>5</v>
      </c>
      <c r="I901" s="5">
        <v>7</v>
      </c>
      <c r="J901" t="str">
        <f t="shared" si="26"/>
        <v>International</v>
      </c>
      <c r="K901" t="str">
        <f t="shared" si="27"/>
        <v>OnTime</v>
      </c>
    </row>
    <row r="902" spans="1:11" x14ac:dyDescent="0.35">
      <c r="A902">
        <v>10951</v>
      </c>
      <c r="B902">
        <v>12</v>
      </c>
      <c r="C902" t="s">
        <v>491</v>
      </c>
      <c r="D902" t="s">
        <v>104</v>
      </c>
      <c r="E902" t="s">
        <v>232</v>
      </c>
      <c r="F902" t="s">
        <v>54</v>
      </c>
      <c r="G902" t="s">
        <v>34</v>
      </c>
      <c r="H902" s="5">
        <v>50</v>
      </c>
      <c r="I902" s="5">
        <v>22</v>
      </c>
      <c r="J902" t="str">
        <f t="shared" si="26"/>
        <v>International</v>
      </c>
      <c r="K902" t="str">
        <f t="shared" si="27"/>
        <v>Late</v>
      </c>
    </row>
    <row r="903" spans="1:11" x14ac:dyDescent="0.35">
      <c r="A903">
        <v>10952</v>
      </c>
      <c r="B903">
        <v>3</v>
      </c>
      <c r="C903" t="s">
        <v>484</v>
      </c>
      <c r="D903" t="s">
        <v>19</v>
      </c>
      <c r="E903" t="s">
        <v>104</v>
      </c>
      <c r="F903" t="s">
        <v>114</v>
      </c>
      <c r="G903" t="s">
        <v>39</v>
      </c>
      <c r="H903" s="5">
        <v>16</v>
      </c>
      <c r="I903" s="5">
        <v>8</v>
      </c>
      <c r="J903" t="str">
        <f t="shared" si="26"/>
        <v>International</v>
      </c>
      <c r="K903" t="str">
        <f t="shared" si="27"/>
        <v>OnTime</v>
      </c>
    </row>
    <row r="904" spans="1:11" x14ac:dyDescent="0.35">
      <c r="A904">
        <v>10952</v>
      </c>
      <c r="B904">
        <v>12</v>
      </c>
      <c r="C904" t="s">
        <v>491</v>
      </c>
      <c r="D904" t="s">
        <v>104</v>
      </c>
      <c r="E904" t="s">
        <v>104</v>
      </c>
      <c r="F904" t="s">
        <v>70</v>
      </c>
      <c r="G904" t="s">
        <v>59</v>
      </c>
      <c r="H904" s="5">
        <v>2</v>
      </c>
      <c r="I904" s="5">
        <v>8</v>
      </c>
      <c r="J904" t="str">
        <f t="shared" si="26"/>
        <v>Domestic</v>
      </c>
      <c r="K904" t="str">
        <f t="shared" si="27"/>
        <v>Late</v>
      </c>
    </row>
    <row r="905" spans="1:11" x14ac:dyDescent="0.35">
      <c r="A905">
        <v>10953</v>
      </c>
      <c r="B905">
        <v>8</v>
      </c>
      <c r="C905" t="s">
        <v>493</v>
      </c>
      <c r="D905" t="s">
        <v>171</v>
      </c>
      <c r="E905" t="s">
        <v>171</v>
      </c>
      <c r="F905" t="s">
        <v>86</v>
      </c>
      <c r="G905" t="s">
        <v>31</v>
      </c>
      <c r="H905" s="5">
        <v>50</v>
      </c>
      <c r="I905" s="5">
        <v>9</v>
      </c>
      <c r="J905" t="str">
        <f t="shared" si="26"/>
        <v>Domestic</v>
      </c>
      <c r="K905" t="str">
        <f t="shared" si="27"/>
        <v>Late</v>
      </c>
    </row>
    <row r="906" spans="1:11" x14ac:dyDescent="0.35">
      <c r="A906">
        <v>10954</v>
      </c>
      <c r="B906">
        <v>7</v>
      </c>
      <c r="C906" t="s">
        <v>489</v>
      </c>
      <c r="D906" t="s">
        <v>473</v>
      </c>
      <c r="E906" t="s">
        <v>126</v>
      </c>
      <c r="F906" t="s">
        <v>46</v>
      </c>
      <c r="G906" t="s">
        <v>31</v>
      </c>
      <c r="H906" s="5">
        <v>28</v>
      </c>
      <c r="I906" s="5">
        <v>3</v>
      </c>
      <c r="J906" t="str">
        <f t="shared" si="26"/>
        <v>International</v>
      </c>
      <c r="K906" t="str">
        <f t="shared" si="27"/>
        <v>OnTime</v>
      </c>
    </row>
    <row r="907" spans="1:11" x14ac:dyDescent="0.35">
      <c r="A907">
        <v>10955</v>
      </c>
      <c r="B907">
        <v>12</v>
      </c>
      <c r="C907" t="s">
        <v>491</v>
      </c>
      <c r="D907" t="s">
        <v>104</v>
      </c>
      <c r="E907" t="s">
        <v>118</v>
      </c>
      <c r="F907" t="s">
        <v>54</v>
      </c>
      <c r="G907" t="s">
        <v>34</v>
      </c>
      <c r="H907" s="5">
        <v>12</v>
      </c>
      <c r="I907" s="5">
        <v>3</v>
      </c>
      <c r="J907" t="str">
        <f t="shared" si="26"/>
        <v>International</v>
      </c>
      <c r="K907" t="str">
        <f t="shared" si="27"/>
        <v>OnTime</v>
      </c>
    </row>
    <row r="908" spans="1:11" x14ac:dyDescent="0.35">
      <c r="A908">
        <v>10956</v>
      </c>
      <c r="B908">
        <v>8</v>
      </c>
      <c r="C908" t="s">
        <v>493</v>
      </c>
      <c r="D908" t="s">
        <v>171</v>
      </c>
      <c r="E908" t="s">
        <v>104</v>
      </c>
      <c r="F908" t="s">
        <v>90</v>
      </c>
      <c r="G908" t="s">
        <v>31</v>
      </c>
      <c r="H908" s="5">
        <v>12</v>
      </c>
      <c r="I908" s="5">
        <v>3</v>
      </c>
      <c r="J908" t="str">
        <f t="shared" si="26"/>
        <v>International</v>
      </c>
      <c r="K908" t="str">
        <f t="shared" si="27"/>
        <v>OnTime</v>
      </c>
    </row>
    <row r="909" spans="1:11" x14ac:dyDescent="0.35">
      <c r="A909">
        <v>10957</v>
      </c>
      <c r="B909">
        <v>12</v>
      </c>
      <c r="C909" t="s">
        <v>491</v>
      </c>
      <c r="D909" t="s">
        <v>104</v>
      </c>
      <c r="E909" t="s">
        <v>126</v>
      </c>
      <c r="F909" t="s">
        <v>53</v>
      </c>
      <c r="G909" t="s">
        <v>27</v>
      </c>
      <c r="H909" s="5">
        <v>8</v>
      </c>
      <c r="I909" s="5">
        <v>9</v>
      </c>
      <c r="J909" t="str">
        <f t="shared" si="26"/>
        <v>International</v>
      </c>
      <c r="K909" t="str">
        <f t="shared" si="27"/>
        <v>Late</v>
      </c>
    </row>
    <row r="910" spans="1:11" x14ac:dyDescent="0.35">
      <c r="A910">
        <v>10957</v>
      </c>
      <c r="B910">
        <v>13</v>
      </c>
      <c r="C910" t="s">
        <v>488</v>
      </c>
      <c r="D910" t="s">
        <v>104</v>
      </c>
      <c r="E910" t="s">
        <v>126</v>
      </c>
      <c r="F910" t="s">
        <v>91</v>
      </c>
      <c r="G910" t="s">
        <v>36</v>
      </c>
      <c r="H910" s="5">
        <v>30</v>
      </c>
      <c r="I910" s="5">
        <v>9</v>
      </c>
      <c r="J910" t="str">
        <f t="shared" si="26"/>
        <v>International</v>
      </c>
      <c r="K910" t="str">
        <f t="shared" si="27"/>
        <v>Late</v>
      </c>
    </row>
    <row r="911" spans="1:11" x14ac:dyDescent="0.35">
      <c r="A911">
        <v>10958</v>
      </c>
      <c r="B911">
        <v>2</v>
      </c>
      <c r="C911" t="s">
        <v>487</v>
      </c>
      <c r="D911" t="s">
        <v>19</v>
      </c>
      <c r="E911" t="s">
        <v>284</v>
      </c>
      <c r="F911" t="s">
        <v>51</v>
      </c>
      <c r="G911" t="s">
        <v>39</v>
      </c>
      <c r="H911" s="5">
        <v>20</v>
      </c>
      <c r="I911" s="5">
        <v>9</v>
      </c>
      <c r="J911" t="str">
        <f t="shared" si="26"/>
        <v>International</v>
      </c>
      <c r="K911" t="str">
        <f t="shared" si="27"/>
        <v>Late</v>
      </c>
    </row>
    <row r="912" spans="1:11" x14ac:dyDescent="0.35">
      <c r="A912">
        <v>10958</v>
      </c>
      <c r="B912">
        <v>3</v>
      </c>
      <c r="C912" t="s">
        <v>484</v>
      </c>
      <c r="D912" t="s">
        <v>19</v>
      </c>
      <c r="E912" t="s">
        <v>284</v>
      </c>
      <c r="F912" t="s">
        <v>58</v>
      </c>
      <c r="G912" t="s">
        <v>59</v>
      </c>
      <c r="H912" s="5">
        <v>6</v>
      </c>
      <c r="I912" s="5">
        <v>9</v>
      </c>
      <c r="J912" t="str">
        <f t="shared" si="26"/>
        <v>International</v>
      </c>
      <c r="K912" t="str">
        <f t="shared" si="27"/>
        <v>Late</v>
      </c>
    </row>
    <row r="913" spans="1:11" x14ac:dyDescent="0.35">
      <c r="A913">
        <v>10959</v>
      </c>
      <c r="B913">
        <v>12</v>
      </c>
      <c r="C913" t="s">
        <v>491</v>
      </c>
      <c r="D913" t="s">
        <v>104</v>
      </c>
      <c r="E913" t="s">
        <v>161</v>
      </c>
      <c r="F913" t="s">
        <v>54</v>
      </c>
      <c r="G913" t="s">
        <v>34</v>
      </c>
      <c r="H913" s="5">
        <v>20</v>
      </c>
      <c r="I913" s="5">
        <v>5</v>
      </c>
      <c r="J913" t="str">
        <f t="shared" si="26"/>
        <v>International</v>
      </c>
      <c r="K913" t="str">
        <f t="shared" si="27"/>
        <v>OnTime</v>
      </c>
    </row>
    <row r="914" spans="1:11" x14ac:dyDescent="0.35">
      <c r="A914">
        <v>10960</v>
      </c>
      <c r="B914">
        <v>10</v>
      </c>
      <c r="C914" t="s">
        <v>492</v>
      </c>
      <c r="D914" t="s">
        <v>161</v>
      </c>
      <c r="E914" t="s">
        <v>126</v>
      </c>
      <c r="F914" t="s">
        <v>77</v>
      </c>
      <c r="G914" t="s">
        <v>34</v>
      </c>
      <c r="H914" s="5">
        <v>10</v>
      </c>
      <c r="I914" s="5">
        <v>20</v>
      </c>
      <c r="J914" t="str">
        <f t="shared" si="26"/>
        <v>International</v>
      </c>
      <c r="K914" t="str">
        <f t="shared" si="27"/>
        <v>Late</v>
      </c>
    </row>
    <row r="915" spans="1:11" x14ac:dyDescent="0.35">
      <c r="A915">
        <v>10962</v>
      </c>
      <c r="B915">
        <v>3</v>
      </c>
      <c r="C915" t="s">
        <v>484</v>
      </c>
      <c r="D915" t="s">
        <v>19</v>
      </c>
      <c r="E915" t="s">
        <v>104</v>
      </c>
      <c r="F915" t="s">
        <v>58</v>
      </c>
      <c r="G915" t="s">
        <v>59</v>
      </c>
      <c r="H915" s="5">
        <v>45</v>
      </c>
      <c r="I915" s="5">
        <v>4</v>
      </c>
      <c r="J915" t="str">
        <f t="shared" si="26"/>
        <v>International</v>
      </c>
      <c r="K915" t="str">
        <f t="shared" si="27"/>
        <v>OnTime</v>
      </c>
    </row>
    <row r="916" spans="1:11" x14ac:dyDescent="0.35">
      <c r="A916">
        <v>10962</v>
      </c>
      <c r="B916">
        <v>6</v>
      </c>
      <c r="C916" t="s">
        <v>486</v>
      </c>
      <c r="D916" t="s">
        <v>474</v>
      </c>
      <c r="E916" t="s">
        <v>104</v>
      </c>
      <c r="F916" t="s">
        <v>56</v>
      </c>
      <c r="G916" t="s">
        <v>36</v>
      </c>
      <c r="H916" s="5">
        <v>77</v>
      </c>
      <c r="I916" s="5">
        <v>4</v>
      </c>
      <c r="J916" t="str">
        <f t="shared" si="26"/>
        <v>International</v>
      </c>
      <c r="K916" t="str">
        <f t="shared" si="27"/>
        <v>OnTime</v>
      </c>
    </row>
    <row r="917" spans="1:11" x14ac:dyDescent="0.35">
      <c r="A917">
        <v>10964</v>
      </c>
      <c r="B917">
        <v>7</v>
      </c>
      <c r="C917" t="s">
        <v>489</v>
      </c>
      <c r="D917" t="s">
        <v>473</v>
      </c>
      <c r="E917" t="s">
        <v>133</v>
      </c>
      <c r="F917" t="s">
        <v>97</v>
      </c>
      <c r="G917" t="s">
        <v>36</v>
      </c>
      <c r="H917" s="5">
        <v>6</v>
      </c>
      <c r="I917" s="5">
        <v>4</v>
      </c>
      <c r="J917" t="str">
        <f t="shared" si="26"/>
        <v>International</v>
      </c>
      <c r="K917" t="str">
        <f t="shared" si="27"/>
        <v>OnTime</v>
      </c>
    </row>
    <row r="918" spans="1:11" x14ac:dyDescent="0.35">
      <c r="A918">
        <v>10967</v>
      </c>
      <c r="B918">
        <v>8</v>
      </c>
      <c r="C918" t="s">
        <v>493</v>
      </c>
      <c r="D918" t="s">
        <v>171</v>
      </c>
      <c r="E918" t="s">
        <v>104</v>
      </c>
      <c r="F918" t="s">
        <v>71</v>
      </c>
      <c r="G918" t="s">
        <v>31</v>
      </c>
      <c r="H918" s="5">
        <v>12</v>
      </c>
      <c r="I918" s="5">
        <v>10</v>
      </c>
      <c r="J918" t="str">
        <f t="shared" si="26"/>
        <v>International</v>
      </c>
      <c r="K918" t="str">
        <f t="shared" si="27"/>
        <v>Late</v>
      </c>
    </row>
    <row r="919" spans="1:11" x14ac:dyDescent="0.35">
      <c r="A919">
        <v>10968</v>
      </c>
      <c r="B919">
        <v>5</v>
      </c>
      <c r="C919" t="s">
        <v>481</v>
      </c>
      <c r="D919" t="s">
        <v>216</v>
      </c>
      <c r="E919" t="s">
        <v>84</v>
      </c>
      <c r="F919" t="s">
        <v>28</v>
      </c>
      <c r="G919" t="s">
        <v>24</v>
      </c>
      <c r="H919" s="5">
        <v>30</v>
      </c>
      <c r="I919" s="5">
        <v>9</v>
      </c>
      <c r="J919" t="str">
        <f t="shared" si="26"/>
        <v>International</v>
      </c>
      <c r="K919" t="str">
        <f t="shared" si="27"/>
        <v>Late</v>
      </c>
    </row>
    <row r="920" spans="1:11" x14ac:dyDescent="0.35">
      <c r="A920">
        <v>10968</v>
      </c>
      <c r="B920">
        <v>10</v>
      </c>
      <c r="C920" t="s">
        <v>492</v>
      </c>
      <c r="D920" t="s">
        <v>161</v>
      </c>
      <c r="E920" t="s">
        <v>84</v>
      </c>
      <c r="F920" t="s">
        <v>77</v>
      </c>
      <c r="G920" t="s">
        <v>34</v>
      </c>
      <c r="H920" s="5">
        <v>30</v>
      </c>
      <c r="I920" s="5">
        <v>9</v>
      </c>
      <c r="J920" t="str">
        <f t="shared" si="26"/>
        <v>International</v>
      </c>
      <c r="K920" t="str">
        <f t="shared" si="27"/>
        <v>Late</v>
      </c>
    </row>
    <row r="921" spans="1:11" x14ac:dyDescent="0.35">
      <c r="A921">
        <v>10968</v>
      </c>
      <c r="B921">
        <v>12</v>
      </c>
      <c r="C921" t="s">
        <v>491</v>
      </c>
      <c r="D921" t="s">
        <v>104</v>
      </c>
      <c r="E921" t="s">
        <v>84</v>
      </c>
      <c r="F921" t="s">
        <v>53</v>
      </c>
      <c r="G921" t="s">
        <v>27</v>
      </c>
      <c r="H921" s="5">
        <v>4</v>
      </c>
      <c r="I921" s="5">
        <v>9</v>
      </c>
      <c r="J921" t="str">
        <f t="shared" si="26"/>
        <v>International</v>
      </c>
      <c r="K921" t="str">
        <f t="shared" si="27"/>
        <v>Late</v>
      </c>
    </row>
    <row r="922" spans="1:11" x14ac:dyDescent="0.35">
      <c r="A922">
        <v>10971</v>
      </c>
      <c r="B922">
        <v>12</v>
      </c>
      <c r="C922" t="s">
        <v>491</v>
      </c>
      <c r="D922" t="s">
        <v>104</v>
      </c>
      <c r="E922" t="s">
        <v>133</v>
      </c>
      <c r="F922" t="s">
        <v>20</v>
      </c>
      <c r="G922" t="s">
        <v>21</v>
      </c>
      <c r="H922" s="5">
        <v>14</v>
      </c>
      <c r="I922" s="5">
        <v>9</v>
      </c>
      <c r="J922" t="str">
        <f t="shared" si="26"/>
        <v>International</v>
      </c>
      <c r="K922" t="str">
        <f t="shared" si="27"/>
        <v>Late</v>
      </c>
    </row>
    <row r="923" spans="1:11" x14ac:dyDescent="0.35">
      <c r="A923">
        <v>10972</v>
      </c>
      <c r="B923">
        <v>7</v>
      </c>
      <c r="C923" t="s">
        <v>489</v>
      </c>
      <c r="D923" t="s">
        <v>473</v>
      </c>
      <c r="E923" t="s">
        <v>133</v>
      </c>
      <c r="F923" t="s">
        <v>22</v>
      </c>
      <c r="G923" t="s">
        <v>21</v>
      </c>
      <c r="H923" s="5">
        <v>6</v>
      </c>
      <c r="I923" s="5">
        <v>2</v>
      </c>
      <c r="J923" t="str">
        <f t="shared" si="26"/>
        <v>International</v>
      </c>
      <c r="K923" t="str">
        <f t="shared" si="27"/>
        <v>OnTime</v>
      </c>
    </row>
    <row r="924" spans="1:11" x14ac:dyDescent="0.35">
      <c r="A924">
        <v>10973</v>
      </c>
      <c r="B924">
        <v>11</v>
      </c>
      <c r="C924" t="s">
        <v>485</v>
      </c>
      <c r="D924" t="s">
        <v>104</v>
      </c>
      <c r="E924" t="s">
        <v>133</v>
      </c>
      <c r="F924" t="s">
        <v>41</v>
      </c>
      <c r="G924" t="s">
        <v>31</v>
      </c>
      <c r="H924" s="5">
        <v>5</v>
      </c>
      <c r="I924" s="5">
        <v>3</v>
      </c>
      <c r="J924" t="str">
        <f t="shared" si="26"/>
        <v>International</v>
      </c>
      <c r="K924" t="str">
        <f t="shared" si="27"/>
        <v>OnTime</v>
      </c>
    </row>
    <row r="925" spans="1:11" x14ac:dyDescent="0.35">
      <c r="A925">
        <v>10973</v>
      </c>
      <c r="B925">
        <v>12</v>
      </c>
      <c r="C925" t="s">
        <v>491</v>
      </c>
      <c r="D925" t="s">
        <v>104</v>
      </c>
      <c r="E925" t="s">
        <v>133</v>
      </c>
      <c r="F925" t="s">
        <v>54</v>
      </c>
      <c r="G925" t="s">
        <v>34</v>
      </c>
      <c r="H925" s="5">
        <v>10</v>
      </c>
      <c r="I925" s="5">
        <v>3</v>
      </c>
      <c r="J925" t="str">
        <f t="shared" ref="J925:J988" si="28">IF(D925=E925, "Domestic", "International")</f>
        <v>International</v>
      </c>
      <c r="K925" t="str">
        <f t="shared" ref="K925:K988" si="29">IF(J925="Domestic", IF(I925&lt;=5, "OnTime", "Late"), IF(I925&lt;=8, "OnTime", "Late"))</f>
        <v>OnTime</v>
      </c>
    </row>
    <row r="926" spans="1:11" x14ac:dyDescent="0.35">
      <c r="A926">
        <v>10974</v>
      </c>
      <c r="B926">
        <v>7</v>
      </c>
      <c r="C926" t="s">
        <v>489</v>
      </c>
      <c r="D926" t="s">
        <v>473</v>
      </c>
      <c r="E926" t="s">
        <v>19</v>
      </c>
      <c r="F926" t="s">
        <v>38</v>
      </c>
      <c r="G926" t="s">
        <v>39</v>
      </c>
      <c r="H926" s="5">
        <v>10</v>
      </c>
      <c r="I926" s="5">
        <v>9</v>
      </c>
      <c r="J926" t="str">
        <f t="shared" si="28"/>
        <v>International</v>
      </c>
      <c r="K926" t="str">
        <f t="shared" si="29"/>
        <v>Late</v>
      </c>
    </row>
    <row r="927" spans="1:11" x14ac:dyDescent="0.35">
      <c r="A927">
        <v>10975</v>
      </c>
      <c r="B927">
        <v>3</v>
      </c>
      <c r="C927" t="s">
        <v>484</v>
      </c>
      <c r="D927" t="s">
        <v>19</v>
      </c>
      <c r="E927" t="s">
        <v>148</v>
      </c>
      <c r="F927" t="s">
        <v>106</v>
      </c>
      <c r="G927" t="s">
        <v>39</v>
      </c>
      <c r="H927" s="5">
        <v>16</v>
      </c>
      <c r="I927" s="5">
        <v>2</v>
      </c>
      <c r="J927" t="str">
        <f t="shared" si="28"/>
        <v>International</v>
      </c>
      <c r="K927" t="str">
        <f t="shared" si="29"/>
        <v>OnTime</v>
      </c>
    </row>
    <row r="928" spans="1:11" x14ac:dyDescent="0.35">
      <c r="A928">
        <v>10975</v>
      </c>
      <c r="B928">
        <v>12</v>
      </c>
      <c r="C928" t="s">
        <v>491</v>
      </c>
      <c r="D928" t="s">
        <v>104</v>
      </c>
      <c r="E928" t="s">
        <v>148</v>
      </c>
      <c r="F928" t="s">
        <v>54</v>
      </c>
      <c r="G928" t="s">
        <v>34</v>
      </c>
      <c r="H928" s="5">
        <v>10</v>
      </c>
      <c r="I928" s="5">
        <v>2</v>
      </c>
      <c r="J928" t="str">
        <f t="shared" si="28"/>
        <v>International</v>
      </c>
      <c r="K928" t="str">
        <f t="shared" si="29"/>
        <v>OnTime</v>
      </c>
    </row>
    <row r="929" spans="1:11" x14ac:dyDescent="0.35">
      <c r="A929">
        <v>10976</v>
      </c>
      <c r="B929">
        <v>12</v>
      </c>
      <c r="C929" t="s">
        <v>491</v>
      </c>
      <c r="D929" t="s">
        <v>104</v>
      </c>
      <c r="E929" t="s">
        <v>126</v>
      </c>
      <c r="F929" t="s">
        <v>70</v>
      </c>
      <c r="G929" t="s">
        <v>59</v>
      </c>
      <c r="H929" s="5">
        <v>20</v>
      </c>
      <c r="I929" s="5">
        <v>9</v>
      </c>
      <c r="J929" t="str">
        <f t="shared" si="28"/>
        <v>International</v>
      </c>
      <c r="K929" t="str">
        <f t="shared" si="29"/>
        <v>Late</v>
      </c>
    </row>
    <row r="930" spans="1:11" x14ac:dyDescent="0.35">
      <c r="A930">
        <v>10977</v>
      </c>
      <c r="B930">
        <v>7</v>
      </c>
      <c r="C930" t="s">
        <v>489</v>
      </c>
      <c r="D930" t="s">
        <v>473</v>
      </c>
      <c r="E930" t="s">
        <v>118</v>
      </c>
      <c r="F930" t="s">
        <v>38</v>
      </c>
      <c r="G930" t="s">
        <v>39</v>
      </c>
      <c r="H930" s="5">
        <v>20</v>
      </c>
      <c r="I930" s="5">
        <v>15</v>
      </c>
      <c r="J930" t="str">
        <f t="shared" si="28"/>
        <v>International</v>
      </c>
      <c r="K930" t="str">
        <f t="shared" si="29"/>
        <v>Late</v>
      </c>
    </row>
    <row r="931" spans="1:11" x14ac:dyDescent="0.35">
      <c r="A931">
        <v>10978</v>
      </c>
      <c r="B931">
        <v>3</v>
      </c>
      <c r="C931" t="s">
        <v>484</v>
      </c>
      <c r="D931" t="s">
        <v>19</v>
      </c>
      <c r="E931" t="s">
        <v>185</v>
      </c>
      <c r="F931" t="s">
        <v>106</v>
      </c>
      <c r="G931" t="s">
        <v>39</v>
      </c>
      <c r="H931" s="5">
        <v>20</v>
      </c>
      <c r="I931" s="5">
        <v>28</v>
      </c>
      <c r="J931" t="str">
        <f t="shared" si="28"/>
        <v>International</v>
      </c>
      <c r="K931" t="str">
        <f t="shared" si="29"/>
        <v>Late</v>
      </c>
    </row>
    <row r="932" spans="1:11" x14ac:dyDescent="0.35">
      <c r="A932">
        <v>10978</v>
      </c>
      <c r="B932">
        <v>8</v>
      </c>
      <c r="C932" t="s">
        <v>493</v>
      </c>
      <c r="D932" t="s">
        <v>171</v>
      </c>
      <c r="E932" t="s">
        <v>185</v>
      </c>
      <c r="F932" t="s">
        <v>90</v>
      </c>
      <c r="G932" t="s">
        <v>31</v>
      </c>
      <c r="H932" s="5">
        <v>40</v>
      </c>
      <c r="I932" s="5">
        <v>28</v>
      </c>
      <c r="J932" t="str">
        <f t="shared" si="28"/>
        <v>International</v>
      </c>
      <c r="K932" t="str">
        <f t="shared" si="29"/>
        <v>Late</v>
      </c>
    </row>
    <row r="933" spans="1:11" x14ac:dyDescent="0.35">
      <c r="A933">
        <v>10979</v>
      </c>
      <c r="B933">
        <v>3</v>
      </c>
      <c r="C933" t="s">
        <v>484</v>
      </c>
      <c r="D933" t="s">
        <v>19</v>
      </c>
      <c r="E933" t="s">
        <v>84</v>
      </c>
      <c r="F933" t="s">
        <v>58</v>
      </c>
      <c r="G933" t="s">
        <v>59</v>
      </c>
      <c r="H933" s="5">
        <v>18</v>
      </c>
      <c r="I933" s="5">
        <v>5</v>
      </c>
      <c r="J933" t="str">
        <f t="shared" si="28"/>
        <v>International</v>
      </c>
      <c r="K933" t="str">
        <f t="shared" si="29"/>
        <v>OnTime</v>
      </c>
    </row>
    <row r="934" spans="1:11" x14ac:dyDescent="0.35">
      <c r="A934">
        <v>10979</v>
      </c>
      <c r="B934">
        <v>5</v>
      </c>
      <c r="C934" t="s">
        <v>481</v>
      </c>
      <c r="D934" t="s">
        <v>216</v>
      </c>
      <c r="E934" t="s">
        <v>84</v>
      </c>
      <c r="F934" t="s">
        <v>28</v>
      </c>
      <c r="G934" t="s">
        <v>24</v>
      </c>
      <c r="H934" s="5">
        <v>20</v>
      </c>
      <c r="I934" s="5">
        <v>5</v>
      </c>
      <c r="J934" t="str">
        <f t="shared" si="28"/>
        <v>International</v>
      </c>
      <c r="K934" t="str">
        <f t="shared" si="29"/>
        <v>OnTime</v>
      </c>
    </row>
    <row r="935" spans="1:11" x14ac:dyDescent="0.35">
      <c r="A935">
        <v>10979</v>
      </c>
      <c r="B935">
        <v>7</v>
      </c>
      <c r="C935" t="s">
        <v>489</v>
      </c>
      <c r="D935" t="s">
        <v>473</v>
      </c>
      <c r="E935" t="s">
        <v>84</v>
      </c>
      <c r="F935" t="s">
        <v>38</v>
      </c>
      <c r="G935" t="s">
        <v>39</v>
      </c>
      <c r="H935" s="5">
        <v>35</v>
      </c>
      <c r="I935" s="5">
        <v>5</v>
      </c>
      <c r="J935" t="str">
        <f t="shared" si="28"/>
        <v>International</v>
      </c>
      <c r="K935" t="str">
        <f t="shared" si="29"/>
        <v>OnTime</v>
      </c>
    </row>
    <row r="936" spans="1:11" x14ac:dyDescent="0.35">
      <c r="A936">
        <v>10979</v>
      </c>
      <c r="B936">
        <v>10</v>
      </c>
      <c r="C936" t="s">
        <v>492</v>
      </c>
      <c r="D936" t="s">
        <v>161</v>
      </c>
      <c r="E936" t="s">
        <v>84</v>
      </c>
      <c r="F936" t="s">
        <v>77</v>
      </c>
      <c r="G936" t="s">
        <v>34</v>
      </c>
      <c r="H936" s="5">
        <v>80</v>
      </c>
      <c r="I936" s="5">
        <v>5</v>
      </c>
      <c r="J936" t="str">
        <f t="shared" si="28"/>
        <v>International</v>
      </c>
      <c r="K936" t="str">
        <f t="shared" si="29"/>
        <v>OnTime</v>
      </c>
    </row>
    <row r="937" spans="1:11" x14ac:dyDescent="0.35">
      <c r="A937">
        <v>10979</v>
      </c>
      <c r="B937">
        <v>11</v>
      </c>
      <c r="C937" t="s">
        <v>485</v>
      </c>
      <c r="D937" t="s">
        <v>104</v>
      </c>
      <c r="E937" t="s">
        <v>84</v>
      </c>
      <c r="F937" t="s">
        <v>89</v>
      </c>
      <c r="G937" t="s">
        <v>31</v>
      </c>
      <c r="H937" s="5">
        <v>30</v>
      </c>
      <c r="I937" s="5">
        <v>5</v>
      </c>
      <c r="J937" t="str">
        <f t="shared" si="28"/>
        <v>International</v>
      </c>
      <c r="K937" t="str">
        <f t="shared" si="29"/>
        <v>OnTime</v>
      </c>
    </row>
    <row r="938" spans="1:11" x14ac:dyDescent="0.35">
      <c r="A938">
        <v>10980</v>
      </c>
      <c r="B938">
        <v>12</v>
      </c>
      <c r="C938" t="s">
        <v>491</v>
      </c>
      <c r="D938" t="s">
        <v>104</v>
      </c>
      <c r="E938" t="s">
        <v>118</v>
      </c>
      <c r="F938" t="s">
        <v>54</v>
      </c>
      <c r="G938" t="s">
        <v>34</v>
      </c>
      <c r="H938" s="5">
        <v>40</v>
      </c>
      <c r="I938" s="5">
        <v>21</v>
      </c>
      <c r="J938" t="str">
        <f t="shared" si="28"/>
        <v>International</v>
      </c>
      <c r="K938" t="str">
        <f t="shared" si="29"/>
        <v>Late</v>
      </c>
    </row>
    <row r="939" spans="1:11" x14ac:dyDescent="0.35">
      <c r="A939">
        <v>10982</v>
      </c>
      <c r="B939">
        <v>3</v>
      </c>
      <c r="C939" t="s">
        <v>484</v>
      </c>
      <c r="D939" t="s">
        <v>19</v>
      </c>
      <c r="E939" t="s">
        <v>148</v>
      </c>
      <c r="F939" t="s">
        <v>58</v>
      </c>
      <c r="G939" t="s">
        <v>59</v>
      </c>
      <c r="H939" s="5">
        <v>20</v>
      </c>
      <c r="I939" s="5">
        <v>12</v>
      </c>
      <c r="J939" t="str">
        <f t="shared" si="28"/>
        <v>International</v>
      </c>
      <c r="K939" t="str">
        <f t="shared" si="29"/>
        <v>Late</v>
      </c>
    </row>
    <row r="940" spans="1:11" x14ac:dyDescent="0.35">
      <c r="A940">
        <v>10983</v>
      </c>
      <c r="B940">
        <v>6</v>
      </c>
      <c r="C940" t="s">
        <v>486</v>
      </c>
      <c r="D940" t="s">
        <v>474</v>
      </c>
      <c r="E940" t="s">
        <v>19</v>
      </c>
      <c r="F940" t="s">
        <v>56</v>
      </c>
      <c r="G940" t="s">
        <v>36</v>
      </c>
      <c r="H940" s="5">
        <v>84</v>
      </c>
      <c r="I940" s="5">
        <v>10</v>
      </c>
      <c r="J940" t="str">
        <f t="shared" si="28"/>
        <v>International</v>
      </c>
      <c r="K940" t="str">
        <f t="shared" si="29"/>
        <v>Late</v>
      </c>
    </row>
    <row r="941" spans="1:11" x14ac:dyDescent="0.35">
      <c r="A941">
        <v>10984</v>
      </c>
      <c r="B941">
        <v>7</v>
      </c>
      <c r="C941" t="s">
        <v>489</v>
      </c>
      <c r="D941" t="s">
        <v>473</v>
      </c>
      <c r="E941" t="s">
        <v>19</v>
      </c>
      <c r="F941" t="s">
        <v>46</v>
      </c>
      <c r="G941" t="s">
        <v>31</v>
      </c>
      <c r="H941" s="5">
        <v>55</v>
      </c>
      <c r="I941" s="5">
        <v>4</v>
      </c>
      <c r="J941" t="str">
        <f t="shared" si="28"/>
        <v>International</v>
      </c>
      <c r="K941" t="str">
        <f t="shared" si="29"/>
        <v>OnTime</v>
      </c>
    </row>
    <row r="942" spans="1:11" x14ac:dyDescent="0.35">
      <c r="A942">
        <v>10984</v>
      </c>
      <c r="B942">
        <v>10</v>
      </c>
      <c r="C942" t="s">
        <v>492</v>
      </c>
      <c r="D942" t="s">
        <v>161</v>
      </c>
      <c r="E942" t="s">
        <v>19</v>
      </c>
      <c r="F942" t="s">
        <v>77</v>
      </c>
      <c r="G942" t="s">
        <v>34</v>
      </c>
      <c r="H942" s="5">
        <v>20</v>
      </c>
      <c r="I942" s="5">
        <v>4</v>
      </c>
      <c r="J942" t="str">
        <f t="shared" si="28"/>
        <v>International</v>
      </c>
      <c r="K942" t="str">
        <f t="shared" si="29"/>
        <v>OnTime</v>
      </c>
    </row>
    <row r="943" spans="1:11" x14ac:dyDescent="0.35">
      <c r="A943">
        <v>10985</v>
      </c>
      <c r="B943">
        <v>7</v>
      </c>
      <c r="C943" t="s">
        <v>489</v>
      </c>
      <c r="D943" t="s">
        <v>473</v>
      </c>
      <c r="E943" t="s">
        <v>113</v>
      </c>
      <c r="F943" t="s">
        <v>97</v>
      </c>
      <c r="G943" t="s">
        <v>36</v>
      </c>
      <c r="H943" s="5">
        <v>8</v>
      </c>
      <c r="I943" s="5">
        <v>3</v>
      </c>
      <c r="J943" t="str">
        <f t="shared" si="28"/>
        <v>International</v>
      </c>
      <c r="K943" t="str">
        <f t="shared" si="29"/>
        <v>OnTime</v>
      </c>
    </row>
    <row r="944" spans="1:11" x14ac:dyDescent="0.35">
      <c r="A944">
        <v>10985</v>
      </c>
      <c r="B944">
        <v>7</v>
      </c>
      <c r="C944" t="s">
        <v>489</v>
      </c>
      <c r="D944" t="s">
        <v>473</v>
      </c>
      <c r="E944" t="s">
        <v>113</v>
      </c>
      <c r="F944" t="s">
        <v>46</v>
      </c>
      <c r="G944" t="s">
        <v>31</v>
      </c>
      <c r="H944" s="5">
        <v>36</v>
      </c>
      <c r="I944" s="5">
        <v>3</v>
      </c>
      <c r="J944" t="str">
        <f t="shared" si="28"/>
        <v>International</v>
      </c>
      <c r="K944" t="str">
        <f t="shared" si="29"/>
        <v>OnTime</v>
      </c>
    </row>
    <row r="945" spans="1:11" x14ac:dyDescent="0.35">
      <c r="A945">
        <v>10986</v>
      </c>
      <c r="B945">
        <v>5</v>
      </c>
      <c r="C945" t="s">
        <v>481</v>
      </c>
      <c r="D945" t="s">
        <v>216</v>
      </c>
      <c r="E945" t="s">
        <v>284</v>
      </c>
      <c r="F945" t="s">
        <v>92</v>
      </c>
      <c r="G945" t="s">
        <v>24</v>
      </c>
      <c r="H945" s="5">
        <v>30</v>
      </c>
      <c r="I945" s="5">
        <v>22</v>
      </c>
      <c r="J945" t="str">
        <f t="shared" si="28"/>
        <v>International</v>
      </c>
      <c r="K945" t="str">
        <f t="shared" si="29"/>
        <v>Late</v>
      </c>
    </row>
    <row r="946" spans="1:11" x14ac:dyDescent="0.35">
      <c r="A946">
        <v>10986</v>
      </c>
      <c r="B946">
        <v>8</v>
      </c>
      <c r="C946" t="s">
        <v>493</v>
      </c>
      <c r="D946" t="s">
        <v>171</v>
      </c>
      <c r="E946" t="s">
        <v>284</v>
      </c>
      <c r="F946" t="s">
        <v>86</v>
      </c>
      <c r="G946" t="s">
        <v>31</v>
      </c>
      <c r="H946" s="5">
        <v>15</v>
      </c>
      <c r="I946" s="5">
        <v>22</v>
      </c>
      <c r="J946" t="str">
        <f t="shared" si="28"/>
        <v>International</v>
      </c>
      <c r="K946" t="str">
        <f t="shared" si="29"/>
        <v>Late</v>
      </c>
    </row>
    <row r="947" spans="1:11" x14ac:dyDescent="0.35">
      <c r="A947">
        <v>10986</v>
      </c>
      <c r="B947">
        <v>12</v>
      </c>
      <c r="C947" t="s">
        <v>491</v>
      </c>
      <c r="D947" t="s">
        <v>104</v>
      </c>
      <c r="E947" t="s">
        <v>284</v>
      </c>
      <c r="F947" t="s">
        <v>107</v>
      </c>
      <c r="G947" t="s">
        <v>39</v>
      </c>
      <c r="H947" s="5">
        <v>15</v>
      </c>
      <c r="I947" s="5">
        <v>22</v>
      </c>
      <c r="J947" t="str">
        <f t="shared" si="28"/>
        <v>International</v>
      </c>
      <c r="K947" t="str">
        <f t="shared" si="29"/>
        <v>Late</v>
      </c>
    </row>
    <row r="948" spans="1:11" x14ac:dyDescent="0.35">
      <c r="A948">
        <v>10987</v>
      </c>
      <c r="B948">
        <v>3</v>
      </c>
      <c r="C948" t="s">
        <v>484</v>
      </c>
      <c r="D948" t="s">
        <v>19</v>
      </c>
      <c r="E948" t="s">
        <v>171</v>
      </c>
      <c r="F948" t="s">
        <v>58</v>
      </c>
      <c r="G948" t="s">
        <v>59</v>
      </c>
      <c r="H948" s="5">
        <v>60</v>
      </c>
      <c r="I948" s="5">
        <v>6</v>
      </c>
      <c r="J948" t="str">
        <f t="shared" si="28"/>
        <v>International</v>
      </c>
      <c r="K948" t="str">
        <f t="shared" si="29"/>
        <v>OnTime</v>
      </c>
    </row>
    <row r="949" spans="1:11" x14ac:dyDescent="0.35">
      <c r="A949">
        <v>10988</v>
      </c>
      <c r="B949">
        <v>3</v>
      </c>
      <c r="C949" t="s">
        <v>484</v>
      </c>
      <c r="D949" t="s">
        <v>19</v>
      </c>
      <c r="E949" t="s">
        <v>19</v>
      </c>
      <c r="F949" t="s">
        <v>58</v>
      </c>
      <c r="G949" t="s">
        <v>59</v>
      </c>
      <c r="H949" s="5">
        <v>60</v>
      </c>
      <c r="I949" s="5">
        <v>10</v>
      </c>
      <c r="J949" t="str">
        <f t="shared" si="28"/>
        <v>Domestic</v>
      </c>
      <c r="K949" t="str">
        <f t="shared" si="29"/>
        <v>Late</v>
      </c>
    </row>
    <row r="950" spans="1:11" x14ac:dyDescent="0.35">
      <c r="A950">
        <v>10989</v>
      </c>
      <c r="B950">
        <v>3</v>
      </c>
      <c r="C950" t="s">
        <v>484</v>
      </c>
      <c r="D950" t="s">
        <v>19</v>
      </c>
      <c r="E950" t="s">
        <v>161</v>
      </c>
      <c r="F950" t="s">
        <v>114</v>
      </c>
      <c r="G950" t="s">
        <v>39</v>
      </c>
      <c r="H950" s="5">
        <v>40</v>
      </c>
      <c r="I950" s="5">
        <v>2</v>
      </c>
      <c r="J950" t="str">
        <f t="shared" si="28"/>
        <v>International</v>
      </c>
      <c r="K950" t="str">
        <f t="shared" si="29"/>
        <v>OnTime</v>
      </c>
    </row>
    <row r="951" spans="1:11" x14ac:dyDescent="0.35">
      <c r="A951">
        <v>10989</v>
      </c>
      <c r="B951">
        <v>5</v>
      </c>
      <c r="C951" t="s">
        <v>481</v>
      </c>
      <c r="D951" t="s">
        <v>216</v>
      </c>
      <c r="E951" t="s">
        <v>161</v>
      </c>
      <c r="F951" t="s">
        <v>92</v>
      </c>
      <c r="G951" t="s">
        <v>24</v>
      </c>
      <c r="H951" s="5">
        <v>15</v>
      </c>
      <c r="I951" s="5">
        <v>2</v>
      </c>
      <c r="J951" t="str">
        <f t="shared" si="28"/>
        <v>International</v>
      </c>
      <c r="K951" t="str">
        <f t="shared" si="29"/>
        <v>OnTime</v>
      </c>
    </row>
    <row r="952" spans="1:11" x14ac:dyDescent="0.35">
      <c r="A952">
        <v>10990</v>
      </c>
      <c r="B952">
        <v>8</v>
      </c>
      <c r="C952" t="s">
        <v>493</v>
      </c>
      <c r="D952" t="s">
        <v>171</v>
      </c>
      <c r="E952" t="s">
        <v>84</v>
      </c>
      <c r="F952" t="s">
        <v>90</v>
      </c>
      <c r="G952" t="s">
        <v>31</v>
      </c>
      <c r="H952" s="5">
        <v>65</v>
      </c>
      <c r="I952" s="5">
        <v>6</v>
      </c>
      <c r="J952" t="str">
        <f t="shared" si="28"/>
        <v>International</v>
      </c>
      <c r="K952" t="str">
        <f t="shared" si="29"/>
        <v>OnTime</v>
      </c>
    </row>
    <row r="953" spans="1:11" x14ac:dyDescent="0.35">
      <c r="A953">
        <v>10991</v>
      </c>
      <c r="B953">
        <v>1</v>
      </c>
      <c r="C953" t="s">
        <v>482</v>
      </c>
      <c r="D953" t="s">
        <v>171</v>
      </c>
      <c r="E953" t="s">
        <v>104</v>
      </c>
      <c r="F953" t="s">
        <v>33</v>
      </c>
      <c r="G953" t="s">
        <v>34</v>
      </c>
      <c r="H953" s="5">
        <v>50</v>
      </c>
      <c r="I953" s="5">
        <v>6</v>
      </c>
      <c r="J953" t="str">
        <f t="shared" si="28"/>
        <v>International</v>
      </c>
      <c r="K953" t="str">
        <f t="shared" si="29"/>
        <v>OnTime</v>
      </c>
    </row>
    <row r="954" spans="1:11" x14ac:dyDescent="0.35">
      <c r="A954">
        <v>10991</v>
      </c>
      <c r="B954">
        <v>7</v>
      </c>
      <c r="C954" t="s">
        <v>489</v>
      </c>
      <c r="D954" t="s">
        <v>473</v>
      </c>
      <c r="E954" t="s">
        <v>104</v>
      </c>
      <c r="F954" t="s">
        <v>96</v>
      </c>
      <c r="G954" t="s">
        <v>34</v>
      </c>
      <c r="H954" s="5">
        <v>20</v>
      </c>
      <c r="I954" s="5">
        <v>6</v>
      </c>
      <c r="J954" t="str">
        <f t="shared" si="28"/>
        <v>International</v>
      </c>
      <c r="K954" t="str">
        <f t="shared" si="29"/>
        <v>OnTime</v>
      </c>
    </row>
    <row r="955" spans="1:11" x14ac:dyDescent="0.35">
      <c r="A955">
        <v>10993</v>
      </c>
      <c r="B955">
        <v>12</v>
      </c>
      <c r="C955" t="s">
        <v>491</v>
      </c>
      <c r="D955" t="s">
        <v>104</v>
      </c>
      <c r="E955" t="s">
        <v>118</v>
      </c>
      <c r="F955" t="s">
        <v>20</v>
      </c>
      <c r="G955" t="s">
        <v>21</v>
      </c>
      <c r="H955" s="5">
        <v>50</v>
      </c>
      <c r="I955" s="5">
        <v>9</v>
      </c>
      <c r="J955" t="str">
        <f t="shared" si="28"/>
        <v>International</v>
      </c>
      <c r="K955" t="str">
        <f t="shared" si="29"/>
        <v>Late</v>
      </c>
    </row>
    <row r="956" spans="1:11" x14ac:dyDescent="0.35">
      <c r="A956">
        <v>10998</v>
      </c>
      <c r="B956">
        <v>4</v>
      </c>
      <c r="C956" t="s">
        <v>494</v>
      </c>
      <c r="D956" t="s">
        <v>474</v>
      </c>
      <c r="E956" t="s">
        <v>274</v>
      </c>
      <c r="F956" t="s">
        <v>94</v>
      </c>
      <c r="G956" t="s">
        <v>59</v>
      </c>
      <c r="H956" s="5">
        <v>20</v>
      </c>
      <c r="I956" s="5">
        <v>14</v>
      </c>
      <c r="J956" t="str">
        <f t="shared" si="28"/>
        <v>International</v>
      </c>
      <c r="K956" t="str">
        <f t="shared" si="29"/>
        <v>Late</v>
      </c>
    </row>
    <row r="957" spans="1:11" x14ac:dyDescent="0.35">
      <c r="A957">
        <v>10998</v>
      </c>
      <c r="B957">
        <v>10</v>
      </c>
      <c r="C957" t="s">
        <v>492</v>
      </c>
      <c r="D957" t="s">
        <v>161</v>
      </c>
      <c r="E957" t="s">
        <v>274</v>
      </c>
      <c r="F957" t="s">
        <v>77</v>
      </c>
      <c r="G957" t="s">
        <v>34</v>
      </c>
      <c r="H957" s="5">
        <v>12</v>
      </c>
      <c r="I957" s="5">
        <v>14</v>
      </c>
      <c r="J957" t="str">
        <f t="shared" si="28"/>
        <v>International</v>
      </c>
      <c r="K957" t="str">
        <f t="shared" si="29"/>
        <v>Late</v>
      </c>
    </row>
    <row r="958" spans="1:11" x14ac:dyDescent="0.35">
      <c r="A958">
        <v>10998</v>
      </c>
      <c r="B958">
        <v>12</v>
      </c>
      <c r="C958" t="s">
        <v>491</v>
      </c>
      <c r="D958" t="s">
        <v>104</v>
      </c>
      <c r="E958" t="s">
        <v>274</v>
      </c>
      <c r="F958" t="s">
        <v>54</v>
      </c>
      <c r="G958" t="s">
        <v>34</v>
      </c>
      <c r="H958" s="5">
        <v>30</v>
      </c>
      <c r="I958" s="5">
        <v>14</v>
      </c>
      <c r="J958" t="str">
        <f t="shared" si="28"/>
        <v>International</v>
      </c>
      <c r="K958" t="str">
        <f t="shared" si="29"/>
        <v>Late</v>
      </c>
    </row>
    <row r="959" spans="1:11" x14ac:dyDescent="0.35">
      <c r="A959">
        <v>10999</v>
      </c>
      <c r="B959">
        <v>12</v>
      </c>
      <c r="C959" t="s">
        <v>491</v>
      </c>
      <c r="D959" t="s">
        <v>104</v>
      </c>
      <c r="E959" t="s">
        <v>104</v>
      </c>
      <c r="F959" t="s">
        <v>107</v>
      </c>
      <c r="G959" t="s">
        <v>39</v>
      </c>
      <c r="H959" s="5">
        <v>21</v>
      </c>
      <c r="I959" s="5">
        <v>7</v>
      </c>
      <c r="J959" t="str">
        <f t="shared" si="28"/>
        <v>Domestic</v>
      </c>
      <c r="K959" t="str">
        <f t="shared" si="29"/>
        <v>Late</v>
      </c>
    </row>
    <row r="960" spans="1:11" x14ac:dyDescent="0.35">
      <c r="A960">
        <v>11000</v>
      </c>
      <c r="B960">
        <v>2</v>
      </c>
      <c r="C960" t="s">
        <v>487</v>
      </c>
      <c r="D960" t="s">
        <v>19</v>
      </c>
      <c r="E960" t="s">
        <v>19</v>
      </c>
      <c r="F960" t="s">
        <v>109</v>
      </c>
      <c r="G960" t="s">
        <v>39</v>
      </c>
      <c r="H960" s="5">
        <v>25</v>
      </c>
      <c r="I960" s="5">
        <v>8</v>
      </c>
      <c r="J960" t="str">
        <f t="shared" si="28"/>
        <v>Domestic</v>
      </c>
      <c r="K960" t="str">
        <f t="shared" si="29"/>
        <v>Late</v>
      </c>
    </row>
    <row r="961" spans="1:11" x14ac:dyDescent="0.35">
      <c r="A961">
        <v>11000</v>
      </c>
      <c r="B961">
        <v>10</v>
      </c>
      <c r="C961" t="s">
        <v>492</v>
      </c>
      <c r="D961" t="s">
        <v>161</v>
      </c>
      <c r="E961" t="s">
        <v>19</v>
      </c>
      <c r="F961" t="s">
        <v>77</v>
      </c>
      <c r="G961" t="s">
        <v>34</v>
      </c>
      <c r="H961" s="5">
        <v>30</v>
      </c>
      <c r="I961" s="5">
        <v>8</v>
      </c>
      <c r="J961" t="str">
        <f t="shared" si="28"/>
        <v>International</v>
      </c>
      <c r="K961" t="str">
        <f t="shared" si="29"/>
        <v>OnTime</v>
      </c>
    </row>
    <row r="962" spans="1:11" x14ac:dyDescent="0.35">
      <c r="A962">
        <v>11000</v>
      </c>
      <c r="B962">
        <v>12</v>
      </c>
      <c r="C962" t="s">
        <v>491</v>
      </c>
      <c r="D962" t="s">
        <v>104</v>
      </c>
      <c r="E962" t="s">
        <v>19</v>
      </c>
      <c r="F962" t="s">
        <v>107</v>
      </c>
      <c r="G962" t="s">
        <v>39</v>
      </c>
      <c r="H962" s="5">
        <v>30</v>
      </c>
      <c r="I962" s="5">
        <v>8</v>
      </c>
      <c r="J962" t="str">
        <f t="shared" si="28"/>
        <v>International</v>
      </c>
      <c r="K962" t="str">
        <f t="shared" si="29"/>
        <v>OnTime</v>
      </c>
    </row>
    <row r="963" spans="1:11" x14ac:dyDescent="0.35">
      <c r="A963">
        <v>11001</v>
      </c>
      <c r="B963">
        <v>3</v>
      </c>
      <c r="C963" t="s">
        <v>484</v>
      </c>
      <c r="D963" t="s">
        <v>19</v>
      </c>
      <c r="E963" t="s">
        <v>118</v>
      </c>
      <c r="F963" t="s">
        <v>58</v>
      </c>
      <c r="G963" t="s">
        <v>59</v>
      </c>
      <c r="H963" s="5">
        <v>60</v>
      </c>
      <c r="I963" s="5">
        <v>8</v>
      </c>
      <c r="J963" t="str">
        <f t="shared" si="28"/>
        <v>International</v>
      </c>
      <c r="K963" t="str">
        <f t="shared" si="29"/>
        <v>OnTime</v>
      </c>
    </row>
    <row r="964" spans="1:11" x14ac:dyDescent="0.35">
      <c r="A964">
        <v>11001</v>
      </c>
      <c r="B964">
        <v>9</v>
      </c>
      <c r="C964" t="s">
        <v>490</v>
      </c>
      <c r="D964" t="s">
        <v>475</v>
      </c>
      <c r="E964" t="s">
        <v>118</v>
      </c>
      <c r="F964" t="s">
        <v>65</v>
      </c>
      <c r="G964" t="s">
        <v>27</v>
      </c>
      <c r="H964" s="5">
        <v>25</v>
      </c>
      <c r="I964" s="5">
        <v>8</v>
      </c>
      <c r="J964" t="str">
        <f t="shared" si="28"/>
        <v>International</v>
      </c>
      <c r="K964" t="str">
        <f t="shared" si="29"/>
        <v>OnTime</v>
      </c>
    </row>
    <row r="965" spans="1:11" x14ac:dyDescent="0.35">
      <c r="A965">
        <v>11002</v>
      </c>
      <c r="B965">
        <v>6</v>
      </c>
      <c r="C965" t="s">
        <v>486</v>
      </c>
      <c r="D965" t="s">
        <v>474</v>
      </c>
      <c r="E965" t="s">
        <v>19</v>
      </c>
      <c r="F965" t="s">
        <v>56</v>
      </c>
      <c r="G965" t="s">
        <v>36</v>
      </c>
      <c r="H965" s="5">
        <v>56</v>
      </c>
      <c r="I965" s="5">
        <v>10</v>
      </c>
      <c r="J965" t="str">
        <f t="shared" si="28"/>
        <v>International</v>
      </c>
      <c r="K965" t="str">
        <f t="shared" si="29"/>
        <v>Late</v>
      </c>
    </row>
    <row r="966" spans="1:11" x14ac:dyDescent="0.35">
      <c r="A966">
        <v>11003</v>
      </c>
      <c r="B966">
        <v>1</v>
      </c>
      <c r="C966" t="s">
        <v>482</v>
      </c>
      <c r="D966" t="s">
        <v>171</v>
      </c>
      <c r="E966" t="s">
        <v>19</v>
      </c>
      <c r="F966" t="s">
        <v>43</v>
      </c>
      <c r="G966" t="s">
        <v>34</v>
      </c>
      <c r="H966" s="5">
        <v>4</v>
      </c>
      <c r="I966" s="5">
        <v>2</v>
      </c>
      <c r="J966" t="str">
        <f t="shared" si="28"/>
        <v>International</v>
      </c>
      <c r="K966" t="str">
        <f t="shared" si="29"/>
        <v>OnTime</v>
      </c>
    </row>
    <row r="967" spans="1:11" x14ac:dyDescent="0.35">
      <c r="A967">
        <v>11004</v>
      </c>
      <c r="B967">
        <v>11</v>
      </c>
      <c r="C967" t="s">
        <v>485</v>
      </c>
      <c r="D967" t="s">
        <v>104</v>
      </c>
      <c r="E967" t="s">
        <v>185</v>
      </c>
      <c r="F967" t="s">
        <v>41</v>
      </c>
      <c r="G967" t="s">
        <v>31</v>
      </c>
      <c r="H967" s="5">
        <v>6</v>
      </c>
      <c r="I967" s="5">
        <v>13</v>
      </c>
      <c r="J967" t="str">
        <f t="shared" si="28"/>
        <v>International</v>
      </c>
      <c r="K967" t="str">
        <f t="shared" si="29"/>
        <v>Late</v>
      </c>
    </row>
    <row r="968" spans="1:11" x14ac:dyDescent="0.35">
      <c r="A968">
        <v>11005</v>
      </c>
      <c r="B968">
        <v>1</v>
      </c>
      <c r="C968" t="s">
        <v>482</v>
      </c>
      <c r="D968" t="s">
        <v>171</v>
      </c>
      <c r="E968" t="s">
        <v>141</v>
      </c>
      <c r="F968" t="s">
        <v>43</v>
      </c>
      <c r="G968" t="s">
        <v>34</v>
      </c>
      <c r="H968" s="5">
        <v>2</v>
      </c>
      <c r="I968" s="5">
        <v>3</v>
      </c>
      <c r="J968" t="str">
        <f t="shared" si="28"/>
        <v>International</v>
      </c>
      <c r="K968" t="str">
        <f t="shared" si="29"/>
        <v>OnTime</v>
      </c>
    </row>
    <row r="969" spans="1:11" x14ac:dyDescent="0.35">
      <c r="A969">
        <v>11006</v>
      </c>
      <c r="B969">
        <v>1</v>
      </c>
      <c r="C969" t="s">
        <v>482</v>
      </c>
      <c r="D969" t="s">
        <v>171</v>
      </c>
      <c r="E969" t="s">
        <v>19</v>
      </c>
      <c r="F969" t="s">
        <v>43</v>
      </c>
      <c r="G969" t="s">
        <v>34</v>
      </c>
      <c r="H969" s="5">
        <v>8</v>
      </c>
      <c r="I969" s="5">
        <v>8</v>
      </c>
      <c r="J969" t="str">
        <f t="shared" si="28"/>
        <v>International</v>
      </c>
      <c r="K969" t="str">
        <f t="shared" si="29"/>
        <v>OnTime</v>
      </c>
    </row>
    <row r="970" spans="1:11" x14ac:dyDescent="0.35">
      <c r="A970">
        <v>11006</v>
      </c>
      <c r="B970">
        <v>12</v>
      </c>
      <c r="C970" t="s">
        <v>491</v>
      </c>
      <c r="D970" t="s">
        <v>104</v>
      </c>
      <c r="E970" t="s">
        <v>19</v>
      </c>
      <c r="F970" t="s">
        <v>20</v>
      </c>
      <c r="G970" t="s">
        <v>21</v>
      </c>
      <c r="H970" s="5">
        <v>2</v>
      </c>
      <c r="I970" s="5">
        <v>8</v>
      </c>
      <c r="J970" t="str">
        <f t="shared" si="28"/>
        <v>International</v>
      </c>
      <c r="K970" t="str">
        <f t="shared" si="29"/>
        <v>OnTime</v>
      </c>
    </row>
    <row r="971" spans="1:11" x14ac:dyDescent="0.35">
      <c r="A971">
        <v>11007</v>
      </c>
      <c r="B971">
        <v>3</v>
      </c>
      <c r="C971" t="s">
        <v>484</v>
      </c>
      <c r="D971" t="s">
        <v>19</v>
      </c>
      <c r="E971" t="s">
        <v>251</v>
      </c>
      <c r="F971" t="s">
        <v>106</v>
      </c>
      <c r="G971" t="s">
        <v>39</v>
      </c>
      <c r="H971" s="5">
        <v>30</v>
      </c>
      <c r="I971" s="5">
        <v>5</v>
      </c>
      <c r="J971" t="str">
        <f t="shared" si="28"/>
        <v>International</v>
      </c>
      <c r="K971" t="str">
        <f t="shared" si="29"/>
        <v>OnTime</v>
      </c>
    </row>
    <row r="972" spans="1:11" x14ac:dyDescent="0.35">
      <c r="A972">
        <v>11007</v>
      </c>
      <c r="B972">
        <v>12</v>
      </c>
      <c r="C972" t="s">
        <v>491</v>
      </c>
      <c r="D972" t="s">
        <v>104</v>
      </c>
      <c r="E972" t="s">
        <v>251</v>
      </c>
      <c r="F972" t="s">
        <v>20</v>
      </c>
      <c r="G972" t="s">
        <v>21</v>
      </c>
      <c r="H972" s="5">
        <v>10</v>
      </c>
      <c r="I972" s="5">
        <v>5</v>
      </c>
      <c r="J972" t="str">
        <f t="shared" si="28"/>
        <v>International</v>
      </c>
      <c r="K972" t="str">
        <f t="shared" si="29"/>
        <v>OnTime</v>
      </c>
    </row>
    <row r="973" spans="1:11" x14ac:dyDescent="0.35">
      <c r="A973">
        <v>11009</v>
      </c>
      <c r="B973">
        <v>10</v>
      </c>
      <c r="C973" t="s">
        <v>492</v>
      </c>
      <c r="D973" t="s">
        <v>161</v>
      </c>
      <c r="E973" t="s">
        <v>216</v>
      </c>
      <c r="F973" t="s">
        <v>77</v>
      </c>
      <c r="G973" t="s">
        <v>34</v>
      </c>
      <c r="H973" s="5">
        <v>12</v>
      </c>
      <c r="I973" s="5">
        <v>2</v>
      </c>
      <c r="J973" t="str">
        <f t="shared" si="28"/>
        <v>International</v>
      </c>
      <c r="K973" t="str">
        <f t="shared" si="29"/>
        <v>OnTime</v>
      </c>
    </row>
    <row r="974" spans="1:11" x14ac:dyDescent="0.35">
      <c r="A974">
        <v>11010</v>
      </c>
      <c r="B974">
        <v>3</v>
      </c>
      <c r="C974" t="s">
        <v>484</v>
      </c>
      <c r="D974" t="s">
        <v>19</v>
      </c>
      <c r="E974" t="s">
        <v>181</v>
      </c>
      <c r="F974" t="s">
        <v>58</v>
      </c>
      <c r="G974" t="s">
        <v>59</v>
      </c>
      <c r="H974" s="5">
        <v>20</v>
      </c>
      <c r="I974" s="5">
        <v>12</v>
      </c>
      <c r="J974" t="str">
        <f t="shared" si="28"/>
        <v>International</v>
      </c>
      <c r="K974" t="str">
        <f t="shared" si="29"/>
        <v>Late</v>
      </c>
    </row>
    <row r="975" spans="1:11" x14ac:dyDescent="0.35">
      <c r="A975">
        <v>11010</v>
      </c>
      <c r="B975">
        <v>10</v>
      </c>
      <c r="C975" t="s">
        <v>492</v>
      </c>
      <c r="D975" t="s">
        <v>161</v>
      </c>
      <c r="E975" t="s">
        <v>181</v>
      </c>
      <c r="F975" t="s">
        <v>77</v>
      </c>
      <c r="G975" t="s">
        <v>34</v>
      </c>
      <c r="H975" s="5">
        <v>10</v>
      </c>
      <c r="I975" s="5">
        <v>12</v>
      </c>
      <c r="J975" t="str">
        <f t="shared" si="28"/>
        <v>International</v>
      </c>
      <c r="K975" t="str">
        <f t="shared" si="29"/>
        <v>Late</v>
      </c>
    </row>
    <row r="976" spans="1:11" x14ac:dyDescent="0.35">
      <c r="A976">
        <v>11012</v>
      </c>
      <c r="B976">
        <v>8</v>
      </c>
      <c r="C976" t="s">
        <v>493</v>
      </c>
      <c r="D976" t="s">
        <v>171</v>
      </c>
      <c r="E976" t="s">
        <v>104</v>
      </c>
      <c r="F976" t="s">
        <v>71</v>
      </c>
      <c r="G976" t="s">
        <v>31</v>
      </c>
      <c r="H976" s="5">
        <v>50</v>
      </c>
      <c r="I976" s="5">
        <v>8</v>
      </c>
      <c r="J976" t="str">
        <f t="shared" si="28"/>
        <v>International</v>
      </c>
      <c r="K976" t="str">
        <f t="shared" si="29"/>
        <v>OnTime</v>
      </c>
    </row>
    <row r="977" spans="1:11" x14ac:dyDescent="0.35">
      <c r="A977">
        <v>11013</v>
      </c>
      <c r="B977">
        <v>8</v>
      </c>
      <c r="C977" t="s">
        <v>493</v>
      </c>
      <c r="D977" t="s">
        <v>171</v>
      </c>
      <c r="E977" t="s">
        <v>216</v>
      </c>
      <c r="F977" t="s">
        <v>37</v>
      </c>
      <c r="G977" t="s">
        <v>31</v>
      </c>
      <c r="H977" s="5">
        <v>2</v>
      </c>
      <c r="I977" s="5">
        <v>1</v>
      </c>
      <c r="J977" t="str">
        <f t="shared" si="28"/>
        <v>International</v>
      </c>
      <c r="K977" t="str">
        <f t="shared" si="29"/>
        <v>OnTime</v>
      </c>
    </row>
    <row r="978" spans="1:11" x14ac:dyDescent="0.35">
      <c r="A978">
        <v>11013</v>
      </c>
      <c r="B978">
        <v>9</v>
      </c>
      <c r="C978" t="s">
        <v>490</v>
      </c>
      <c r="D978" t="s">
        <v>475</v>
      </c>
      <c r="E978" t="s">
        <v>216</v>
      </c>
      <c r="F978" t="s">
        <v>75</v>
      </c>
      <c r="G978" t="s">
        <v>27</v>
      </c>
      <c r="H978" s="5">
        <v>10</v>
      </c>
      <c r="I978" s="5">
        <v>1</v>
      </c>
      <c r="J978" t="str">
        <f t="shared" si="28"/>
        <v>International</v>
      </c>
      <c r="K978" t="str">
        <f t="shared" si="29"/>
        <v>OnTime</v>
      </c>
    </row>
    <row r="979" spans="1:11" x14ac:dyDescent="0.35">
      <c r="A979">
        <v>11015</v>
      </c>
      <c r="B979">
        <v>12</v>
      </c>
      <c r="C979" t="s">
        <v>491</v>
      </c>
      <c r="D979" t="s">
        <v>104</v>
      </c>
      <c r="E979" t="s">
        <v>291</v>
      </c>
      <c r="F979" t="s">
        <v>107</v>
      </c>
      <c r="G979" t="s">
        <v>39</v>
      </c>
      <c r="H979" s="5">
        <v>18</v>
      </c>
      <c r="I979" s="5">
        <v>10</v>
      </c>
      <c r="J979" t="str">
        <f t="shared" si="28"/>
        <v>International</v>
      </c>
      <c r="K979" t="str">
        <f t="shared" si="29"/>
        <v>Late</v>
      </c>
    </row>
    <row r="980" spans="1:11" x14ac:dyDescent="0.35">
      <c r="A980">
        <v>11015</v>
      </c>
      <c r="B980">
        <v>13</v>
      </c>
      <c r="C980" t="s">
        <v>488</v>
      </c>
      <c r="D980" t="s">
        <v>104</v>
      </c>
      <c r="E980" t="s">
        <v>291</v>
      </c>
      <c r="F980" t="s">
        <v>91</v>
      </c>
      <c r="G980" t="s">
        <v>36</v>
      </c>
      <c r="H980" s="5">
        <v>15</v>
      </c>
      <c r="I980" s="5">
        <v>10</v>
      </c>
      <c r="J980" t="str">
        <f t="shared" si="28"/>
        <v>International</v>
      </c>
      <c r="K980" t="str">
        <f t="shared" si="29"/>
        <v>Late</v>
      </c>
    </row>
    <row r="981" spans="1:11" x14ac:dyDescent="0.35">
      <c r="A981">
        <v>11017</v>
      </c>
      <c r="B981">
        <v>1</v>
      </c>
      <c r="C981" t="s">
        <v>482</v>
      </c>
      <c r="D981" t="s">
        <v>171</v>
      </c>
      <c r="E981" t="s">
        <v>84</v>
      </c>
      <c r="F981" t="s">
        <v>98</v>
      </c>
      <c r="G981" t="s">
        <v>39</v>
      </c>
      <c r="H981" s="5">
        <v>25</v>
      </c>
      <c r="I981" s="5">
        <v>7</v>
      </c>
      <c r="J981" t="str">
        <f t="shared" si="28"/>
        <v>International</v>
      </c>
      <c r="K981" t="str">
        <f t="shared" si="29"/>
        <v>OnTime</v>
      </c>
    </row>
    <row r="982" spans="1:11" x14ac:dyDescent="0.35">
      <c r="A982">
        <v>11017</v>
      </c>
      <c r="B982">
        <v>7</v>
      </c>
      <c r="C982" t="s">
        <v>489</v>
      </c>
      <c r="D982" t="s">
        <v>473</v>
      </c>
      <c r="E982" t="s">
        <v>84</v>
      </c>
      <c r="F982" t="s">
        <v>96</v>
      </c>
      <c r="G982" t="s">
        <v>34</v>
      </c>
      <c r="H982" s="5">
        <v>30</v>
      </c>
      <c r="I982" s="5">
        <v>7</v>
      </c>
      <c r="J982" t="str">
        <f t="shared" si="28"/>
        <v>International</v>
      </c>
      <c r="K982" t="str">
        <f t="shared" si="29"/>
        <v>OnTime</v>
      </c>
    </row>
    <row r="983" spans="1:11" x14ac:dyDescent="0.35">
      <c r="A983">
        <v>11018</v>
      </c>
      <c r="B983">
        <v>5</v>
      </c>
      <c r="C983" t="s">
        <v>481</v>
      </c>
      <c r="D983" t="s">
        <v>216</v>
      </c>
      <c r="E983" t="s">
        <v>19</v>
      </c>
      <c r="F983" t="s">
        <v>28</v>
      </c>
      <c r="G983" t="s">
        <v>24</v>
      </c>
      <c r="H983" s="5">
        <v>20</v>
      </c>
      <c r="I983" s="5">
        <v>3</v>
      </c>
      <c r="J983" t="str">
        <f t="shared" si="28"/>
        <v>International</v>
      </c>
      <c r="K983" t="str">
        <f t="shared" si="29"/>
        <v>OnTime</v>
      </c>
    </row>
    <row r="984" spans="1:11" x14ac:dyDescent="0.35">
      <c r="A984">
        <v>11018</v>
      </c>
      <c r="B984">
        <v>7</v>
      </c>
      <c r="C984" t="s">
        <v>489</v>
      </c>
      <c r="D984" t="s">
        <v>473</v>
      </c>
      <c r="E984" t="s">
        <v>19</v>
      </c>
      <c r="F984" t="s">
        <v>97</v>
      </c>
      <c r="G984" t="s">
        <v>36</v>
      </c>
      <c r="H984" s="5">
        <v>10</v>
      </c>
      <c r="I984" s="5">
        <v>3</v>
      </c>
      <c r="J984" t="str">
        <f t="shared" si="28"/>
        <v>International</v>
      </c>
      <c r="K984" t="str">
        <f t="shared" si="29"/>
        <v>OnTime</v>
      </c>
    </row>
    <row r="985" spans="1:11" x14ac:dyDescent="0.35">
      <c r="A985">
        <v>11020</v>
      </c>
      <c r="B985">
        <v>4</v>
      </c>
      <c r="C985" t="s">
        <v>494</v>
      </c>
      <c r="D985" t="s">
        <v>474</v>
      </c>
      <c r="E985" t="s">
        <v>104</v>
      </c>
      <c r="F985" t="s">
        <v>35</v>
      </c>
      <c r="G985" t="s">
        <v>36</v>
      </c>
      <c r="H985" s="5">
        <v>24</v>
      </c>
      <c r="I985" s="5">
        <v>2</v>
      </c>
      <c r="J985" t="str">
        <f t="shared" si="28"/>
        <v>International</v>
      </c>
      <c r="K985" t="str">
        <f t="shared" si="29"/>
        <v>OnTime</v>
      </c>
    </row>
    <row r="986" spans="1:11" x14ac:dyDescent="0.35">
      <c r="A986">
        <v>11021</v>
      </c>
      <c r="B986">
        <v>1</v>
      </c>
      <c r="C986" t="s">
        <v>482</v>
      </c>
      <c r="D986" t="s">
        <v>171</v>
      </c>
      <c r="E986" t="s">
        <v>104</v>
      </c>
      <c r="F986" t="s">
        <v>33</v>
      </c>
      <c r="G986" t="s">
        <v>34</v>
      </c>
      <c r="H986" s="5">
        <v>11</v>
      </c>
      <c r="I986" s="5">
        <v>7</v>
      </c>
      <c r="J986" t="str">
        <f t="shared" si="28"/>
        <v>International</v>
      </c>
      <c r="K986" t="str">
        <f t="shared" si="29"/>
        <v>OnTime</v>
      </c>
    </row>
    <row r="987" spans="1:11" x14ac:dyDescent="0.35">
      <c r="A987">
        <v>11021</v>
      </c>
      <c r="B987">
        <v>8</v>
      </c>
      <c r="C987" t="s">
        <v>493</v>
      </c>
      <c r="D987" t="s">
        <v>171</v>
      </c>
      <c r="E987" t="s">
        <v>104</v>
      </c>
      <c r="F987" t="s">
        <v>86</v>
      </c>
      <c r="G987" t="s">
        <v>31</v>
      </c>
      <c r="H987" s="5">
        <v>15</v>
      </c>
      <c r="I987" s="5">
        <v>7</v>
      </c>
      <c r="J987" t="str">
        <f t="shared" si="28"/>
        <v>International</v>
      </c>
      <c r="K987" t="str">
        <f t="shared" si="29"/>
        <v>OnTime</v>
      </c>
    </row>
    <row r="988" spans="1:11" x14ac:dyDescent="0.35">
      <c r="A988">
        <v>11021</v>
      </c>
      <c r="B988">
        <v>11</v>
      </c>
      <c r="C988" t="s">
        <v>485</v>
      </c>
      <c r="D988" t="s">
        <v>104</v>
      </c>
      <c r="E988" t="s">
        <v>104</v>
      </c>
      <c r="F988" t="s">
        <v>41</v>
      </c>
      <c r="G988" t="s">
        <v>31</v>
      </c>
      <c r="H988" s="5">
        <v>63</v>
      </c>
      <c r="I988" s="5">
        <v>7</v>
      </c>
      <c r="J988" t="str">
        <f t="shared" si="28"/>
        <v>Domestic</v>
      </c>
      <c r="K988" t="str">
        <f t="shared" si="29"/>
        <v>Late</v>
      </c>
    </row>
    <row r="989" spans="1:11" x14ac:dyDescent="0.35">
      <c r="A989">
        <v>11022</v>
      </c>
      <c r="B989">
        <v>8</v>
      </c>
      <c r="C989" t="s">
        <v>493</v>
      </c>
      <c r="D989" t="s">
        <v>171</v>
      </c>
      <c r="E989" t="s">
        <v>161</v>
      </c>
      <c r="F989" t="s">
        <v>71</v>
      </c>
      <c r="G989" t="s">
        <v>31</v>
      </c>
      <c r="H989" s="5">
        <v>35</v>
      </c>
      <c r="I989" s="5">
        <v>20</v>
      </c>
      <c r="J989" t="str">
        <f t="shared" ref="J989:J1028" si="30">IF(D989=E989, "Domestic", "International")</f>
        <v>International</v>
      </c>
      <c r="K989" t="str">
        <f t="shared" ref="K989:K1028" si="31">IF(J989="Domestic", IF(I989&lt;=5, "OnTime", "Late"), IF(I989&lt;=8, "OnTime", "Late"))</f>
        <v>Late</v>
      </c>
    </row>
    <row r="990" spans="1:11" x14ac:dyDescent="0.35">
      <c r="A990">
        <v>11023</v>
      </c>
      <c r="B990">
        <v>3</v>
      </c>
      <c r="C990" t="s">
        <v>484</v>
      </c>
      <c r="D990" t="s">
        <v>19</v>
      </c>
      <c r="E990" t="s">
        <v>171</v>
      </c>
      <c r="F990" t="s">
        <v>58</v>
      </c>
      <c r="G990" t="s">
        <v>59</v>
      </c>
      <c r="H990" s="5">
        <v>4</v>
      </c>
      <c r="I990" s="5">
        <v>10</v>
      </c>
      <c r="J990" t="str">
        <f t="shared" si="30"/>
        <v>International</v>
      </c>
      <c r="K990" t="str">
        <f t="shared" si="31"/>
        <v>Late</v>
      </c>
    </row>
    <row r="991" spans="1:11" x14ac:dyDescent="0.35">
      <c r="A991">
        <v>11024</v>
      </c>
      <c r="B991">
        <v>2</v>
      </c>
      <c r="C991" t="s">
        <v>487</v>
      </c>
      <c r="D991" t="s">
        <v>19</v>
      </c>
      <c r="E991" t="s">
        <v>171</v>
      </c>
      <c r="F991" t="s">
        <v>88</v>
      </c>
      <c r="G991" t="s">
        <v>39</v>
      </c>
      <c r="H991" s="5">
        <v>21</v>
      </c>
      <c r="I991" s="5">
        <v>5</v>
      </c>
      <c r="J991" t="str">
        <f t="shared" si="30"/>
        <v>International</v>
      </c>
      <c r="K991" t="str">
        <f t="shared" si="31"/>
        <v>OnTime</v>
      </c>
    </row>
    <row r="992" spans="1:11" x14ac:dyDescent="0.35">
      <c r="A992">
        <v>11024</v>
      </c>
      <c r="B992">
        <v>11</v>
      </c>
      <c r="C992" t="s">
        <v>485</v>
      </c>
      <c r="D992" t="s">
        <v>104</v>
      </c>
      <c r="E992" t="s">
        <v>171</v>
      </c>
      <c r="F992" t="s">
        <v>41</v>
      </c>
      <c r="G992" t="s">
        <v>31</v>
      </c>
      <c r="H992" s="5">
        <v>12</v>
      </c>
      <c r="I992" s="5">
        <v>5</v>
      </c>
      <c r="J992" t="str">
        <f t="shared" si="30"/>
        <v>International</v>
      </c>
      <c r="K992" t="str">
        <f t="shared" si="31"/>
        <v>OnTime</v>
      </c>
    </row>
    <row r="993" spans="1:11" x14ac:dyDescent="0.35">
      <c r="A993">
        <v>11025</v>
      </c>
      <c r="B993">
        <v>1</v>
      </c>
      <c r="C993" t="s">
        <v>482</v>
      </c>
      <c r="D993" t="s">
        <v>171</v>
      </c>
      <c r="E993" t="s">
        <v>141</v>
      </c>
      <c r="F993" t="s">
        <v>43</v>
      </c>
      <c r="G993" t="s">
        <v>34</v>
      </c>
      <c r="H993" s="5">
        <v>10</v>
      </c>
      <c r="I993" s="5">
        <v>9</v>
      </c>
      <c r="J993" t="str">
        <f t="shared" si="30"/>
        <v>International</v>
      </c>
      <c r="K993" t="str">
        <f t="shared" si="31"/>
        <v>Late</v>
      </c>
    </row>
    <row r="994" spans="1:11" x14ac:dyDescent="0.35">
      <c r="A994">
        <v>11025</v>
      </c>
      <c r="B994">
        <v>6</v>
      </c>
      <c r="C994" t="s">
        <v>486</v>
      </c>
      <c r="D994" t="s">
        <v>474</v>
      </c>
      <c r="E994" t="s">
        <v>141</v>
      </c>
      <c r="F994" t="s">
        <v>56</v>
      </c>
      <c r="G994" t="s">
        <v>36</v>
      </c>
      <c r="H994" s="5">
        <v>20</v>
      </c>
      <c r="I994" s="5">
        <v>9</v>
      </c>
      <c r="J994" t="str">
        <f t="shared" si="30"/>
        <v>International</v>
      </c>
      <c r="K994" t="str">
        <f t="shared" si="31"/>
        <v>Late</v>
      </c>
    </row>
    <row r="995" spans="1:11" x14ac:dyDescent="0.35">
      <c r="A995">
        <v>11026</v>
      </c>
      <c r="B995">
        <v>7</v>
      </c>
      <c r="C995" t="s">
        <v>489</v>
      </c>
      <c r="D995" t="s">
        <v>473</v>
      </c>
      <c r="E995" t="s">
        <v>181</v>
      </c>
      <c r="F995" t="s">
        <v>97</v>
      </c>
      <c r="G995" t="s">
        <v>36</v>
      </c>
      <c r="H995" s="5">
        <v>8</v>
      </c>
      <c r="I995" s="5">
        <v>13</v>
      </c>
      <c r="J995" t="str">
        <f t="shared" si="30"/>
        <v>International</v>
      </c>
      <c r="K995" t="str">
        <f t="shared" si="31"/>
        <v>Late</v>
      </c>
    </row>
    <row r="996" spans="1:11" x14ac:dyDescent="0.35">
      <c r="A996">
        <v>11027</v>
      </c>
      <c r="B996">
        <v>10</v>
      </c>
      <c r="C996" t="s">
        <v>492</v>
      </c>
      <c r="D996" t="s">
        <v>161</v>
      </c>
      <c r="E996" t="s">
        <v>148</v>
      </c>
      <c r="F996" t="s">
        <v>77</v>
      </c>
      <c r="G996" t="s">
        <v>34</v>
      </c>
      <c r="H996" s="5">
        <v>30</v>
      </c>
      <c r="I996" s="5">
        <v>4</v>
      </c>
      <c r="J996" t="str">
        <f t="shared" si="30"/>
        <v>International</v>
      </c>
      <c r="K996" t="str">
        <f t="shared" si="31"/>
        <v>OnTime</v>
      </c>
    </row>
    <row r="997" spans="1:11" x14ac:dyDescent="0.35">
      <c r="A997">
        <v>11029</v>
      </c>
      <c r="B997">
        <v>7</v>
      </c>
      <c r="C997" t="s">
        <v>489</v>
      </c>
      <c r="D997" t="s">
        <v>473</v>
      </c>
      <c r="E997" t="s">
        <v>232</v>
      </c>
      <c r="F997" t="s">
        <v>38</v>
      </c>
      <c r="G997" t="s">
        <v>39</v>
      </c>
      <c r="H997" s="5">
        <v>12</v>
      </c>
      <c r="I997" s="5">
        <v>11</v>
      </c>
      <c r="J997" t="str">
        <f t="shared" si="30"/>
        <v>International</v>
      </c>
      <c r="K997" t="str">
        <f t="shared" si="31"/>
        <v>Late</v>
      </c>
    </row>
    <row r="998" spans="1:11" x14ac:dyDescent="0.35">
      <c r="A998">
        <v>11030</v>
      </c>
      <c r="B998">
        <v>1</v>
      </c>
      <c r="C998" t="s">
        <v>482</v>
      </c>
      <c r="D998" t="s">
        <v>171</v>
      </c>
      <c r="E998" t="s">
        <v>19</v>
      </c>
      <c r="F998" t="s">
        <v>33</v>
      </c>
      <c r="G998" t="s">
        <v>34</v>
      </c>
      <c r="H998" s="5">
        <v>100</v>
      </c>
      <c r="I998" s="5">
        <v>10</v>
      </c>
      <c r="J998" t="str">
        <f t="shared" si="30"/>
        <v>International</v>
      </c>
      <c r="K998" t="str">
        <f t="shared" si="31"/>
        <v>Late</v>
      </c>
    </row>
    <row r="999" spans="1:11" x14ac:dyDescent="0.35">
      <c r="A999">
        <v>11030</v>
      </c>
      <c r="B999">
        <v>2</v>
      </c>
      <c r="C999" t="s">
        <v>487</v>
      </c>
      <c r="D999" t="s">
        <v>19</v>
      </c>
      <c r="E999" t="s">
        <v>19</v>
      </c>
      <c r="F999" t="s">
        <v>51</v>
      </c>
      <c r="G999" t="s">
        <v>39</v>
      </c>
      <c r="H999" s="5">
        <v>70</v>
      </c>
      <c r="I999" s="5">
        <v>10</v>
      </c>
      <c r="J999" t="str">
        <f t="shared" si="30"/>
        <v>Domestic</v>
      </c>
      <c r="K999" t="str">
        <f t="shared" si="31"/>
        <v>Late</v>
      </c>
    </row>
    <row r="1000" spans="1:11" x14ac:dyDescent="0.35">
      <c r="A1000">
        <v>11030</v>
      </c>
      <c r="B1000">
        <v>12</v>
      </c>
      <c r="C1000" t="s">
        <v>491</v>
      </c>
      <c r="D1000" t="s">
        <v>104</v>
      </c>
      <c r="E1000" t="s">
        <v>19</v>
      </c>
      <c r="F1000" t="s">
        <v>20</v>
      </c>
      <c r="G1000" t="s">
        <v>21</v>
      </c>
      <c r="H1000" s="5">
        <v>60</v>
      </c>
      <c r="I1000" s="5">
        <v>10</v>
      </c>
      <c r="J1000" t="str">
        <f t="shared" si="30"/>
        <v>International</v>
      </c>
      <c r="K1000" t="str">
        <f t="shared" si="31"/>
        <v>Late</v>
      </c>
    </row>
    <row r="1001" spans="1:11" x14ac:dyDescent="0.35">
      <c r="A1001">
        <v>11031</v>
      </c>
      <c r="B1001">
        <v>1</v>
      </c>
      <c r="C1001" t="s">
        <v>482</v>
      </c>
      <c r="D1001" t="s">
        <v>171</v>
      </c>
      <c r="E1001" t="s">
        <v>19</v>
      </c>
      <c r="F1001" t="s">
        <v>43</v>
      </c>
      <c r="G1001" t="s">
        <v>34</v>
      </c>
      <c r="H1001" s="5">
        <v>45</v>
      </c>
      <c r="I1001" s="5">
        <v>7</v>
      </c>
      <c r="J1001" t="str">
        <f t="shared" si="30"/>
        <v>International</v>
      </c>
      <c r="K1001" t="str">
        <f t="shared" si="31"/>
        <v>OnTime</v>
      </c>
    </row>
    <row r="1002" spans="1:11" x14ac:dyDescent="0.35">
      <c r="A1002">
        <v>11031</v>
      </c>
      <c r="B1002">
        <v>6</v>
      </c>
      <c r="C1002" t="s">
        <v>486</v>
      </c>
      <c r="D1002" t="s">
        <v>474</v>
      </c>
      <c r="E1002" t="s">
        <v>19</v>
      </c>
      <c r="F1002" t="s">
        <v>56</v>
      </c>
      <c r="G1002" t="s">
        <v>36</v>
      </c>
      <c r="H1002" s="5">
        <v>80</v>
      </c>
      <c r="I1002" s="5">
        <v>7</v>
      </c>
      <c r="J1002" t="str">
        <f t="shared" si="30"/>
        <v>International</v>
      </c>
      <c r="K1002" t="str">
        <f t="shared" si="31"/>
        <v>OnTime</v>
      </c>
    </row>
    <row r="1003" spans="1:11" x14ac:dyDescent="0.35">
      <c r="A1003">
        <v>11031</v>
      </c>
      <c r="B1003">
        <v>10</v>
      </c>
      <c r="C1003" t="s">
        <v>492</v>
      </c>
      <c r="D1003" t="s">
        <v>161</v>
      </c>
      <c r="E1003" t="s">
        <v>19</v>
      </c>
      <c r="F1003" t="s">
        <v>77</v>
      </c>
      <c r="G1003" t="s">
        <v>34</v>
      </c>
      <c r="H1003" s="5">
        <v>21</v>
      </c>
      <c r="I1003" s="5">
        <v>7</v>
      </c>
      <c r="J1003" t="str">
        <f t="shared" si="30"/>
        <v>International</v>
      </c>
      <c r="K1003" t="str">
        <f t="shared" si="31"/>
        <v>OnTime</v>
      </c>
    </row>
    <row r="1004" spans="1:11" x14ac:dyDescent="0.35">
      <c r="A1004">
        <v>11031</v>
      </c>
      <c r="B1004">
        <v>12</v>
      </c>
      <c r="C1004" t="s">
        <v>491</v>
      </c>
      <c r="D1004" t="s">
        <v>104</v>
      </c>
      <c r="E1004" t="s">
        <v>19</v>
      </c>
      <c r="F1004" t="s">
        <v>53</v>
      </c>
      <c r="G1004" t="s">
        <v>27</v>
      </c>
      <c r="H1004" s="5">
        <v>20</v>
      </c>
      <c r="I1004" s="5">
        <v>7</v>
      </c>
      <c r="J1004" t="str">
        <f t="shared" si="30"/>
        <v>International</v>
      </c>
      <c r="K1004" t="str">
        <f t="shared" si="31"/>
        <v>OnTime</v>
      </c>
    </row>
    <row r="1005" spans="1:11" x14ac:dyDescent="0.35">
      <c r="A1005">
        <v>11034</v>
      </c>
      <c r="B1005">
        <v>8</v>
      </c>
      <c r="C1005" t="s">
        <v>493</v>
      </c>
      <c r="D1005" t="s">
        <v>171</v>
      </c>
      <c r="E1005" t="s">
        <v>19</v>
      </c>
      <c r="F1005" t="s">
        <v>90</v>
      </c>
      <c r="G1005" t="s">
        <v>31</v>
      </c>
      <c r="H1005" s="5">
        <v>15</v>
      </c>
      <c r="I1005" s="5">
        <v>7</v>
      </c>
      <c r="J1005" t="str">
        <f t="shared" si="30"/>
        <v>International</v>
      </c>
      <c r="K1005" t="str">
        <f t="shared" si="31"/>
        <v>OnTime</v>
      </c>
    </row>
    <row r="1006" spans="1:11" x14ac:dyDescent="0.35">
      <c r="A1006">
        <v>11035</v>
      </c>
      <c r="B1006">
        <v>1</v>
      </c>
      <c r="C1006" t="s">
        <v>482</v>
      </c>
      <c r="D1006" t="s">
        <v>171</v>
      </c>
      <c r="E1006" t="s">
        <v>185</v>
      </c>
      <c r="F1006" t="s">
        <v>43</v>
      </c>
      <c r="G1006" t="s">
        <v>34</v>
      </c>
      <c r="H1006" s="5">
        <v>10</v>
      </c>
      <c r="I1006" s="5">
        <v>4</v>
      </c>
      <c r="J1006" t="str">
        <f t="shared" si="30"/>
        <v>International</v>
      </c>
      <c r="K1006" t="str">
        <f t="shared" si="31"/>
        <v>OnTime</v>
      </c>
    </row>
    <row r="1007" spans="1:11" x14ac:dyDescent="0.35">
      <c r="A1007">
        <v>11036</v>
      </c>
      <c r="B1007">
        <v>6</v>
      </c>
      <c r="C1007" t="s">
        <v>486</v>
      </c>
      <c r="D1007" t="s">
        <v>474</v>
      </c>
      <c r="E1007" t="s">
        <v>104</v>
      </c>
      <c r="F1007" t="s">
        <v>56</v>
      </c>
      <c r="G1007" t="s">
        <v>36</v>
      </c>
      <c r="H1007" s="5">
        <v>7</v>
      </c>
      <c r="I1007" s="5">
        <v>2</v>
      </c>
      <c r="J1007" t="str">
        <f t="shared" si="30"/>
        <v>International</v>
      </c>
      <c r="K1007" t="str">
        <f t="shared" si="31"/>
        <v>OnTime</v>
      </c>
    </row>
    <row r="1008" spans="1:11" x14ac:dyDescent="0.35">
      <c r="A1008">
        <v>11037</v>
      </c>
      <c r="B1008">
        <v>7</v>
      </c>
      <c r="C1008" t="s">
        <v>489</v>
      </c>
      <c r="D1008" t="s">
        <v>473</v>
      </c>
      <c r="E1008" t="s">
        <v>216</v>
      </c>
      <c r="F1008" t="s">
        <v>96</v>
      </c>
      <c r="G1008" t="s">
        <v>34</v>
      </c>
      <c r="H1008" s="5">
        <v>4</v>
      </c>
      <c r="I1008" s="5">
        <v>6</v>
      </c>
      <c r="J1008" t="str">
        <f t="shared" si="30"/>
        <v>International</v>
      </c>
      <c r="K1008" t="str">
        <f t="shared" si="31"/>
        <v>OnTime</v>
      </c>
    </row>
    <row r="1009" spans="1:11" x14ac:dyDescent="0.35">
      <c r="A1009">
        <v>11041</v>
      </c>
      <c r="B1009">
        <v>1</v>
      </c>
      <c r="C1009" t="s">
        <v>482</v>
      </c>
      <c r="D1009" t="s">
        <v>171</v>
      </c>
      <c r="E1009" t="s">
        <v>232</v>
      </c>
      <c r="F1009" t="s">
        <v>33</v>
      </c>
      <c r="G1009" t="s">
        <v>34</v>
      </c>
      <c r="H1009" s="5">
        <v>30</v>
      </c>
      <c r="I1009" s="5">
        <v>6</v>
      </c>
      <c r="J1009" t="str">
        <f t="shared" si="30"/>
        <v>International</v>
      </c>
      <c r="K1009" t="str">
        <f t="shared" si="31"/>
        <v>OnTime</v>
      </c>
    </row>
    <row r="1010" spans="1:11" x14ac:dyDescent="0.35">
      <c r="A1010">
        <v>11041</v>
      </c>
      <c r="B1010">
        <v>7</v>
      </c>
      <c r="C1010" t="s">
        <v>489</v>
      </c>
      <c r="D1010" t="s">
        <v>473</v>
      </c>
      <c r="E1010" t="s">
        <v>232</v>
      </c>
      <c r="F1010" t="s">
        <v>38</v>
      </c>
      <c r="G1010" t="s">
        <v>39</v>
      </c>
      <c r="H1010" s="5">
        <v>30</v>
      </c>
      <c r="I1010" s="5">
        <v>6</v>
      </c>
      <c r="J1010" t="str">
        <f t="shared" si="30"/>
        <v>International</v>
      </c>
      <c r="K1010" t="str">
        <f t="shared" si="31"/>
        <v>OnTime</v>
      </c>
    </row>
    <row r="1011" spans="1:11" x14ac:dyDescent="0.35">
      <c r="A1011">
        <v>11043</v>
      </c>
      <c r="B1011">
        <v>5</v>
      </c>
      <c r="C1011" t="s">
        <v>481</v>
      </c>
      <c r="D1011" t="s">
        <v>216</v>
      </c>
      <c r="E1011" t="s">
        <v>133</v>
      </c>
      <c r="F1011" t="s">
        <v>92</v>
      </c>
      <c r="G1011" t="s">
        <v>24</v>
      </c>
      <c r="H1011" s="5">
        <v>10</v>
      </c>
      <c r="I1011" s="5">
        <v>7</v>
      </c>
      <c r="J1011" t="str">
        <f t="shared" si="30"/>
        <v>International</v>
      </c>
      <c r="K1011" t="str">
        <f t="shared" si="31"/>
        <v>OnTime</v>
      </c>
    </row>
    <row r="1012" spans="1:11" x14ac:dyDescent="0.35">
      <c r="A1012">
        <v>11046</v>
      </c>
      <c r="B1012">
        <v>5</v>
      </c>
      <c r="C1012" t="s">
        <v>481</v>
      </c>
      <c r="D1012" t="s">
        <v>216</v>
      </c>
      <c r="E1012" t="s">
        <v>104</v>
      </c>
      <c r="F1012" t="s">
        <v>28</v>
      </c>
      <c r="G1012" t="s">
        <v>24</v>
      </c>
      <c r="H1012" s="5">
        <v>20</v>
      </c>
      <c r="I1012" s="5">
        <v>1</v>
      </c>
      <c r="J1012" t="str">
        <f t="shared" si="30"/>
        <v>International</v>
      </c>
      <c r="K1012" t="str">
        <f t="shared" si="31"/>
        <v>OnTime</v>
      </c>
    </row>
    <row r="1013" spans="1:11" x14ac:dyDescent="0.35">
      <c r="A1013">
        <v>11047</v>
      </c>
      <c r="B1013">
        <v>1</v>
      </c>
      <c r="C1013" t="s">
        <v>482</v>
      </c>
      <c r="D1013" t="s">
        <v>171</v>
      </c>
      <c r="E1013" t="s">
        <v>171</v>
      </c>
      <c r="F1013" t="s">
        <v>43</v>
      </c>
      <c r="G1013" t="s">
        <v>34</v>
      </c>
      <c r="H1013" s="5">
        <v>25</v>
      </c>
      <c r="I1013" s="5">
        <v>7</v>
      </c>
      <c r="J1013" t="str">
        <f t="shared" si="30"/>
        <v>Domestic</v>
      </c>
      <c r="K1013" t="str">
        <f t="shared" si="31"/>
        <v>Late</v>
      </c>
    </row>
    <row r="1014" spans="1:11" x14ac:dyDescent="0.35">
      <c r="A1014">
        <v>11047</v>
      </c>
      <c r="B1014">
        <v>2</v>
      </c>
      <c r="C1014" t="s">
        <v>487</v>
      </c>
      <c r="D1014" t="s">
        <v>19</v>
      </c>
      <c r="E1014" t="s">
        <v>171</v>
      </c>
      <c r="F1014" t="s">
        <v>51</v>
      </c>
      <c r="G1014" t="s">
        <v>39</v>
      </c>
      <c r="H1014" s="5">
        <v>30</v>
      </c>
      <c r="I1014" s="5">
        <v>7</v>
      </c>
      <c r="J1014" t="str">
        <f t="shared" si="30"/>
        <v>International</v>
      </c>
      <c r="K1014" t="str">
        <f t="shared" si="31"/>
        <v>OnTime</v>
      </c>
    </row>
    <row r="1015" spans="1:11" x14ac:dyDescent="0.35">
      <c r="A1015">
        <v>11048</v>
      </c>
      <c r="B1015">
        <v>8</v>
      </c>
      <c r="C1015" t="s">
        <v>493</v>
      </c>
      <c r="D1015" t="s">
        <v>171</v>
      </c>
      <c r="E1015" t="s">
        <v>148</v>
      </c>
      <c r="F1015" t="s">
        <v>37</v>
      </c>
      <c r="G1015" t="s">
        <v>31</v>
      </c>
      <c r="H1015" s="5">
        <v>42</v>
      </c>
      <c r="I1015" s="5">
        <v>6</v>
      </c>
      <c r="J1015" t="str">
        <f t="shared" si="30"/>
        <v>International</v>
      </c>
      <c r="K1015" t="str">
        <f t="shared" si="31"/>
        <v>OnTime</v>
      </c>
    </row>
    <row r="1016" spans="1:11" x14ac:dyDescent="0.35">
      <c r="A1016">
        <v>11049</v>
      </c>
      <c r="B1016">
        <v>1</v>
      </c>
      <c r="C1016" t="s">
        <v>482</v>
      </c>
      <c r="D1016" t="s">
        <v>171</v>
      </c>
      <c r="E1016" t="s">
        <v>161</v>
      </c>
      <c r="F1016" t="s">
        <v>33</v>
      </c>
      <c r="G1016" t="s">
        <v>34</v>
      </c>
      <c r="H1016" s="5">
        <v>10</v>
      </c>
      <c r="I1016" s="5">
        <v>10</v>
      </c>
      <c r="J1016" t="str">
        <f t="shared" si="30"/>
        <v>International</v>
      </c>
      <c r="K1016" t="str">
        <f t="shared" si="31"/>
        <v>Late</v>
      </c>
    </row>
    <row r="1017" spans="1:11" x14ac:dyDescent="0.35">
      <c r="A1017">
        <v>11049</v>
      </c>
      <c r="B1017">
        <v>5</v>
      </c>
      <c r="C1017" t="s">
        <v>481</v>
      </c>
      <c r="D1017" t="s">
        <v>216</v>
      </c>
      <c r="E1017" t="s">
        <v>161</v>
      </c>
      <c r="F1017" t="s">
        <v>28</v>
      </c>
      <c r="G1017" t="s">
        <v>24</v>
      </c>
      <c r="H1017" s="5">
        <v>4</v>
      </c>
      <c r="I1017" s="5">
        <v>10</v>
      </c>
      <c r="J1017" t="str">
        <f t="shared" si="30"/>
        <v>International</v>
      </c>
      <c r="K1017" t="str">
        <f t="shared" si="31"/>
        <v>Late</v>
      </c>
    </row>
    <row r="1018" spans="1:11" x14ac:dyDescent="0.35">
      <c r="A1018">
        <v>11053</v>
      </c>
      <c r="B1018">
        <v>7</v>
      </c>
      <c r="C1018" t="s">
        <v>489</v>
      </c>
      <c r="D1018" t="s">
        <v>473</v>
      </c>
      <c r="E1018" t="s">
        <v>84</v>
      </c>
      <c r="F1018" t="s">
        <v>97</v>
      </c>
      <c r="G1018" t="s">
        <v>36</v>
      </c>
      <c r="H1018" s="5">
        <v>35</v>
      </c>
      <c r="I1018" s="5">
        <v>2</v>
      </c>
      <c r="J1018" t="str">
        <f t="shared" si="30"/>
        <v>International</v>
      </c>
      <c r="K1018" t="str">
        <f t="shared" si="31"/>
        <v>OnTime</v>
      </c>
    </row>
    <row r="1019" spans="1:11" x14ac:dyDescent="0.35">
      <c r="A1019">
        <v>11053</v>
      </c>
      <c r="B1019">
        <v>12</v>
      </c>
      <c r="C1019" t="s">
        <v>491</v>
      </c>
      <c r="D1019" t="s">
        <v>104</v>
      </c>
      <c r="E1019" t="s">
        <v>84</v>
      </c>
      <c r="F1019" t="s">
        <v>53</v>
      </c>
      <c r="G1019" t="s">
        <v>27</v>
      </c>
      <c r="H1019" s="5">
        <v>25</v>
      </c>
      <c r="I1019" s="5">
        <v>2</v>
      </c>
      <c r="J1019" t="str">
        <f t="shared" si="30"/>
        <v>International</v>
      </c>
      <c r="K1019" t="str">
        <f t="shared" si="31"/>
        <v>OnTime</v>
      </c>
    </row>
    <row r="1020" spans="1:11" x14ac:dyDescent="0.35">
      <c r="A1020">
        <v>11055</v>
      </c>
      <c r="B1020">
        <v>10</v>
      </c>
      <c r="C1020" t="s">
        <v>492</v>
      </c>
      <c r="D1020" t="s">
        <v>161</v>
      </c>
      <c r="E1020" t="s">
        <v>126</v>
      </c>
      <c r="F1020" t="s">
        <v>77</v>
      </c>
      <c r="G1020" t="s">
        <v>34</v>
      </c>
      <c r="H1020" s="5">
        <v>15</v>
      </c>
      <c r="I1020" s="5">
        <v>7</v>
      </c>
      <c r="J1020" t="str">
        <f t="shared" si="30"/>
        <v>International</v>
      </c>
      <c r="K1020" t="str">
        <f t="shared" si="31"/>
        <v>OnTime</v>
      </c>
    </row>
    <row r="1021" spans="1:11" x14ac:dyDescent="0.35">
      <c r="A1021">
        <v>11055</v>
      </c>
      <c r="B1021">
        <v>11</v>
      </c>
      <c r="C1021" t="s">
        <v>485</v>
      </c>
      <c r="D1021" t="s">
        <v>104</v>
      </c>
      <c r="E1021" t="s">
        <v>126</v>
      </c>
      <c r="F1021" t="s">
        <v>80</v>
      </c>
      <c r="G1021" t="s">
        <v>31</v>
      </c>
      <c r="H1021" s="5">
        <v>15</v>
      </c>
      <c r="I1021" s="5">
        <v>7</v>
      </c>
      <c r="J1021" t="str">
        <f t="shared" si="30"/>
        <v>International</v>
      </c>
      <c r="K1021" t="str">
        <f t="shared" si="31"/>
        <v>OnTime</v>
      </c>
    </row>
    <row r="1022" spans="1:11" x14ac:dyDescent="0.35">
      <c r="A1022">
        <v>11056</v>
      </c>
      <c r="B1022">
        <v>3</v>
      </c>
      <c r="C1022" t="s">
        <v>484</v>
      </c>
      <c r="D1022" t="s">
        <v>19</v>
      </c>
      <c r="E1022" t="s">
        <v>171</v>
      </c>
      <c r="F1022" t="s">
        <v>58</v>
      </c>
      <c r="G1022" t="s">
        <v>59</v>
      </c>
      <c r="H1022" s="5">
        <v>40</v>
      </c>
      <c r="I1022" s="5">
        <v>3</v>
      </c>
      <c r="J1022" t="str">
        <f t="shared" si="30"/>
        <v>International</v>
      </c>
      <c r="K1022" t="str">
        <f t="shared" si="31"/>
        <v>OnTime</v>
      </c>
    </row>
    <row r="1023" spans="1:11" x14ac:dyDescent="0.35">
      <c r="A1023">
        <v>11057</v>
      </c>
      <c r="B1023">
        <v>7</v>
      </c>
      <c r="C1023" t="s">
        <v>489</v>
      </c>
      <c r="D1023" t="s">
        <v>473</v>
      </c>
      <c r="E1023" t="s">
        <v>171</v>
      </c>
      <c r="F1023" t="s">
        <v>96</v>
      </c>
      <c r="G1023" t="s">
        <v>34</v>
      </c>
      <c r="H1023" s="5">
        <v>3</v>
      </c>
      <c r="I1023" s="5">
        <v>2</v>
      </c>
      <c r="J1023" t="str">
        <f t="shared" si="30"/>
        <v>International</v>
      </c>
      <c r="K1023" t="str">
        <f t="shared" si="31"/>
        <v>OnTime</v>
      </c>
    </row>
    <row r="1024" spans="1:11" x14ac:dyDescent="0.35">
      <c r="A1024">
        <v>11060</v>
      </c>
      <c r="B1024">
        <v>12</v>
      </c>
      <c r="C1024" t="s">
        <v>491</v>
      </c>
      <c r="D1024" t="s">
        <v>104</v>
      </c>
      <c r="E1024" t="s">
        <v>181</v>
      </c>
      <c r="F1024" t="s">
        <v>107</v>
      </c>
      <c r="G1024" t="s">
        <v>39</v>
      </c>
      <c r="H1024" s="5">
        <v>10</v>
      </c>
      <c r="I1024" s="5">
        <v>4</v>
      </c>
      <c r="J1024" t="str">
        <f t="shared" si="30"/>
        <v>International</v>
      </c>
      <c r="K1024" t="str">
        <f t="shared" si="31"/>
        <v>OnTime</v>
      </c>
    </row>
    <row r="1025" spans="1:11" x14ac:dyDescent="0.35">
      <c r="A1025">
        <v>11064</v>
      </c>
      <c r="B1025">
        <v>7</v>
      </c>
      <c r="C1025" t="s">
        <v>489</v>
      </c>
      <c r="D1025" t="s">
        <v>473</v>
      </c>
      <c r="E1025" t="s">
        <v>19</v>
      </c>
      <c r="F1025" t="s">
        <v>22</v>
      </c>
      <c r="G1025" t="s">
        <v>21</v>
      </c>
      <c r="H1025" s="5">
        <v>77</v>
      </c>
      <c r="I1025" s="5">
        <v>3</v>
      </c>
      <c r="J1025" t="str">
        <f t="shared" si="30"/>
        <v>International</v>
      </c>
      <c r="K1025" t="str">
        <f t="shared" si="31"/>
        <v>OnTime</v>
      </c>
    </row>
    <row r="1026" spans="1:11" x14ac:dyDescent="0.35">
      <c r="A1026">
        <v>11064</v>
      </c>
      <c r="B1026">
        <v>8</v>
      </c>
      <c r="C1026" t="s">
        <v>493</v>
      </c>
      <c r="D1026" t="s">
        <v>171</v>
      </c>
      <c r="E1026" t="s">
        <v>19</v>
      </c>
      <c r="F1026" t="s">
        <v>37</v>
      </c>
      <c r="G1026" t="s">
        <v>31</v>
      </c>
      <c r="H1026" s="5">
        <v>55</v>
      </c>
      <c r="I1026" s="5">
        <v>3</v>
      </c>
      <c r="J1026" t="str">
        <f t="shared" si="30"/>
        <v>International</v>
      </c>
      <c r="K1026" t="str">
        <f t="shared" si="31"/>
        <v>OnTime</v>
      </c>
    </row>
    <row r="1027" spans="1:11" x14ac:dyDescent="0.35">
      <c r="A1027">
        <v>11066</v>
      </c>
      <c r="B1027">
        <v>7</v>
      </c>
      <c r="C1027" t="s">
        <v>489</v>
      </c>
      <c r="D1027" t="s">
        <v>473</v>
      </c>
      <c r="E1027" t="s">
        <v>19</v>
      </c>
      <c r="F1027" t="s">
        <v>46</v>
      </c>
      <c r="G1027" t="s">
        <v>31</v>
      </c>
      <c r="H1027" s="5">
        <v>3</v>
      </c>
      <c r="I1027" s="5">
        <v>3</v>
      </c>
      <c r="J1027" t="str">
        <f t="shared" si="30"/>
        <v>International</v>
      </c>
      <c r="K1027" t="str">
        <f t="shared" si="31"/>
        <v>OnTime</v>
      </c>
    </row>
    <row r="1028" spans="1:11" x14ac:dyDescent="0.35">
      <c r="A1028">
        <v>11066</v>
      </c>
      <c r="B1028">
        <v>8</v>
      </c>
      <c r="C1028" t="s">
        <v>493</v>
      </c>
      <c r="D1028" t="s">
        <v>171</v>
      </c>
      <c r="E1028" t="s">
        <v>19</v>
      </c>
      <c r="F1028" t="s">
        <v>71</v>
      </c>
      <c r="G1028" t="s">
        <v>31</v>
      </c>
      <c r="H1028" s="5">
        <v>42</v>
      </c>
      <c r="I1028" s="5">
        <v>3</v>
      </c>
      <c r="J1028" t="str">
        <f t="shared" si="30"/>
        <v>International</v>
      </c>
      <c r="K1028" t="str">
        <f t="shared" si="31"/>
        <v>OnTime</v>
      </c>
    </row>
  </sheetData>
  <mergeCells count="1">
    <mergeCell ref="F13:F14"/>
  </mergeCells>
  <conditionalFormatting sqref="E28:E1028 G28:G1028 I28:I1028 K28:K1028">
    <cfRule type="colorScale" priority="3">
      <colorScale>
        <cfvo type="min"/>
        <cfvo type="percentile" val="50"/>
        <cfvo type="max"/>
        <color rgb="FF63BE7B"/>
        <color rgb="FFFFEB84"/>
        <color rgb="FFF8696B"/>
      </colorScale>
    </cfRule>
  </conditionalFormatting>
  <conditionalFormatting sqref="H29:H1028">
    <cfRule type="dataBar" priority="1">
      <dataBar>
        <cfvo type="min"/>
        <cfvo type="max"/>
        <color rgb="FFFF555A"/>
      </dataBar>
      <extLst>
        <ext xmlns:x14="http://schemas.microsoft.com/office/spreadsheetml/2009/9/main" uri="{B025F937-C7B1-47D3-B67F-A62EFF666E3E}">
          <x14:id>{8235940E-4CD6-4F2D-8B13-2B32E9DBD09A}</x14:id>
        </ext>
      </extLst>
    </cfRule>
  </conditionalFormatting>
  <conditionalFormatting sqref="K29:K1028">
    <cfRule type="cellIs" dxfId="0" priority="2" operator="equal">
      <formula>"Late"</formula>
    </cfRule>
  </conditionalFormatting>
  <pageMargins left="0.7" right="0.7" top="0.75" bottom="0.75" header="0.3" footer="0.3"/>
  <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8235940E-4CD6-4F2D-8B13-2B32E9DBD09A}">
            <x14:dataBar minLength="0" maxLength="100" border="1" negativeBarBorderColorSameAsPositive="0">
              <x14:cfvo type="autoMin"/>
              <x14:cfvo type="autoMax"/>
              <x14:borderColor rgb="FFFF555A"/>
              <x14:negativeFillColor rgb="FFFF0000"/>
              <x14:negativeBorderColor rgb="FFFF0000"/>
              <x14:axisColor rgb="FF000000"/>
            </x14:dataBar>
          </x14:cfRule>
          <xm:sqref>H29:H1028</xm:sqref>
        </x14:conditionalFormatting>
      </x14:conditionalFormattings>
    </ext>
  </extLst>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9BB02D-DD02-42F2-9DCF-EA25FBD09E0A}">
  <sheetPr codeName="Sheet19"/>
  <dimension ref="A3:C60"/>
  <sheetViews>
    <sheetView workbookViewId="0">
      <selection activeCell="D3" sqref="D3:E7"/>
    </sheetView>
  </sheetViews>
  <sheetFormatPr defaultRowHeight="14.5" x14ac:dyDescent="0.35"/>
  <cols>
    <col min="1" max="1" width="38.1796875" bestFit="1" customWidth="1"/>
    <col min="2" max="2" width="12.54296875" bestFit="1" customWidth="1"/>
    <col min="3" max="3" width="19.453125" bestFit="1" customWidth="1"/>
    <col min="4" max="4" width="21.08984375" bestFit="1" customWidth="1"/>
    <col min="5" max="5" width="13.08984375" bestFit="1" customWidth="1"/>
    <col min="6" max="6" width="13.453125" bestFit="1" customWidth="1"/>
    <col min="7" max="7" width="11.54296875" bestFit="1" customWidth="1"/>
    <col min="8" max="9" width="11" bestFit="1" customWidth="1"/>
    <col min="10" max="10" width="13.6328125" bestFit="1" customWidth="1"/>
  </cols>
  <sheetData>
    <row r="3" spans="1:3" x14ac:dyDescent="0.35">
      <c r="A3" t="s">
        <v>503</v>
      </c>
      <c r="B3" t="s">
        <v>504</v>
      </c>
      <c r="C3" t="s">
        <v>505</v>
      </c>
    </row>
    <row r="4" spans="1:3" x14ac:dyDescent="0.35">
      <c r="A4" s="16" t="s">
        <v>34</v>
      </c>
      <c r="B4" s="18">
        <v>267868.17974371783</v>
      </c>
      <c r="C4" s="5">
        <v>9532</v>
      </c>
    </row>
    <row r="5" spans="1:3" x14ac:dyDescent="0.35">
      <c r="A5" s="23" t="s">
        <v>506</v>
      </c>
      <c r="B5" s="18">
        <v>153691.274888744</v>
      </c>
      <c r="C5" s="5">
        <v>1416</v>
      </c>
    </row>
    <row r="6" spans="1:3" x14ac:dyDescent="0.35">
      <c r="A6" s="23" t="s">
        <v>507</v>
      </c>
      <c r="B6" s="18">
        <v>22391.1999713808</v>
      </c>
      <c r="C6" s="5">
        <v>1573</v>
      </c>
    </row>
    <row r="7" spans="1:3" x14ac:dyDescent="0.35">
      <c r="A7" s="23" t="s">
        <v>482</v>
      </c>
      <c r="B7" s="18">
        <v>29144.059954778801</v>
      </c>
      <c r="C7" s="5">
        <v>1885</v>
      </c>
    </row>
    <row r="8" spans="1:3" x14ac:dyDescent="0.35">
      <c r="A8" s="23" t="s">
        <v>508</v>
      </c>
      <c r="B8" s="18">
        <v>15760.439977222601</v>
      </c>
      <c r="C8" s="5">
        <v>981</v>
      </c>
    </row>
    <row r="9" spans="1:3" x14ac:dyDescent="0.35">
      <c r="A9" s="23" t="s">
        <v>509</v>
      </c>
      <c r="B9" s="18">
        <v>23526.699973952698</v>
      </c>
      <c r="C9" s="5">
        <v>580</v>
      </c>
    </row>
    <row r="10" spans="1:3" x14ac:dyDescent="0.35">
      <c r="A10" s="23" t="s">
        <v>489</v>
      </c>
      <c r="B10" s="18">
        <v>10672.6499884687</v>
      </c>
      <c r="C10" s="5">
        <v>817</v>
      </c>
    </row>
    <row r="11" spans="1:3" x14ac:dyDescent="0.35">
      <c r="A11" s="23" t="s">
        <v>491</v>
      </c>
      <c r="B11" s="18">
        <v>8177.4899923272396</v>
      </c>
      <c r="C11" s="5">
        <v>1155</v>
      </c>
    </row>
    <row r="12" spans="1:3" x14ac:dyDescent="0.35">
      <c r="A12" s="23" t="s">
        <v>492</v>
      </c>
      <c r="B12" s="18">
        <v>4504.36499684304</v>
      </c>
      <c r="C12" s="5">
        <v>1125</v>
      </c>
    </row>
    <row r="13" spans="1:3" x14ac:dyDescent="0.35">
      <c r="A13" s="16" t="s">
        <v>39</v>
      </c>
      <c r="B13" s="18">
        <v>106047.08487854389</v>
      </c>
      <c r="C13" s="5">
        <v>5298</v>
      </c>
    </row>
    <row r="14" spans="1:3" x14ac:dyDescent="0.35">
      <c r="A14" s="23" t="s">
        <v>482</v>
      </c>
      <c r="B14" s="18">
        <v>3043.99999946355</v>
      </c>
      <c r="C14" s="5">
        <v>328</v>
      </c>
    </row>
    <row r="15" spans="1:3" x14ac:dyDescent="0.35">
      <c r="A15" s="23" t="s">
        <v>510</v>
      </c>
      <c r="B15" s="18">
        <v>14352.599963817</v>
      </c>
      <c r="C15" s="5">
        <v>603</v>
      </c>
    </row>
    <row r="16" spans="1:3" x14ac:dyDescent="0.35">
      <c r="A16" s="23" t="s">
        <v>484</v>
      </c>
      <c r="B16" s="18">
        <v>19908.999987933701</v>
      </c>
      <c r="C16" s="5">
        <v>673</v>
      </c>
    </row>
    <row r="17" spans="1:3" x14ac:dyDescent="0.35">
      <c r="A17" s="23" t="s">
        <v>509</v>
      </c>
      <c r="B17" s="18">
        <v>9915.9449908241604</v>
      </c>
      <c r="C17" s="5">
        <v>601</v>
      </c>
    </row>
    <row r="18" spans="1:3" x14ac:dyDescent="0.35">
      <c r="A18" s="23" t="s">
        <v>486</v>
      </c>
      <c r="B18" s="18">
        <v>1784.8249995727001</v>
      </c>
      <c r="C18" s="5">
        <v>122</v>
      </c>
    </row>
    <row r="19" spans="1:3" x14ac:dyDescent="0.35">
      <c r="A19" s="23" t="s">
        <v>487</v>
      </c>
      <c r="B19" s="18">
        <v>31167.9899639211</v>
      </c>
      <c r="C19" s="5">
        <v>1735</v>
      </c>
    </row>
    <row r="20" spans="1:3" x14ac:dyDescent="0.35">
      <c r="A20" s="23" t="s">
        <v>489</v>
      </c>
      <c r="B20" s="18">
        <v>16701.094979286099</v>
      </c>
      <c r="C20" s="5">
        <v>445</v>
      </c>
    </row>
    <row r="21" spans="1:3" x14ac:dyDescent="0.35">
      <c r="A21" s="23" t="s">
        <v>491</v>
      </c>
      <c r="B21" s="18">
        <v>9171.6299937255608</v>
      </c>
      <c r="C21" s="5">
        <v>791</v>
      </c>
    </row>
    <row r="22" spans="1:3" x14ac:dyDescent="0.35">
      <c r="A22" s="16" t="s">
        <v>31</v>
      </c>
      <c r="B22" s="18">
        <v>167357.22484282558</v>
      </c>
      <c r="C22" s="5">
        <v>7906</v>
      </c>
    </row>
    <row r="23" spans="1:3" x14ac:dyDescent="0.35">
      <c r="A23" s="23" t="s">
        <v>510</v>
      </c>
      <c r="B23" s="18">
        <v>47234.969954013803</v>
      </c>
      <c r="C23" s="5">
        <v>1083</v>
      </c>
    </row>
    <row r="24" spans="1:3" x14ac:dyDescent="0.35">
      <c r="A24" s="23" t="s">
        <v>485</v>
      </c>
      <c r="B24" s="18">
        <v>38653.419463024002</v>
      </c>
      <c r="C24" s="5">
        <v>1436</v>
      </c>
    </row>
    <row r="25" spans="1:3" x14ac:dyDescent="0.35">
      <c r="A25" s="23" t="s">
        <v>508</v>
      </c>
      <c r="B25" s="18">
        <v>12682.287492076801</v>
      </c>
      <c r="C25" s="5">
        <v>755</v>
      </c>
    </row>
    <row r="26" spans="1:3" x14ac:dyDescent="0.35">
      <c r="A26" s="23" t="s">
        <v>489</v>
      </c>
      <c r="B26" s="18">
        <v>17215.775470547302</v>
      </c>
      <c r="C26" s="5">
        <v>1158</v>
      </c>
    </row>
    <row r="27" spans="1:3" x14ac:dyDescent="0.35">
      <c r="A27" s="23" t="s">
        <v>493</v>
      </c>
      <c r="B27" s="18">
        <v>46243.979970593697</v>
      </c>
      <c r="C27" s="5">
        <v>2851</v>
      </c>
    </row>
    <row r="28" spans="1:3" x14ac:dyDescent="0.35">
      <c r="A28" s="23" t="s">
        <v>511</v>
      </c>
      <c r="B28" s="18">
        <v>5326.7924925699799</v>
      </c>
      <c r="C28" s="5">
        <v>623</v>
      </c>
    </row>
    <row r="29" spans="1:3" x14ac:dyDescent="0.35">
      <c r="A29" s="16" t="s">
        <v>24</v>
      </c>
      <c r="B29" s="18">
        <v>234507.28474175881</v>
      </c>
      <c r="C29" s="5">
        <v>9149</v>
      </c>
    </row>
    <row r="30" spans="1:3" x14ac:dyDescent="0.35">
      <c r="A30" s="23" t="s">
        <v>481</v>
      </c>
      <c r="B30" s="18">
        <v>25159.4299716934</v>
      </c>
      <c r="C30" s="5">
        <v>1050</v>
      </c>
    </row>
    <row r="31" spans="1:3" x14ac:dyDescent="0.35">
      <c r="A31" s="23" t="s">
        <v>483</v>
      </c>
      <c r="B31" s="18">
        <v>48225.164950476901</v>
      </c>
      <c r="C31" s="5">
        <v>2500</v>
      </c>
    </row>
    <row r="32" spans="1:3" x14ac:dyDescent="0.35">
      <c r="A32" s="23" t="s">
        <v>512</v>
      </c>
      <c r="B32" s="18">
        <v>117981.179862449</v>
      </c>
      <c r="C32" s="5">
        <v>3073</v>
      </c>
    </row>
    <row r="33" spans="1:3" x14ac:dyDescent="0.35">
      <c r="A33" s="23" t="s">
        <v>513</v>
      </c>
      <c r="B33" s="18">
        <v>43141.509957139497</v>
      </c>
      <c r="C33" s="5">
        <v>2526</v>
      </c>
    </row>
    <row r="34" spans="1:3" x14ac:dyDescent="0.35">
      <c r="A34" s="16" t="s">
        <v>27</v>
      </c>
      <c r="B34" s="18">
        <v>95744.587427888575</v>
      </c>
      <c r="C34" s="5">
        <v>4562</v>
      </c>
    </row>
    <row r="35" spans="1:3" x14ac:dyDescent="0.35">
      <c r="A35" s="23" t="s">
        <v>514</v>
      </c>
      <c r="B35" s="18">
        <v>3232.94999785646</v>
      </c>
      <c r="C35" s="5">
        <v>500</v>
      </c>
    </row>
    <row r="36" spans="1:3" x14ac:dyDescent="0.35">
      <c r="A36" s="23" t="s">
        <v>509</v>
      </c>
      <c r="B36" s="18">
        <v>8574.9999880880096</v>
      </c>
      <c r="C36" s="5">
        <v>697</v>
      </c>
    </row>
    <row r="37" spans="1:3" x14ac:dyDescent="0.35">
      <c r="A37" s="23" t="s">
        <v>515</v>
      </c>
      <c r="B37" s="18">
        <v>50254.609959523303</v>
      </c>
      <c r="C37" s="5">
        <v>1697</v>
      </c>
    </row>
    <row r="38" spans="1:3" x14ac:dyDescent="0.35">
      <c r="A38" s="23" t="s">
        <v>490</v>
      </c>
      <c r="B38" s="18">
        <v>11724.0599942922</v>
      </c>
      <c r="C38" s="5">
        <v>928</v>
      </c>
    </row>
    <row r="39" spans="1:3" x14ac:dyDescent="0.35">
      <c r="A39" s="23" t="s">
        <v>491</v>
      </c>
      <c r="B39" s="18">
        <v>21957.967488128601</v>
      </c>
      <c r="C39" s="5">
        <v>740</v>
      </c>
    </row>
    <row r="40" spans="1:3" x14ac:dyDescent="0.35">
      <c r="A40" s="16" t="s">
        <v>21</v>
      </c>
      <c r="B40" s="18">
        <v>163022.35939204681</v>
      </c>
      <c r="C40" s="5">
        <v>4199</v>
      </c>
    </row>
    <row r="41" spans="1:3" x14ac:dyDescent="0.35">
      <c r="A41" s="23" t="s">
        <v>514</v>
      </c>
      <c r="B41" s="18">
        <v>20574.169984587999</v>
      </c>
      <c r="C41" s="5">
        <v>722</v>
      </c>
    </row>
    <row r="42" spans="1:3" x14ac:dyDescent="0.35">
      <c r="A42" s="23" t="s">
        <v>516</v>
      </c>
      <c r="B42" s="18">
        <v>22154.6374636162</v>
      </c>
      <c r="C42" s="5">
        <v>1658</v>
      </c>
    </row>
    <row r="43" spans="1:3" x14ac:dyDescent="0.35">
      <c r="A43" s="23" t="s">
        <v>489</v>
      </c>
      <c r="B43" s="18">
        <v>32698.379980891899</v>
      </c>
      <c r="C43" s="5">
        <v>978</v>
      </c>
    </row>
    <row r="44" spans="1:3" x14ac:dyDescent="0.35">
      <c r="A44" s="23" t="s">
        <v>491</v>
      </c>
      <c r="B44" s="18">
        <v>80368.671974514</v>
      </c>
      <c r="C44" s="5">
        <v>746</v>
      </c>
    </row>
    <row r="45" spans="1:3" x14ac:dyDescent="0.35">
      <c r="A45" s="23" t="s">
        <v>494</v>
      </c>
      <c r="B45" s="18">
        <v>7226.4999884366898</v>
      </c>
      <c r="C45" s="5">
        <v>95</v>
      </c>
    </row>
    <row r="46" spans="1:3" x14ac:dyDescent="0.35">
      <c r="A46" s="16" t="s">
        <v>59</v>
      </c>
      <c r="B46" s="18">
        <v>99984.579915685637</v>
      </c>
      <c r="C46" s="5">
        <v>2990</v>
      </c>
    </row>
    <row r="47" spans="1:3" x14ac:dyDescent="0.35">
      <c r="A47" s="23" t="s">
        <v>514</v>
      </c>
      <c r="B47" s="18">
        <v>41819.649953996297</v>
      </c>
      <c r="C47" s="5">
        <v>886</v>
      </c>
    </row>
    <row r="48" spans="1:3" x14ac:dyDescent="0.35">
      <c r="A48" s="23" t="s">
        <v>484</v>
      </c>
      <c r="B48" s="18">
        <v>22044.299987822698</v>
      </c>
      <c r="C48" s="5">
        <v>763</v>
      </c>
    </row>
    <row r="49" spans="1:3" x14ac:dyDescent="0.35">
      <c r="A49" s="23" t="s">
        <v>486</v>
      </c>
      <c r="B49" s="18">
        <v>7991.4899937621303</v>
      </c>
      <c r="C49" s="5">
        <v>404</v>
      </c>
    </row>
    <row r="50" spans="1:3" x14ac:dyDescent="0.35">
      <c r="A50" s="23" t="s">
        <v>491</v>
      </c>
      <c r="B50" s="18">
        <v>25696.639981058201</v>
      </c>
      <c r="C50" s="5">
        <v>640</v>
      </c>
    </row>
    <row r="51" spans="1:3" x14ac:dyDescent="0.35">
      <c r="A51" s="23" t="s">
        <v>494</v>
      </c>
      <c r="B51" s="18">
        <v>2432.4999990463202</v>
      </c>
      <c r="C51" s="5">
        <v>297</v>
      </c>
    </row>
    <row r="52" spans="1:3" x14ac:dyDescent="0.35">
      <c r="A52" s="16" t="s">
        <v>36</v>
      </c>
      <c r="B52" s="18">
        <v>131261.7373446993</v>
      </c>
      <c r="C52" s="5">
        <v>7681</v>
      </c>
    </row>
    <row r="53" spans="1:3" x14ac:dyDescent="0.35">
      <c r="A53" s="23" t="s">
        <v>517</v>
      </c>
      <c r="B53" s="18">
        <v>5881.6749898120697</v>
      </c>
      <c r="C53" s="5">
        <v>534</v>
      </c>
    </row>
    <row r="54" spans="1:3" x14ac:dyDescent="0.35">
      <c r="A54" s="23" t="s">
        <v>518</v>
      </c>
      <c r="B54" s="18">
        <v>10221.174983962899</v>
      </c>
      <c r="C54" s="5">
        <v>1056</v>
      </c>
    </row>
    <row r="55" spans="1:3" x14ac:dyDescent="0.35">
      <c r="A55" s="23" t="s">
        <v>486</v>
      </c>
      <c r="B55" s="18">
        <v>4960.43999135792</v>
      </c>
      <c r="C55" s="5">
        <v>891</v>
      </c>
    </row>
    <row r="56" spans="1:3" x14ac:dyDescent="0.35">
      <c r="A56" s="23" t="s">
        <v>519</v>
      </c>
      <c r="B56" s="18">
        <v>26590.974976447698</v>
      </c>
      <c r="C56" s="5">
        <v>2084</v>
      </c>
    </row>
    <row r="57" spans="1:3" x14ac:dyDescent="0.35">
      <c r="A57" s="23" t="s">
        <v>488</v>
      </c>
      <c r="B57" s="18">
        <v>13424.1974937865</v>
      </c>
      <c r="C57" s="5">
        <v>612</v>
      </c>
    </row>
    <row r="58" spans="1:3" x14ac:dyDescent="0.35">
      <c r="A58" s="23" t="s">
        <v>489</v>
      </c>
      <c r="B58" s="18">
        <v>29171.874963399001</v>
      </c>
      <c r="C58" s="5">
        <v>539</v>
      </c>
    </row>
    <row r="59" spans="1:3" x14ac:dyDescent="0.35">
      <c r="A59" s="23" t="s">
        <v>520</v>
      </c>
      <c r="B59" s="18">
        <v>20144.059979913302</v>
      </c>
      <c r="C59" s="5">
        <v>1223</v>
      </c>
    </row>
    <row r="60" spans="1:3" x14ac:dyDescent="0.35">
      <c r="A60" s="23" t="s">
        <v>494</v>
      </c>
      <c r="B60" s="18">
        <v>20867.339966019899</v>
      </c>
      <c r="C60" s="5">
        <v>742</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B8CA2B-8E52-4614-B1D6-628BEBE91738}">
  <sheetPr codeName="Sheet20"/>
  <dimension ref="A3:B61"/>
  <sheetViews>
    <sheetView workbookViewId="0">
      <selection activeCell="D3" sqref="D3:E7"/>
    </sheetView>
  </sheetViews>
  <sheetFormatPr defaultRowHeight="14.5" x14ac:dyDescent="0.35"/>
  <cols>
    <col min="1" max="1" width="38.1796875" bestFit="1" customWidth="1"/>
    <col min="2" max="2" width="23.81640625" bestFit="1" customWidth="1"/>
  </cols>
  <sheetData>
    <row r="3" spans="1:2" x14ac:dyDescent="0.35">
      <c r="A3" t="s">
        <v>521</v>
      </c>
      <c r="B3" t="s">
        <v>522</v>
      </c>
    </row>
    <row r="4" spans="1:2" x14ac:dyDescent="0.35">
      <c r="A4" s="16" t="s">
        <v>34</v>
      </c>
      <c r="B4" s="1">
        <v>8.7624499999999994</v>
      </c>
    </row>
    <row r="5" spans="1:2" x14ac:dyDescent="0.35">
      <c r="A5" s="23" t="s">
        <v>506</v>
      </c>
      <c r="B5" s="1">
        <v>9.5093999999999994</v>
      </c>
    </row>
    <row r="6" spans="1:2" x14ac:dyDescent="0.35">
      <c r="A6" s="23" t="s">
        <v>507</v>
      </c>
      <c r="B6" s="1">
        <v>8.1128999999999998</v>
      </c>
    </row>
    <row r="7" spans="1:2" x14ac:dyDescent="0.35">
      <c r="A7" s="23" t="s">
        <v>482</v>
      </c>
      <c r="B7" s="1">
        <v>7.4545000000000003</v>
      </c>
    </row>
    <row r="8" spans="1:2" x14ac:dyDescent="0.35">
      <c r="A8" s="23" t="s">
        <v>508</v>
      </c>
      <c r="B8" s="1">
        <v>10.684200000000001</v>
      </c>
    </row>
    <row r="9" spans="1:2" x14ac:dyDescent="0.35">
      <c r="A9" s="23" t="s">
        <v>509</v>
      </c>
      <c r="B9" s="1">
        <v>9.3704000000000001</v>
      </c>
    </row>
    <row r="10" spans="1:2" x14ac:dyDescent="0.35">
      <c r="A10" s="23" t="s">
        <v>489</v>
      </c>
      <c r="B10" s="1">
        <v>7.8947000000000003</v>
      </c>
    </row>
    <row r="11" spans="1:2" x14ac:dyDescent="0.35">
      <c r="A11" s="23" t="s">
        <v>491</v>
      </c>
      <c r="B11" s="1">
        <v>9.4</v>
      </c>
    </row>
    <row r="12" spans="1:2" x14ac:dyDescent="0.35">
      <c r="A12" s="23" t="s">
        <v>492</v>
      </c>
      <c r="B12" s="1">
        <v>7.6734999999999998</v>
      </c>
    </row>
    <row r="13" spans="1:2" x14ac:dyDescent="0.35">
      <c r="A13" s="16" t="s">
        <v>39</v>
      </c>
      <c r="B13" s="1">
        <v>8.7194000000000003</v>
      </c>
    </row>
    <row r="14" spans="1:2" x14ac:dyDescent="0.35">
      <c r="A14" s="23" t="s">
        <v>482</v>
      </c>
      <c r="B14" s="1">
        <v>8.9091000000000005</v>
      </c>
    </row>
    <row r="15" spans="1:2" x14ac:dyDescent="0.35">
      <c r="A15" s="23" t="s">
        <v>510</v>
      </c>
      <c r="B15" s="1">
        <v>7.7826000000000004</v>
      </c>
    </row>
    <row r="16" spans="1:2" x14ac:dyDescent="0.35">
      <c r="A16" s="23" t="s">
        <v>484</v>
      </c>
      <c r="B16" s="1">
        <v>8.7727000000000004</v>
      </c>
    </row>
    <row r="17" spans="1:2" x14ac:dyDescent="0.35">
      <c r="A17" s="23" t="s">
        <v>509</v>
      </c>
      <c r="B17" s="1">
        <v>8.8332999999999995</v>
      </c>
    </row>
    <row r="18" spans="1:2" x14ac:dyDescent="0.35">
      <c r="A18" s="23" t="s">
        <v>486</v>
      </c>
      <c r="B18" s="1">
        <v>8.3332999999999995</v>
      </c>
    </row>
    <row r="19" spans="1:2" x14ac:dyDescent="0.35">
      <c r="A19" s="23" t="s">
        <v>487</v>
      </c>
      <c r="B19" s="1">
        <v>8.6912000000000003</v>
      </c>
    </row>
    <row r="20" spans="1:2" x14ac:dyDescent="0.35">
      <c r="A20" s="23" t="s">
        <v>489</v>
      </c>
      <c r="B20" s="1">
        <v>9.2941000000000003</v>
      </c>
    </row>
    <row r="21" spans="1:2" x14ac:dyDescent="0.35">
      <c r="A21" s="23" t="s">
        <v>491</v>
      </c>
      <c r="B21" s="1">
        <v>9.1388999999999996</v>
      </c>
    </row>
    <row r="22" spans="1:2" x14ac:dyDescent="0.35">
      <c r="A22" s="16" t="s">
        <v>31</v>
      </c>
      <c r="B22" s="1">
        <v>8.600083333333334</v>
      </c>
    </row>
    <row r="23" spans="1:2" x14ac:dyDescent="0.35">
      <c r="A23" s="23" t="s">
        <v>510</v>
      </c>
      <c r="B23" s="1">
        <v>8.5625</v>
      </c>
    </row>
    <row r="24" spans="1:2" x14ac:dyDescent="0.35">
      <c r="A24" s="23" t="s">
        <v>485</v>
      </c>
      <c r="B24" s="1">
        <v>9.0508000000000006</v>
      </c>
    </row>
    <row r="25" spans="1:2" x14ac:dyDescent="0.35">
      <c r="A25" s="23" t="s">
        <v>508</v>
      </c>
      <c r="B25" s="1">
        <v>9.2857000000000003</v>
      </c>
    </row>
    <row r="26" spans="1:2" x14ac:dyDescent="0.35">
      <c r="A26" s="23" t="s">
        <v>489</v>
      </c>
      <c r="B26" s="1">
        <v>8.3249999999999993</v>
      </c>
    </row>
    <row r="27" spans="1:2" x14ac:dyDescent="0.35">
      <c r="A27" s="23" t="s">
        <v>493</v>
      </c>
      <c r="B27" s="1">
        <v>8.5245999999999995</v>
      </c>
    </row>
    <row r="28" spans="1:2" x14ac:dyDescent="0.35">
      <c r="A28" s="23" t="s">
        <v>511</v>
      </c>
      <c r="B28" s="1">
        <v>7.8518999999999997</v>
      </c>
    </row>
    <row r="29" spans="1:2" x14ac:dyDescent="0.35">
      <c r="A29" s="16" t="s">
        <v>24</v>
      </c>
      <c r="B29" s="1">
        <v>8.3047000000000004</v>
      </c>
    </row>
    <row r="30" spans="1:2" x14ac:dyDescent="0.35">
      <c r="A30" s="23" t="s">
        <v>481</v>
      </c>
      <c r="B30" s="1">
        <v>8.68</v>
      </c>
    </row>
    <row r="31" spans="1:2" x14ac:dyDescent="0.35">
      <c r="A31" s="23" t="s">
        <v>483</v>
      </c>
      <c r="B31" s="1">
        <v>7.6471</v>
      </c>
    </row>
    <row r="32" spans="1:2" x14ac:dyDescent="0.35">
      <c r="A32" s="23" t="s">
        <v>512</v>
      </c>
      <c r="B32" s="1">
        <v>7.9504999999999999</v>
      </c>
    </row>
    <row r="33" spans="1:2" x14ac:dyDescent="0.35">
      <c r="A33" s="23" t="s">
        <v>513</v>
      </c>
      <c r="B33" s="1">
        <v>8.9412000000000003</v>
      </c>
    </row>
    <row r="34" spans="1:2" x14ac:dyDescent="0.35">
      <c r="A34" s="16" t="s">
        <v>27</v>
      </c>
      <c r="B34" s="1">
        <v>8.3997000000000011</v>
      </c>
    </row>
    <row r="35" spans="1:2" x14ac:dyDescent="0.35">
      <c r="A35" s="23" t="s">
        <v>514</v>
      </c>
      <c r="B35" s="1">
        <v>9.1071000000000009</v>
      </c>
    </row>
    <row r="36" spans="1:2" x14ac:dyDescent="0.35">
      <c r="A36" s="23" t="s">
        <v>509</v>
      </c>
      <c r="B36" s="1">
        <v>9.1667000000000005</v>
      </c>
    </row>
    <row r="37" spans="1:2" x14ac:dyDescent="0.35">
      <c r="A37" s="23" t="s">
        <v>515</v>
      </c>
      <c r="B37" s="1">
        <v>8.9443999999999999</v>
      </c>
    </row>
    <row r="38" spans="1:2" x14ac:dyDescent="0.35">
      <c r="A38" s="23" t="s">
        <v>490</v>
      </c>
      <c r="B38" s="1">
        <v>7.0303000000000004</v>
      </c>
    </row>
    <row r="39" spans="1:2" x14ac:dyDescent="0.35">
      <c r="A39" s="23" t="s">
        <v>491</v>
      </c>
      <c r="B39" s="1">
        <v>7.75</v>
      </c>
    </row>
    <row r="40" spans="1:2" x14ac:dyDescent="0.35">
      <c r="A40" s="16" t="s">
        <v>21</v>
      </c>
      <c r="B40" s="1">
        <v>9.7043599999999994</v>
      </c>
    </row>
    <row r="41" spans="1:2" x14ac:dyDescent="0.35">
      <c r="A41" s="23" t="s">
        <v>514</v>
      </c>
      <c r="B41" s="1">
        <v>7.4828000000000001</v>
      </c>
    </row>
    <row r="42" spans="1:2" x14ac:dyDescent="0.35">
      <c r="A42" s="23" t="s">
        <v>516</v>
      </c>
      <c r="B42" s="1">
        <v>7.5820999999999996</v>
      </c>
    </row>
    <row r="43" spans="1:2" x14ac:dyDescent="0.35">
      <c r="A43" s="23" t="s">
        <v>489</v>
      </c>
      <c r="B43" s="1">
        <v>8.4443999999999999</v>
      </c>
    </row>
    <row r="44" spans="1:2" x14ac:dyDescent="0.35">
      <c r="A44" s="23" t="s">
        <v>491</v>
      </c>
      <c r="B44" s="1">
        <v>9.8125</v>
      </c>
    </row>
    <row r="45" spans="1:2" x14ac:dyDescent="0.35">
      <c r="A45" s="23" t="s">
        <v>494</v>
      </c>
      <c r="B45" s="1">
        <v>15.2</v>
      </c>
    </row>
    <row r="46" spans="1:2" x14ac:dyDescent="0.35">
      <c r="A46" s="16" t="s">
        <v>59</v>
      </c>
      <c r="B46" s="1">
        <v>7.3649200000000006</v>
      </c>
    </row>
    <row r="47" spans="1:2" x14ac:dyDescent="0.35">
      <c r="A47" s="23" t="s">
        <v>514</v>
      </c>
      <c r="B47" s="1">
        <v>7.2895000000000003</v>
      </c>
    </row>
    <row r="48" spans="1:2" x14ac:dyDescent="0.35">
      <c r="A48" s="23" t="s">
        <v>484</v>
      </c>
      <c r="B48" s="1">
        <v>6.5556000000000001</v>
      </c>
    </row>
    <row r="49" spans="1:2" x14ac:dyDescent="0.35">
      <c r="A49" s="23" t="s">
        <v>486</v>
      </c>
      <c r="B49" s="1">
        <v>7.2</v>
      </c>
    </row>
    <row r="50" spans="1:2" x14ac:dyDescent="0.35">
      <c r="A50" s="23" t="s">
        <v>491</v>
      </c>
      <c r="B50" s="1">
        <v>8.9332999999999991</v>
      </c>
    </row>
    <row r="51" spans="1:2" x14ac:dyDescent="0.35">
      <c r="A51" s="23" t="s">
        <v>494</v>
      </c>
      <c r="B51" s="1">
        <v>6.8461999999999996</v>
      </c>
    </row>
    <row r="52" spans="1:2" x14ac:dyDescent="0.35">
      <c r="A52" s="16" t="s">
        <v>36</v>
      </c>
      <c r="B52" s="1">
        <v>7.6429875000000003</v>
      </c>
    </row>
    <row r="53" spans="1:2" x14ac:dyDescent="0.35">
      <c r="A53" s="23" t="s">
        <v>517</v>
      </c>
      <c r="B53" s="1">
        <v>6.3333000000000004</v>
      </c>
    </row>
    <row r="54" spans="1:2" x14ac:dyDescent="0.35">
      <c r="A54" s="23" t="s">
        <v>518</v>
      </c>
      <c r="B54" s="1">
        <v>6.2104999999999997</v>
      </c>
    </row>
    <row r="55" spans="1:2" x14ac:dyDescent="0.35">
      <c r="A55" s="23" t="s">
        <v>486</v>
      </c>
      <c r="B55" s="1">
        <v>7.8108000000000004</v>
      </c>
    </row>
    <row r="56" spans="1:2" x14ac:dyDescent="0.35">
      <c r="A56" s="23" t="s">
        <v>519</v>
      </c>
      <c r="B56" s="1">
        <v>8.593</v>
      </c>
    </row>
    <row r="57" spans="1:2" x14ac:dyDescent="0.35">
      <c r="A57" s="23" t="s">
        <v>488</v>
      </c>
      <c r="B57" s="1">
        <v>6.8064999999999998</v>
      </c>
    </row>
    <row r="58" spans="1:2" x14ac:dyDescent="0.35">
      <c r="A58" s="23" t="s">
        <v>489</v>
      </c>
      <c r="B58" s="1">
        <v>7.8148</v>
      </c>
    </row>
    <row r="59" spans="1:2" x14ac:dyDescent="0.35">
      <c r="A59" s="23" t="s">
        <v>520</v>
      </c>
      <c r="B59" s="1">
        <v>8.1999999999999993</v>
      </c>
    </row>
    <row r="60" spans="1:2" x14ac:dyDescent="0.35">
      <c r="A60" s="23" t="s">
        <v>494</v>
      </c>
      <c r="B60" s="1">
        <v>9.375</v>
      </c>
    </row>
    <row r="61" spans="1:2" x14ac:dyDescent="0.35">
      <c r="A61" s="16" t="s">
        <v>523</v>
      </c>
      <c r="B61" s="1">
        <v>8.4318959183673456</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59956A-EC6A-4B34-B1BA-A661A1F88636}">
  <sheetPr codeName="Sheet21"/>
  <dimension ref="A26:F75"/>
  <sheetViews>
    <sheetView zoomScale="69" workbookViewId="0">
      <selection activeCell="AA45" sqref="AA45"/>
    </sheetView>
  </sheetViews>
  <sheetFormatPr defaultRowHeight="14.5" x14ac:dyDescent="0.35"/>
  <cols>
    <col min="1" max="1" width="11.7265625" customWidth="1"/>
    <col min="2" max="2" width="34.81640625" bestFit="1" customWidth="1"/>
    <col min="3" max="3" width="15.08984375" customWidth="1"/>
    <col min="4" max="4" width="14.90625" style="19" customWidth="1"/>
    <col min="5" max="5" width="15.08984375" style="5" customWidth="1"/>
    <col min="6" max="6" width="16.6328125" style="1" customWidth="1"/>
  </cols>
  <sheetData>
    <row r="26" spans="1:6" x14ac:dyDescent="0.35">
      <c r="A26" t="s">
        <v>497</v>
      </c>
      <c r="B26" t="s">
        <v>1</v>
      </c>
      <c r="C26" t="s">
        <v>5</v>
      </c>
      <c r="D26" s="19" t="s">
        <v>375</v>
      </c>
      <c r="E26" s="5" t="s">
        <v>381</v>
      </c>
      <c r="F26" s="1" t="s">
        <v>15</v>
      </c>
    </row>
    <row r="27" spans="1:6" x14ac:dyDescent="0.35">
      <c r="A27">
        <v>18</v>
      </c>
      <c r="B27" t="s">
        <v>506</v>
      </c>
      <c r="C27" t="s">
        <v>34</v>
      </c>
      <c r="D27" s="19">
        <v>153691.274888744</v>
      </c>
      <c r="E27" s="5">
        <v>1416</v>
      </c>
      <c r="F27" s="1">
        <v>9.5093999999999994</v>
      </c>
    </row>
    <row r="28" spans="1:6" x14ac:dyDescent="0.35">
      <c r="A28">
        <v>28</v>
      </c>
      <c r="B28" t="s">
        <v>512</v>
      </c>
      <c r="C28" t="s">
        <v>24</v>
      </c>
      <c r="D28" s="19">
        <v>117981.179862449</v>
      </c>
      <c r="E28" s="5">
        <v>3073</v>
      </c>
      <c r="F28" s="1">
        <v>7.9504999999999999</v>
      </c>
    </row>
    <row r="29" spans="1:6" x14ac:dyDescent="0.35">
      <c r="A29">
        <v>12</v>
      </c>
      <c r="B29" t="s">
        <v>491</v>
      </c>
      <c r="C29" t="s">
        <v>21</v>
      </c>
      <c r="D29" s="19">
        <v>80368.671974514</v>
      </c>
      <c r="E29" s="5">
        <v>746</v>
      </c>
      <c r="F29" s="1">
        <v>9.8125</v>
      </c>
    </row>
    <row r="30" spans="1:6" x14ac:dyDescent="0.35">
      <c r="A30">
        <v>26</v>
      </c>
      <c r="B30" t="s">
        <v>515</v>
      </c>
      <c r="C30" t="s">
        <v>27</v>
      </c>
      <c r="D30" s="19">
        <v>50254.609959523303</v>
      </c>
      <c r="E30" s="5">
        <v>1697</v>
      </c>
      <c r="F30" s="1">
        <v>8.9443999999999999</v>
      </c>
    </row>
    <row r="31" spans="1:6" x14ac:dyDescent="0.35">
      <c r="A31">
        <v>14</v>
      </c>
      <c r="B31" t="s">
        <v>483</v>
      </c>
      <c r="C31" t="s">
        <v>24</v>
      </c>
      <c r="D31" s="19">
        <v>48225.164950476901</v>
      </c>
      <c r="E31" s="5">
        <v>2500</v>
      </c>
      <c r="F31" s="1">
        <v>7.6471</v>
      </c>
    </row>
    <row r="32" spans="1:6" x14ac:dyDescent="0.35">
      <c r="A32">
        <v>29</v>
      </c>
      <c r="B32" t="s">
        <v>510</v>
      </c>
      <c r="C32" t="s">
        <v>31</v>
      </c>
      <c r="D32" s="19">
        <v>47234.969954013803</v>
      </c>
      <c r="E32" s="5">
        <v>1083</v>
      </c>
      <c r="F32" s="1">
        <v>8.5625</v>
      </c>
    </row>
    <row r="33" spans="1:6" x14ac:dyDescent="0.35">
      <c r="A33">
        <v>8</v>
      </c>
      <c r="B33" t="s">
        <v>493</v>
      </c>
      <c r="C33" t="s">
        <v>31</v>
      </c>
      <c r="D33" s="19">
        <v>46243.979970593697</v>
      </c>
      <c r="E33" s="5">
        <v>2851</v>
      </c>
      <c r="F33" s="1">
        <v>8.5245999999999995</v>
      </c>
    </row>
    <row r="34" spans="1:6" x14ac:dyDescent="0.35">
      <c r="A34">
        <v>15</v>
      </c>
      <c r="B34" t="s">
        <v>513</v>
      </c>
      <c r="C34" t="s">
        <v>24</v>
      </c>
      <c r="D34" s="19">
        <v>43141.509957139497</v>
      </c>
      <c r="E34" s="5">
        <v>2526</v>
      </c>
      <c r="F34" s="1">
        <v>8.9412000000000003</v>
      </c>
    </row>
    <row r="35" spans="1:6" x14ac:dyDescent="0.35">
      <c r="A35">
        <v>24</v>
      </c>
      <c r="B35" t="s">
        <v>514</v>
      </c>
      <c r="C35" t="s">
        <v>59</v>
      </c>
      <c r="D35" s="19">
        <v>41819.649953996297</v>
      </c>
      <c r="E35" s="5">
        <v>886</v>
      </c>
      <c r="F35" s="1">
        <v>7.2895000000000003</v>
      </c>
    </row>
    <row r="36" spans="1:6" x14ac:dyDescent="0.35">
      <c r="A36">
        <v>11</v>
      </c>
      <c r="B36" t="s">
        <v>485</v>
      </c>
      <c r="C36" t="s">
        <v>31</v>
      </c>
      <c r="D36" s="19">
        <v>38653.419463024002</v>
      </c>
      <c r="E36" s="5">
        <v>1436</v>
      </c>
      <c r="F36" s="1">
        <v>9.0508000000000006</v>
      </c>
    </row>
    <row r="37" spans="1:6" x14ac:dyDescent="0.35">
      <c r="A37">
        <v>7</v>
      </c>
      <c r="B37" t="s">
        <v>489</v>
      </c>
      <c r="C37" t="s">
        <v>21</v>
      </c>
      <c r="D37" s="19">
        <v>32698.379980891899</v>
      </c>
      <c r="E37" s="5">
        <v>978</v>
      </c>
      <c r="F37" s="1">
        <v>8.4443999999999999</v>
      </c>
    </row>
    <row r="38" spans="1:6" x14ac:dyDescent="0.35">
      <c r="A38">
        <v>2</v>
      </c>
      <c r="B38" t="s">
        <v>487</v>
      </c>
      <c r="C38" t="s">
        <v>39</v>
      </c>
      <c r="D38" s="19">
        <v>31167.9899639211</v>
      </c>
      <c r="E38" s="5">
        <v>1735</v>
      </c>
      <c r="F38" s="1">
        <v>8.6912000000000003</v>
      </c>
    </row>
    <row r="39" spans="1:6" x14ac:dyDescent="0.35">
      <c r="A39">
        <v>7</v>
      </c>
      <c r="B39" t="s">
        <v>489</v>
      </c>
      <c r="C39" t="s">
        <v>36</v>
      </c>
      <c r="D39" s="19">
        <v>29171.874963399001</v>
      </c>
      <c r="E39" s="5">
        <v>539</v>
      </c>
      <c r="F39" s="1">
        <v>7.8148</v>
      </c>
    </row>
    <row r="40" spans="1:6" x14ac:dyDescent="0.35">
      <c r="A40">
        <v>1</v>
      </c>
      <c r="B40" t="s">
        <v>482</v>
      </c>
      <c r="C40" t="s">
        <v>34</v>
      </c>
      <c r="D40" s="19">
        <v>29144.059954778801</v>
      </c>
      <c r="E40" s="5">
        <v>1885</v>
      </c>
      <c r="F40" s="1">
        <v>7.4545000000000003</v>
      </c>
    </row>
    <row r="41" spans="1:6" x14ac:dyDescent="0.35">
      <c r="A41">
        <v>19</v>
      </c>
      <c r="B41" t="s">
        <v>519</v>
      </c>
      <c r="C41" t="s">
        <v>36</v>
      </c>
      <c r="D41" s="19">
        <v>26590.974976447698</v>
      </c>
      <c r="E41" s="5">
        <v>2084</v>
      </c>
      <c r="F41" s="1">
        <v>8.593</v>
      </c>
    </row>
    <row r="42" spans="1:6" x14ac:dyDescent="0.35">
      <c r="A42">
        <v>12</v>
      </c>
      <c r="B42" t="s">
        <v>491</v>
      </c>
      <c r="C42" t="s">
        <v>59</v>
      </c>
      <c r="D42" s="19">
        <v>25696.639981058201</v>
      </c>
      <c r="E42" s="5">
        <v>640</v>
      </c>
      <c r="F42" s="1">
        <v>8.9332999999999991</v>
      </c>
    </row>
    <row r="43" spans="1:6" x14ac:dyDescent="0.35">
      <c r="A43">
        <v>5</v>
      </c>
      <c r="B43" t="s">
        <v>481</v>
      </c>
      <c r="C43" t="s">
        <v>24</v>
      </c>
      <c r="D43" s="19">
        <v>25159.4299716934</v>
      </c>
      <c r="E43" s="5">
        <v>1050</v>
      </c>
      <c r="F43" s="1">
        <v>8.68</v>
      </c>
    </row>
    <row r="44" spans="1:6" x14ac:dyDescent="0.35">
      <c r="A44">
        <v>20</v>
      </c>
      <c r="B44" t="s">
        <v>509</v>
      </c>
      <c r="C44" t="s">
        <v>34</v>
      </c>
      <c r="D44" s="19">
        <v>23526.699973952698</v>
      </c>
      <c r="E44" s="5">
        <v>580</v>
      </c>
      <c r="F44" s="1">
        <v>9.3704000000000001</v>
      </c>
    </row>
    <row r="45" spans="1:6" x14ac:dyDescent="0.35">
      <c r="A45">
        <v>16</v>
      </c>
      <c r="B45" t="s">
        <v>507</v>
      </c>
      <c r="C45" t="s">
        <v>34</v>
      </c>
      <c r="D45" s="19">
        <v>22391.1999713808</v>
      </c>
      <c r="E45" s="5">
        <v>1573</v>
      </c>
      <c r="F45" s="1">
        <v>8.1128999999999998</v>
      </c>
    </row>
    <row r="46" spans="1:6" x14ac:dyDescent="0.35">
      <c r="A46">
        <v>25</v>
      </c>
      <c r="B46" t="s">
        <v>516</v>
      </c>
      <c r="C46" t="s">
        <v>21</v>
      </c>
      <c r="D46" s="19">
        <v>22154.6374636162</v>
      </c>
      <c r="E46" s="5">
        <v>1658</v>
      </c>
      <c r="F46" s="1">
        <v>7.5820999999999996</v>
      </c>
    </row>
    <row r="47" spans="1:6" x14ac:dyDescent="0.35">
      <c r="A47">
        <v>3</v>
      </c>
      <c r="B47" t="s">
        <v>484</v>
      </c>
      <c r="C47" t="s">
        <v>59</v>
      </c>
      <c r="D47" s="19">
        <v>22044.299987822698</v>
      </c>
      <c r="E47" s="5">
        <v>763</v>
      </c>
      <c r="F47" s="1">
        <v>6.5556000000000001</v>
      </c>
    </row>
    <row r="48" spans="1:6" x14ac:dyDescent="0.35">
      <c r="A48">
        <v>12</v>
      </c>
      <c r="B48" t="s">
        <v>491</v>
      </c>
      <c r="C48" t="s">
        <v>27</v>
      </c>
      <c r="D48" s="19">
        <v>21957.967488128601</v>
      </c>
      <c r="E48" s="5">
        <v>740</v>
      </c>
      <c r="F48" s="1">
        <v>7.75</v>
      </c>
    </row>
    <row r="49" spans="1:6" x14ac:dyDescent="0.35">
      <c r="A49">
        <v>4</v>
      </c>
      <c r="B49" t="s">
        <v>494</v>
      </c>
      <c r="C49" t="s">
        <v>36</v>
      </c>
      <c r="D49" s="19">
        <v>20867.339966019899</v>
      </c>
      <c r="E49" s="5">
        <v>742</v>
      </c>
      <c r="F49" s="1">
        <v>9.375</v>
      </c>
    </row>
    <row r="50" spans="1:6" x14ac:dyDescent="0.35">
      <c r="A50">
        <v>24</v>
      </c>
      <c r="B50" t="s">
        <v>514</v>
      </c>
      <c r="C50" t="s">
        <v>21</v>
      </c>
      <c r="D50" s="19">
        <v>20574.169984587999</v>
      </c>
      <c r="E50" s="5">
        <v>722</v>
      </c>
      <c r="F50" s="1">
        <v>7.4828000000000001</v>
      </c>
    </row>
    <row r="51" spans="1:6" x14ac:dyDescent="0.35">
      <c r="A51">
        <v>17</v>
      </c>
      <c r="B51" t="s">
        <v>520</v>
      </c>
      <c r="C51" t="s">
        <v>36</v>
      </c>
      <c r="D51" s="19">
        <v>20144.059979913302</v>
      </c>
      <c r="E51" s="5">
        <v>1223</v>
      </c>
      <c r="F51" s="1">
        <v>8.1999999999999993</v>
      </c>
    </row>
    <row r="52" spans="1:6" x14ac:dyDescent="0.35">
      <c r="A52">
        <v>3</v>
      </c>
      <c r="B52" t="s">
        <v>484</v>
      </c>
      <c r="C52" t="s">
        <v>39</v>
      </c>
      <c r="D52" s="19">
        <v>19908.999987933701</v>
      </c>
      <c r="E52" s="5">
        <v>673</v>
      </c>
      <c r="F52" s="1">
        <v>8.7727000000000004</v>
      </c>
    </row>
    <row r="53" spans="1:6" x14ac:dyDescent="0.35">
      <c r="A53">
        <v>7</v>
      </c>
      <c r="B53" t="s">
        <v>489</v>
      </c>
      <c r="C53" t="s">
        <v>31</v>
      </c>
      <c r="D53" s="19">
        <v>17215.775470547302</v>
      </c>
      <c r="E53" s="5">
        <v>1158</v>
      </c>
      <c r="F53" s="1">
        <v>8.3249999999999993</v>
      </c>
    </row>
    <row r="54" spans="1:6" x14ac:dyDescent="0.35">
      <c r="A54">
        <v>7</v>
      </c>
      <c r="B54" t="s">
        <v>489</v>
      </c>
      <c r="C54" t="s">
        <v>39</v>
      </c>
      <c r="D54" s="19">
        <v>16701.094979286099</v>
      </c>
      <c r="E54" s="5">
        <v>445</v>
      </c>
      <c r="F54" s="1">
        <v>9.2941000000000003</v>
      </c>
    </row>
    <row r="55" spans="1:6" x14ac:dyDescent="0.35">
      <c r="A55">
        <v>23</v>
      </c>
      <c r="B55" t="s">
        <v>508</v>
      </c>
      <c r="C55" t="s">
        <v>34</v>
      </c>
      <c r="D55" s="19">
        <v>15760.439977222601</v>
      </c>
      <c r="E55" s="5">
        <v>981</v>
      </c>
      <c r="F55" s="1">
        <v>10.684200000000001</v>
      </c>
    </row>
    <row r="56" spans="1:6" x14ac:dyDescent="0.35">
      <c r="A56">
        <v>29</v>
      </c>
      <c r="B56" t="s">
        <v>510</v>
      </c>
      <c r="C56" t="s">
        <v>39</v>
      </c>
      <c r="D56" s="19">
        <v>14352.599963817</v>
      </c>
      <c r="E56" s="5">
        <v>603</v>
      </c>
      <c r="F56" s="1">
        <v>7.7826000000000004</v>
      </c>
    </row>
    <row r="57" spans="1:6" x14ac:dyDescent="0.35">
      <c r="A57">
        <v>13</v>
      </c>
      <c r="B57" t="s">
        <v>488</v>
      </c>
      <c r="C57" t="s">
        <v>36</v>
      </c>
      <c r="D57" s="19">
        <v>13424.1974937865</v>
      </c>
      <c r="E57" s="5">
        <v>612</v>
      </c>
      <c r="F57" s="1">
        <v>6.8064999999999998</v>
      </c>
    </row>
    <row r="58" spans="1:6" x14ac:dyDescent="0.35">
      <c r="A58">
        <v>23</v>
      </c>
      <c r="B58" t="s">
        <v>508</v>
      </c>
      <c r="C58" t="s">
        <v>31</v>
      </c>
      <c r="D58" s="19">
        <v>12682.287492076801</v>
      </c>
      <c r="E58" s="5">
        <v>755</v>
      </c>
      <c r="F58" s="1">
        <v>9.2857000000000003</v>
      </c>
    </row>
    <row r="59" spans="1:6" x14ac:dyDescent="0.35">
      <c r="A59">
        <v>9</v>
      </c>
      <c r="B59" t="s">
        <v>490</v>
      </c>
      <c r="C59" t="s">
        <v>27</v>
      </c>
      <c r="D59" s="19">
        <v>11724.0599942922</v>
      </c>
      <c r="E59" s="5">
        <v>928</v>
      </c>
      <c r="F59" s="1">
        <v>7.0303000000000004</v>
      </c>
    </row>
    <row r="60" spans="1:6" x14ac:dyDescent="0.35">
      <c r="A60">
        <v>7</v>
      </c>
      <c r="B60" t="s">
        <v>489</v>
      </c>
      <c r="C60" t="s">
        <v>34</v>
      </c>
      <c r="D60" s="19">
        <v>10672.6499884687</v>
      </c>
      <c r="E60" s="5">
        <v>817</v>
      </c>
      <c r="F60" s="1">
        <v>7.8947000000000003</v>
      </c>
    </row>
    <row r="61" spans="1:6" x14ac:dyDescent="0.35">
      <c r="A61">
        <v>21</v>
      </c>
      <c r="B61" t="s">
        <v>518</v>
      </c>
      <c r="C61" t="s">
        <v>36</v>
      </c>
      <c r="D61" s="19">
        <v>10221.174983962899</v>
      </c>
      <c r="E61" s="5">
        <v>1056</v>
      </c>
      <c r="F61" s="1">
        <v>6.2104999999999997</v>
      </c>
    </row>
    <row r="62" spans="1:6" x14ac:dyDescent="0.35">
      <c r="A62">
        <v>20</v>
      </c>
      <c r="B62" t="s">
        <v>509</v>
      </c>
      <c r="C62" t="s">
        <v>39</v>
      </c>
      <c r="D62" s="19">
        <v>9915.9449908241604</v>
      </c>
      <c r="E62" s="5">
        <v>601</v>
      </c>
      <c r="F62" s="1">
        <v>8.8332999999999995</v>
      </c>
    </row>
    <row r="63" spans="1:6" x14ac:dyDescent="0.35">
      <c r="A63">
        <v>12</v>
      </c>
      <c r="B63" t="s">
        <v>491</v>
      </c>
      <c r="C63" t="s">
        <v>39</v>
      </c>
      <c r="D63" s="19">
        <v>9171.6299937255608</v>
      </c>
      <c r="E63" s="5">
        <v>791</v>
      </c>
      <c r="F63" s="1">
        <v>9.1388999999999996</v>
      </c>
    </row>
    <row r="64" spans="1:6" x14ac:dyDescent="0.35">
      <c r="A64">
        <v>20</v>
      </c>
      <c r="B64" t="s">
        <v>509</v>
      </c>
      <c r="C64" t="s">
        <v>27</v>
      </c>
      <c r="D64" s="19">
        <v>8574.9999880880096</v>
      </c>
      <c r="E64" s="5">
        <v>697</v>
      </c>
      <c r="F64" s="1">
        <v>9.1667000000000005</v>
      </c>
    </row>
    <row r="65" spans="1:6" x14ac:dyDescent="0.35">
      <c r="A65">
        <v>12</v>
      </c>
      <c r="B65" t="s">
        <v>491</v>
      </c>
      <c r="C65" t="s">
        <v>34</v>
      </c>
      <c r="D65" s="19">
        <v>8177.4899923272396</v>
      </c>
      <c r="E65" s="5">
        <v>1155</v>
      </c>
      <c r="F65" s="1">
        <v>9.4</v>
      </c>
    </row>
    <row r="66" spans="1:6" x14ac:dyDescent="0.35">
      <c r="A66">
        <v>6</v>
      </c>
      <c r="B66" t="s">
        <v>486</v>
      </c>
      <c r="C66" t="s">
        <v>59</v>
      </c>
      <c r="D66" s="19">
        <v>7991.4899937621303</v>
      </c>
      <c r="E66" s="5">
        <v>404</v>
      </c>
      <c r="F66" s="1">
        <v>7.2</v>
      </c>
    </row>
    <row r="67" spans="1:6" x14ac:dyDescent="0.35">
      <c r="A67">
        <v>4</v>
      </c>
      <c r="B67" t="s">
        <v>494</v>
      </c>
      <c r="C67" t="s">
        <v>21</v>
      </c>
      <c r="D67" s="19">
        <v>7226.4999884366898</v>
      </c>
      <c r="E67" s="5">
        <v>95</v>
      </c>
      <c r="F67" s="1">
        <v>15.2</v>
      </c>
    </row>
    <row r="68" spans="1:6" x14ac:dyDescent="0.35">
      <c r="A68">
        <v>27</v>
      </c>
      <c r="B68" t="s">
        <v>517</v>
      </c>
      <c r="C68" t="s">
        <v>36</v>
      </c>
      <c r="D68" s="19">
        <v>5881.6749898120697</v>
      </c>
      <c r="E68" s="5">
        <v>534</v>
      </c>
      <c r="F68" s="1">
        <v>6.3333000000000004</v>
      </c>
    </row>
    <row r="69" spans="1:6" x14ac:dyDescent="0.35">
      <c r="A69">
        <v>22</v>
      </c>
      <c r="B69" t="s">
        <v>511</v>
      </c>
      <c r="C69" t="s">
        <v>31</v>
      </c>
      <c r="D69" s="19">
        <v>5326.7924925699799</v>
      </c>
      <c r="E69" s="5">
        <v>623</v>
      </c>
      <c r="F69" s="1">
        <v>7.8518999999999997</v>
      </c>
    </row>
    <row r="70" spans="1:6" x14ac:dyDescent="0.35">
      <c r="A70">
        <v>6</v>
      </c>
      <c r="B70" t="s">
        <v>486</v>
      </c>
      <c r="C70" t="s">
        <v>36</v>
      </c>
      <c r="D70" s="19">
        <v>4960.43999135792</v>
      </c>
      <c r="E70" s="5">
        <v>891</v>
      </c>
      <c r="F70" s="1">
        <v>7.8108000000000004</v>
      </c>
    </row>
    <row r="71" spans="1:6" x14ac:dyDescent="0.35">
      <c r="A71">
        <v>10</v>
      </c>
      <c r="B71" t="s">
        <v>492</v>
      </c>
      <c r="C71" t="s">
        <v>34</v>
      </c>
      <c r="D71" s="19">
        <v>4504.36499684304</v>
      </c>
      <c r="E71" s="5">
        <v>1125</v>
      </c>
      <c r="F71" s="1">
        <v>7.6734999999999998</v>
      </c>
    </row>
    <row r="72" spans="1:6" x14ac:dyDescent="0.35">
      <c r="A72">
        <v>24</v>
      </c>
      <c r="B72" t="s">
        <v>514</v>
      </c>
      <c r="C72" t="s">
        <v>27</v>
      </c>
      <c r="D72" s="19">
        <v>3232.94999785646</v>
      </c>
      <c r="E72" s="5">
        <v>500</v>
      </c>
      <c r="F72" s="1">
        <v>9.1071000000000009</v>
      </c>
    </row>
    <row r="73" spans="1:6" x14ac:dyDescent="0.35">
      <c r="A73">
        <v>1</v>
      </c>
      <c r="B73" t="s">
        <v>482</v>
      </c>
      <c r="C73" t="s">
        <v>39</v>
      </c>
      <c r="D73" s="19">
        <v>3043.99999946355</v>
      </c>
      <c r="E73" s="5">
        <v>328</v>
      </c>
      <c r="F73" s="1">
        <v>8.9091000000000005</v>
      </c>
    </row>
    <row r="74" spans="1:6" x14ac:dyDescent="0.35">
      <c r="A74">
        <v>4</v>
      </c>
      <c r="B74" t="s">
        <v>494</v>
      </c>
      <c r="C74" t="s">
        <v>59</v>
      </c>
      <c r="D74" s="19">
        <v>2432.4999990463202</v>
      </c>
      <c r="E74" s="5">
        <v>297</v>
      </c>
      <c r="F74" s="1">
        <v>6.8461999999999996</v>
      </c>
    </row>
    <row r="75" spans="1:6" x14ac:dyDescent="0.35">
      <c r="A75">
        <v>6</v>
      </c>
      <c r="B75" t="s">
        <v>486</v>
      </c>
      <c r="C75" t="s">
        <v>39</v>
      </c>
      <c r="D75" s="19">
        <v>1784.8249995727001</v>
      </c>
      <c r="E75" s="5">
        <v>122</v>
      </c>
      <c r="F75" s="1">
        <v>8.3332999999999995</v>
      </c>
    </row>
  </sheetData>
  <pageMargins left="0.7" right="0.7" top="0.75" bottom="0.75" header="0.3" footer="0.3"/>
  <drawing r:id="rId1"/>
  <tableParts count="1">
    <tablePart r:id="rId2"/>
  </tableParts>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00F4C0-A2A2-48B9-A405-18F4AB8DA91A}">
  <sheetPr codeName="Sheet22"/>
  <dimension ref="A3:B61"/>
  <sheetViews>
    <sheetView workbookViewId="0">
      <selection activeCell="D3" sqref="D3:E7"/>
    </sheetView>
  </sheetViews>
  <sheetFormatPr defaultRowHeight="14.5" x14ac:dyDescent="0.35"/>
  <cols>
    <col min="1" max="1" width="38.1796875" bestFit="1" customWidth="1"/>
    <col min="2" max="2" width="23.453125" bestFit="1" customWidth="1"/>
  </cols>
  <sheetData>
    <row r="3" spans="1:2" x14ac:dyDescent="0.35">
      <c r="A3" t="s">
        <v>369</v>
      </c>
      <c r="B3" t="s">
        <v>524</v>
      </c>
    </row>
    <row r="4" spans="1:2" x14ac:dyDescent="0.35">
      <c r="A4" s="16" t="s">
        <v>34</v>
      </c>
      <c r="B4" s="18">
        <v>31.6184313725294</v>
      </c>
    </row>
    <row r="5" spans="1:2" x14ac:dyDescent="0.35">
      <c r="A5" s="23" t="s">
        <v>506</v>
      </c>
      <c r="B5" s="18">
        <v>116.41851851851852</v>
      </c>
    </row>
    <row r="6" spans="1:2" x14ac:dyDescent="0.35">
      <c r="A6" s="23" t="s">
        <v>507</v>
      </c>
      <c r="B6" s="18">
        <v>14.670588235294119</v>
      </c>
    </row>
    <row r="7" spans="1:2" x14ac:dyDescent="0.35">
      <c r="A7" s="23" t="s">
        <v>482</v>
      </c>
      <c r="B7" s="18">
        <v>16.993749999999999</v>
      </c>
    </row>
    <row r="8" spans="1:2" x14ac:dyDescent="0.35">
      <c r="A8" s="23" t="s">
        <v>508</v>
      </c>
      <c r="B8" s="18">
        <v>16.305882352941179</v>
      </c>
    </row>
    <row r="9" spans="1:2" x14ac:dyDescent="0.35">
      <c r="A9" s="23" t="s">
        <v>509</v>
      </c>
      <c r="B9" s="18">
        <v>42.166666666666664</v>
      </c>
    </row>
    <row r="10" spans="1:2" x14ac:dyDescent="0.35">
      <c r="A10" s="23" t="s">
        <v>489</v>
      </c>
      <c r="B10" s="18">
        <v>13.875</v>
      </c>
    </row>
    <row r="11" spans="1:2" x14ac:dyDescent="0.35">
      <c r="A11" s="23" t="s">
        <v>491</v>
      </c>
      <c r="B11" s="18">
        <v>7.1725490194117656</v>
      </c>
    </row>
    <row r="12" spans="1:2" x14ac:dyDescent="0.35">
      <c r="A12" s="23" t="s">
        <v>492</v>
      </c>
      <c r="B12" s="18">
        <v>4.1399999999999997</v>
      </c>
    </row>
    <row r="13" spans="1:2" x14ac:dyDescent="0.35">
      <c r="A13" s="16" t="s">
        <v>39</v>
      </c>
      <c r="B13" s="18">
        <v>20.69225260414062</v>
      </c>
    </row>
    <row r="14" spans="1:2" x14ac:dyDescent="0.35">
      <c r="A14" s="23" t="s">
        <v>482</v>
      </c>
      <c r="B14" s="18">
        <v>9.3333333333333339</v>
      </c>
    </row>
    <row r="15" spans="1:2" x14ac:dyDescent="0.35">
      <c r="A15" s="23" t="s">
        <v>510</v>
      </c>
      <c r="B15" s="18">
        <v>27.463636363636365</v>
      </c>
    </row>
    <row r="16" spans="1:2" x14ac:dyDescent="0.35">
      <c r="A16" s="23" t="s">
        <v>484</v>
      </c>
      <c r="B16" s="18">
        <v>31.214285714285715</v>
      </c>
    </row>
    <row r="17" spans="1:2" x14ac:dyDescent="0.35">
      <c r="A17" s="23" t="s">
        <v>509</v>
      </c>
      <c r="B17" s="18">
        <v>17.898214285714282</v>
      </c>
    </row>
    <row r="18" spans="1:2" x14ac:dyDescent="0.35">
      <c r="A18" s="23" t="s">
        <v>486</v>
      </c>
      <c r="B18" s="18">
        <v>14.466666666666667</v>
      </c>
    </row>
    <row r="19" spans="1:2" x14ac:dyDescent="0.35">
      <c r="A19" s="23" t="s">
        <v>487</v>
      </c>
      <c r="B19" s="18">
        <v>19.128985507173912</v>
      </c>
    </row>
    <row r="20" spans="1:2" x14ac:dyDescent="0.35">
      <c r="A20" s="23" t="s">
        <v>489</v>
      </c>
      <c r="B20" s="18">
        <v>39.499999999999993</v>
      </c>
    </row>
    <row r="21" spans="1:2" x14ac:dyDescent="0.35">
      <c r="A21" s="23" t="s">
        <v>491</v>
      </c>
      <c r="B21" s="18">
        <v>11.844444444444443</v>
      </c>
    </row>
    <row r="22" spans="1:2" x14ac:dyDescent="0.35">
      <c r="A22" s="16" t="s">
        <v>31</v>
      </c>
      <c r="B22" s="18">
        <v>22.205786163522006</v>
      </c>
    </row>
    <row r="23" spans="1:2" x14ac:dyDescent="0.35">
      <c r="A23" s="23" t="s">
        <v>510</v>
      </c>
      <c r="B23" s="18">
        <v>45.449999999999989</v>
      </c>
    </row>
    <row r="24" spans="1:2" x14ac:dyDescent="0.35">
      <c r="A24" s="23" t="s">
        <v>485</v>
      </c>
      <c r="B24" s="18">
        <v>27.02566666666667</v>
      </c>
    </row>
    <row r="25" spans="1:2" x14ac:dyDescent="0.35">
      <c r="A25" s="23" t="s">
        <v>508</v>
      </c>
      <c r="B25" s="18">
        <v>16.472222222222221</v>
      </c>
    </row>
    <row r="26" spans="1:2" x14ac:dyDescent="0.35">
      <c r="A26" s="23" t="s">
        <v>489</v>
      </c>
      <c r="B26" s="18">
        <v>15.872222222222218</v>
      </c>
    </row>
    <row r="27" spans="1:2" x14ac:dyDescent="0.35">
      <c r="A27" s="23" t="s">
        <v>493</v>
      </c>
      <c r="B27" s="18">
        <v>20.22053571428572</v>
      </c>
    </row>
    <row r="28" spans="1:2" x14ac:dyDescent="0.35">
      <c r="A28" s="23" t="s">
        <v>511</v>
      </c>
      <c r="B28" s="18">
        <v>9.8578947368421055</v>
      </c>
    </row>
    <row r="29" spans="1:2" x14ac:dyDescent="0.35">
      <c r="A29" s="16" t="s">
        <v>24</v>
      </c>
      <c r="B29" s="18">
        <v>25.793287037013883</v>
      </c>
    </row>
    <row r="30" spans="1:2" x14ac:dyDescent="0.35">
      <c r="A30" s="23" t="s">
        <v>481</v>
      </c>
      <c r="B30" s="18">
        <v>23.373913043478261</v>
      </c>
    </row>
    <row r="31" spans="1:2" x14ac:dyDescent="0.35">
      <c r="A31" s="23" t="s">
        <v>483</v>
      </c>
      <c r="B31" s="18">
        <v>22.715447154390237</v>
      </c>
    </row>
    <row r="32" spans="1:2" x14ac:dyDescent="0.35">
      <c r="A32" s="23" t="s">
        <v>512</v>
      </c>
      <c r="B32" s="18">
        <v>40.962857142857146</v>
      </c>
    </row>
    <row r="33" spans="1:2" x14ac:dyDescent="0.35">
      <c r="A33" s="23" t="s">
        <v>513</v>
      </c>
      <c r="B33" s="18">
        <v>18.035555555555558</v>
      </c>
    </row>
    <row r="34" spans="1:2" x14ac:dyDescent="0.35">
      <c r="A34" s="16" t="s">
        <v>27</v>
      </c>
      <c r="B34" s="18">
        <v>19.644746376847824</v>
      </c>
    </row>
    <row r="35" spans="1:2" x14ac:dyDescent="0.35">
      <c r="A35" s="23" t="s">
        <v>514</v>
      </c>
      <c r="B35" s="18">
        <v>6.6499999999999995</v>
      </c>
    </row>
    <row r="36" spans="1:2" x14ac:dyDescent="0.35">
      <c r="A36" s="23" t="s">
        <v>509</v>
      </c>
      <c r="B36" s="18">
        <v>12.724444444666668</v>
      </c>
    </row>
    <row r="37" spans="1:2" x14ac:dyDescent="0.35">
      <c r="A37" s="23" t="s">
        <v>515</v>
      </c>
      <c r="B37" s="18">
        <v>27.734375</v>
      </c>
    </row>
    <row r="38" spans="1:2" x14ac:dyDescent="0.35">
      <c r="A38" s="23" t="s">
        <v>490</v>
      </c>
      <c r="B38" s="18">
        <v>12.84</v>
      </c>
    </row>
    <row r="39" spans="1:2" x14ac:dyDescent="0.35">
      <c r="A39" s="23" t="s">
        <v>491</v>
      </c>
      <c r="B39" s="18">
        <v>30.180769230769233</v>
      </c>
    </row>
    <row r="40" spans="1:2" x14ac:dyDescent="0.35">
      <c r="A40" s="16" t="s">
        <v>21</v>
      </c>
      <c r="B40" s="18">
        <v>43.696117647058827</v>
      </c>
    </row>
    <row r="41" spans="1:2" x14ac:dyDescent="0.35">
      <c r="A41" s="23" t="s">
        <v>514</v>
      </c>
      <c r="B41" s="18">
        <v>29.500000000000004</v>
      </c>
    </row>
    <row r="42" spans="1:2" x14ac:dyDescent="0.35">
      <c r="A42" s="23" t="s">
        <v>516</v>
      </c>
      <c r="B42" s="18">
        <v>14.230882352941173</v>
      </c>
    </row>
    <row r="43" spans="1:2" x14ac:dyDescent="0.35">
      <c r="A43" s="23" t="s">
        <v>489</v>
      </c>
      <c r="B43" s="18">
        <v>35.587499999999999</v>
      </c>
    </row>
    <row r="44" spans="1:2" x14ac:dyDescent="0.35">
      <c r="A44" s="23" t="s">
        <v>491</v>
      </c>
      <c r="B44" s="18">
        <v>111.39499999999998</v>
      </c>
    </row>
    <row r="45" spans="1:2" x14ac:dyDescent="0.35">
      <c r="A45" s="23" t="s">
        <v>494</v>
      </c>
      <c r="B45" s="18">
        <v>93.12</v>
      </c>
    </row>
    <row r="46" spans="1:2" x14ac:dyDescent="0.35">
      <c r="A46" s="16" t="s">
        <v>59</v>
      </c>
      <c r="B46" s="18">
        <v>32.424193548387095</v>
      </c>
    </row>
    <row r="47" spans="1:2" x14ac:dyDescent="0.35">
      <c r="A47" s="23" t="s">
        <v>514</v>
      </c>
      <c r="B47" s="18">
        <v>48.76</v>
      </c>
    </row>
    <row r="48" spans="1:2" x14ac:dyDescent="0.35">
      <c r="A48" s="23" t="s">
        <v>484</v>
      </c>
      <c r="B48" s="18">
        <v>28.153846153846153</v>
      </c>
    </row>
    <row r="49" spans="1:2" x14ac:dyDescent="0.35">
      <c r="A49" s="23" t="s">
        <v>486</v>
      </c>
      <c r="B49" s="18">
        <v>21.136363636363637</v>
      </c>
    </row>
    <row r="50" spans="1:2" x14ac:dyDescent="0.35">
      <c r="A50" s="23" t="s">
        <v>491</v>
      </c>
      <c r="B50" s="18">
        <v>40.693333333333342</v>
      </c>
    </row>
    <row r="51" spans="1:2" x14ac:dyDescent="0.35">
      <c r="A51" s="23" t="s">
        <v>494</v>
      </c>
      <c r="B51" s="18">
        <v>8.75</v>
      </c>
    </row>
    <row r="52" spans="1:2" x14ac:dyDescent="0.35">
      <c r="A52" s="16" t="s">
        <v>36</v>
      </c>
      <c r="B52" s="18">
        <v>19.53218750000001</v>
      </c>
    </row>
    <row r="53" spans="1:2" x14ac:dyDescent="0.35">
      <c r="A53" s="23" t="s">
        <v>517</v>
      </c>
      <c r="B53" s="18">
        <v>12.455</v>
      </c>
    </row>
    <row r="54" spans="1:2" x14ac:dyDescent="0.35">
      <c r="A54" s="23" t="s">
        <v>518</v>
      </c>
      <c r="B54" s="18">
        <v>10.121739130434783</v>
      </c>
    </row>
    <row r="55" spans="1:2" x14ac:dyDescent="0.35">
      <c r="A55" s="23" t="s">
        <v>486</v>
      </c>
      <c r="B55" s="18">
        <v>5.5384615384615383</v>
      </c>
    </row>
    <row r="56" spans="1:2" x14ac:dyDescent="0.35">
      <c r="A56" s="23" t="s">
        <v>519</v>
      </c>
      <c r="B56" s="18">
        <v>12.939393939393931</v>
      </c>
    </row>
    <row r="57" spans="1:2" x14ac:dyDescent="0.35">
      <c r="A57" s="23" t="s">
        <v>488</v>
      </c>
      <c r="B57" s="18">
        <v>23.583333333333329</v>
      </c>
    </row>
    <row r="58" spans="1:2" x14ac:dyDescent="0.35">
      <c r="A58" s="23" t="s">
        <v>489</v>
      </c>
      <c r="B58" s="18">
        <v>58.035714285714285</v>
      </c>
    </row>
    <row r="59" spans="1:2" x14ac:dyDescent="0.35">
      <c r="A59" s="23" t="s">
        <v>520</v>
      </c>
      <c r="B59" s="18">
        <v>17.175757575757576</v>
      </c>
    </row>
    <row r="60" spans="1:2" x14ac:dyDescent="0.35">
      <c r="A60" s="23" t="s">
        <v>494</v>
      </c>
      <c r="B60" s="18">
        <v>29.0625</v>
      </c>
    </row>
    <row r="61" spans="1:2" x14ac:dyDescent="0.35">
      <c r="A61" s="16" t="s">
        <v>523</v>
      </c>
      <c r="B61" s="18">
        <v>25.925631666660038</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C6FE26-56DF-4716-AD07-4DAA3C3142BB}">
  <sheetPr codeName="Sheet23"/>
  <dimension ref="A27:G1027"/>
  <sheetViews>
    <sheetView zoomScale="67" workbookViewId="0">
      <selection activeCell="J50" sqref="J50"/>
    </sheetView>
  </sheetViews>
  <sheetFormatPr defaultRowHeight="14.5" x14ac:dyDescent="0.35"/>
  <cols>
    <col min="1" max="1" width="11.7265625" customWidth="1"/>
    <col min="2" max="2" width="34.81640625" bestFit="1" customWidth="1"/>
    <col min="3" max="3" width="15.08984375" customWidth="1"/>
    <col min="4" max="4" width="28.81640625" bestFit="1" customWidth="1"/>
    <col min="5" max="5" width="17" style="19" customWidth="1"/>
    <col min="6" max="6" width="15.08984375" style="5" customWidth="1"/>
    <col min="7" max="7" width="14.90625" style="19" customWidth="1"/>
  </cols>
  <sheetData>
    <row r="27" spans="1:7" x14ac:dyDescent="0.35">
      <c r="A27" t="s">
        <v>497</v>
      </c>
      <c r="B27" t="s">
        <v>1</v>
      </c>
      <c r="C27" t="s">
        <v>5</v>
      </c>
      <c r="D27" t="s">
        <v>4</v>
      </c>
      <c r="E27" s="19" t="s">
        <v>525</v>
      </c>
      <c r="F27" s="5" t="s">
        <v>381</v>
      </c>
      <c r="G27" s="19" t="s">
        <v>375</v>
      </c>
    </row>
    <row r="28" spans="1:7" x14ac:dyDescent="0.35">
      <c r="A28">
        <v>1</v>
      </c>
      <c r="B28" t="s">
        <v>482</v>
      </c>
      <c r="C28" t="s">
        <v>34</v>
      </c>
      <c r="D28" t="s">
        <v>33</v>
      </c>
      <c r="E28" s="19">
        <v>15.2</v>
      </c>
      <c r="F28" s="5">
        <v>105</v>
      </c>
      <c r="G28" s="19">
        <v>1443.9999977350201</v>
      </c>
    </row>
    <row r="29" spans="1:7" x14ac:dyDescent="0.35">
      <c r="A29">
        <v>2</v>
      </c>
      <c r="B29" t="s">
        <v>487</v>
      </c>
      <c r="C29" t="s">
        <v>39</v>
      </c>
      <c r="D29" t="s">
        <v>51</v>
      </c>
      <c r="E29" s="19">
        <v>17</v>
      </c>
      <c r="F29" s="5">
        <v>77</v>
      </c>
      <c r="G29" s="19">
        <v>1047.1999960988701</v>
      </c>
    </row>
    <row r="30" spans="1:7" x14ac:dyDescent="0.35">
      <c r="A30">
        <v>2</v>
      </c>
      <c r="B30" t="s">
        <v>487</v>
      </c>
      <c r="C30" t="s">
        <v>39</v>
      </c>
      <c r="D30" t="s">
        <v>88</v>
      </c>
      <c r="E30" s="19">
        <v>16.8</v>
      </c>
      <c r="F30" s="5">
        <v>35</v>
      </c>
      <c r="G30" s="19">
        <v>550.19999849796295</v>
      </c>
    </row>
    <row r="31" spans="1:7" x14ac:dyDescent="0.35">
      <c r="A31">
        <v>3</v>
      </c>
      <c r="B31" t="s">
        <v>484</v>
      </c>
      <c r="C31" t="s">
        <v>59</v>
      </c>
      <c r="D31" t="s">
        <v>58</v>
      </c>
      <c r="E31" s="19">
        <v>24</v>
      </c>
      <c r="F31" s="5">
        <v>15</v>
      </c>
      <c r="G31" s="19">
        <v>360</v>
      </c>
    </row>
    <row r="32" spans="1:7" x14ac:dyDescent="0.35">
      <c r="A32">
        <v>4</v>
      </c>
      <c r="B32" t="s">
        <v>494</v>
      </c>
      <c r="C32" t="s">
        <v>59</v>
      </c>
      <c r="D32" t="s">
        <v>94</v>
      </c>
      <c r="E32" s="19">
        <v>8</v>
      </c>
      <c r="F32" s="5">
        <v>57</v>
      </c>
      <c r="G32" s="19">
        <v>384</v>
      </c>
    </row>
    <row r="33" spans="1:7" x14ac:dyDescent="0.35">
      <c r="A33">
        <v>5</v>
      </c>
      <c r="B33" t="s">
        <v>481</v>
      </c>
      <c r="C33" t="s">
        <v>24</v>
      </c>
      <c r="D33" t="s">
        <v>92</v>
      </c>
      <c r="E33" s="19">
        <v>14</v>
      </c>
      <c r="F33" s="5">
        <v>12</v>
      </c>
      <c r="G33" s="19">
        <v>168</v>
      </c>
    </row>
    <row r="34" spans="1:7" x14ac:dyDescent="0.35">
      <c r="A34">
        <v>5</v>
      </c>
      <c r="B34" t="s">
        <v>481</v>
      </c>
      <c r="C34" t="s">
        <v>24</v>
      </c>
      <c r="D34" t="s">
        <v>28</v>
      </c>
      <c r="E34" s="19">
        <v>30.4</v>
      </c>
      <c r="F34" s="5">
        <v>12</v>
      </c>
      <c r="G34" s="19">
        <v>346.559999728202</v>
      </c>
    </row>
    <row r="35" spans="1:7" x14ac:dyDescent="0.35">
      <c r="A35">
        <v>6</v>
      </c>
      <c r="B35" t="s">
        <v>486</v>
      </c>
      <c r="C35" t="s">
        <v>59</v>
      </c>
      <c r="D35" t="s">
        <v>63</v>
      </c>
      <c r="E35" s="19">
        <v>18.600000000000001</v>
      </c>
      <c r="F35" s="5">
        <v>9</v>
      </c>
      <c r="G35" s="19">
        <v>167.4</v>
      </c>
    </row>
    <row r="36" spans="1:7" x14ac:dyDescent="0.35">
      <c r="A36">
        <v>7</v>
      </c>
      <c r="B36" t="s">
        <v>489</v>
      </c>
      <c r="C36" t="s">
        <v>21</v>
      </c>
      <c r="D36" t="s">
        <v>22</v>
      </c>
      <c r="E36" s="19">
        <v>31.2</v>
      </c>
      <c r="F36" s="5">
        <v>30</v>
      </c>
      <c r="G36" s="19">
        <v>936</v>
      </c>
    </row>
    <row r="37" spans="1:7" x14ac:dyDescent="0.35">
      <c r="A37">
        <v>7</v>
      </c>
      <c r="B37" t="s">
        <v>489</v>
      </c>
      <c r="C37" t="s">
        <v>31</v>
      </c>
      <c r="D37" t="s">
        <v>46</v>
      </c>
      <c r="E37" s="19">
        <v>13.9</v>
      </c>
      <c r="F37" s="5">
        <v>95</v>
      </c>
      <c r="G37" s="19">
        <v>1112</v>
      </c>
    </row>
    <row r="38" spans="1:7" x14ac:dyDescent="0.35">
      <c r="A38">
        <v>7</v>
      </c>
      <c r="B38" t="s">
        <v>489</v>
      </c>
      <c r="C38" t="s">
        <v>34</v>
      </c>
      <c r="D38" t="s">
        <v>96</v>
      </c>
      <c r="E38" s="19">
        <v>12</v>
      </c>
      <c r="F38" s="5">
        <v>41</v>
      </c>
      <c r="G38" s="19">
        <v>429</v>
      </c>
    </row>
    <row r="39" spans="1:7" x14ac:dyDescent="0.35">
      <c r="A39">
        <v>8</v>
      </c>
      <c r="B39" t="s">
        <v>493</v>
      </c>
      <c r="C39" t="s">
        <v>31</v>
      </c>
      <c r="D39" t="s">
        <v>86</v>
      </c>
      <c r="E39" s="19">
        <v>64.8</v>
      </c>
      <c r="F39" s="5">
        <v>40</v>
      </c>
      <c r="G39" s="19">
        <v>2462.3999980688</v>
      </c>
    </row>
    <row r="40" spans="1:7" x14ac:dyDescent="0.35">
      <c r="A40">
        <v>8</v>
      </c>
      <c r="B40" t="s">
        <v>493</v>
      </c>
      <c r="C40" t="s">
        <v>31</v>
      </c>
      <c r="D40" t="s">
        <v>90</v>
      </c>
      <c r="E40" s="19">
        <v>8</v>
      </c>
      <c r="F40" s="5">
        <v>30</v>
      </c>
      <c r="G40" s="19">
        <v>240</v>
      </c>
    </row>
    <row r="41" spans="1:7" x14ac:dyDescent="0.35">
      <c r="A41">
        <v>9</v>
      </c>
      <c r="B41" t="s">
        <v>490</v>
      </c>
      <c r="C41" t="s">
        <v>27</v>
      </c>
      <c r="D41" t="s">
        <v>65</v>
      </c>
      <c r="E41" s="19">
        <v>16.8</v>
      </c>
      <c r="F41" s="5">
        <v>6</v>
      </c>
      <c r="G41" s="19">
        <v>95.759999924898096</v>
      </c>
    </row>
    <row r="42" spans="1:7" x14ac:dyDescent="0.35">
      <c r="A42">
        <v>10</v>
      </c>
      <c r="B42" t="s">
        <v>492</v>
      </c>
      <c r="C42" t="s">
        <v>34</v>
      </c>
      <c r="D42" t="s">
        <v>77</v>
      </c>
      <c r="E42" s="19">
        <v>3.6</v>
      </c>
      <c r="F42" s="5">
        <v>43</v>
      </c>
      <c r="G42" s="19">
        <v>146.69999967813399</v>
      </c>
    </row>
    <row r="43" spans="1:7" x14ac:dyDescent="0.35">
      <c r="A43">
        <v>11</v>
      </c>
      <c r="B43" t="s">
        <v>485</v>
      </c>
      <c r="C43" t="s">
        <v>31</v>
      </c>
      <c r="D43" t="s">
        <v>89</v>
      </c>
      <c r="E43" s="19">
        <v>35.1</v>
      </c>
      <c r="F43" s="5">
        <v>25</v>
      </c>
      <c r="G43" s="19">
        <v>877.5</v>
      </c>
    </row>
    <row r="44" spans="1:7" x14ac:dyDescent="0.35">
      <c r="A44">
        <v>12</v>
      </c>
      <c r="B44" t="s">
        <v>491</v>
      </c>
      <c r="C44" t="s">
        <v>21</v>
      </c>
      <c r="D44" t="s">
        <v>20</v>
      </c>
      <c r="E44" s="19">
        <v>99</v>
      </c>
      <c r="F44" s="5">
        <v>10</v>
      </c>
      <c r="G44" s="19">
        <v>990</v>
      </c>
    </row>
    <row r="45" spans="1:7" x14ac:dyDescent="0.35">
      <c r="A45">
        <v>12</v>
      </c>
      <c r="B45" t="s">
        <v>491</v>
      </c>
      <c r="C45" t="s">
        <v>39</v>
      </c>
      <c r="D45" t="s">
        <v>107</v>
      </c>
      <c r="E45" s="19">
        <v>10.4</v>
      </c>
      <c r="F45" s="5">
        <v>27</v>
      </c>
      <c r="G45" s="19">
        <v>280.8</v>
      </c>
    </row>
    <row r="46" spans="1:7" x14ac:dyDescent="0.35">
      <c r="A46">
        <v>13</v>
      </c>
      <c r="B46" t="s">
        <v>488</v>
      </c>
      <c r="C46" t="s">
        <v>36</v>
      </c>
      <c r="D46" t="s">
        <v>91</v>
      </c>
      <c r="E46" s="19">
        <v>20.7</v>
      </c>
      <c r="F46" s="5">
        <v>60</v>
      </c>
      <c r="G46" s="19">
        <v>931.5</v>
      </c>
    </row>
    <row r="47" spans="1:7" x14ac:dyDescent="0.35">
      <c r="A47">
        <v>14</v>
      </c>
      <c r="B47" t="s">
        <v>483</v>
      </c>
      <c r="C47" t="s">
        <v>24</v>
      </c>
      <c r="D47" t="s">
        <v>57</v>
      </c>
      <c r="E47" s="19">
        <v>10</v>
      </c>
      <c r="F47" s="5">
        <v>20</v>
      </c>
      <c r="G47" s="19">
        <v>200</v>
      </c>
    </row>
    <row r="48" spans="1:7" x14ac:dyDescent="0.35">
      <c r="A48">
        <v>14</v>
      </c>
      <c r="B48" t="s">
        <v>483</v>
      </c>
      <c r="C48" t="s">
        <v>24</v>
      </c>
      <c r="D48" t="s">
        <v>100</v>
      </c>
      <c r="E48" s="19">
        <v>25.6</v>
      </c>
      <c r="F48" s="5">
        <v>6</v>
      </c>
      <c r="G48" s="19">
        <v>122.87999954223601</v>
      </c>
    </row>
    <row r="49" spans="1:7" x14ac:dyDescent="0.35">
      <c r="A49">
        <v>14</v>
      </c>
      <c r="B49" t="s">
        <v>483</v>
      </c>
      <c r="C49" t="s">
        <v>24</v>
      </c>
      <c r="D49" t="s">
        <v>42</v>
      </c>
      <c r="E49" s="19">
        <v>30.133333329999999</v>
      </c>
      <c r="F49" s="5">
        <v>29</v>
      </c>
      <c r="G49" s="19">
        <v>813.39999958574697</v>
      </c>
    </row>
    <row r="50" spans="1:7" x14ac:dyDescent="0.35">
      <c r="A50">
        <v>15</v>
      </c>
      <c r="B50" t="s">
        <v>513</v>
      </c>
      <c r="C50" t="s">
        <v>24</v>
      </c>
      <c r="D50" t="s">
        <v>78</v>
      </c>
      <c r="E50" s="19">
        <v>2</v>
      </c>
      <c r="F50" s="5">
        <v>85</v>
      </c>
      <c r="G50" s="19">
        <v>161.49999987333999</v>
      </c>
    </row>
    <row r="51" spans="1:7" x14ac:dyDescent="0.35">
      <c r="A51">
        <v>16</v>
      </c>
      <c r="B51" t="s">
        <v>507</v>
      </c>
      <c r="C51" t="s">
        <v>34</v>
      </c>
      <c r="D51" t="s">
        <v>49</v>
      </c>
      <c r="E51" s="19">
        <v>14.4</v>
      </c>
      <c r="F51" s="5">
        <v>20</v>
      </c>
      <c r="G51" s="19">
        <v>288</v>
      </c>
    </row>
    <row r="52" spans="1:7" x14ac:dyDescent="0.35">
      <c r="A52">
        <v>17</v>
      </c>
      <c r="B52" t="s">
        <v>520</v>
      </c>
      <c r="C52" t="s">
        <v>36</v>
      </c>
      <c r="D52" t="s">
        <v>45</v>
      </c>
      <c r="E52" s="19">
        <v>15.2</v>
      </c>
      <c r="F52" s="5">
        <v>25</v>
      </c>
      <c r="G52" s="19">
        <v>380</v>
      </c>
    </row>
    <row r="53" spans="1:7" x14ac:dyDescent="0.35">
      <c r="A53">
        <v>17</v>
      </c>
      <c r="B53" t="s">
        <v>520</v>
      </c>
      <c r="C53" t="s">
        <v>36</v>
      </c>
      <c r="D53" t="s">
        <v>61</v>
      </c>
      <c r="E53" s="19">
        <v>20.8</v>
      </c>
      <c r="F53" s="5">
        <v>1</v>
      </c>
      <c r="G53" s="19">
        <v>20.8</v>
      </c>
    </row>
    <row r="54" spans="1:7" x14ac:dyDescent="0.35">
      <c r="A54">
        <v>18</v>
      </c>
      <c r="B54" t="s">
        <v>506</v>
      </c>
      <c r="C54" t="s">
        <v>34</v>
      </c>
      <c r="D54" t="s">
        <v>87</v>
      </c>
      <c r="E54" s="19">
        <v>14.4</v>
      </c>
      <c r="F54" s="5">
        <v>48</v>
      </c>
      <c r="G54" s="19">
        <v>691.19999999999902</v>
      </c>
    </row>
    <row r="55" spans="1:7" x14ac:dyDescent="0.35">
      <c r="A55">
        <v>19</v>
      </c>
      <c r="B55" t="s">
        <v>519</v>
      </c>
      <c r="C55" t="s">
        <v>36</v>
      </c>
      <c r="D55" t="s">
        <v>50</v>
      </c>
      <c r="E55" s="19">
        <v>14.7</v>
      </c>
      <c r="F55" s="5">
        <v>50</v>
      </c>
      <c r="G55" s="19">
        <v>735</v>
      </c>
    </row>
    <row r="56" spans="1:7" x14ac:dyDescent="0.35">
      <c r="A56">
        <v>19</v>
      </c>
      <c r="B56" t="s">
        <v>519</v>
      </c>
      <c r="C56" t="s">
        <v>36</v>
      </c>
      <c r="D56" t="s">
        <v>44</v>
      </c>
      <c r="E56" s="19">
        <v>7.7</v>
      </c>
      <c r="F56" s="5">
        <v>51</v>
      </c>
      <c r="G56" s="19">
        <v>333.02499885261</v>
      </c>
    </row>
    <row r="57" spans="1:7" x14ac:dyDescent="0.35">
      <c r="A57">
        <v>20</v>
      </c>
      <c r="B57" t="s">
        <v>509</v>
      </c>
      <c r="C57" t="s">
        <v>27</v>
      </c>
      <c r="D57" t="s">
        <v>68</v>
      </c>
      <c r="E57" s="19">
        <v>9.8000000000000007</v>
      </c>
      <c r="F57" s="5">
        <v>10</v>
      </c>
      <c r="G57" s="19">
        <v>98</v>
      </c>
    </row>
    <row r="58" spans="1:7" x14ac:dyDescent="0.35">
      <c r="A58">
        <v>23</v>
      </c>
      <c r="B58" t="s">
        <v>508</v>
      </c>
      <c r="C58" t="s">
        <v>31</v>
      </c>
      <c r="D58" t="s">
        <v>62</v>
      </c>
      <c r="E58" s="19">
        <v>16</v>
      </c>
      <c r="F58" s="5">
        <v>40</v>
      </c>
      <c r="G58" s="19">
        <v>640</v>
      </c>
    </row>
    <row r="59" spans="1:7" x14ac:dyDescent="0.35">
      <c r="A59">
        <v>23</v>
      </c>
      <c r="B59" t="s">
        <v>508</v>
      </c>
      <c r="C59" t="s">
        <v>34</v>
      </c>
      <c r="D59" t="s">
        <v>55</v>
      </c>
      <c r="E59" s="19">
        <v>14.4</v>
      </c>
      <c r="F59" s="5">
        <v>15</v>
      </c>
      <c r="G59" s="19">
        <v>183.59999871253899</v>
      </c>
    </row>
    <row r="60" spans="1:7" x14ac:dyDescent="0.35">
      <c r="A60">
        <v>24</v>
      </c>
      <c r="B60" t="s">
        <v>514</v>
      </c>
      <c r="C60" t="s">
        <v>59</v>
      </c>
      <c r="D60" t="s">
        <v>66</v>
      </c>
      <c r="E60" s="19">
        <v>42.4</v>
      </c>
      <c r="F60" s="5">
        <v>75</v>
      </c>
      <c r="G60" s="19">
        <v>2957.3999911546698</v>
      </c>
    </row>
    <row r="61" spans="1:7" x14ac:dyDescent="0.35">
      <c r="A61">
        <v>24</v>
      </c>
      <c r="B61" t="s">
        <v>514</v>
      </c>
      <c r="C61" t="s">
        <v>21</v>
      </c>
      <c r="D61" t="s">
        <v>25</v>
      </c>
      <c r="E61" s="19">
        <v>26.2</v>
      </c>
      <c r="F61" s="5">
        <v>15</v>
      </c>
      <c r="G61" s="19">
        <v>393</v>
      </c>
    </row>
    <row r="62" spans="1:7" x14ac:dyDescent="0.35">
      <c r="A62">
        <v>25</v>
      </c>
      <c r="B62" t="s">
        <v>516</v>
      </c>
      <c r="C62" t="s">
        <v>21</v>
      </c>
      <c r="D62" t="s">
        <v>32</v>
      </c>
      <c r="E62" s="19">
        <v>19.2</v>
      </c>
      <c r="F62" s="5">
        <v>21</v>
      </c>
      <c r="G62" s="19">
        <v>342.71999759673997</v>
      </c>
    </row>
    <row r="63" spans="1:7" x14ac:dyDescent="0.35">
      <c r="A63">
        <v>26</v>
      </c>
      <c r="B63" t="s">
        <v>515</v>
      </c>
      <c r="C63" t="s">
        <v>27</v>
      </c>
      <c r="D63" t="s">
        <v>26</v>
      </c>
      <c r="E63" s="19">
        <v>30.4</v>
      </c>
      <c r="F63" s="5">
        <v>2</v>
      </c>
      <c r="G63" s="19">
        <v>60.8</v>
      </c>
    </row>
    <row r="64" spans="1:7" x14ac:dyDescent="0.35">
      <c r="A64">
        <v>26</v>
      </c>
      <c r="B64" t="s">
        <v>515</v>
      </c>
      <c r="C64" t="s">
        <v>27</v>
      </c>
      <c r="D64" t="s">
        <v>76</v>
      </c>
      <c r="E64" s="19">
        <v>15.6</v>
      </c>
      <c r="F64" s="5">
        <v>65</v>
      </c>
      <c r="G64" s="19">
        <v>1002.29999982565</v>
      </c>
    </row>
    <row r="65" spans="1:7" x14ac:dyDescent="0.35">
      <c r="A65">
        <v>28</v>
      </c>
      <c r="B65" t="s">
        <v>512</v>
      </c>
      <c r="C65" t="s">
        <v>24</v>
      </c>
      <c r="D65" t="s">
        <v>23</v>
      </c>
      <c r="E65" s="19">
        <v>44</v>
      </c>
      <c r="F65" s="5">
        <v>100</v>
      </c>
      <c r="G65" s="19">
        <v>3937.9999816417599</v>
      </c>
    </row>
    <row r="66" spans="1:7" x14ac:dyDescent="0.35">
      <c r="A66">
        <v>28</v>
      </c>
      <c r="B66" t="s">
        <v>512</v>
      </c>
      <c r="C66" t="s">
        <v>24</v>
      </c>
      <c r="D66" t="s">
        <v>29</v>
      </c>
      <c r="E66" s="19">
        <v>27.2</v>
      </c>
      <c r="F66" s="5">
        <v>40</v>
      </c>
      <c r="G66" s="19">
        <v>1088</v>
      </c>
    </row>
    <row r="67" spans="1:7" x14ac:dyDescent="0.35">
      <c r="A67">
        <v>29</v>
      </c>
      <c r="B67" t="s">
        <v>510</v>
      </c>
      <c r="C67" t="s">
        <v>31</v>
      </c>
      <c r="D67" t="s">
        <v>30</v>
      </c>
      <c r="E67" s="19">
        <v>39.4</v>
      </c>
      <c r="F67" s="5">
        <v>15</v>
      </c>
      <c r="G67" s="19">
        <v>443.25</v>
      </c>
    </row>
    <row r="68" spans="1:7" x14ac:dyDescent="0.35">
      <c r="A68">
        <v>1</v>
      </c>
      <c r="B68" t="s">
        <v>482</v>
      </c>
      <c r="C68" t="s">
        <v>39</v>
      </c>
      <c r="D68" t="s">
        <v>98</v>
      </c>
      <c r="E68" s="19">
        <v>8</v>
      </c>
      <c r="F68" s="5">
        <v>30</v>
      </c>
      <c r="G68" s="19">
        <v>240</v>
      </c>
    </row>
    <row r="69" spans="1:7" x14ac:dyDescent="0.35">
      <c r="A69">
        <v>1</v>
      </c>
      <c r="B69" t="s">
        <v>482</v>
      </c>
      <c r="C69" t="s">
        <v>34</v>
      </c>
      <c r="D69" t="s">
        <v>43</v>
      </c>
      <c r="E69" s="19">
        <v>14.4</v>
      </c>
      <c r="F69" s="5">
        <v>63</v>
      </c>
      <c r="G69" s="19">
        <v>777.59999806880899</v>
      </c>
    </row>
    <row r="70" spans="1:7" x14ac:dyDescent="0.35">
      <c r="A70">
        <v>2</v>
      </c>
      <c r="B70" t="s">
        <v>487</v>
      </c>
      <c r="C70" t="s">
        <v>39</v>
      </c>
      <c r="D70" t="s">
        <v>51</v>
      </c>
      <c r="E70" s="19">
        <v>17</v>
      </c>
      <c r="F70" s="5">
        <v>20</v>
      </c>
      <c r="G70" s="19">
        <v>340</v>
      </c>
    </row>
    <row r="71" spans="1:7" x14ac:dyDescent="0.35">
      <c r="A71">
        <v>4</v>
      </c>
      <c r="B71" t="s">
        <v>494</v>
      </c>
      <c r="C71" t="s">
        <v>36</v>
      </c>
      <c r="D71" t="s">
        <v>35</v>
      </c>
      <c r="E71" s="19">
        <v>24.8</v>
      </c>
      <c r="F71" s="5">
        <v>39</v>
      </c>
      <c r="G71" s="19">
        <v>937.43999955654101</v>
      </c>
    </row>
    <row r="72" spans="1:7" x14ac:dyDescent="0.35">
      <c r="A72">
        <v>6</v>
      </c>
      <c r="B72" t="s">
        <v>486</v>
      </c>
      <c r="C72" t="s">
        <v>36</v>
      </c>
      <c r="D72" t="s">
        <v>56</v>
      </c>
      <c r="E72" s="19">
        <v>4.8</v>
      </c>
      <c r="F72" s="5">
        <v>30</v>
      </c>
      <c r="G72" s="19">
        <v>134.399999856948</v>
      </c>
    </row>
    <row r="73" spans="1:7" x14ac:dyDescent="0.35">
      <c r="A73">
        <v>6</v>
      </c>
      <c r="B73" t="s">
        <v>486</v>
      </c>
      <c r="C73" t="s">
        <v>39</v>
      </c>
      <c r="D73" t="s">
        <v>67</v>
      </c>
      <c r="E73" s="19">
        <v>12.4</v>
      </c>
      <c r="F73" s="5">
        <v>20</v>
      </c>
      <c r="G73" s="19">
        <v>248</v>
      </c>
    </row>
    <row r="74" spans="1:7" x14ac:dyDescent="0.35">
      <c r="A74">
        <v>7</v>
      </c>
      <c r="B74" t="s">
        <v>489</v>
      </c>
      <c r="C74" t="s">
        <v>36</v>
      </c>
      <c r="D74" t="s">
        <v>97</v>
      </c>
      <c r="E74" s="19">
        <v>50</v>
      </c>
      <c r="F74" s="5">
        <v>12</v>
      </c>
      <c r="G74" s="19">
        <v>600</v>
      </c>
    </row>
    <row r="75" spans="1:7" x14ac:dyDescent="0.35">
      <c r="A75">
        <v>7</v>
      </c>
      <c r="B75" t="s">
        <v>489</v>
      </c>
      <c r="C75" t="s">
        <v>21</v>
      </c>
      <c r="D75" t="s">
        <v>22</v>
      </c>
      <c r="E75" s="19">
        <v>31.2</v>
      </c>
      <c r="F75" s="5">
        <v>30</v>
      </c>
      <c r="G75" s="19">
        <v>819</v>
      </c>
    </row>
    <row r="76" spans="1:7" x14ac:dyDescent="0.35">
      <c r="A76">
        <v>7</v>
      </c>
      <c r="B76" t="s">
        <v>489</v>
      </c>
      <c r="C76" t="s">
        <v>31</v>
      </c>
      <c r="D76" t="s">
        <v>46</v>
      </c>
      <c r="E76" s="19">
        <v>13.9</v>
      </c>
      <c r="F76" s="5">
        <v>40</v>
      </c>
      <c r="G76" s="19">
        <v>472.59999668598101</v>
      </c>
    </row>
    <row r="77" spans="1:7" x14ac:dyDescent="0.35">
      <c r="A77">
        <v>7</v>
      </c>
      <c r="B77" t="s">
        <v>489</v>
      </c>
      <c r="C77" t="s">
        <v>39</v>
      </c>
      <c r="D77" t="s">
        <v>38</v>
      </c>
      <c r="E77" s="19">
        <v>35.1</v>
      </c>
      <c r="F77" s="5">
        <v>13</v>
      </c>
      <c r="G77" s="19">
        <v>456.3</v>
      </c>
    </row>
    <row r="78" spans="1:7" x14ac:dyDescent="0.35">
      <c r="A78">
        <v>8</v>
      </c>
      <c r="B78" t="s">
        <v>493</v>
      </c>
      <c r="C78" t="s">
        <v>31</v>
      </c>
      <c r="D78" t="s">
        <v>71</v>
      </c>
      <c r="E78" s="19">
        <v>7.3</v>
      </c>
      <c r="F78" s="5">
        <v>19</v>
      </c>
      <c r="G78" s="19">
        <v>138.69999999999999</v>
      </c>
    </row>
    <row r="79" spans="1:7" x14ac:dyDescent="0.35">
      <c r="A79">
        <v>8</v>
      </c>
      <c r="B79" t="s">
        <v>493</v>
      </c>
      <c r="C79" t="s">
        <v>31</v>
      </c>
      <c r="D79" t="s">
        <v>86</v>
      </c>
      <c r="E79" s="19">
        <v>64.8</v>
      </c>
      <c r="F79" s="5">
        <v>26</v>
      </c>
      <c r="G79" s="19">
        <v>1684.8</v>
      </c>
    </row>
    <row r="80" spans="1:7" x14ac:dyDescent="0.35">
      <c r="A80">
        <v>8</v>
      </c>
      <c r="B80" t="s">
        <v>493</v>
      </c>
      <c r="C80" t="s">
        <v>31</v>
      </c>
      <c r="D80" t="s">
        <v>37</v>
      </c>
      <c r="E80" s="19">
        <v>10</v>
      </c>
      <c r="F80" s="5">
        <v>3</v>
      </c>
      <c r="G80" s="19">
        <v>26.999999955296499</v>
      </c>
    </row>
    <row r="81" spans="1:7" x14ac:dyDescent="0.35">
      <c r="A81">
        <v>10</v>
      </c>
      <c r="B81" t="s">
        <v>492</v>
      </c>
      <c r="C81" t="s">
        <v>34</v>
      </c>
      <c r="D81" t="s">
        <v>77</v>
      </c>
      <c r="E81" s="19">
        <v>3.6</v>
      </c>
      <c r="F81" s="5">
        <v>40</v>
      </c>
      <c r="G81" s="19">
        <v>141.83999996781299</v>
      </c>
    </row>
    <row r="82" spans="1:7" x14ac:dyDescent="0.35">
      <c r="A82">
        <v>11</v>
      </c>
      <c r="B82" t="s">
        <v>485</v>
      </c>
      <c r="C82" t="s">
        <v>31</v>
      </c>
      <c r="D82" t="s">
        <v>89</v>
      </c>
      <c r="E82" s="19">
        <v>35.1</v>
      </c>
      <c r="F82" s="5">
        <v>15</v>
      </c>
      <c r="G82" s="19">
        <v>394.875</v>
      </c>
    </row>
    <row r="83" spans="1:7" x14ac:dyDescent="0.35">
      <c r="A83">
        <v>12</v>
      </c>
      <c r="B83" t="s">
        <v>491</v>
      </c>
      <c r="C83" t="s">
        <v>59</v>
      </c>
      <c r="D83" t="s">
        <v>70</v>
      </c>
      <c r="E83" s="19">
        <v>36.4</v>
      </c>
      <c r="F83" s="5">
        <v>20</v>
      </c>
      <c r="G83" s="19">
        <v>728</v>
      </c>
    </row>
    <row r="84" spans="1:7" x14ac:dyDescent="0.35">
      <c r="A84">
        <v>12</v>
      </c>
      <c r="B84" t="s">
        <v>491</v>
      </c>
      <c r="C84" t="s">
        <v>21</v>
      </c>
      <c r="D84" t="s">
        <v>20</v>
      </c>
      <c r="E84" s="19">
        <v>99</v>
      </c>
      <c r="F84" s="5">
        <v>15</v>
      </c>
      <c r="G84" s="19">
        <v>1485</v>
      </c>
    </row>
    <row r="85" spans="1:7" x14ac:dyDescent="0.35">
      <c r="A85">
        <v>12</v>
      </c>
      <c r="B85" t="s">
        <v>491</v>
      </c>
      <c r="C85" t="s">
        <v>27</v>
      </c>
      <c r="D85" t="s">
        <v>53</v>
      </c>
      <c r="E85" s="19">
        <v>26.6</v>
      </c>
      <c r="F85" s="5">
        <v>9</v>
      </c>
      <c r="G85" s="19">
        <v>239.4</v>
      </c>
    </row>
    <row r="86" spans="1:7" x14ac:dyDescent="0.35">
      <c r="A86">
        <v>12</v>
      </c>
      <c r="B86" t="s">
        <v>491</v>
      </c>
      <c r="C86" t="s">
        <v>39</v>
      </c>
      <c r="D86" t="s">
        <v>107</v>
      </c>
      <c r="E86" s="19">
        <v>10.4</v>
      </c>
      <c r="F86" s="5">
        <v>10</v>
      </c>
      <c r="G86" s="19">
        <v>104</v>
      </c>
    </row>
    <row r="87" spans="1:7" x14ac:dyDescent="0.35">
      <c r="A87">
        <v>12</v>
      </c>
      <c r="B87" t="s">
        <v>491</v>
      </c>
      <c r="C87" t="s">
        <v>34</v>
      </c>
      <c r="D87" t="s">
        <v>54</v>
      </c>
      <c r="E87" s="19">
        <v>6.2</v>
      </c>
      <c r="F87" s="5">
        <v>42</v>
      </c>
      <c r="G87" s="19">
        <v>260.39999999999998</v>
      </c>
    </row>
    <row r="88" spans="1:7" x14ac:dyDescent="0.35">
      <c r="A88">
        <v>13</v>
      </c>
      <c r="B88" t="s">
        <v>488</v>
      </c>
      <c r="C88" t="s">
        <v>36</v>
      </c>
      <c r="D88" t="s">
        <v>91</v>
      </c>
      <c r="E88" s="19">
        <v>20.7</v>
      </c>
      <c r="F88" s="5">
        <v>6</v>
      </c>
      <c r="G88" s="19">
        <v>124.2</v>
      </c>
    </row>
    <row r="89" spans="1:7" x14ac:dyDescent="0.35">
      <c r="A89">
        <v>14</v>
      </c>
      <c r="B89" t="s">
        <v>483</v>
      </c>
      <c r="C89" t="s">
        <v>24</v>
      </c>
      <c r="D89" t="s">
        <v>57</v>
      </c>
      <c r="E89" s="19">
        <v>10</v>
      </c>
      <c r="F89" s="5">
        <v>55</v>
      </c>
      <c r="G89" s="19">
        <v>542.49999988824095</v>
      </c>
    </row>
    <row r="90" spans="1:7" x14ac:dyDescent="0.35">
      <c r="A90">
        <v>14</v>
      </c>
      <c r="B90" t="s">
        <v>483</v>
      </c>
      <c r="C90" t="s">
        <v>24</v>
      </c>
      <c r="D90" t="s">
        <v>42</v>
      </c>
      <c r="E90" s="19">
        <v>27.8</v>
      </c>
      <c r="F90" s="5">
        <v>34</v>
      </c>
      <c r="G90" s="19">
        <v>945.2</v>
      </c>
    </row>
    <row r="91" spans="1:7" x14ac:dyDescent="0.35">
      <c r="A91">
        <v>15</v>
      </c>
      <c r="B91" t="s">
        <v>513</v>
      </c>
      <c r="C91" t="s">
        <v>24</v>
      </c>
      <c r="D91" t="s">
        <v>78</v>
      </c>
      <c r="E91" s="19">
        <v>2</v>
      </c>
      <c r="F91" s="5">
        <v>44</v>
      </c>
      <c r="G91" s="19">
        <v>88</v>
      </c>
    </row>
    <row r="92" spans="1:7" x14ac:dyDescent="0.35">
      <c r="A92">
        <v>15</v>
      </c>
      <c r="B92" t="s">
        <v>513</v>
      </c>
      <c r="C92" t="s">
        <v>24</v>
      </c>
      <c r="D92" t="s">
        <v>40</v>
      </c>
      <c r="E92" s="19">
        <v>17.2</v>
      </c>
      <c r="F92" s="5">
        <v>20</v>
      </c>
      <c r="G92" s="19">
        <v>344</v>
      </c>
    </row>
    <row r="93" spans="1:7" x14ac:dyDescent="0.35">
      <c r="A93">
        <v>16</v>
      </c>
      <c r="B93" t="s">
        <v>507</v>
      </c>
      <c r="C93" t="s">
        <v>34</v>
      </c>
      <c r="D93" t="s">
        <v>69</v>
      </c>
      <c r="E93" s="19">
        <v>11.2</v>
      </c>
      <c r="F93" s="5">
        <v>20</v>
      </c>
      <c r="G93" s="19">
        <v>224</v>
      </c>
    </row>
    <row r="94" spans="1:7" x14ac:dyDescent="0.35">
      <c r="A94">
        <v>16</v>
      </c>
      <c r="B94" t="s">
        <v>507</v>
      </c>
      <c r="C94" t="s">
        <v>34</v>
      </c>
      <c r="D94" t="s">
        <v>49</v>
      </c>
      <c r="E94" s="19">
        <v>14.4</v>
      </c>
      <c r="F94" s="5">
        <v>104</v>
      </c>
      <c r="G94" s="19">
        <v>1497.6</v>
      </c>
    </row>
    <row r="95" spans="1:7" x14ac:dyDescent="0.35">
      <c r="A95">
        <v>16</v>
      </c>
      <c r="B95" t="s">
        <v>507</v>
      </c>
      <c r="C95" t="s">
        <v>34</v>
      </c>
      <c r="D95" t="s">
        <v>137</v>
      </c>
      <c r="E95" s="19">
        <v>11.2</v>
      </c>
      <c r="F95" s="5">
        <v>5</v>
      </c>
      <c r="G95" s="19">
        <v>42</v>
      </c>
    </row>
    <row r="96" spans="1:7" x14ac:dyDescent="0.35">
      <c r="A96">
        <v>17</v>
      </c>
      <c r="B96" t="s">
        <v>520</v>
      </c>
      <c r="C96" t="s">
        <v>36</v>
      </c>
      <c r="D96" t="s">
        <v>45</v>
      </c>
      <c r="E96" s="19">
        <v>15.2</v>
      </c>
      <c r="F96" s="5">
        <v>30</v>
      </c>
      <c r="G96" s="19">
        <v>456</v>
      </c>
    </row>
    <row r="97" spans="1:7" x14ac:dyDescent="0.35">
      <c r="A97">
        <v>17</v>
      </c>
      <c r="B97" t="s">
        <v>520</v>
      </c>
      <c r="C97" t="s">
        <v>36</v>
      </c>
      <c r="D97" t="s">
        <v>73</v>
      </c>
      <c r="E97" s="19">
        <v>12</v>
      </c>
      <c r="F97" s="5">
        <v>25</v>
      </c>
      <c r="G97" s="19">
        <v>300</v>
      </c>
    </row>
    <row r="98" spans="1:7" x14ac:dyDescent="0.35">
      <c r="A98">
        <v>19</v>
      </c>
      <c r="B98" t="s">
        <v>519</v>
      </c>
      <c r="C98" t="s">
        <v>36</v>
      </c>
      <c r="D98" t="s">
        <v>50</v>
      </c>
      <c r="E98" s="19">
        <v>14.7</v>
      </c>
      <c r="F98" s="5">
        <v>100</v>
      </c>
      <c r="G98" s="19">
        <v>1308.29999759048</v>
      </c>
    </row>
    <row r="99" spans="1:7" x14ac:dyDescent="0.35">
      <c r="A99">
        <v>20</v>
      </c>
      <c r="B99" t="s">
        <v>509</v>
      </c>
      <c r="C99" t="s">
        <v>39</v>
      </c>
      <c r="D99" t="s">
        <v>52</v>
      </c>
      <c r="E99" s="19">
        <v>15.5</v>
      </c>
      <c r="F99" s="5">
        <v>61</v>
      </c>
      <c r="G99" s="19">
        <v>908.29999944567601</v>
      </c>
    </row>
    <row r="100" spans="1:7" x14ac:dyDescent="0.35">
      <c r="A100">
        <v>20</v>
      </c>
      <c r="B100" t="s">
        <v>509</v>
      </c>
      <c r="C100" t="s">
        <v>34</v>
      </c>
      <c r="D100" t="s">
        <v>105</v>
      </c>
      <c r="E100" s="19">
        <v>36.799999999999997</v>
      </c>
      <c r="F100" s="5">
        <v>40</v>
      </c>
      <c r="G100" s="19">
        <v>1472</v>
      </c>
    </row>
    <row r="101" spans="1:7" x14ac:dyDescent="0.35">
      <c r="A101">
        <v>21</v>
      </c>
      <c r="B101" t="s">
        <v>518</v>
      </c>
      <c r="C101" t="s">
        <v>36</v>
      </c>
      <c r="D101" t="s">
        <v>64</v>
      </c>
      <c r="E101" s="19">
        <v>9.6</v>
      </c>
      <c r="F101" s="5">
        <v>15</v>
      </c>
      <c r="G101" s="19">
        <v>122.399999141693</v>
      </c>
    </row>
    <row r="102" spans="1:7" x14ac:dyDescent="0.35">
      <c r="A102">
        <v>23</v>
      </c>
      <c r="B102" t="s">
        <v>508</v>
      </c>
      <c r="C102" t="s">
        <v>31</v>
      </c>
      <c r="D102" t="s">
        <v>62</v>
      </c>
      <c r="E102" s="19">
        <v>16</v>
      </c>
      <c r="F102" s="5">
        <v>15</v>
      </c>
      <c r="G102" s="19">
        <v>240</v>
      </c>
    </row>
    <row r="103" spans="1:7" x14ac:dyDescent="0.35">
      <c r="A103">
        <v>23</v>
      </c>
      <c r="B103" t="s">
        <v>508</v>
      </c>
      <c r="C103" t="s">
        <v>34</v>
      </c>
      <c r="D103" t="s">
        <v>55</v>
      </c>
      <c r="E103" s="19">
        <v>14.4</v>
      </c>
      <c r="F103" s="5">
        <v>33</v>
      </c>
      <c r="G103" s="19">
        <v>451.43999964594798</v>
      </c>
    </row>
    <row r="104" spans="1:7" x14ac:dyDescent="0.35">
      <c r="A104">
        <v>24</v>
      </c>
      <c r="B104" t="s">
        <v>514</v>
      </c>
      <c r="C104" t="s">
        <v>59</v>
      </c>
      <c r="D104" t="s">
        <v>66</v>
      </c>
      <c r="E104" s="19">
        <v>42.4</v>
      </c>
      <c r="F104" s="5">
        <v>2</v>
      </c>
      <c r="G104" s="19">
        <v>76.319999873638096</v>
      </c>
    </row>
    <row r="105" spans="1:7" x14ac:dyDescent="0.35">
      <c r="A105">
        <v>24</v>
      </c>
      <c r="B105" t="s">
        <v>514</v>
      </c>
      <c r="C105" t="s">
        <v>21</v>
      </c>
      <c r="D105" t="s">
        <v>25</v>
      </c>
      <c r="E105" s="19">
        <v>26.2</v>
      </c>
      <c r="F105" s="5">
        <v>36</v>
      </c>
      <c r="G105" s="19">
        <v>754.55999718904502</v>
      </c>
    </row>
    <row r="106" spans="1:7" x14ac:dyDescent="0.35">
      <c r="A106">
        <v>25</v>
      </c>
      <c r="B106" t="s">
        <v>516</v>
      </c>
      <c r="C106" t="s">
        <v>21</v>
      </c>
      <c r="D106" t="s">
        <v>74</v>
      </c>
      <c r="E106" s="19">
        <v>5.9</v>
      </c>
      <c r="F106" s="5">
        <v>10</v>
      </c>
      <c r="G106" s="19">
        <v>53.099999912083099</v>
      </c>
    </row>
    <row r="107" spans="1:7" x14ac:dyDescent="0.35">
      <c r="A107">
        <v>25</v>
      </c>
      <c r="B107" t="s">
        <v>516</v>
      </c>
      <c r="C107" t="s">
        <v>21</v>
      </c>
      <c r="D107" t="s">
        <v>32</v>
      </c>
      <c r="E107" s="19">
        <v>19.2</v>
      </c>
      <c r="F107" s="5">
        <v>20</v>
      </c>
      <c r="G107" s="19">
        <v>384</v>
      </c>
    </row>
    <row r="108" spans="1:7" x14ac:dyDescent="0.35">
      <c r="A108">
        <v>26</v>
      </c>
      <c r="B108" t="s">
        <v>515</v>
      </c>
      <c r="C108" t="s">
        <v>27</v>
      </c>
      <c r="D108" t="s">
        <v>76</v>
      </c>
      <c r="E108" s="19">
        <v>15.6</v>
      </c>
      <c r="F108" s="5">
        <v>2</v>
      </c>
      <c r="G108" s="19">
        <v>31.2</v>
      </c>
    </row>
    <row r="109" spans="1:7" x14ac:dyDescent="0.35">
      <c r="A109">
        <v>28</v>
      </c>
      <c r="B109" t="s">
        <v>512</v>
      </c>
      <c r="C109" t="s">
        <v>24</v>
      </c>
      <c r="D109" t="s">
        <v>23</v>
      </c>
      <c r="E109" s="19">
        <v>44</v>
      </c>
      <c r="F109" s="5">
        <v>21</v>
      </c>
      <c r="G109" s="19">
        <v>910.79999980330399</v>
      </c>
    </row>
    <row r="110" spans="1:7" x14ac:dyDescent="0.35">
      <c r="A110">
        <v>28</v>
      </c>
      <c r="B110" t="s">
        <v>512</v>
      </c>
      <c r="C110" t="s">
        <v>24</v>
      </c>
      <c r="D110" t="s">
        <v>29</v>
      </c>
      <c r="E110" s="19">
        <v>27.2</v>
      </c>
      <c r="F110" s="5">
        <v>76</v>
      </c>
      <c r="G110" s="19">
        <v>1931.2</v>
      </c>
    </row>
    <row r="111" spans="1:7" x14ac:dyDescent="0.35">
      <c r="A111">
        <v>29</v>
      </c>
      <c r="B111" t="s">
        <v>510</v>
      </c>
      <c r="C111" t="s">
        <v>31</v>
      </c>
      <c r="D111" t="s">
        <v>30</v>
      </c>
      <c r="E111" s="19">
        <v>39.4</v>
      </c>
      <c r="F111" s="5">
        <v>52</v>
      </c>
      <c r="G111" s="19">
        <v>2048.8000000000002</v>
      </c>
    </row>
    <row r="112" spans="1:7" x14ac:dyDescent="0.35">
      <c r="A112">
        <v>1</v>
      </c>
      <c r="B112" t="s">
        <v>482</v>
      </c>
      <c r="C112" t="s">
        <v>34</v>
      </c>
      <c r="D112" t="s">
        <v>43</v>
      </c>
      <c r="E112" s="19">
        <v>14.4</v>
      </c>
      <c r="F112" s="5">
        <v>20</v>
      </c>
      <c r="G112" s="19">
        <v>288</v>
      </c>
    </row>
    <row r="113" spans="1:7" x14ac:dyDescent="0.35">
      <c r="A113">
        <v>1</v>
      </c>
      <c r="B113" t="s">
        <v>482</v>
      </c>
      <c r="C113" t="s">
        <v>34</v>
      </c>
      <c r="D113" t="s">
        <v>33</v>
      </c>
      <c r="E113" s="19">
        <v>15.2</v>
      </c>
      <c r="F113" s="5">
        <v>40</v>
      </c>
      <c r="G113" s="19">
        <v>608</v>
      </c>
    </row>
    <row r="114" spans="1:7" x14ac:dyDescent="0.35">
      <c r="A114">
        <v>2</v>
      </c>
      <c r="B114" t="s">
        <v>487</v>
      </c>
      <c r="C114" t="s">
        <v>39</v>
      </c>
      <c r="D114" t="s">
        <v>109</v>
      </c>
      <c r="E114" s="19">
        <v>17.600000000000001</v>
      </c>
      <c r="F114" s="5">
        <v>20</v>
      </c>
      <c r="G114" s="19">
        <v>352</v>
      </c>
    </row>
    <row r="115" spans="1:7" x14ac:dyDescent="0.35">
      <c r="A115">
        <v>2</v>
      </c>
      <c r="B115" t="s">
        <v>487</v>
      </c>
      <c r="C115" t="s">
        <v>39</v>
      </c>
      <c r="D115" t="s">
        <v>88</v>
      </c>
      <c r="E115" s="19">
        <v>16.8</v>
      </c>
      <c r="F115" s="5">
        <v>30</v>
      </c>
      <c r="G115" s="19">
        <v>453.59999924898102</v>
      </c>
    </row>
    <row r="116" spans="1:7" x14ac:dyDescent="0.35">
      <c r="A116">
        <v>2</v>
      </c>
      <c r="B116" t="s">
        <v>487</v>
      </c>
      <c r="C116" t="s">
        <v>39</v>
      </c>
      <c r="D116" t="s">
        <v>93</v>
      </c>
      <c r="E116" s="19">
        <v>13.6</v>
      </c>
      <c r="F116" s="5">
        <v>30</v>
      </c>
      <c r="G116" s="19">
        <v>408</v>
      </c>
    </row>
    <row r="117" spans="1:7" x14ac:dyDescent="0.35">
      <c r="A117">
        <v>3</v>
      </c>
      <c r="B117" t="s">
        <v>484</v>
      </c>
      <c r="C117" t="s">
        <v>39</v>
      </c>
      <c r="D117" t="s">
        <v>114</v>
      </c>
      <c r="E117" s="19">
        <v>20</v>
      </c>
      <c r="F117" s="5">
        <v>30</v>
      </c>
      <c r="G117" s="19">
        <v>600</v>
      </c>
    </row>
    <row r="118" spans="1:7" x14ac:dyDescent="0.35">
      <c r="A118">
        <v>5</v>
      </c>
      <c r="B118" t="s">
        <v>481</v>
      </c>
      <c r="C118" t="s">
        <v>24</v>
      </c>
      <c r="D118" t="s">
        <v>92</v>
      </c>
      <c r="E118" s="19">
        <v>16.8</v>
      </c>
      <c r="F118" s="5">
        <v>12</v>
      </c>
      <c r="G118" s="19">
        <v>201.6</v>
      </c>
    </row>
    <row r="119" spans="1:7" x14ac:dyDescent="0.35">
      <c r="A119">
        <v>7</v>
      </c>
      <c r="B119" t="s">
        <v>489</v>
      </c>
      <c r="C119" t="s">
        <v>36</v>
      </c>
      <c r="D119" t="s">
        <v>97</v>
      </c>
      <c r="E119" s="19">
        <v>50</v>
      </c>
      <c r="F119" s="5">
        <v>25</v>
      </c>
      <c r="G119" s="19">
        <v>1124.9999981373501</v>
      </c>
    </row>
    <row r="120" spans="1:7" x14ac:dyDescent="0.35">
      <c r="A120">
        <v>7</v>
      </c>
      <c r="B120" t="s">
        <v>489</v>
      </c>
      <c r="C120" t="s">
        <v>21</v>
      </c>
      <c r="D120" t="s">
        <v>22</v>
      </c>
      <c r="E120" s="19">
        <v>31.2</v>
      </c>
      <c r="F120" s="5">
        <v>40</v>
      </c>
      <c r="G120" s="19">
        <v>1248</v>
      </c>
    </row>
    <row r="121" spans="1:7" x14ac:dyDescent="0.35">
      <c r="A121">
        <v>7</v>
      </c>
      <c r="B121" t="s">
        <v>489</v>
      </c>
      <c r="C121" t="s">
        <v>31</v>
      </c>
      <c r="D121" t="s">
        <v>46</v>
      </c>
      <c r="E121" s="19">
        <v>13.9</v>
      </c>
      <c r="F121" s="5">
        <v>40</v>
      </c>
      <c r="G121" s="19">
        <v>556</v>
      </c>
    </row>
    <row r="122" spans="1:7" x14ac:dyDescent="0.35">
      <c r="A122">
        <v>7</v>
      </c>
      <c r="B122" t="s">
        <v>489</v>
      </c>
      <c r="C122" t="s">
        <v>34</v>
      </c>
      <c r="D122" t="s">
        <v>96</v>
      </c>
      <c r="E122" s="19">
        <v>12</v>
      </c>
      <c r="F122" s="5">
        <v>55</v>
      </c>
      <c r="G122" s="19">
        <v>660</v>
      </c>
    </row>
    <row r="123" spans="1:7" x14ac:dyDescent="0.35">
      <c r="A123">
        <v>8</v>
      </c>
      <c r="B123" t="s">
        <v>493</v>
      </c>
      <c r="C123" t="s">
        <v>31</v>
      </c>
      <c r="D123" t="s">
        <v>71</v>
      </c>
      <c r="E123" s="19">
        <v>7.3</v>
      </c>
      <c r="F123" s="5">
        <v>15</v>
      </c>
      <c r="G123" s="19">
        <v>109.5</v>
      </c>
    </row>
    <row r="124" spans="1:7" x14ac:dyDescent="0.35">
      <c r="A124">
        <v>8</v>
      </c>
      <c r="B124" t="s">
        <v>493</v>
      </c>
      <c r="C124" t="s">
        <v>31</v>
      </c>
      <c r="D124" t="s">
        <v>37</v>
      </c>
      <c r="E124" s="19">
        <v>10</v>
      </c>
      <c r="F124" s="5">
        <v>38</v>
      </c>
      <c r="G124" s="19">
        <v>364.99999977648201</v>
      </c>
    </row>
    <row r="125" spans="1:7" x14ac:dyDescent="0.35">
      <c r="A125">
        <v>12</v>
      </c>
      <c r="B125" t="s">
        <v>491</v>
      </c>
      <c r="C125" t="s">
        <v>59</v>
      </c>
      <c r="D125" t="s">
        <v>70</v>
      </c>
      <c r="E125" s="19">
        <v>36.4</v>
      </c>
      <c r="F125" s="5">
        <v>32</v>
      </c>
      <c r="G125" s="19">
        <v>1164.8</v>
      </c>
    </row>
    <row r="126" spans="1:7" x14ac:dyDescent="0.35">
      <c r="A126">
        <v>12</v>
      </c>
      <c r="B126" t="s">
        <v>491</v>
      </c>
      <c r="C126" t="s">
        <v>21</v>
      </c>
      <c r="D126" t="s">
        <v>20</v>
      </c>
      <c r="E126" s="19">
        <v>99</v>
      </c>
      <c r="F126" s="5">
        <v>25</v>
      </c>
      <c r="G126" s="19">
        <v>2227.4999963119599</v>
      </c>
    </row>
    <row r="127" spans="1:7" x14ac:dyDescent="0.35">
      <c r="A127">
        <v>12</v>
      </c>
      <c r="B127" t="s">
        <v>491</v>
      </c>
      <c r="C127" t="s">
        <v>34</v>
      </c>
      <c r="D127" t="s">
        <v>54</v>
      </c>
      <c r="E127" s="19">
        <v>6.2</v>
      </c>
      <c r="F127" s="5">
        <v>10</v>
      </c>
      <c r="G127" s="19">
        <v>62</v>
      </c>
    </row>
    <row r="128" spans="1:7" x14ac:dyDescent="0.35">
      <c r="A128">
        <v>13</v>
      </c>
      <c r="B128" t="s">
        <v>488</v>
      </c>
      <c r="C128" t="s">
        <v>36</v>
      </c>
      <c r="D128" t="s">
        <v>91</v>
      </c>
      <c r="E128" s="19">
        <v>20.7</v>
      </c>
      <c r="F128" s="5">
        <v>10</v>
      </c>
      <c r="G128" s="19">
        <v>207</v>
      </c>
    </row>
    <row r="129" spans="1:7" x14ac:dyDescent="0.35">
      <c r="A129">
        <v>14</v>
      </c>
      <c r="B129" t="s">
        <v>483</v>
      </c>
      <c r="C129" t="s">
        <v>24</v>
      </c>
      <c r="D129" t="s">
        <v>100</v>
      </c>
      <c r="E129" s="19">
        <v>25.6</v>
      </c>
      <c r="F129" s="5">
        <v>40</v>
      </c>
      <c r="G129" s="19">
        <v>921.59999847412098</v>
      </c>
    </row>
    <row r="130" spans="1:7" x14ac:dyDescent="0.35">
      <c r="A130">
        <v>14</v>
      </c>
      <c r="B130" t="s">
        <v>483</v>
      </c>
      <c r="C130" t="s">
        <v>24</v>
      </c>
      <c r="D130" t="s">
        <v>42</v>
      </c>
      <c r="E130" s="19">
        <v>27.8</v>
      </c>
      <c r="F130" s="5">
        <v>20</v>
      </c>
      <c r="G130" s="19">
        <v>556</v>
      </c>
    </row>
    <row r="131" spans="1:7" x14ac:dyDescent="0.35">
      <c r="A131">
        <v>15</v>
      </c>
      <c r="B131" t="s">
        <v>513</v>
      </c>
      <c r="C131" t="s">
        <v>24</v>
      </c>
      <c r="D131" t="s">
        <v>48</v>
      </c>
      <c r="E131" s="19">
        <v>28.8</v>
      </c>
      <c r="F131" s="5">
        <v>23</v>
      </c>
      <c r="G131" s="19">
        <v>662.4</v>
      </c>
    </row>
    <row r="132" spans="1:7" x14ac:dyDescent="0.35">
      <c r="A132">
        <v>15</v>
      </c>
      <c r="B132" t="s">
        <v>513</v>
      </c>
      <c r="C132" t="s">
        <v>24</v>
      </c>
      <c r="D132" t="s">
        <v>40</v>
      </c>
      <c r="E132" s="19">
        <v>17.2</v>
      </c>
      <c r="F132" s="5">
        <v>5</v>
      </c>
      <c r="G132" s="19">
        <v>86</v>
      </c>
    </row>
    <row r="133" spans="1:7" x14ac:dyDescent="0.35">
      <c r="A133">
        <v>16</v>
      </c>
      <c r="B133" t="s">
        <v>507</v>
      </c>
      <c r="C133" t="s">
        <v>34</v>
      </c>
      <c r="D133" t="s">
        <v>69</v>
      </c>
      <c r="E133" s="19">
        <v>11.2</v>
      </c>
      <c r="F133" s="5">
        <v>14</v>
      </c>
      <c r="G133" s="19">
        <v>156.80000000000001</v>
      </c>
    </row>
    <row r="134" spans="1:7" x14ac:dyDescent="0.35">
      <c r="A134">
        <v>17</v>
      </c>
      <c r="B134" t="s">
        <v>520</v>
      </c>
      <c r="C134" t="s">
        <v>36</v>
      </c>
      <c r="D134" t="s">
        <v>45</v>
      </c>
      <c r="E134" s="19">
        <v>15.2</v>
      </c>
      <c r="F134" s="5">
        <v>52</v>
      </c>
      <c r="G134" s="19">
        <v>638.4</v>
      </c>
    </row>
    <row r="135" spans="1:7" x14ac:dyDescent="0.35">
      <c r="A135">
        <v>18</v>
      </c>
      <c r="B135" t="s">
        <v>506</v>
      </c>
      <c r="C135" t="s">
        <v>34</v>
      </c>
      <c r="D135" t="s">
        <v>87</v>
      </c>
      <c r="E135" s="19">
        <v>14.4</v>
      </c>
      <c r="F135" s="5">
        <v>90</v>
      </c>
      <c r="G135" s="19">
        <v>1252.7999993562601</v>
      </c>
    </row>
    <row r="136" spans="1:7" x14ac:dyDescent="0.35">
      <c r="A136">
        <v>19</v>
      </c>
      <c r="B136" t="s">
        <v>519</v>
      </c>
      <c r="C136" t="s">
        <v>36</v>
      </c>
      <c r="D136" t="s">
        <v>50</v>
      </c>
      <c r="E136" s="19">
        <v>14.7</v>
      </c>
      <c r="F136" s="5">
        <v>50</v>
      </c>
      <c r="G136" s="19">
        <v>676.19999912381104</v>
      </c>
    </row>
    <row r="137" spans="1:7" x14ac:dyDescent="0.35">
      <c r="A137">
        <v>19</v>
      </c>
      <c r="B137" t="s">
        <v>519</v>
      </c>
      <c r="C137" t="s">
        <v>36</v>
      </c>
      <c r="D137" t="s">
        <v>44</v>
      </c>
      <c r="E137" s="19">
        <v>7.7</v>
      </c>
      <c r="F137" s="5">
        <v>10</v>
      </c>
      <c r="G137" s="19">
        <v>77</v>
      </c>
    </row>
    <row r="138" spans="1:7" x14ac:dyDescent="0.35">
      <c r="A138">
        <v>20</v>
      </c>
      <c r="B138" t="s">
        <v>509</v>
      </c>
      <c r="C138" t="s">
        <v>27</v>
      </c>
      <c r="D138" t="s">
        <v>68</v>
      </c>
      <c r="E138" s="19">
        <v>11.2</v>
      </c>
      <c r="F138" s="5">
        <v>8</v>
      </c>
      <c r="G138" s="19">
        <v>89.6</v>
      </c>
    </row>
    <row r="139" spans="1:7" x14ac:dyDescent="0.35">
      <c r="A139">
        <v>20</v>
      </c>
      <c r="B139" t="s">
        <v>509</v>
      </c>
      <c r="C139" t="s">
        <v>34</v>
      </c>
      <c r="D139" t="s">
        <v>105</v>
      </c>
      <c r="E139" s="19">
        <v>36.799999999999997</v>
      </c>
      <c r="F139" s="5">
        <v>56</v>
      </c>
      <c r="G139" s="19">
        <v>2060.8000000000002</v>
      </c>
    </row>
    <row r="140" spans="1:7" x14ac:dyDescent="0.35">
      <c r="A140">
        <v>23</v>
      </c>
      <c r="B140" t="s">
        <v>508</v>
      </c>
      <c r="C140" t="s">
        <v>31</v>
      </c>
      <c r="D140" t="s">
        <v>62</v>
      </c>
      <c r="E140" s="19">
        <v>16</v>
      </c>
      <c r="F140" s="5">
        <v>30</v>
      </c>
      <c r="G140" s="19">
        <v>480</v>
      </c>
    </row>
    <row r="141" spans="1:7" x14ac:dyDescent="0.35">
      <c r="A141">
        <v>24</v>
      </c>
      <c r="B141" t="s">
        <v>514</v>
      </c>
      <c r="C141" t="s">
        <v>21</v>
      </c>
      <c r="D141" t="s">
        <v>25</v>
      </c>
      <c r="E141" s="19">
        <v>26.2</v>
      </c>
      <c r="F141" s="5">
        <v>30</v>
      </c>
      <c r="G141" s="19">
        <v>786</v>
      </c>
    </row>
    <row r="142" spans="1:7" x14ac:dyDescent="0.35">
      <c r="A142">
        <v>25</v>
      </c>
      <c r="B142" t="s">
        <v>516</v>
      </c>
      <c r="C142" t="s">
        <v>21</v>
      </c>
      <c r="D142" t="s">
        <v>74</v>
      </c>
      <c r="E142" s="19">
        <v>5.9</v>
      </c>
      <c r="F142" s="5">
        <v>5</v>
      </c>
      <c r="G142" s="19">
        <v>29.5</v>
      </c>
    </row>
    <row r="143" spans="1:7" x14ac:dyDescent="0.35">
      <c r="A143">
        <v>26</v>
      </c>
      <c r="B143" t="s">
        <v>515</v>
      </c>
      <c r="C143" t="s">
        <v>27</v>
      </c>
      <c r="D143" t="s">
        <v>26</v>
      </c>
      <c r="E143" s="19">
        <v>30.4</v>
      </c>
      <c r="F143" s="5">
        <v>24</v>
      </c>
      <c r="G143" s="19">
        <v>729.6</v>
      </c>
    </row>
    <row r="144" spans="1:7" x14ac:dyDescent="0.35">
      <c r="A144">
        <v>27</v>
      </c>
      <c r="B144" t="s">
        <v>517</v>
      </c>
      <c r="C144" t="s">
        <v>36</v>
      </c>
      <c r="D144" t="s">
        <v>79</v>
      </c>
      <c r="E144" s="19">
        <v>10.6</v>
      </c>
      <c r="F144" s="5">
        <v>30</v>
      </c>
      <c r="G144" s="19">
        <v>286.19999952614302</v>
      </c>
    </row>
    <row r="145" spans="1:7" x14ac:dyDescent="0.35">
      <c r="A145">
        <v>28</v>
      </c>
      <c r="B145" t="s">
        <v>512</v>
      </c>
      <c r="C145" t="s">
        <v>24</v>
      </c>
      <c r="D145" t="s">
        <v>23</v>
      </c>
      <c r="E145" s="19">
        <v>44</v>
      </c>
      <c r="F145" s="5">
        <v>40</v>
      </c>
      <c r="G145" s="19">
        <v>1430</v>
      </c>
    </row>
    <row r="146" spans="1:7" x14ac:dyDescent="0.35">
      <c r="A146">
        <v>29</v>
      </c>
      <c r="B146" t="s">
        <v>510</v>
      </c>
      <c r="C146" t="s">
        <v>31</v>
      </c>
      <c r="D146" t="s">
        <v>30</v>
      </c>
      <c r="E146" s="19">
        <v>39.4</v>
      </c>
      <c r="F146" s="5">
        <v>125</v>
      </c>
      <c r="G146" s="19">
        <v>4826.4999985322302</v>
      </c>
    </row>
    <row r="147" spans="1:7" x14ac:dyDescent="0.35">
      <c r="A147">
        <v>1</v>
      </c>
      <c r="B147" t="s">
        <v>482</v>
      </c>
      <c r="C147" t="s">
        <v>34</v>
      </c>
      <c r="D147" t="s">
        <v>33</v>
      </c>
      <c r="E147" s="19">
        <v>15.2</v>
      </c>
      <c r="F147" s="5">
        <v>56</v>
      </c>
      <c r="G147" s="19">
        <v>680.95999746322605</v>
      </c>
    </row>
    <row r="148" spans="1:7" x14ac:dyDescent="0.35">
      <c r="A148">
        <v>2</v>
      </c>
      <c r="B148" t="s">
        <v>487</v>
      </c>
      <c r="C148" t="s">
        <v>39</v>
      </c>
      <c r="D148" t="s">
        <v>109</v>
      </c>
      <c r="E148" s="19">
        <v>17.600000000000001</v>
      </c>
      <c r="F148" s="5">
        <v>52</v>
      </c>
      <c r="G148" s="19">
        <v>883.51999952793096</v>
      </c>
    </row>
    <row r="149" spans="1:7" x14ac:dyDescent="0.35">
      <c r="A149">
        <v>2</v>
      </c>
      <c r="B149" t="s">
        <v>487</v>
      </c>
      <c r="C149" t="s">
        <v>39</v>
      </c>
      <c r="D149" t="s">
        <v>88</v>
      </c>
      <c r="E149" s="19">
        <v>16.8</v>
      </c>
      <c r="F149" s="5">
        <v>40</v>
      </c>
      <c r="G149" s="19">
        <v>672</v>
      </c>
    </row>
    <row r="150" spans="1:7" x14ac:dyDescent="0.35">
      <c r="A150">
        <v>3</v>
      </c>
      <c r="B150" t="s">
        <v>484</v>
      </c>
      <c r="C150" t="s">
        <v>39</v>
      </c>
      <c r="D150" t="s">
        <v>114</v>
      </c>
      <c r="E150" s="19">
        <v>20</v>
      </c>
      <c r="F150" s="5">
        <v>6</v>
      </c>
      <c r="G150" s="19">
        <v>120</v>
      </c>
    </row>
    <row r="151" spans="1:7" x14ac:dyDescent="0.35">
      <c r="A151">
        <v>5</v>
      </c>
      <c r="B151" t="s">
        <v>481</v>
      </c>
      <c r="C151" t="s">
        <v>24</v>
      </c>
      <c r="D151" t="s">
        <v>92</v>
      </c>
      <c r="E151" s="19">
        <v>16.8</v>
      </c>
      <c r="F151" s="5">
        <v>50</v>
      </c>
      <c r="G151" s="19">
        <v>671.99999749660401</v>
      </c>
    </row>
    <row r="152" spans="1:7" x14ac:dyDescent="0.35">
      <c r="A152">
        <v>6</v>
      </c>
      <c r="B152" t="s">
        <v>486</v>
      </c>
      <c r="C152" t="s">
        <v>36</v>
      </c>
      <c r="D152" t="s">
        <v>56</v>
      </c>
      <c r="E152" s="19">
        <v>4.8</v>
      </c>
      <c r="F152" s="5">
        <v>12</v>
      </c>
      <c r="G152" s="19">
        <v>57.6</v>
      </c>
    </row>
    <row r="153" spans="1:7" x14ac:dyDescent="0.35">
      <c r="A153">
        <v>6</v>
      </c>
      <c r="B153" t="s">
        <v>486</v>
      </c>
      <c r="C153" t="s">
        <v>59</v>
      </c>
      <c r="D153" t="s">
        <v>63</v>
      </c>
      <c r="E153" s="19">
        <v>18.600000000000001</v>
      </c>
      <c r="F153" s="5">
        <v>19</v>
      </c>
      <c r="G153" s="19">
        <v>353.4</v>
      </c>
    </row>
    <row r="154" spans="1:7" x14ac:dyDescent="0.35">
      <c r="A154">
        <v>6</v>
      </c>
      <c r="B154" t="s">
        <v>486</v>
      </c>
      <c r="C154" t="s">
        <v>39</v>
      </c>
      <c r="D154" t="s">
        <v>67</v>
      </c>
      <c r="E154" s="19">
        <v>12.4</v>
      </c>
      <c r="F154" s="5">
        <v>5</v>
      </c>
      <c r="G154" s="19">
        <v>62</v>
      </c>
    </row>
    <row r="155" spans="1:7" x14ac:dyDescent="0.35">
      <c r="A155">
        <v>7</v>
      </c>
      <c r="B155" t="s">
        <v>489</v>
      </c>
      <c r="C155" t="s">
        <v>36</v>
      </c>
      <c r="D155" t="s">
        <v>97</v>
      </c>
      <c r="E155" s="19">
        <v>50</v>
      </c>
      <c r="F155" s="5">
        <v>60</v>
      </c>
      <c r="G155" s="19">
        <v>2549.9999932944702</v>
      </c>
    </row>
    <row r="156" spans="1:7" x14ac:dyDescent="0.35">
      <c r="A156">
        <v>7</v>
      </c>
      <c r="B156" t="s">
        <v>489</v>
      </c>
      <c r="C156" t="s">
        <v>21</v>
      </c>
      <c r="D156" t="s">
        <v>22</v>
      </c>
      <c r="E156" s="19">
        <v>31.2</v>
      </c>
      <c r="F156" s="5">
        <v>98</v>
      </c>
      <c r="G156" s="19">
        <v>2948.3999983727899</v>
      </c>
    </row>
    <row r="157" spans="1:7" x14ac:dyDescent="0.35">
      <c r="A157">
        <v>7</v>
      </c>
      <c r="B157" t="s">
        <v>489</v>
      </c>
      <c r="C157" t="s">
        <v>31</v>
      </c>
      <c r="D157" t="s">
        <v>46</v>
      </c>
      <c r="E157" s="19">
        <v>13.9</v>
      </c>
      <c r="F157" s="5">
        <v>21</v>
      </c>
      <c r="G157" s="19">
        <v>248.11499826014</v>
      </c>
    </row>
    <row r="158" spans="1:7" x14ac:dyDescent="0.35">
      <c r="A158">
        <v>7</v>
      </c>
      <c r="B158" t="s">
        <v>489</v>
      </c>
      <c r="C158" t="s">
        <v>39</v>
      </c>
      <c r="D158" t="s">
        <v>38</v>
      </c>
      <c r="E158" s="19">
        <v>35.1</v>
      </c>
      <c r="F158" s="5">
        <v>80</v>
      </c>
      <c r="G158" s="19">
        <v>2386.7999832630098</v>
      </c>
    </row>
    <row r="159" spans="1:7" x14ac:dyDescent="0.35">
      <c r="A159">
        <v>8</v>
      </c>
      <c r="B159" t="s">
        <v>493</v>
      </c>
      <c r="C159" t="s">
        <v>31</v>
      </c>
      <c r="D159" t="s">
        <v>71</v>
      </c>
      <c r="E159" s="19">
        <v>7.3</v>
      </c>
      <c r="F159" s="5">
        <v>10</v>
      </c>
      <c r="G159" s="19">
        <v>69.349999945610705</v>
      </c>
    </row>
    <row r="160" spans="1:7" x14ac:dyDescent="0.35">
      <c r="A160">
        <v>8</v>
      </c>
      <c r="B160" t="s">
        <v>493</v>
      </c>
      <c r="C160" t="s">
        <v>31</v>
      </c>
      <c r="D160" t="s">
        <v>90</v>
      </c>
      <c r="E160" s="19">
        <v>8</v>
      </c>
      <c r="F160" s="5">
        <v>10</v>
      </c>
      <c r="G160" s="19">
        <v>71.999999880790696</v>
      </c>
    </row>
    <row r="161" spans="1:7" x14ac:dyDescent="0.35">
      <c r="A161">
        <v>8</v>
      </c>
      <c r="B161" t="s">
        <v>493</v>
      </c>
      <c r="C161" t="s">
        <v>31</v>
      </c>
      <c r="D161" t="s">
        <v>37</v>
      </c>
      <c r="E161" s="19">
        <v>10</v>
      </c>
      <c r="F161" s="5">
        <v>20</v>
      </c>
      <c r="G161" s="19">
        <v>200</v>
      </c>
    </row>
    <row r="162" spans="1:7" x14ac:dyDescent="0.35">
      <c r="A162">
        <v>9</v>
      </c>
      <c r="B162" t="s">
        <v>490</v>
      </c>
      <c r="C162" t="s">
        <v>27</v>
      </c>
      <c r="D162" t="s">
        <v>75</v>
      </c>
      <c r="E162" s="19">
        <v>7.2</v>
      </c>
      <c r="F162" s="5">
        <v>40</v>
      </c>
      <c r="G162" s="19">
        <v>288</v>
      </c>
    </row>
    <row r="163" spans="1:7" x14ac:dyDescent="0.35">
      <c r="A163">
        <v>11</v>
      </c>
      <c r="B163" t="s">
        <v>485</v>
      </c>
      <c r="C163" t="s">
        <v>31</v>
      </c>
      <c r="D163" t="s">
        <v>80</v>
      </c>
      <c r="E163" s="19">
        <v>11.2</v>
      </c>
      <c r="F163" s="5">
        <v>4</v>
      </c>
      <c r="G163" s="19">
        <v>44.8</v>
      </c>
    </row>
    <row r="164" spans="1:7" x14ac:dyDescent="0.35">
      <c r="A164">
        <v>11</v>
      </c>
      <c r="B164" t="s">
        <v>485</v>
      </c>
      <c r="C164" t="s">
        <v>31</v>
      </c>
      <c r="D164" t="s">
        <v>41</v>
      </c>
      <c r="E164" s="19">
        <v>24.9</v>
      </c>
      <c r="F164" s="5">
        <v>74</v>
      </c>
      <c r="G164" s="19">
        <v>1655.84999257922</v>
      </c>
    </row>
    <row r="165" spans="1:7" x14ac:dyDescent="0.35">
      <c r="A165">
        <v>12</v>
      </c>
      <c r="B165" t="s">
        <v>491</v>
      </c>
      <c r="C165" t="s">
        <v>59</v>
      </c>
      <c r="D165" t="s">
        <v>70</v>
      </c>
      <c r="E165" s="19">
        <v>36.4</v>
      </c>
      <c r="F165" s="5">
        <v>14</v>
      </c>
      <c r="G165" s="19">
        <v>509.6</v>
      </c>
    </row>
    <row r="166" spans="1:7" x14ac:dyDescent="0.35">
      <c r="A166">
        <v>12</v>
      </c>
      <c r="B166" t="s">
        <v>491</v>
      </c>
      <c r="C166" t="s">
        <v>34</v>
      </c>
      <c r="D166" t="s">
        <v>54</v>
      </c>
      <c r="E166" s="19">
        <v>6.2</v>
      </c>
      <c r="F166" s="5">
        <v>50</v>
      </c>
      <c r="G166" s="19">
        <v>310</v>
      </c>
    </row>
    <row r="167" spans="1:7" x14ac:dyDescent="0.35">
      <c r="A167">
        <v>13</v>
      </c>
      <c r="B167" t="s">
        <v>488</v>
      </c>
      <c r="C167" t="s">
        <v>36</v>
      </c>
      <c r="D167" t="s">
        <v>91</v>
      </c>
      <c r="E167" s="19">
        <v>20.7</v>
      </c>
      <c r="F167" s="5">
        <v>58</v>
      </c>
      <c r="G167" s="19">
        <v>1047.4199977174401</v>
      </c>
    </row>
    <row r="168" spans="1:7" x14ac:dyDescent="0.35">
      <c r="A168">
        <v>14</v>
      </c>
      <c r="B168" t="s">
        <v>483</v>
      </c>
      <c r="C168" t="s">
        <v>24</v>
      </c>
      <c r="D168" t="s">
        <v>57</v>
      </c>
      <c r="E168" s="19">
        <v>10</v>
      </c>
      <c r="F168" s="5">
        <v>85</v>
      </c>
      <c r="G168" s="19">
        <v>687.99999758601098</v>
      </c>
    </row>
    <row r="169" spans="1:7" x14ac:dyDescent="0.35">
      <c r="A169">
        <v>14</v>
      </c>
      <c r="B169" t="s">
        <v>483</v>
      </c>
      <c r="C169" t="s">
        <v>24</v>
      </c>
      <c r="D169" t="s">
        <v>100</v>
      </c>
      <c r="E169" s="19">
        <v>25.6</v>
      </c>
      <c r="F169" s="5">
        <v>6</v>
      </c>
      <c r="G169" s="19">
        <v>122.87999954223601</v>
      </c>
    </row>
    <row r="170" spans="1:7" x14ac:dyDescent="0.35">
      <c r="A170">
        <v>14</v>
      </c>
      <c r="B170" t="s">
        <v>483</v>
      </c>
      <c r="C170" t="s">
        <v>24</v>
      </c>
      <c r="D170" t="s">
        <v>42</v>
      </c>
      <c r="E170" s="19">
        <v>27.8</v>
      </c>
      <c r="F170" s="5">
        <v>90</v>
      </c>
      <c r="G170" s="19">
        <v>2397.7499958574699</v>
      </c>
    </row>
    <row r="171" spans="1:7" x14ac:dyDescent="0.35">
      <c r="A171">
        <v>15</v>
      </c>
      <c r="B171" t="s">
        <v>513</v>
      </c>
      <c r="C171" t="s">
        <v>24</v>
      </c>
      <c r="D171" t="s">
        <v>78</v>
      </c>
      <c r="E171" s="19">
        <v>2</v>
      </c>
      <c r="F171" s="5">
        <v>8</v>
      </c>
      <c r="G171" s="19">
        <v>16</v>
      </c>
    </row>
    <row r="172" spans="1:7" x14ac:dyDescent="0.35">
      <c r="A172">
        <v>15</v>
      </c>
      <c r="B172" t="s">
        <v>513</v>
      </c>
      <c r="C172" t="s">
        <v>24</v>
      </c>
      <c r="D172" t="s">
        <v>40</v>
      </c>
      <c r="E172" s="19">
        <v>17.2</v>
      </c>
      <c r="F172" s="5">
        <v>70</v>
      </c>
      <c r="G172" s="19">
        <v>1135.1999989748001</v>
      </c>
    </row>
    <row r="173" spans="1:7" x14ac:dyDescent="0.35">
      <c r="A173">
        <v>16</v>
      </c>
      <c r="B173" t="s">
        <v>507</v>
      </c>
      <c r="C173" t="s">
        <v>34</v>
      </c>
      <c r="D173" t="s">
        <v>49</v>
      </c>
      <c r="E173" s="19">
        <v>14.4</v>
      </c>
      <c r="F173" s="5">
        <v>80</v>
      </c>
      <c r="G173" s="19">
        <v>1000.79999399185</v>
      </c>
    </row>
    <row r="174" spans="1:7" x14ac:dyDescent="0.35">
      <c r="A174">
        <v>17</v>
      </c>
      <c r="B174" t="s">
        <v>520</v>
      </c>
      <c r="C174" t="s">
        <v>36</v>
      </c>
      <c r="D174" t="s">
        <v>45</v>
      </c>
      <c r="E174" s="19">
        <v>15.2</v>
      </c>
      <c r="F174" s="5">
        <v>60</v>
      </c>
      <c r="G174" s="19">
        <v>790.399998188018</v>
      </c>
    </row>
    <row r="175" spans="1:7" x14ac:dyDescent="0.35">
      <c r="A175">
        <v>17</v>
      </c>
      <c r="B175" t="s">
        <v>520</v>
      </c>
      <c r="C175" t="s">
        <v>36</v>
      </c>
      <c r="D175" t="s">
        <v>61</v>
      </c>
      <c r="E175" s="19">
        <v>20.8</v>
      </c>
      <c r="F175" s="5">
        <v>28</v>
      </c>
      <c r="G175" s="19">
        <v>582.4</v>
      </c>
    </row>
    <row r="176" spans="1:7" x14ac:dyDescent="0.35">
      <c r="A176">
        <v>18</v>
      </c>
      <c r="B176" t="s">
        <v>506</v>
      </c>
      <c r="C176" t="s">
        <v>34</v>
      </c>
      <c r="D176" t="s">
        <v>85</v>
      </c>
      <c r="E176" s="19">
        <v>210.8</v>
      </c>
      <c r="F176" s="5">
        <v>20</v>
      </c>
      <c r="G176" s="19">
        <v>4005.1999968588302</v>
      </c>
    </row>
    <row r="177" spans="1:7" x14ac:dyDescent="0.35">
      <c r="A177">
        <v>18</v>
      </c>
      <c r="B177" t="s">
        <v>506</v>
      </c>
      <c r="C177" t="s">
        <v>34</v>
      </c>
      <c r="D177" t="s">
        <v>87</v>
      </c>
      <c r="E177" s="19">
        <v>14.4</v>
      </c>
      <c r="F177" s="5">
        <v>4</v>
      </c>
      <c r="G177" s="19">
        <v>57.6</v>
      </c>
    </row>
    <row r="178" spans="1:7" x14ac:dyDescent="0.35">
      <c r="A178">
        <v>19</v>
      </c>
      <c r="B178" t="s">
        <v>519</v>
      </c>
      <c r="C178" t="s">
        <v>36</v>
      </c>
      <c r="D178" t="s">
        <v>44</v>
      </c>
      <c r="E178" s="19">
        <v>7.7</v>
      </c>
      <c r="F178" s="5">
        <v>32</v>
      </c>
      <c r="G178" s="19">
        <v>241.779999931156</v>
      </c>
    </row>
    <row r="179" spans="1:7" x14ac:dyDescent="0.35">
      <c r="A179">
        <v>20</v>
      </c>
      <c r="B179" t="s">
        <v>509</v>
      </c>
      <c r="C179" t="s">
        <v>27</v>
      </c>
      <c r="D179" t="s">
        <v>68</v>
      </c>
      <c r="E179" s="19">
        <v>11.2</v>
      </c>
      <c r="F179" s="5">
        <v>10</v>
      </c>
      <c r="G179" s="19">
        <v>89.599999666213904</v>
      </c>
    </row>
    <row r="180" spans="1:7" x14ac:dyDescent="0.35">
      <c r="A180">
        <v>20</v>
      </c>
      <c r="B180" t="s">
        <v>509</v>
      </c>
      <c r="C180" t="s">
        <v>34</v>
      </c>
      <c r="D180" t="s">
        <v>105</v>
      </c>
      <c r="E180" s="19">
        <v>36.799999999999997</v>
      </c>
      <c r="F180" s="5">
        <v>40</v>
      </c>
      <c r="G180" s="19">
        <v>1398.39999890327</v>
      </c>
    </row>
    <row r="181" spans="1:7" x14ac:dyDescent="0.35">
      <c r="A181">
        <v>21</v>
      </c>
      <c r="B181" t="s">
        <v>518</v>
      </c>
      <c r="C181" t="s">
        <v>36</v>
      </c>
      <c r="D181" t="s">
        <v>64</v>
      </c>
      <c r="E181" s="19">
        <v>9.6</v>
      </c>
      <c r="F181" s="5">
        <v>30</v>
      </c>
      <c r="G181" s="19">
        <v>288</v>
      </c>
    </row>
    <row r="182" spans="1:7" x14ac:dyDescent="0.35">
      <c r="A182">
        <v>22</v>
      </c>
      <c r="B182" t="s">
        <v>511</v>
      </c>
      <c r="C182" t="s">
        <v>31</v>
      </c>
      <c r="D182" t="s">
        <v>72</v>
      </c>
      <c r="E182" s="19">
        <v>7.6</v>
      </c>
      <c r="F182" s="5">
        <v>16</v>
      </c>
      <c r="G182" s="19">
        <v>97.279999637603694</v>
      </c>
    </row>
    <row r="183" spans="1:7" x14ac:dyDescent="0.35">
      <c r="A183">
        <v>23</v>
      </c>
      <c r="B183" t="s">
        <v>508</v>
      </c>
      <c r="C183" t="s">
        <v>34</v>
      </c>
      <c r="D183" t="s">
        <v>55</v>
      </c>
      <c r="E183" s="19">
        <v>14.4</v>
      </c>
      <c r="F183" s="5">
        <v>36</v>
      </c>
      <c r="G183" s="19">
        <v>518.4</v>
      </c>
    </row>
    <row r="184" spans="1:7" x14ac:dyDescent="0.35">
      <c r="A184">
        <v>24</v>
      </c>
      <c r="B184" t="s">
        <v>514</v>
      </c>
      <c r="C184" t="s">
        <v>59</v>
      </c>
      <c r="D184" t="s">
        <v>66</v>
      </c>
      <c r="E184" s="19">
        <v>42.4</v>
      </c>
      <c r="F184" s="5">
        <v>48</v>
      </c>
      <c r="G184" s="19">
        <v>1628.1599939346299</v>
      </c>
    </row>
    <row r="185" spans="1:7" x14ac:dyDescent="0.35">
      <c r="A185">
        <v>24</v>
      </c>
      <c r="B185" t="s">
        <v>514</v>
      </c>
      <c r="C185" t="s">
        <v>27</v>
      </c>
      <c r="D185" t="s">
        <v>122</v>
      </c>
      <c r="E185" s="19">
        <v>5.6</v>
      </c>
      <c r="F185" s="5">
        <v>28</v>
      </c>
      <c r="G185" s="19">
        <v>156.80000000000001</v>
      </c>
    </row>
    <row r="186" spans="1:7" x14ac:dyDescent="0.35">
      <c r="A186">
        <v>25</v>
      </c>
      <c r="B186" t="s">
        <v>516</v>
      </c>
      <c r="C186" t="s">
        <v>21</v>
      </c>
      <c r="D186" t="s">
        <v>74</v>
      </c>
      <c r="E186" s="19">
        <v>5.9</v>
      </c>
      <c r="F186" s="5">
        <v>15</v>
      </c>
      <c r="G186" s="19">
        <v>88.5</v>
      </c>
    </row>
    <row r="187" spans="1:7" x14ac:dyDescent="0.35">
      <c r="A187">
        <v>25</v>
      </c>
      <c r="B187" t="s">
        <v>516</v>
      </c>
      <c r="C187" t="s">
        <v>21</v>
      </c>
      <c r="D187" t="s">
        <v>32</v>
      </c>
      <c r="E187" s="19">
        <v>19.2</v>
      </c>
      <c r="F187" s="5">
        <v>40</v>
      </c>
      <c r="G187" s="19">
        <v>614.39999771118096</v>
      </c>
    </row>
    <row r="188" spans="1:7" x14ac:dyDescent="0.35">
      <c r="A188">
        <v>26</v>
      </c>
      <c r="B188" t="s">
        <v>515</v>
      </c>
      <c r="C188" t="s">
        <v>27</v>
      </c>
      <c r="D188" t="s">
        <v>26</v>
      </c>
      <c r="E188" s="19">
        <v>30.4</v>
      </c>
      <c r="F188" s="5">
        <v>12</v>
      </c>
      <c r="G188" s="19">
        <v>346.559999728202</v>
      </c>
    </row>
    <row r="189" spans="1:7" x14ac:dyDescent="0.35">
      <c r="A189">
        <v>26</v>
      </c>
      <c r="B189" t="s">
        <v>515</v>
      </c>
      <c r="C189" t="s">
        <v>27</v>
      </c>
      <c r="D189" t="s">
        <v>76</v>
      </c>
      <c r="E189" s="19">
        <v>15.6</v>
      </c>
      <c r="F189" s="5">
        <v>16</v>
      </c>
      <c r="G189" s="19">
        <v>249.6</v>
      </c>
    </row>
    <row r="190" spans="1:7" x14ac:dyDescent="0.35">
      <c r="A190">
        <v>27</v>
      </c>
      <c r="B190" t="s">
        <v>517</v>
      </c>
      <c r="C190" t="s">
        <v>36</v>
      </c>
      <c r="D190" t="s">
        <v>79</v>
      </c>
      <c r="E190" s="19">
        <v>10.6</v>
      </c>
      <c r="F190" s="5">
        <v>30</v>
      </c>
      <c r="G190" s="19">
        <v>254.39999905228601</v>
      </c>
    </row>
    <row r="191" spans="1:7" x14ac:dyDescent="0.35">
      <c r="A191">
        <v>28</v>
      </c>
      <c r="B191" t="s">
        <v>512</v>
      </c>
      <c r="C191" t="s">
        <v>24</v>
      </c>
      <c r="D191" t="s">
        <v>23</v>
      </c>
      <c r="E191" s="19">
        <v>44</v>
      </c>
      <c r="F191" s="5">
        <v>58</v>
      </c>
      <c r="G191" s="19">
        <v>2228.5999871492299</v>
      </c>
    </row>
    <row r="192" spans="1:7" x14ac:dyDescent="0.35">
      <c r="A192">
        <v>29</v>
      </c>
      <c r="B192" t="s">
        <v>510</v>
      </c>
      <c r="C192" t="s">
        <v>31</v>
      </c>
      <c r="D192" t="s">
        <v>30</v>
      </c>
      <c r="E192" s="19">
        <v>39.4</v>
      </c>
      <c r="F192" s="5">
        <v>28</v>
      </c>
      <c r="G192" s="19">
        <v>1103.2</v>
      </c>
    </row>
    <row r="193" spans="1:7" x14ac:dyDescent="0.35">
      <c r="A193">
        <v>1</v>
      </c>
      <c r="B193" t="s">
        <v>482</v>
      </c>
      <c r="C193" t="s">
        <v>34</v>
      </c>
      <c r="D193" t="s">
        <v>43</v>
      </c>
      <c r="E193" s="19">
        <v>14.4</v>
      </c>
      <c r="F193" s="5">
        <v>27</v>
      </c>
      <c r="G193" s="19">
        <v>356.399998712539</v>
      </c>
    </row>
    <row r="194" spans="1:7" x14ac:dyDescent="0.35">
      <c r="A194">
        <v>2</v>
      </c>
      <c r="B194" t="s">
        <v>487</v>
      </c>
      <c r="C194" t="s">
        <v>39</v>
      </c>
      <c r="D194" t="s">
        <v>109</v>
      </c>
      <c r="E194" s="19">
        <v>17.600000000000001</v>
      </c>
      <c r="F194" s="5">
        <v>35</v>
      </c>
      <c r="G194" s="19">
        <v>616</v>
      </c>
    </row>
    <row r="195" spans="1:7" x14ac:dyDescent="0.35">
      <c r="A195">
        <v>2</v>
      </c>
      <c r="B195" t="s">
        <v>487</v>
      </c>
      <c r="C195" t="s">
        <v>39</v>
      </c>
      <c r="D195" t="s">
        <v>88</v>
      </c>
      <c r="E195" s="19">
        <v>16.8</v>
      </c>
      <c r="F195" s="5">
        <v>30</v>
      </c>
      <c r="G195" s="19">
        <v>495.59999987483002</v>
      </c>
    </row>
    <row r="196" spans="1:7" x14ac:dyDescent="0.35">
      <c r="A196">
        <v>3</v>
      </c>
      <c r="B196" t="s">
        <v>484</v>
      </c>
      <c r="C196" t="s">
        <v>39</v>
      </c>
      <c r="D196" t="s">
        <v>106</v>
      </c>
      <c r="E196" s="19">
        <v>32</v>
      </c>
      <c r="F196" s="5">
        <v>140</v>
      </c>
      <c r="G196" s="19">
        <v>3920</v>
      </c>
    </row>
    <row r="197" spans="1:7" x14ac:dyDescent="0.35">
      <c r="A197">
        <v>4</v>
      </c>
      <c r="B197" t="s">
        <v>494</v>
      </c>
      <c r="C197" t="s">
        <v>36</v>
      </c>
      <c r="D197" t="s">
        <v>35</v>
      </c>
      <c r="E197" s="19">
        <v>24.8</v>
      </c>
      <c r="F197" s="5">
        <v>30</v>
      </c>
      <c r="G197" s="19">
        <v>595.19999778270699</v>
      </c>
    </row>
    <row r="198" spans="1:7" x14ac:dyDescent="0.35">
      <c r="A198">
        <v>5</v>
      </c>
      <c r="B198" t="s">
        <v>481</v>
      </c>
      <c r="C198" t="s">
        <v>24</v>
      </c>
      <c r="D198" t="s">
        <v>92</v>
      </c>
      <c r="E198" s="19">
        <v>16.8</v>
      </c>
      <c r="F198" s="5">
        <v>36</v>
      </c>
      <c r="G198" s="19">
        <v>564.47999939918498</v>
      </c>
    </row>
    <row r="199" spans="1:7" x14ac:dyDescent="0.35">
      <c r="A199">
        <v>7</v>
      </c>
      <c r="B199" t="s">
        <v>489</v>
      </c>
      <c r="C199" t="s">
        <v>21</v>
      </c>
      <c r="D199" t="s">
        <v>22</v>
      </c>
      <c r="E199" s="19">
        <v>31.2</v>
      </c>
      <c r="F199" s="5">
        <v>36</v>
      </c>
      <c r="G199" s="19">
        <v>1010.8799983263</v>
      </c>
    </row>
    <row r="200" spans="1:7" x14ac:dyDescent="0.35">
      <c r="A200">
        <v>7</v>
      </c>
      <c r="B200" t="s">
        <v>489</v>
      </c>
      <c r="C200" t="s">
        <v>31</v>
      </c>
      <c r="D200" t="s">
        <v>46</v>
      </c>
      <c r="E200" s="19">
        <v>13.9</v>
      </c>
      <c r="F200" s="5">
        <v>56</v>
      </c>
      <c r="G200" s="19">
        <v>739.47999942004606</v>
      </c>
    </row>
    <row r="201" spans="1:7" x14ac:dyDescent="0.35">
      <c r="A201">
        <v>8</v>
      </c>
      <c r="B201" t="s">
        <v>493</v>
      </c>
      <c r="C201" t="s">
        <v>31</v>
      </c>
      <c r="D201" t="s">
        <v>71</v>
      </c>
      <c r="E201" s="19">
        <v>7.3</v>
      </c>
      <c r="F201" s="5">
        <v>80</v>
      </c>
      <c r="G201" s="19">
        <v>584</v>
      </c>
    </row>
    <row r="202" spans="1:7" x14ac:dyDescent="0.35">
      <c r="A202">
        <v>8</v>
      </c>
      <c r="B202" t="s">
        <v>493</v>
      </c>
      <c r="C202" t="s">
        <v>31</v>
      </c>
      <c r="D202" t="s">
        <v>90</v>
      </c>
      <c r="E202" s="19">
        <v>8</v>
      </c>
      <c r="F202" s="5">
        <v>5</v>
      </c>
      <c r="G202" s="19">
        <v>35.999999940395298</v>
      </c>
    </row>
    <row r="203" spans="1:7" x14ac:dyDescent="0.35">
      <c r="A203">
        <v>8</v>
      </c>
      <c r="B203" t="s">
        <v>493</v>
      </c>
      <c r="C203" t="s">
        <v>31</v>
      </c>
      <c r="D203" t="s">
        <v>37</v>
      </c>
      <c r="E203" s="19">
        <v>10</v>
      </c>
      <c r="F203" s="5">
        <v>4</v>
      </c>
      <c r="G203" s="19">
        <v>37.999999970197599</v>
      </c>
    </row>
    <row r="204" spans="1:7" x14ac:dyDescent="0.35">
      <c r="A204">
        <v>9</v>
      </c>
      <c r="B204" t="s">
        <v>490</v>
      </c>
      <c r="C204" t="s">
        <v>27</v>
      </c>
      <c r="D204" t="s">
        <v>75</v>
      </c>
      <c r="E204" s="19">
        <v>7.2</v>
      </c>
      <c r="F204" s="5">
        <v>25</v>
      </c>
      <c r="G204" s="19">
        <v>180</v>
      </c>
    </row>
    <row r="205" spans="1:7" x14ac:dyDescent="0.35">
      <c r="A205">
        <v>10</v>
      </c>
      <c r="B205" t="s">
        <v>492</v>
      </c>
      <c r="C205" t="s">
        <v>34</v>
      </c>
      <c r="D205" t="s">
        <v>77</v>
      </c>
      <c r="E205" s="19">
        <v>3.6</v>
      </c>
      <c r="F205" s="5">
        <v>45</v>
      </c>
      <c r="G205" s="19">
        <v>160.199999973177</v>
      </c>
    </row>
    <row r="206" spans="1:7" x14ac:dyDescent="0.35">
      <c r="A206">
        <v>11</v>
      </c>
      <c r="B206" t="s">
        <v>485</v>
      </c>
      <c r="C206" t="s">
        <v>31</v>
      </c>
      <c r="D206" t="s">
        <v>80</v>
      </c>
      <c r="E206" s="19">
        <v>11.2</v>
      </c>
      <c r="F206" s="5">
        <v>60</v>
      </c>
      <c r="G206" s="19">
        <v>672</v>
      </c>
    </row>
    <row r="207" spans="1:7" x14ac:dyDescent="0.35">
      <c r="A207">
        <v>11</v>
      </c>
      <c r="B207" t="s">
        <v>485</v>
      </c>
      <c r="C207" t="s">
        <v>31</v>
      </c>
      <c r="D207" t="s">
        <v>41</v>
      </c>
      <c r="E207" s="19">
        <v>24.9</v>
      </c>
      <c r="F207" s="5">
        <v>16</v>
      </c>
      <c r="G207" s="19">
        <v>398.4</v>
      </c>
    </row>
    <row r="208" spans="1:7" x14ac:dyDescent="0.35">
      <c r="A208">
        <v>12</v>
      </c>
      <c r="B208" t="s">
        <v>491</v>
      </c>
      <c r="C208" t="s">
        <v>59</v>
      </c>
      <c r="D208" t="s">
        <v>70</v>
      </c>
      <c r="E208" s="19">
        <v>36.4</v>
      </c>
      <c r="F208" s="5">
        <v>43</v>
      </c>
      <c r="G208" s="19">
        <v>1517.87999929487</v>
      </c>
    </row>
    <row r="209" spans="1:7" x14ac:dyDescent="0.35">
      <c r="A209">
        <v>12</v>
      </c>
      <c r="B209" t="s">
        <v>491</v>
      </c>
      <c r="C209" t="s">
        <v>21</v>
      </c>
      <c r="D209" t="s">
        <v>20</v>
      </c>
      <c r="E209" s="19">
        <v>99</v>
      </c>
      <c r="F209" s="5">
        <v>39</v>
      </c>
      <c r="G209" s="19">
        <v>3861</v>
      </c>
    </row>
    <row r="210" spans="1:7" x14ac:dyDescent="0.35">
      <c r="A210">
        <v>12</v>
      </c>
      <c r="B210" t="s">
        <v>491</v>
      </c>
      <c r="C210" t="s">
        <v>27</v>
      </c>
      <c r="D210" t="s">
        <v>53</v>
      </c>
      <c r="E210" s="19">
        <v>26.6</v>
      </c>
      <c r="F210" s="5">
        <v>85</v>
      </c>
      <c r="G210" s="19">
        <v>2167.8999986127001</v>
      </c>
    </row>
    <row r="211" spans="1:7" x14ac:dyDescent="0.35">
      <c r="A211">
        <v>12</v>
      </c>
      <c r="B211" t="s">
        <v>491</v>
      </c>
      <c r="C211" t="s">
        <v>39</v>
      </c>
      <c r="D211" t="s">
        <v>107</v>
      </c>
      <c r="E211" s="19">
        <v>10.4</v>
      </c>
      <c r="F211" s="5">
        <v>12</v>
      </c>
      <c r="G211" s="19">
        <v>124.8</v>
      </c>
    </row>
    <row r="212" spans="1:7" x14ac:dyDescent="0.35">
      <c r="A212">
        <v>12</v>
      </c>
      <c r="B212" t="s">
        <v>491</v>
      </c>
      <c r="C212" t="s">
        <v>34</v>
      </c>
      <c r="D212" t="s">
        <v>54</v>
      </c>
      <c r="E212" s="19">
        <v>6.2</v>
      </c>
      <c r="F212" s="5">
        <v>18</v>
      </c>
      <c r="G212" s="19">
        <v>106.01999977827001</v>
      </c>
    </row>
    <row r="213" spans="1:7" x14ac:dyDescent="0.35">
      <c r="A213">
        <v>14</v>
      </c>
      <c r="B213" t="s">
        <v>483</v>
      </c>
      <c r="C213" t="s">
        <v>24</v>
      </c>
      <c r="D213" t="s">
        <v>57</v>
      </c>
      <c r="E213" s="19">
        <v>10</v>
      </c>
      <c r="F213" s="5">
        <v>120</v>
      </c>
      <c r="G213" s="19">
        <v>1164.99999947845</v>
      </c>
    </row>
    <row r="214" spans="1:7" x14ac:dyDescent="0.35">
      <c r="A214">
        <v>15</v>
      </c>
      <c r="B214" t="s">
        <v>513</v>
      </c>
      <c r="C214" t="s">
        <v>24</v>
      </c>
      <c r="D214" t="s">
        <v>48</v>
      </c>
      <c r="E214" s="19">
        <v>28.8</v>
      </c>
      <c r="F214" s="5">
        <v>68</v>
      </c>
      <c r="G214" s="19">
        <v>1906.5599992275199</v>
      </c>
    </row>
    <row r="215" spans="1:7" x14ac:dyDescent="0.35">
      <c r="A215">
        <v>15</v>
      </c>
      <c r="B215" t="s">
        <v>513</v>
      </c>
      <c r="C215" t="s">
        <v>24</v>
      </c>
      <c r="D215" t="s">
        <v>40</v>
      </c>
      <c r="E215" s="19">
        <v>17.2</v>
      </c>
      <c r="F215" s="5">
        <v>5</v>
      </c>
      <c r="G215" s="19">
        <v>86</v>
      </c>
    </row>
    <row r="216" spans="1:7" x14ac:dyDescent="0.35">
      <c r="A216">
        <v>16</v>
      </c>
      <c r="B216" t="s">
        <v>507</v>
      </c>
      <c r="C216" t="s">
        <v>34</v>
      </c>
      <c r="D216" t="s">
        <v>69</v>
      </c>
      <c r="E216" s="19">
        <v>11.2</v>
      </c>
      <c r="F216" s="5">
        <v>46</v>
      </c>
      <c r="G216" s="19">
        <v>509.59999991655297</v>
      </c>
    </row>
    <row r="217" spans="1:7" x14ac:dyDescent="0.35">
      <c r="A217">
        <v>17</v>
      </c>
      <c r="B217" t="s">
        <v>520</v>
      </c>
      <c r="C217" t="s">
        <v>36</v>
      </c>
      <c r="D217" t="s">
        <v>45</v>
      </c>
      <c r="E217" s="19">
        <v>15.2</v>
      </c>
      <c r="F217" s="5">
        <v>20</v>
      </c>
      <c r="G217" s="19">
        <v>288.79999977350201</v>
      </c>
    </row>
    <row r="218" spans="1:7" x14ac:dyDescent="0.35">
      <c r="A218">
        <v>18</v>
      </c>
      <c r="B218" t="s">
        <v>506</v>
      </c>
      <c r="C218" t="s">
        <v>34</v>
      </c>
      <c r="D218" t="s">
        <v>85</v>
      </c>
      <c r="E218" s="19">
        <v>210.8</v>
      </c>
      <c r="F218" s="5">
        <v>80</v>
      </c>
      <c r="G218" s="19">
        <v>14545.1999654471</v>
      </c>
    </row>
    <row r="219" spans="1:7" x14ac:dyDescent="0.35">
      <c r="A219">
        <v>18</v>
      </c>
      <c r="B219" t="s">
        <v>506</v>
      </c>
      <c r="C219" t="s">
        <v>34</v>
      </c>
      <c r="D219" t="s">
        <v>87</v>
      </c>
      <c r="E219" s="19">
        <v>14.4</v>
      </c>
      <c r="F219" s="5">
        <v>104</v>
      </c>
      <c r="G219" s="19">
        <v>1311.8399945497499</v>
      </c>
    </row>
    <row r="220" spans="1:7" x14ac:dyDescent="0.35">
      <c r="A220">
        <v>19</v>
      </c>
      <c r="B220" t="s">
        <v>519</v>
      </c>
      <c r="C220" t="s">
        <v>36</v>
      </c>
      <c r="D220" t="s">
        <v>50</v>
      </c>
      <c r="E220" s="19">
        <v>14.7</v>
      </c>
      <c r="F220" s="5">
        <v>4</v>
      </c>
      <c r="G220" s="19">
        <v>58.8</v>
      </c>
    </row>
    <row r="221" spans="1:7" x14ac:dyDescent="0.35">
      <c r="A221">
        <v>19</v>
      </c>
      <c r="B221" t="s">
        <v>519</v>
      </c>
      <c r="C221" t="s">
        <v>36</v>
      </c>
      <c r="D221" t="s">
        <v>44</v>
      </c>
      <c r="E221" s="19">
        <v>7.7</v>
      </c>
      <c r="F221" s="5">
        <v>13</v>
      </c>
      <c r="G221" s="19">
        <v>100.1</v>
      </c>
    </row>
    <row r="222" spans="1:7" x14ac:dyDescent="0.35">
      <c r="A222">
        <v>20</v>
      </c>
      <c r="B222" t="s">
        <v>509</v>
      </c>
      <c r="C222" t="s">
        <v>27</v>
      </c>
      <c r="D222" t="s">
        <v>68</v>
      </c>
      <c r="E222" s="19">
        <v>11.2</v>
      </c>
      <c r="F222" s="5">
        <v>9</v>
      </c>
      <c r="G222" s="19">
        <v>100.8</v>
      </c>
    </row>
    <row r="223" spans="1:7" x14ac:dyDescent="0.35">
      <c r="A223">
        <v>20</v>
      </c>
      <c r="B223" t="s">
        <v>509</v>
      </c>
      <c r="C223" t="s">
        <v>39</v>
      </c>
      <c r="D223" t="s">
        <v>52</v>
      </c>
      <c r="E223" s="19">
        <v>15.5</v>
      </c>
      <c r="F223" s="5">
        <v>77</v>
      </c>
      <c r="G223" s="19">
        <v>1133.82499911077</v>
      </c>
    </row>
    <row r="224" spans="1:7" x14ac:dyDescent="0.35">
      <c r="A224">
        <v>23</v>
      </c>
      <c r="B224" t="s">
        <v>508</v>
      </c>
      <c r="C224" t="s">
        <v>31</v>
      </c>
      <c r="D224" t="s">
        <v>62</v>
      </c>
      <c r="E224" s="19">
        <v>16</v>
      </c>
      <c r="F224" s="5">
        <v>35</v>
      </c>
      <c r="G224" s="19">
        <v>560</v>
      </c>
    </row>
    <row r="225" spans="1:7" x14ac:dyDescent="0.35">
      <c r="A225">
        <v>23</v>
      </c>
      <c r="B225" t="s">
        <v>508</v>
      </c>
      <c r="C225" t="s">
        <v>31</v>
      </c>
      <c r="D225" t="s">
        <v>99</v>
      </c>
      <c r="E225" s="19">
        <v>13</v>
      </c>
      <c r="F225" s="5">
        <v>15</v>
      </c>
      <c r="G225" s="19">
        <v>175.49999970942699</v>
      </c>
    </row>
    <row r="226" spans="1:7" x14ac:dyDescent="0.35">
      <c r="A226">
        <v>23</v>
      </c>
      <c r="B226" t="s">
        <v>508</v>
      </c>
      <c r="C226" t="s">
        <v>34</v>
      </c>
      <c r="D226" t="s">
        <v>55</v>
      </c>
      <c r="E226" s="19">
        <v>14.4</v>
      </c>
      <c r="F226" s="5">
        <v>27</v>
      </c>
      <c r="G226" s="19">
        <v>388.8</v>
      </c>
    </row>
    <row r="227" spans="1:7" x14ac:dyDescent="0.35">
      <c r="A227">
        <v>24</v>
      </c>
      <c r="B227" t="s">
        <v>514</v>
      </c>
      <c r="C227" t="s">
        <v>59</v>
      </c>
      <c r="D227" t="s">
        <v>66</v>
      </c>
      <c r="E227" s="19">
        <v>42.4</v>
      </c>
      <c r="F227" s="5">
        <v>20</v>
      </c>
      <c r="G227" s="19">
        <v>848</v>
      </c>
    </row>
    <row r="228" spans="1:7" x14ac:dyDescent="0.35">
      <c r="A228">
        <v>25</v>
      </c>
      <c r="B228" t="s">
        <v>516</v>
      </c>
      <c r="C228" t="s">
        <v>21</v>
      </c>
      <c r="D228" t="s">
        <v>74</v>
      </c>
      <c r="E228" s="19">
        <v>5.9</v>
      </c>
      <c r="F228" s="5">
        <v>114</v>
      </c>
      <c r="G228" s="19">
        <v>654.89999929666499</v>
      </c>
    </row>
    <row r="229" spans="1:7" x14ac:dyDescent="0.35">
      <c r="A229">
        <v>25</v>
      </c>
      <c r="B229" t="s">
        <v>516</v>
      </c>
      <c r="C229" t="s">
        <v>21</v>
      </c>
      <c r="D229" t="s">
        <v>32</v>
      </c>
      <c r="E229" s="19">
        <v>19.2</v>
      </c>
      <c r="F229" s="5">
        <v>12</v>
      </c>
      <c r="G229" s="19">
        <v>230.4</v>
      </c>
    </row>
    <row r="230" spans="1:7" x14ac:dyDescent="0.35">
      <c r="A230">
        <v>26</v>
      </c>
      <c r="B230" t="s">
        <v>515</v>
      </c>
      <c r="C230" t="s">
        <v>27</v>
      </c>
      <c r="D230" t="s">
        <v>26</v>
      </c>
      <c r="E230" s="19">
        <v>30.4</v>
      </c>
      <c r="F230" s="5">
        <v>20</v>
      </c>
      <c r="G230" s="19">
        <v>608</v>
      </c>
    </row>
    <row r="231" spans="1:7" x14ac:dyDescent="0.35">
      <c r="A231">
        <v>26</v>
      </c>
      <c r="B231" t="s">
        <v>515</v>
      </c>
      <c r="C231" t="s">
        <v>27</v>
      </c>
      <c r="D231" t="s">
        <v>76</v>
      </c>
      <c r="E231" s="19">
        <v>15.6</v>
      </c>
      <c r="F231" s="5">
        <v>50</v>
      </c>
      <c r="G231" s="19">
        <v>780</v>
      </c>
    </row>
    <row r="232" spans="1:7" x14ac:dyDescent="0.35">
      <c r="A232">
        <v>28</v>
      </c>
      <c r="B232" t="s">
        <v>512</v>
      </c>
      <c r="C232" t="s">
        <v>24</v>
      </c>
      <c r="D232" t="s">
        <v>29</v>
      </c>
      <c r="E232" s="19">
        <v>27.2</v>
      </c>
      <c r="F232" s="5">
        <v>143</v>
      </c>
      <c r="G232" s="19">
        <v>3587.6799955010401</v>
      </c>
    </row>
    <row r="233" spans="1:7" x14ac:dyDescent="0.35">
      <c r="A233">
        <v>1</v>
      </c>
      <c r="B233" t="s">
        <v>482</v>
      </c>
      <c r="C233" t="s">
        <v>34</v>
      </c>
      <c r="D233" t="s">
        <v>43</v>
      </c>
      <c r="E233" s="19">
        <v>14.4</v>
      </c>
      <c r="F233" s="5">
        <v>15</v>
      </c>
      <c r="G233" s="19">
        <v>183.59999871253899</v>
      </c>
    </row>
    <row r="234" spans="1:7" x14ac:dyDescent="0.35">
      <c r="A234">
        <v>1</v>
      </c>
      <c r="B234" t="s">
        <v>482</v>
      </c>
      <c r="C234" t="s">
        <v>34</v>
      </c>
      <c r="D234" t="s">
        <v>33</v>
      </c>
      <c r="E234" s="19">
        <v>15.2</v>
      </c>
      <c r="F234" s="5">
        <v>25</v>
      </c>
      <c r="G234" s="19">
        <v>285</v>
      </c>
    </row>
    <row r="235" spans="1:7" x14ac:dyDescent="0.35">
      <c r="A235">
        <v>2</v>
      </c>
      <c r="B235" t="s">
        <v>487</v>
      </c>
      <c r="C235" t="s">
        <v>39</v>
      </c>
      <c r="D235" t="s">
        <v>51</v>
      </c>
      <c r="E235" s="19">
        <v>17</v>
      </c>
      <c r="F235" s="5">
        <v>32</v>
      </c>
      <c r="G235" s="19">
        <v>544</v>
      </c>
    </row>
    <row r="236" spans="1:7" x14ac:dyDescent="0.35">
      <c r="A236">
        <v>2</v>
      </c>
      <c r="B236" t="s">
        <v>487</v>
      </c>
      <c r="C236" t="s">
        <v>39</v>
      </c>
      <c r="D236" t="s">
        <v>88</v>
      </c>
      <c r="E236" s="19">
        <v>16.8</v>
      </c>
      <c r="F236" s="5">
        <v>20</v>
      </c>
      <c r="G236" s="19">
        <v>302.39999949932098</v>
      </c>
    </row>
    <row r="237" spans="1:7" x14ac:dyDescent="0.35">
      <c r="A237">
        <v>3</v>
      </c>
      <c r="B237" t="s">
        <v>484</v>
      </c>
      <c r="C237" t="s">
        <v>59</v>
      </c>
      <c r="D237" t="s">
        <v>58</v>
      </c>
      <c r="E237" s="19">
        <v>24</v>
      </c>
      <c r="F237" s="5">
        <v>10</v>
      </c>
      <c r="G237" s="19">
        <v>191.99999928474401</v>
      </c>
    </row>
    <row r="238" spans="1:7" x14ac:dyDescent="0.35">
      <c r="A238">
        <v>4</v>
      </c>
      <c r="B238" t="s">
        <v>494</v>
      </c>
      <c r="C238" t="s">
        <v>36</v>
      </c>
      <c r="D238" t="s">
        <v>35</v>
      </c>
      <c r="E238" s="19">
        <v>24.8</v>
      </c>
      <c r="F238" s="5">
        <v>16</v>
      </c>
      <c r="G238" s="19">
        <v>396.8</v>
      </c>
    </row>
    <row r="239" spans="1:7" x14ac:dyDescent="0.35">
      <c r="A239">
        <v>4</v>
      </c>
      <c r="B239" t="s">
        <v>494</v>
      </c>
      <c r="C239" t="s">
        <v>59</v>
      </c>
      <c r="D239" t="s">
        <v>94</v>
      </c>
      <c r="E239" s="19">
        <v>8</v>
      </c>
      <c r="F239" s="5">
        <v>84</v>
      </c>
      <c r="G239" s="19">
        <v>647.999999046325</v>
      </c>
    </row>
    <row r="240" spans="1:7" x14ac:dyDescent="0.35">
      <c r="A240">
        <v>6</v>
      </c>
      <c r="B240" t="s">
        <v>486</v>
      </c>
      <c r="C240" t="s">
        <v>36</v>
      </c>
      <c r="D240" t="s">
        <v>56</v>
      </c>
      <c r="E240" s="19">
        <v>4.8</v>
      </c>
      <c r="F240" s="5">
        <v>48</v>
      </c>
      <c r="G240" s="19">
        <v>230.4</v>
      </c>
    </row>
    <row r="241" spans="1:7" x14ac:dyDescent="0.35">
      <c r="A241">
        <v>6</v>
      </c>
      <c r="B241" t="s">
        <v>486</v>
      </c>
      <c r="C241" t="s">
        <v>59</v>
      </c>
      <c r="D241" t="s">
        <v>63</v>
      </c>
      <c r="E241" s="19">
        <v>18.600000000000001</v>
      </c>
      <c r="F241" s="5">
        <v>57</v>
      </c>
      <c r="G241" s="19">
        <v>864.9</v>
      </c>
    </row>
    <row r="242" spans="1:7" x14ac:dyDescent="0.35">
      <c r="A242">
        <v>7</v>
      </c>
      <c r="B242" t="s">
        <v>489</v>
      </c>
      <c r="C242" t="s">
        <v>36</v>
      </c>
      <c r="D242" t="s">
        <v>97</v>
      </c>
      <c r="E242" s="19">
        <v>50</v>
      </c>
      <c r="F242" s="5">
        <v>9</v>
      </c>
      <c r="G242" s="19">
        <v>450</v>
      </c>
    </row>
    <row r="243" spans="1:7" x14ac:dyDescent="0.35">
      <c r="A243">
        <v>7</v>
      </c>
      <c r="B243" t="s">
        <v>489</v>
      </c>
      <c r="C243" t="s">
        <v>39</v>
      </c>
      <c r="D243" t="s">
        <v>38</v>
      </c>
      <c r="E243" s="19">
        <v>35.1</v>
      </c>
      <c r="F243" s="5">
        <v>16</v>
      </c>
      <c r="G243" s="19">
        <v>505.43999916314999</v>
      </c>
    </row>
    <row r="244" spans="1:7" x14ac:dyDescent="0.35">
      <c r="A244">
        <v>7</v>
      </c>
      <c r="B244" t="s">
        <v>489</v>
      </c>
      <c r="C244" t="s">
        <v>34</v>
      </c>
      <c r="D244" t="s">
        <v>96</v>
      </c>
      <c r="E244" s="19">
        <v>12</v>
      </c>
      <c r="F244" s="5">
        <v>60</v>
      </c>
      <c r="G244" s="19">
        <v>720</v>
      </c>
    </row>
    <row r="245" spans="1:7" x14ac:dyDescent="0.35">
      <c r="A245">
        <v>8</v>
      </c>
      <c r="B245" t="s">
        <v>493</v>
      </c>
      <c r="C245" t="s">
        <v>31</v>
      </c>
      <c r="D245" t="s">
        <v>86</v>
      </c>
      <c r="E245" s="19">
        <v>64.8</v>
      </c>
      <c r="F245" s="5">
        <v>40</v>
      </c>
      <c r="G245" s="19">
        <v>2397.6</v>
      </c>
    </row>
    <row r="246" spans="1:7" x14ac:dyDescent="0.35">
      <c r="A246">
        <v>8</v>
      </c>
      <c r="B246" t="s">
        <v>493</v>
      </c>
      <c r="C246" t="s">
        <v>31</v>
      </c>
      <c r="D246" t="s">
        <v>90</v>
      </c>
      <c r="E246" s="19">
        <v>8</v>
      </c>
      <c r="F246" s="5">
        <v>10</v>
      </c>
      <c r="G246" s="19">
        <v>67.999999523162799</v>
      </c>
    </row>
    <row r="247" spans="1:7" x14ac:dyDescent="0.35">
      <c r="A247">
        <v>8</v>
      </c>
      <c r="B247" t="s">
        <v>493</v>
      </c>
      <c r="C247" t="s">
        <v>31</v>
      </c>
      <c r="D247" t="s">
        <v>37</v>
      </c>
      <c r="E247" s="19">
        <v>10</v>
      </c>
      <c r="F247" s="5">
        <v>68</v>
      </c>
      <c r="G247" s="19">
        <v>663.99999976158097</v>
      </c>
    </row>
    <row r="248" spans="1:7" x14ac:dyDescent="0.35">
      <c r="A248">
        <v>9</v>
      </c>
      <c r="B248" t="s">
        <v>490</v>
      </c>
      <c r="C248" t="s">
        <v>27</v>
      </c>
      <c r="D248" t="s">
        <v>75</v>
      </c>
      <c r="E248" s="19">
        <v>7.2</v>
      </c>
      <c r="F248" s="5">
        <v>40</v>
      </c>
      <c r="G248" s="19">
        <v>288</v>
      </c>
    </row>
    <row r="249" spans="1:7" x14ac:dyDescent="0.35">
      <c r="A249">
        <v>10</v>
      </c>
      <c r="B249" t="s">
        <v>492</v>
      </c>
      <c r="C249" t="s">
        <v>34</v>
      </c>
      <c r="D249" t="s">
        <v>77</v>
      </c>
      <c r="E249" s="19">
        <v>3.6</v>
      </c>
      <c r="F249" s="5">
        <v>30</v>
      </c>
      <c r="G249" s="19">
        <v>108</v>
      </c>
    </row>
    <row r="250" spans="1:7" x14ac:dyDescent="0.35">
      <c r="A250">
        <v>11</v>
      </c>
      <c r="B250" t="s">
        <v>485</v>
      </c>
      <c r="C250" t="s">
        <v>31</v>
      </c>
      <c r="D250" t="s">
        <v>80</v>
      </c>
      <c r="E250" s="19">
        <v>11.2</v>
      </c>
      <c r="F250" s="5">
        <v>7</v>
      </c>
      <c r="G250" s="19">
        <v>58.8</v>
      </c>
    </row>
    <row r="251" spans="1:7" x14ac:dyDescent="0.35">
      <c r="A251">
        <v>11</v>
      </c>
      <c r="B251" t="s">
        <v>485</v>
      </c>
      <c r="C251" t="s">
        <v>31</v>
      </c>
      <c r="D251" t="s">
        <v>41</v>
      </c>
      <c r="E251" s="19">
        <v>24.9</v>
      </c>
      <c r="F251" s="5">
        <v>70</v>
      </c>
      <c r="G251" s="19">
        <v>1307.25</v>
      </c>
    </row>
    <row r="252" spans="1:7" x14ac:dyDescent="0.35">
      <c r="A252">
        <v>12</v>
      </c>
      <c r="B252" t="s">
        <v>491</v>
      </c>
      <c r="C252" t="s">
        <v>59</v>
      </c>
      <c r="D252" t="s">
        <v>70</v>
      </c>
      <c r="E252" s="19">
        <v>36.4</v>
      </c>
      <c r="F252" s="5">
        <v>26</v>
      </c>
      <c r="G252" s="19">
        <v>837.19999566078104</v>
      </c>
    </row>
    <row r="253" spans="1:7" x14ac:dyDescent="0.35">
      <c r="A253">
        <v>12</v>
      </c>
      <c r="B253" t="s">
        <v>491</v>
      </c>
      <c r="C253" t="s">
        <v>21</v>
      </c>
      <c r="D253" t="s">
        <v>20</v>
      </c>
      <c r="E253" s="19">
        <v>99</v>
      </c>
      <c r="F253" s="5">
        <v>34</v>
      </c>
      <c r="G253" s="19">
        <v>3366</v>
      </c>
    </row>
    <row r="254" spans="1:7" x14ac:dyDescent="0.35">
      <c r="A254">
        <v>12</v>
      </c>
      <c r="B254" t="s">
        <v>491</v>
      </c>
      <c r="C254" t="s">
        <v>27</v>
      </c>
      <c r="D254" t="s">
        <v>53</v>
      </c>
      <c r="E254" s="19">
        <v>26.6</v>
      </c>
      <c r="F254" s="5">
        <v>30</v>
      </c>
      <c r="G254" s="19">
        <v>798</v>
      </c>
    </row>
    <row r="255" spans="1:7" x14ac:dyDescent="0.35">
      <c r="A255">
        <v>12</v>
      </c>
      <c r="B255" t="s">
        <v>491</v>
      </c>
      <c r="C255" t="s">
        <v>39</v>
      </c>
      <c r="D255" t="s">
        <v>107</v>
      </c>
      <c r="E255" s="19">
        <v>10.4</v>
      </c>
      <c r="F255" s="5">
        <v>14</v>
      </c>
      <c r="G255" s="19">
        <v>145.6</v>
      </c>
    </row>
    <row r="256" spans="1:7" x14ac:dyDescent="0.35">
      <c r="A256">
        <v>13</v>
      </c>
      <c r="B256" t="s">
        <v>488</v>
      </c>
      <c r="C256" t="s">
        <v>36</v>
      </c>
      <c r="D256" t="s">
        <v>91</v>
      </c>
      <c r="E256" s="19">
        <v>20.7</v>
      </c>
      <c r="F256" s="5">
        <v>18</v>
      </c>
      <c r="G256" s="19">
        <v>335.33999944478199</v>
      </c>
    </row>
    <row r="257" spans="1:7" x14ac:dyDescent="0.35">
      <c r="A257">
        <v>14</v>
      </c>
      <c r="B257" t="s">
        <v>483</v>
      </c>
      <c r="C257" t="s">
        <v>24</v>
      </c>
      <c r="D257" t="s">
        <v>57</v>
      </c>
      <c r="E257" s="19">
        <v>10</v>
      </c>
      <c r="F257" s="5">
        <v>164</v>
      </c>
      <c r="G257" s="19">
        <v>1558.999998793</v>
      </c>
    </row>
    <row r="258" spans="1:7" x14ac:dyDescent="0.35">
      <c r="A258">
        <v>14</v>
      </c>
      <c r="B258" t="s">
        <v>483</v>
      </c>
      <c r="C258" t="s">
        <v>24</v>
      </c>
      <c r="D258" t="s">
        <v>42</v>
      </c>
      <c r="E258" s="19">
        <v>27.8</v>
      </c>
      <c r="F258" s="5">
        <v>87</v>
      </c>
      <c r="G258" s="19">
        <v>2059.97999900579</v>
      </c>
    </row>
    <row r="259" spans="1:7" x14ac:dyDescent="0.35">
      <c r="A259">
        <v>15</v>
      </c>
      <c r="B259" t="s">
        <v>513</v>
      </c>
      <c r="C259" t="s">
        <v>24</v>
      </c>
      <c r="D259" t="s">
        <v>78</v>
      </c>
      <c r="E259" s="19">
        <v>2</v>
      </c>
      <c r="F259" s="5">
        <v>60</v>
      </c>
      <c r="G259" s="19">
        <v>120</v>
      </c>
    </row>
    <row r="260" spans="1:7" x14ac:dyDescent="0.35">
      <c r="A260">
        <v>15</v>
      </c>
      <c r="B260" t="s">
        <v>513</v>
      </c>
      <c r="C260" t="s">
        <v>24</v>
      </c>
      <c r="D260" t="s">
        <v>48</v>
      </c>
      <c r="E260" s="19">
        <v>28.8</v>
      </c>
      <c r="F260" s="5">
        <v>58</v>
      </c>
      <c r="G260" s="19">
        <v>1670.4</v>
      </c>
    </row>
    <row r="261" spans="1:7" x14ac:dyDescent="0.35">
      <c r="A261">
        <v>15</v>
      </c>
      <c r="B261" t="s">
        <v>513</v>
      </c>
      <c r="C261" t="s">
        <v>24</v>
      </c>
      <c r="D261" t="s">
        <v>40</v>
      </c>
      <c r="E261" s="19">
        <v>17.2</v>
      </c>
      <c r="F261" s="5">
        <v>161</v>
      </c>
      <c r="G261" s="19">
        <v>2597.1999974370001</v>
      </c>
    </row>
    <row r="262" spans="1:7" x14ac:dyDescent="0.35">
      <c r="A262">
        <v>16</v>
      </c>
      <c r="B262" t="s">
        <v>507</v>
      </c>
      <c r="C262" t="s">
        <v>34</v>
      </c>
      <c r="D262" t="s">
        <v>69</v>
      </c>
      <c r="E262" s="19">
        <v>11.2</v>
      </c>
      <c r="F262" s="5">
        <v>10</v>
      </c>
      <c r="G262" s="19">
        <v>112</v>
      </c>
    </row>
    <row r="263" spans="1:7" x14ac:dyDescent="0.35">
      <c r="A263">
        <v>16</v>
      </c>
      <c r="B263" t="s">
        <v>507</v>
      </c>
      <c r="C263" t="s">
        <v>34</v>
      </c>
      <c r="D263" t="s">
        <v>49</v>
      </c>
      <c r="E263" s="19">
        <v>14.4</v>
      </c>
      <c r="F263" s="5">
        <v>70</v>
      </c>
      <c r="G263" s="19">
        <v>950.399999141693</v>
      </c>
    </row>
    <row r="264" spans="1:7" x14ac:dyDescent="0.35">
      <c r="A264">
        <v>17</v>
      </c>
      <c r="B264" t="s">
        <v>520</v>
      </c>
      <c r="C264" t="s">
        <v>36</v>
      </c>
      <c r="D264" t="s">
        <v>45</v>
      </c>
      <c r="E264" s="19">
        <v>15.2</v>
      </c>
      <c r="F264" s="5">
        <v>6</v>
      </c>
      <c r="G264" s="19">
        <v>72.959999728202803</v>
      </c>
    </row>
    <row r="265" spans="1:7" x14ac:dyDescent="0.35">
      <c r="A265">
        <v>18</v>
      </c>
      <c r="B265" t="s">
        <v>506</v>
      </c>
      <c r="C265" t="s">
        <v>34</v>
      </c>
      <c r="D265" t="s">
        <v>85</v>
      </c>
      <c r="E265" s="19">
        <v>210.8</v>
      </c>
      <c r="F265" s="5">
        <v>40</v>
      </c>
      <c r="G265" s="19">
        <v>6324</v>
      </c>
    </row>
    <row r="266" spans="1:7" x14ac:dyDescent="0.35">
      <c r="A266">
        <v>18</v>
      </c>
      <c r="B266" t="s">
        <v>506</v>
      </c>
      <c r="C266" t="s">
        <v>34</v>
      </c>
      <c r="D266" t="s">
        <v>87</v>
      </c>
      <c r="E266" s="19">
        <v>14.4</v>
      </c>
      <c r="F266" s="5">
        <v>20</v>
      </c>
      <c r="G266" s="19">
        <v>244.799998283386</v>
      </c>
    </row>
    <row r="267" spans="1:7" x14ac:dyDescent="0.35">
      <c r="A267">
        <v>19</v>
      </c>
      <c r="B267" t="s">
        <v>519</v>
      </c>
      <c r="C267" t="s">
        <v>36</v>
      </c>
      <c r="D267" t="s">
        <v>44</v>
      </c>
      <c r="E267" s="19">
        <v>7.7</v>
      </c>
      <c r="F267" s="5">
        <v>8</v>
      </c>
      <c r="G267" s="19">
        <v>55.439999908208797</v>
      </c>
    </row>
    <row r="268" spans="1:7" x14ac:dyDescent="0.35">
      <c r="A268">
        <v>21</v>
      </c>
      <c r="B268" t="s">
        <v>518</v>
      </c>
      <c r="C268" t="s">
        <v>36</v>
      </c>
      <c r="D268" t="s">
        <v>60</v>
      </c>
      <c r="E268" s="19">
        <v>7.6</v>
      </c>
      <c r="F268" s="5">
        <v>15</v>
      </c>
      <c r="G268" s="19">
        <v>91.199999660253496</v>
      </c>
    </row>
    <row r="269" spans="1:7" x14ac:dyDescent="0.35">
      <c r="A269">
        <v>21</v>
      </c>
      <c r="B269" t="s">
        <v>518</v>
      </c>
      <c r="C269" t="s">
        <v>36</v>
      </c>
      <c r="D269" t="s">
        <v>64</v>
      </c>
      <c r="E269" s="19">
        <v>9.6</v>
      </c>
      <c r="F269" s="5">
        <v>73</v>
      </c>
      <c r="G269" s="19">
        <v>673.91999959945599</v>
      </c>
    </row>
    <row r="270" spans="1:7" x14ac:dyDescent="0.35">
      <c r="A270">
        <v>23</v>
      </c>
      <c r="B270" t="s">
        <v>508</v>
      </c>
      <c r="C270" t="s">
        <v>31</v>
      </c>
      <c r="D270" t="s">
        <v>99</v>
      </c>
      <c r="E270" s="19">
        <v>13</v>
      </c>
      <c r="F270" s="5">
        <v>15</v>
      </c>
      <c r="G270" s="19">
        <v>195</v>
      </c>
    </row>
    <row r="271" spans="1:7" x14ac:dyDescent="0.35">
      <c r="A271">
        <v>23</v>
      </c>
      <c r="B271" t="s">
        <v>508</v>
      </c>
      <c r="C271" t="s">
        <v>34</v>
      </c>
      <c r="D271" t="s">
        <v>55</v>
      </c>
      <c r="E271" s="19">
        <v>14.4</v>
      </c>
      <c r="F271" s="5">
        <v>35</v>
      </c>
      <c r="G271" s="19">
        <v>504</v>
      </c>
    </row>
    <row r="272" spans="1:7" x14ac:dyDescent="0.35">
      <c r="A272">
        <v>24</v>
      </c>
      <c r="B272" t="s">
        <v>514</v>
      </c>
      <c r="C272" t="s">
        <v>59</v>
      </c>
      <c r="D272" t="s">
        <v>66</v>
      </c>
      <c r="E272" s="19">
        <v>42.4</v>
      </c>
      <c r="F272" s="5">
        <v>18</v>
      </c>
      <c r="G272" s="19">
        <v>648.71999545097299</v>
      </c>
    </row>
    <row r="273" spans="1:7" x14ac:dyDescent="0.35">
      <c r="A273">
        <v>24</v>
      </c>
      <c r="B273" t="s">
        <v>514</v>
      </c>
      <c r="C273" t="s">
        <v>21</v>
      </c>
      <c r="D273" t="s">
        <v>25</v>
      </c>
      <c r="E273" s="19">
        <v>26.2</v>
      </c>
      <c r="F273" s="5">
        <v>130</v>
      </c>
      <c r="G273" s="19">
        <v>3170.1999964862998</v>
      </c>
    </row>
    <row r="274" spans="1:7" x14ac:dyDescent="0.35">
      <c r="A274">
        <v>24</v>
      </c>
      <c r="B274" t="s">
        <v>514</v>
      </c>
      <c r="C274" t="s">
        <v>27</v>
      </c>
      <c r="D274" t="s">
        <v>122</v>
      </c>
      <c r="E274" s="19">
        <v>5.6</v>
      </c>
      <c r="F274" s="5">
        <v>20</v>
      </c>
      <c r="G274" s="19">
        <v>89.599999666213904</v>
      </c>
    </row>
    <row r="275" spans="1:7" x14ac:dyDescent="0.35">
      <c r="A275">
        <v>25</v>
      </c>
      <c r="B275" t="s">
        <v>516</v>
      </c>
      <c r="C275" t="s">
        <v>21</v>
      </c>
      <c r="D275" t="s">
        <v>74</v>
      </c>
      <c r="E275" s="19">
        <v>5.9</v>
      </c>
      <c r="F275" s="5">
        <v>10</v>
      </c>
      <c r="G275" s="19">
        <v>59</v>
      </c>
    </row>
    <row r="276" spans="1:7" x14ac:dyDescent="0.35">
      <c r="A276">
        <v>25</v>
      </c>
      <c r="B276" t="s">
        <v>516</v>
      </c>
      <c r="C276" t="s">
        <v>21</v>
      </c>
      <c r="D276" t="s">
        <v>32</v>
      </c>
      <c r="E276" s="19">
        <v>19.2</v>
      </c>
      <c r="F276" s="5">
        <v>135</v>
      </c>
      <c r="G276" s="19">
        <v>2361.5999965667702</v>
      </c>
    </row>
    <row r="277" spans="1:7" x14ac:dyDescent="0.35">
      <c r="A277">
        <v>26</v>
      </c>
      <c r="B277" t="s">
        <v>515</v>
      </c>
      <c r="C277" t="s">
        <v>27</v>
      </c>
      <c r="D277" t="s">
        <v>26</v>
      </c>
      <c r="E277" s="19">
        <v>30.4</v>
      </c>
      <c r="F277" s="5">
        <v>38</v>
      </c>
      <c r="G277" s="19">
        <v>1018.4</v>
      </c>
    </row>
    <row r="278" spans="1:7" x14ac:dyDescent="0.35">
      <c r="A278">
        <v>27</v>
      </c>
      <c r="B278" t="s">
        <v>517</v>
      </c>
      <c r="C278" t="s">
        <v>36</v>
      </c>
      <c r="D278" t="s">
        <v>79</v>
      </c>
      <c r="E278" s="19">
        <v>10.6</v>
      </c>
      <c r="F278" s="5">
        <v>95</v>
      </c>
      <c r="G278" s="19">
        <v>837.39999747276295</v>
      </c>
    </row>
    <row r="279" spans="1:7" x14ac:dyDescent="0.35">
      <c r="A279">
        <v>28</v>
      </c>
      <c r="B279" t="s">
        <v>512</v>
      </c>
      <c r="C279" t="s">
        <v>24</v>
      </c>
      <c r="D279" t="s">
        <v>23</v>
      </c>
      <c r="E279" s="19">
        <v>44</v>
      </c>
      <c r="F279" s="5">
        <v>12</v>
      </c>
      <c r="G279" s="19">
        <v>528</v>
      </c>
    </row>
    <row r="280" spans="1:7" x14ac:dyDescent="0.35">
      <c r="A280">
        <v>28</v>
      </c>
      <c r="B280" t="s">
        <v>512</v>
      </c>
      <c r="C280" t="s">
        <v>24</v>
      </c>
      <c r="D280" t="s">
        <v>29</v>
      </c>
      <c r="E280" s="19">
        <v>27.2</v>
      </c>
      <c r="F280" s="5">
        <v>111</v>
      </c>
      <c r="G280" s="19">
        <v>2418.0799981355599</v>
      </c>
    </row>
    <row r="281" spans="1:7" x14ac:dyDescent="0.35">
      <c r="A281">
        <v>29</v>
      </c>
      <c r="B281" t="s">
        <v>510</v>
      </c>
      <c r="C281" t="s">
        <v>31</v>
      </c>
      <c r="D281" t="s">
        <v>30</v>
      </c>
      <c r="E281" s="19">
        <v>39.4</v>
      </c>
      <c r="F281" s="5">
        <v>30</v>
      </c>
      <c r="G281" s="19">
        <v>1182</v>
      </c>
    </row>
    <row r="282" spans="1:7" x14ac:dyDescent="0.35">
      <c r="A282">
        <v>1</v>
      </c>
      <c r="B282" t="s">
        <v>482</v>
      </c>
      <c r="C282" t="s">
        <v>39</v>
      </c>
      <c r="D282" t="s">
        <v>98</v>
      </c>
      <c r="E282" s="19">
        <v>8</v>
      </c>
      <c r="F282" s="5">
        <v>50</v>
      </c>
      <c r="G282" s="19">
        <v>400</v>
      </c>
    </row>
    <row r="283" spans="1:7" x14ac:dyDescent="0.35">
      <c r="A283">
        <v>1</v>
      </c>
      <c r="B283" t="s">
        <v>482</v>
      </c>
      <c r="C283" t="s">
        <v>34</v>
      </c>
      <c r="D283" t="s">
        <v>43</v>
      </c>
      <c r="E283" s="19">
        <v>14.4</v>
      </c>
      <c r="F283" s="5">
        <v>34</v>
      </c>
      <c r="G283" s="19">
        <v>489.6</v>
      </c>
    </row>
    <row r="284" spans="1:7" x14ac:dyDescent="0.35">
      <c r="A284">
        <v>1</v>
      </c>
      <c r="B284" t="s">
        <v>482</v>
      </c>
      <c r="C284" t="s">
        <v>34</v>
      </c>
      <c r="D284" t="s">
        <v>33</v>
      </c>
      <c r="E284" s="19">
        <v>15.2</v>
      </c>
      <c r="F284" s="5">
        <v>60</v>
      </c>
      <c r="G284" s="19">
        <v>912</v>
      </c>
    </row>
    <row r="285" spans="1:7" x14ac:dyDescent="0.35">
      <c r="A285">
        <v>2</v>
      </c>
      <c r="B285" t="s">
        <v>487</v>
      </c>
      <c r="C285" t="s">
        <v>39</v>
      </c>
      <c r="D285" t="s">
        <v>88</v>
      </c>
      <c r="E285" s="19">
        <v>16.8</v>
      </c>
      <c r="F285" s="5">
        <v>20</v>
      </c>
      <c r="G285" s="19">
        <v>336</v>
      </c>
    </row>
    <row r="286" spans="1:7" x14ac:dyDescent="0.35">
      <c r="A286">
        <v>4</v>
      </c>
      <c r="B286" t="s">
        <v>494</v>
      </c>
      <c r="C286" t="s">
        <v>59</v>
      </c>
      <c r="D286" t="s">
        <v>94</v>
      </c>
      <c r="E286" s="19">
        <v>8</v>
      </c>
      <c r="F286" s="5">
        <v>15</v>
      </c>
      <c r="G286" s="19">
        <v>120</v>
      </c>
    </row>
    <row r="287" spans="1:7" x14ac:dyDescent="0.35">
      <c r="A287">
        <v>4</v>
      </c>
      <c r="B287" t="s">
        <v>494</v>
      </c>
      <c r="C287" t="s">
        <v>21</v>
      </c>
      <c r="D287" t="s">
        <v>108</v>
      </c>
      <c r="E287" s="19">
        <v>77.599999999999994</v>
      </c>
      <c r="F287" s="5">
        <v>20</v>
      </c>
      <c r="G287" s="19">
        <v>1396.79999768733</v>
      </c>
    </row>
    <row r="288" spans="1:7" x14ac:dyDescent="0.35">
      <c r="A288">
        <v>5</v>
      </c>
      <c r="B288" t="s">
        <v>481</v>
      </c>
      <c r="C288" t="s">
        <v>24</v>
      </c>
      <c r="D288" t="s">
        <v>92</v>
      </c>
      <c r="E288" s="19">
        <v>16.8</v>
      </c>
      <c r="F288" s="5">
        <v>30</v>
      </c>
      <c r="G288" s="19">
        <v>504</v>
      </c>
    </row>
    <row r="289" spans="1:7" x14ac:dyDescent="0.35">
      <c r="A289">
        <v>6</v>
      </c>
      <c r="B289" t="s">
        <v>486</v>
      </c>
      <c r="C289" t="s">
        <v>36</v>
      </c>
      <c r="D289" t="s">
        <v>56</v>
      </c>
      <c r="E289" s="19">
        <v>4.8</v>
      </c>
      <c r="F289" s="5">
        <v>2</v>
      </c>
      <c r="G289" s="19">
        <v>8.6399999856948799</v>
      </c>
    </row>
    <row r="290" spans="1:7" x14ac:dyDescent="0.35">
      <c r="A290">
        <v>6</v>
      </c>
      <c r="B290" t="s">
        <v>486</v>
      </c>
      <c r="C290" t="s">
        <v>59</v>
      </c>
      <c r="D290" t="s">
        <v>63</v>
      </c>
      <c r="E290" s="19">
        <v>18.600000000000001</v>
      </c>
      <c r="F290" s="5">
        <v>67</v>
      </c>
      <c r="G290" s="19">
        <v>1208.99999944567</v>
      </c>
    </row>
    <row r="291" spans="1:7" x14ac:dyDescent="0.35">
      <c r="A291">
        <v>7</v>
      </c>
      <c r="B291" t="s">
        <v>489</v>
      </c>
      <c r="C291" t="s">
        <v>21</v>
      </c>
      <c r="D291" t="s">
        <v>22</v>
      </c>
      <c r="E291" s="19">
        <v>31.2</v>
      </c>
      <c r="F291" s="5">
        <v>2</v>
      </c>
      <c r="G291" s="19">
        <v>62.4</v>
      </c>
    </row>
    <row r="292" spans="1:7" x14ac:dyDescent="0.35">
      <c r="A292">
        <v>7</v>
      </c>
      <c r="B292" t="s">
        <v>489</v>
      </c>
      <c r="C292" t="s">
        <v>31</v>
      </c>
      <c r="D292" t="s">
        <v>46</v>
      </c>
      <c r="E292" s="19">
        <v>13.9</v>
      </c>
      <c r="F292" s="5">
        <v>21</v>
      </c>
      <c r="G292" s="19">
        <v>248.11499826014</v>
      </c>
    </row>
    <row r="293" spans="1:7" x14ac:dyDescent="0.35">
      <c r="A293">
        <v>7</v>
      </c>
      <c r="B293" t="s">
        <v>489</v>
      </c>
      <c r="C293" t="s">
        <v>39</v>
      </c>
      <c r="D293" t="s">
        <v>38</v>
      </c>
      <c r="E293" s="19">
        <v>35.1</v>
      </c>
      <c r="F293" s="5">
        <v>65</v>
      </c>
      <c r="G293" s="19">
        <v>2281.5</v>
      </c>
    </row>
    <row r="294" spans="1:7" x14ac:dyDescent="0.35">
      <c r="A294">
        <v>7</v>
      </c>
      <c r="B294" t="s">
        <v>489</v>
      </c>
      <c r="C294" t="s">
        <v>34</v>
      </c>
      <c r="D294" t="s">
        <v>96</v>
      </c>
      <c r="E294" s="19">
        <v>12</v>
      </c>
      <c r="F294" s="5">
        <v>8</v>
      </c>
      <c r="G294" s="19">
        <v>86.399999856948796</v>
      </c>
    </row>
    <row r="295" spans="1:7" x14ac:dyDescent="0.35">
      <c r="A295">
        <v>8</v>
      </c>
      <c r="B295" t="s">
        <v>493</v>
      </c>
      <c r="C295" t="s">
        <v>31</v>
      </c>
      <c r="D295" t="s">
        <v>71</v>
      </c>
      <c r="E295" s="19">
        <v>7.3</v>
      </c>
      <c r="F295" s="5">
        <v>42</v>
      </c>
      <c r="G295" s="19">
        <v>295.64999972805299</v>
      </c>
    </row>
    <row r="296" spans="1:7" x14ac:dyDescent="0.35">
      <c r="A296">
        <v>8</v>
      </c>
      <c r="B296" t="s">
        <v>493</v>
      </c>
      <c r="C296" t="s">
        <v>31</v>
      </c>
      <c r="D296" t="s">
        <v>90</v>
      </c>
      <c r="E296" s="19">
        <v>8</v>
      </c>
      <c r="F296" s="5">
        <v>42</v>
      </c>
      <c r="G296" s="19">
        <v>311.99999964237202</v>
      </c>
    </row>
    <row r="297" spans="1:7" x14ac:dyDescent="0.35">
      <c r="A297">
        <v>8</v>
      </c>
      <c r="B297" t="s">
        <v>493</v>
      </c>
      <c r="C297" t="s">
        <v>31</v>
      </c>
      <c r="D297" t="s">
        <v>37</v>
      </c>
      <c r="E297" s="19">
        <v>10</v>
      </c>
      <c r="F297" s="5">
        <v>66</v>
      </c>
      <c r="G297" s="19">
        <v>509.99999910592999</v>
      </c>
    </row>
    <row r="298" spans="1:7" x14ac:dyDescent="0.35">
      <c r="A298">
        <v>9</v>
      </c>
      <c r="B298" t="s">
        <v>490</v>
      </c>
      <c r="C298" t="s">
        <v>27</v>
      </c>
      <c r="D298" t="s">
        <v>75</v>
      </c>
      <c r="E298" s="19">
        <v>7.2</v>
      </c>
      <c r="F298" s="5">
        <v>60</v>
      </c>
      <c r="G298" s="19">
        <v>432</v>
      </c>
    </row>
    <row r="299" spans="1:7" x14ac:dyDescent="0.35">
      <c r="A299">
        <v>11</v>
      </c>
      <c r="B299" t="s">
        <v>485</v>
      </c>
      <c r="C299" t="s">
        <v>31</v>
      </c>
      <c r="D299" t="s">
        <v>41</v>
      </c>
      <c r="E299" s="19">
        <v>24.9</v>
      </c>
      <c r="F299" s="5">
        <v>62</v>
      </c>
      <c r="G299" s="19">
        <v>1506.44999944344</v>
      </c>
    </row>
    <row r="300" spans="1:7" x14ac:dyDescent="0.35">
      <c r="A300">
        <v>12</v>
      </c>
      <c r="B300" t="s">
        <v>491</v>
      </c>
      <c r="C300" t="s">
        <v>59</v>
      </c>
      <c r="D300" t="s">
        <v>70</v>
      </c>
      <c r="E300" s="19">
        <v>36.4</v>
      </c>
      <c r="F300" s="5">
        <v>42</v>
      </c>
      <c r="G300" s="19">
        <v>1375.91999772191</v>
      </c>
    </row>
    <row r="301" spans="1:7" x14ac:dyDescent="0.35">
      <c r="A301">
        <v>12</v>
      </c>
      <c r="B301" t="s">
        <v>491</v>
      </c>
      <c r="C301" t="s">
        <v>21</v>
      </c>
      <c r="D301" t="s">
        <v>20</v>
      </c>
      <c r="E301" s="19">
        <v>99</v>
      </c>
      <c r="F301" s="5">
        <v>21</v>
      </c>
      <c r="G301" s="19">
        <v>2079</v>
      </c>
    </row>
    <row r="302" spans="1:7" x14ac:dyDescent="0.35">
      <c r="A302">
        <v>12</v>
      </c>
      <c r="B302" t="s">
        <v>491</v>
      </c>
      <c r="C302" t="s">
        <v>27</v>
      </c>
      <c r="D302" t="s">
        <v>53</v>
      </c>
      <c r="E302" s="19">
        <v>26.6</v>
      </c>
      <c r="F302" s="5">
        <v>7</v>
      </c>
      <c r="G302" s="19">
        <v>186.2</v>
      </c>
    </row>
    <row r="303" spans="1:7" x14ac:dyDescent="0.35">
      <c r="A303">
        <v>12</v>
      </c>
      <c r="B303" t="s">
        <v>491</v>
      </c>
      <c r="C303" t="s">
        <v>39</v>
      </c>
      <c r="D303" t="s">
        <v>107</v>
      </c>
      <c r="E303" s="19">
        <v>10.4</v>
      </c>
      <c r="F303" s="5">
        <v>45</v>
      </c>
      <c r="G303" s="19">
        <v>452.39999938011101</v>
      </c>
    </row>
    <row r="304" spans="1:7" x14ac:dyDescent="0.35">
      <c r="A304">
        <v>13</v>
      </c>
      <c r="B304" t="s">
        <v>488</v>
      </c>
      <c r="C304" t="s">
        <v>36</v>
      </c>
      <c r="D304" t="s">
        <v>91</v>
      </c>
      <c r="E304" s="19">
        <v>20.7</v>
      </c>
      <c r="F304" s="5">
        <v>18</v>
      </c>
      <c r="G304" s="19">
        <v>372.6</v>
      </c>
    </row>
    <row r="305" spans="1:7" x14ac:dyDescent="0.35">
      <c r="A305">
        <v>14</v>
      </c>
      <c r="B305" t="s">
        <v>483</v>
      </c>
      <c r="C305" t="s">
        <v>24</v>
      </c>
      <c r="D305" t="s">
        <v>57</v>
      </c>
      <c r="E305" s="19">
        <v>10</v>
      </c>
      <c r="F305" s="5">
        <v>14</v>
      </c>
      <c r="G305" s="19">
        <v>140</v>
      </c>
    </row>
    <row r="306" spans="1:7" x14ac:dyDescent="0.35">
      <c r="A306">
        <v>15</v>
      </c>
      <c r="B306" t="s">
        <v>513</v>
      </c>
      <c r="C306" t="s">
        <v>24</v>
      </c>
      <c r="D306" t="s">
        <v>78</v>
      </c>
      <c r="E306" s="19">
        <v>2</v>
      </c>
      <c r="F306" s="5">
        <v>119</v>
      </c>
      <c r="G306" s="19">
        <v>238</v>
      </c>
    </row>
    <row r="307" spans="1:7" x14ac:dyDescent="0.35">
      <c r="A307">
        <v>15</v>
      </c>
      <c r="B307" t="s">
        <v>513</v>
      </c>
      <c r="C307" t="s">
        <v>24</v>
      </c>
      <c r="D307" t="s">
        <v>48</v>
      </c>
      <c r="E307" s="19">
        <v>28.8</v>
      </c>
      <c r="F307" s="5">
        <v>35</v>
      </c>
      <c r="G307" s="19">
        <v>979.19999957084599</v>
      </c>
    </row>
    <row r="308" spans="1:7" x14ac:dyDescent="0.35">
      <c r="A308">
        <v>15</v>
      </c>
      <c r="B308" t="s">
        <v>513</v>
      </c>
      <c r="C308" t="s">
        <v>24</v>
      </c>
      <c r="D308" t="s">
        <v>40</v>
      </c>
      <c r="E308" s="19">
        <v>17.2</v>
      </c>
      <c r="F308" s="5">
        <v>75</v>
      </c>
      <c r="G308" s="19">
        <v>1290</v>
      </c>
    </row>
    <row r="309" spans="1:7" x14ac:dyDescent="0.35">
      <c r="A309">
        <v>16</v>
      </c>
      <c r="B309" t="s">
        <v>507</v>
      </c>
      <c r="C309" t="s">
        <v>34</v>
      </c>
      <c r="D309" t="s">
        <v>49</v>
      </c>
      <c r="E309" s="19">
        <v>14.4</v>
      </c>
      <c r="F309" s="5">
        <v>95</v>
      </c>
      <c r="G309" s="19">
        <v>1195.19999742507</v>
      </c>
    </row>
    <row r="310" spans="1:7" x14ac:dyDescent="0.35">
      <c r="A310">
        <v>17</v>
      </c>
      <c r="B310" t="s">
        <v>520</v>
      </c>
      <c r="C310" t="s">
        <v>36</v>
      </c>
      <c r="D310" t="s">
        <v>45</v>
      </c>
      <c r="E310" s="19">
        <v>15.2</v>
      </c>
      <c r="F310" s="5">
        <v>5</v>
      </c>
      <c r="G310" s="19">
        <v>68.399999886751104</v>
      </c>
    </row>
    <row r="311" spans="1:7" x14ac:dyDescent="0.35">
      <c r="A311">
        <v>17</v>
      </c>
      <c r="B311" t="s">
        <v>520</v>
      </c>
      <c r="C311" t="s">
        <v>36</v>
      </c>
      <c r="D311" t="s">
        <v>61</v>
      </c>
      <c r="E311" s="19">
        <v>20.8</v>
      </c>
      <c r="F311" s="5">
        <v>10</v>
      </c>
      <c r="G311" s="19">
        <v>208</v>
      </c>
    </row>
    <row r="312" spans="1:7" x14ac:dyDescent="0.35">
      <c r="A312">
        <v>17</v>
      </c>
      <c r="B312" t="s">
        <v>520</v>
      </c>
      <c r="C312" t="s">
        <v>36</v>
      </c>
      <c r="D312" t="s">
        <v>73</v>
      </c>
      <c r="E312" s="19">
        <v>12</v>
      </c>
      <c r="F312" s="5">
        <v>20</v>
      </c>
      <c r="G312" s="19">
        <v>215.99999964237199</v>
      </c>
    </row>
    <row r="313" spans="1:7" x14ac:dyDescent="0.35">
      <c r="A313">
        <v>18</v>
      </c>
      <c r="B313" t="s">
        <v>506</v>
      </c>
      <c r="C313" t="s">
        <v>34</v>
      </c>
      <c r="D313" t="s">
        <v>85</v>
      </c>
      <c r="E313" s="19">
        <v>210.8</v>
      </c>
      <c r="F313" s="5">
        <v>99</v>
      </c>
      <c r="G313" s="19">
        <v>18803.359969216501</v>
      </c>
    </row>
    <row r="314" spans="1:7" x14ac:dyDescent="0.35">
      <c r="A314">
        <v>19</v>
      </c>
      <c r="B314" t="s">
        <v>519</v>
      </c>
      <c r="C314" t="s">
        <v>36</v>
      </c>
      <c r="D314" t="s">
        <v>50</v>
      </c>
      <c r="E314" s="19">
        <v>14.7</v>
      </c>
      <c r="F314" s="5">
        <v>2</v>
      </c>
      <c r="G314" s="19">
        <v>26.459999956190501</v>
      </c>
    </row>
    <row r="315" spans="1:7" x14ac:dyDescent="0.35">
      <c r="A315">
        <v>19</v>
      </c>
      <c r="B315" t="s">
        <v>519</v>
      </c>
      <c r="C315" t="s">
        <v>36</v>
      </c>
      <c r="D315" t="s">
        <v>44</v>
      </c>
      <c r="E315" s="19">
        <v>7.7</v>
      </c>
      <c r="F315" s="5">
        <v>25</v>
      </c>
      <c r="G315" s="19">
        <v>153.99999942630501</v>
      </c>
    </row>
    <row r="316" spans="1:7" x14ac:dyDescent="0.35">
      <c r="A316">
        <v>20</v>
      </c>
      <c r="B316" t="s">
        <v>509</v>
      </c>
      <c r="C316" t="s">
        <v>27</v>
      </c>
      <c r="D316" t="s">
        <v>68</v>
      </c>
      <c r="E316" s="19">
        <v>11.2</v>
      </c>
      <c r="F316" s="5">
        <v>40</v>
      </c>
      <c r="G316" s="19">
        <v>425.59999966621399</v>
      </c>
    </row>
    <row r="317" spans="1:7" x14ac:dyDescent="0.35">
      <c r="A317">
        <v>20</v>
      </c>
      <c r="B317" t="s">
        <v>509</v>
      </c>
      <c r="C317" t="s">
        <v>39</v>
      </c>
      <c r="D317" t="s">
        <v>52</v>
      </c>
      <c r="E317" s="19">
        <v>15.5</v>
      </c>
      <c r="F317" s="5">
        <v>40</v>
      </c>
      <c r="G317" s="19">
        <v>495.99999815225601</v>
      </c>
    </row>
    <row r="318" spans="1:7" x14ac:dyDescent="0.35">
      <c r="A318">
        <v>21</v>
      </c>
      <c r="B318" t="s">
        <v>518</v>
      </c>
      <c r="C318" t="s">
        <v>36</v>
      </c>
      <c r="D318" t="s">
        <v>64</v>
      </c>
      <c r="E318" s="19">
        <v>9.6</v>
      </c>
      <c r="F318" s="5">
        <v>22</v>
      </c>
      <c r="G318" s="19">
        <v>206.4</v>
      </c>
    </row>
    <row r="319" spans="1:7" x14ac:dyDescent="0.35">
      <c r="A319">
        <v>22</v>
      </c>
      <c r="B319" t="s">
        <v>511</v>
      </c>
      <c r="C319" t="s">
        <v>31</v>
      </c>
      <c r="D319" t="s">
        <v>72</v>
      </c>
      <c r="E319" s="19">
        <v>7.6</v>
      </c>
      <c r="F319" s="5">
        <v>55</v>
      </c>
      <c r="G319" s="19">
        <v>418</v>
      </c>
    </row>
    <row r="320" spans="1:7" x14ac:dyDescent="0.35">
      <c r="A320">
        <v>22</v>
      </c>
      <c r="B320" t="s">
        <v>511</v>
      </c>
      <c r="C320" t="s">
        <v>31</v>
      </c>
      <c r="D320" t="s">
        <v>95</v>
      </c>
      <c r="E320" s="19">
        <v>10.199999999999999</v>
      </c>
      <c r="F320" s="5">
        <v>70</v>
      </c>
      <c r="G320" s="19">
        <v>606.89999574422802</v>
      </c>
    </row>
    <row r="321" spans="1:7" x14ac:dyDescent="0.35">
      <c r="A321">
        <v>23</v>
      </c>
      <c r="B321" t="s">
        <v>508</v>
      </c>
      <c r="C321" t="s">
        <v>31</v>
      </c>
      <c r="D321" t="s">
        <v>62</v>
      </c>
      <c r="E321" s="19">
        <v>16</v>
      </c>
      <c r="F321" s="5">
        <v>60</v>
      </c>
      <c r="G321" s="19">
        <v>935.99999964237202</v>
      </c>
    </row>
    <row r="322" spans="1:7" x14ac:dyDescent="0.35">
      <c r="A322">
        <v>23</v>
      </c>
      <c r="B322" t="s">
        <v>508</v>
      </c>
      <c r="C322" t="s">
        <v>34</v>
      </c>
      <c r="D322" t="s">
        <v>55</v>
      </c>
      <c r="E322" s="19">
        <v>14.4</v>
      </c>
      <c r="F322" s="5">
        <v>34</v>
      </c>
      <c r="G322" s="19">
        <v>417.6</v>
      </c>
    </row>
    <row r="323" spans="1:7" x14ac:dyDescent="0.35">
      <c r="A323">
        <v>24</v>
      </c>
      <c r="B323" t="s">
        <v>514</v>
      </c>
      <c r="C323" t="s">
        <v>21</v>
      </c>
      <c r="D323" t="s">
        <v>25</v>
      </c>
      <c r="E323" s="19">
        <v>26.2</v>
      </c>
      <c r="F323" s="5">
        <v>25</v>
      </c>
      <c r="G323" s="19">
        <v>596.04999765753701</v>
      </c>
    </row>
    <row r="324" spans="1:7" x14ac:dyDescent="0.35">
      <c r="A324">
        <v>25</v>
      </c>
      <c r="B324" t="s">
        <v>516</v>
      </c>
      <c r="C324" t="s">
        <v>21</v>
      </c>
      <c r="D324" t="s">
        <v>74</v>
      </c>
      <c r="E324" s="19">
        <v>5.9</v>
      </c>
      <c r="F324" s="5">
        <v>6</v>
      </c>
      <c r="G324" s="19">
        <v>35.4</v>
      </c>
    </row>
    <row r="325" spans="1:7" x14ac:dyDescent="0.35">
      <c r="A325">
        <v>25</v>
      </c>
      <c r="B325" t="s">
        <v>516</v>
      </c>
      <c r="C325" t="s">
        <v>21</v>
      </c>
      <c r="D325" t="s">
        <v>32</v>
      </c>
      <c r="E325" s="19">
        <v>19.2</v>
      </c>
      <c r="F325" s="5">
        <v>10</v>
      </c>
      <c r="G325" s="19">
        <v>144</v>
      </c>
    </row>
    <row r="326" spans="1:7" x14ac:dyDescent="0.35">
      <c r="A326">
        <v>26</v>
      </c>
      <c r="B326" t="s">
        <v>515</v>
      </c>
      <c r="C326" t="s">
        <v>27</v>
      </c>
      <c r="D326" t="s">
        <v>26</v>
      </c>
      <c r="E326" s="19">
        <v>30.4</v>
      </c>
      <c r="F326" s="5">
        <v>75</v>
      </c>
      <c r="G326" s="19">
        <v>2280</v>
      </c>
    </row>
    <row r="327" spans="1:7" x14ac:dyDescent="0.35">
      <c r="A327">
        <v>26</v>
      </c>
      <c r="B327" t="s">
        <v>515</v>
      </c>
      <c r="C327" t="s">
        <v>27</v>
      </c>
      <c r="D327" t="s">
        <v>76</v>
      </c>
      <c r="E327" s="19">
        <v>15.6</v>
      </c>
      <c r="F327" s="5">
        <v>20</v>
      </c>
      <c r="G327" s="19">
        <v>312</v>
      </c>
    </row>
    <row r="328" spans="1:7" x14ac:dyDescent="0.35">
      <c r="A328">
        <v>28</v>
      </c>
      <c r="B328" t="s">
        <v>512</v>
      </c>
      <c r="C328" t="s">
        <v>24</v>
      </c>
      <c r="D328" t="s">
        <v>23</v>
      </c>
      <c r="E328" s="19">
        <v>44</v>
      </c>
      <c r="F328" s="5">
        <v>45</v>
      </c>
      <c r="G328" s="19">
        <v>1900.7999988198201</v>
      </c>
    </row>
    <row r="329" spans="1:7" x14ac:dyDescent="0.35">
      <c r="A329">
        <v>28</v>
      </c>
      <c r="B329" t="s">
        <v>512</v>
      </c>
      <c r="C329" t="s">
        <v>24</v>
      </c>
      <c r="D329" t="s">
        <v>29</v>
      </c>
      <c r="E329" s="19">
        <v>27.2</v>
      </c>
      <c r="F329" s="5">
        <v>60</v>
      </c>
      <c r="G329" s="19">
        <v>1550.39999878406</v>
      </c>
    </row>
    <row r="330" spans="1:7" x14ac:dyDescent="0.35">
      <c r="A330">
        <v>29</v>
      </c>
      <c r="B330" t="s">
        <v>510</v>
      </c>
      <c r="C330" t="s">
        <v>31</v>
      </c>
      <c r="D330" t="s">
        <v>30</v>
      </c>
      <c r="E330" s="19">
        <v>39.4</v>
      </c>
      <c r="F330" s="5">
        <v>75</v>
      </c>
      <c r="G330" s="19">
        <v>2955</v>
      </c>
    </row>
    <row r="331" spans="1:7" x14ac:dyDescent="0.35">
      <c r="A331">
        <v>29</v>
      </c>
      <c r="B331" t="s">
        <v>510</v>
      </c>
      <c r="C331" t="s">
        <v>39</v>
      </c>
      <c r="D331" t="s">
        <v>47</v>
      </c>
      <c r="E331" s="19">
        <v>22.8</v>
      </c>
      <c r="F331" s="5">
        <v>16</v>
      </c>
      <c r="G331" s="19">
        <v>364.8</v>
      </c>
    </row>
    <row r="332" spans="1:7" x14ac:dyDescent="0.35">
      <c r="A332">
        <v>1</v>
      </c>
      <c r="B332" t="s">
        <v>482</v>
      </c>
      <c r="C332" t="s">
        <v>34</v>
      </c>
      <c r="D332" t="s">
        <v>33</v>
      </c>
      <c r="E332" s="19">
        <v>15.2</v>
      </c>
      <c r="F332" s="5">
        <v>55</v>
      </c>
      <c r="G332" s="19">
        <v>733.39999592304196</v>
      </c>
    </row>
    <row r="333" spans="1:7" x14ac:dyDescent="0.35">
      <c r="A333">
        <v>2</v>
      </c>
      <c r="B333" t="s">
        <v>487</v>
      </c>
      <c r="C333" t="s">
        <v>39</v>
      </c>
      <c r="D333" t="s">
        <v>88</v>
      </c>
      <c r="E333" s="19">
        <v>16.8</v>
      </c>
      <c r="F333" s="5">
        <v>63</v>
      </c>
      <c r="G333" s="19">
        <v>1011.3599992990401</v>
      </c>
    </row>
    <row r="334" spans="1:7" x14ac:dyDescent="0.35">
      <c r="A334">
        <v>2</v>
      </c>
      <c r="B334" t="s">
        <v>487</v>
      </c>
      <c r="C334" t="s">
        <v>39</v>
      </c>
      <c r="D334" t="s">
        <v>93</v>
      </c>
      <c r="E334" s="19">
        <v>13.6</v>
      </c>
      <c r="F334" s="5">
        <v>60</v>
      </c>
      <c r="G334" s="19">
        <v>816</v>
      </c>
    </row>
    <row r="335" spans="1:7" x14ac:dyDescent="0.35">
      <c r="A335">
        <v>3</v>
      </c>
      <c r="B335" t="s">
        <v>484</v>
      </c>
      <c r="C335" t="s">
        <v>59</v>
      </c>
      <c r="D335" t="s">
        <v>58</v>
      </c>
      <c r="E335" s="19">
        <v>24</v>
      </c>
      <c r="F335" s="5">
        <v>16</v>
      </c>
      <c r="G335" s="19">
        <v>364.79999971389702</v>
      </c>
    </row>
    <row r="336" spans="1:7" x14ac:dyDescent="0.35">
      <c r="A336">
        <v>4</v>
      </c>
      <c r="B336" t="s">
        <v>494</v>
      </c>
      <c r="C336" t="s">
        <v>36</v>
      </c>
      <c r="D336" t="s">
        <v>35</v>
      </c>
      <c r="E336" s="19">
        <v>24.8</v>
      </c>
      <c r="F336" s="5">
        <v>34</v>
      </c>
      <c r="G336" s="19">
        <v>743.99999852180395</v>
      </c>
    </row>
    <row r="337" spans="1:7" x14ac:dyDescent="0.35">
      <c r="A337">
        <v>4</v>
      </c>
      <c r="B337" t="s">
        <v>494</v>
      </c>
      <c r="C337" t="s">
        <v>59</v>
      </c>
      <c r="D337" t="s">
        <v>94</v>
      </c>
      <c r="E337" s="19">
        <v>8</v>
      </c>
      <c r="F337" s="5">
        <v>30</v>
      </c>
      <c r="G337" s="19">
        <v>240</v>
      </c>
    </row>
    <row r="338" spans="1:7" x14ac:dyDescent="0.35">
      <c r="A338">
        <v>5</v>
      </c>
      <c r="B338" t="s">
        <v>481</v>
      </c>
      <c r="C338" t="s">
        <v>24</v>
      </c>
      <c r="D338" t="s">
        <v>92</v>
      </c>
      <c r="E338" s="19">
        <v>16.8</v>
      </c>
      <c r="F338" s="5">
        <v>42</v>
      </c>
      <c r="G338" s="19">
        <v>685.43999969959202</v>
      </c>
    </row>
    <row r="339" spans="1:7" x14ac:dyDescent="0.35">
      <c r="A339">
        <v>5</v>
      </c>
      <c r="B339" t="s">
        <v>481</v>
      </c>
      <c r="C339" t="s">
        <v>24</v>
      </c>
      <c r="D339" t="s">
        <v>28</v>
      </c>
      <c r="E339" s="19">
        <v>30.4</v>
      </c>
      <c r="F339" s="5">
        <v>15</v>
      </c>
      <c r="G339" s="19">
        <v>456</v>
      </c>
    </row>
    <row r="340" spans="1:7" x14ac:dyDescent="0.35">
      <c r="A340">
        <v>7</v>
      </c>
      <c r="B340" t="s">
        <v>489</v>
      </c>
      <c r="C340" t="s">
        <v>21</v>
      </c>
      <c r="D340" t="s">
        <v>22</v>
      </c>
      <c r="E340" s="19">
        <v>31.2</v>
      </c>
      <c r="F340" s="5">
        <v>105</v>
      </c>
      <c r="G340" s="19">
        <v>2605.1999958157498</v>
      </c>
    </row>
    <row r="341" spans="1:7" x14ac:dyDescent="0.35">
      <c r="A341">
        <v>7</v>
      </c>
      <c r="B341" t="s">
        <v>489</v>
      </c>
      <c r="C341" t="s">
        <v>31</v>
      </c>
      <c r="D341" t="s">
        <v>46</v>
      </c>
      <c r="E341" s="19">
        <v>13.9</v>
      </c>
      <c r="F341" s="5">
        <v>85</v>
      </c>
      <c r="G341" s="19">
        <v>1023.73499511182</v>
      </c>
    </row>
    <row r="342" spans="1:7" x14ac:dyDescent="0.35">
      <c r="A342">
        <v>7</v>
      </c>
      <c r="B342" t="s">
        <v>489</v>
      </c>
      <c r="C342" t="s">
        <v>39</v>
      </c>
      <c r="D342" t="s">
        <v>38</v>
      </c>
      <c r="E342" s="19">
        <v>35.1</v>
      </c>
      <c r="F342" s="5">
        <v>35</v>
      </c>
      <c r="G342" s="19">
        <v>921.375</v>
      </c>
    </row>
    <row r="343" spans="1:7" x14ac:dyDescent="0.35">
      <c r="A343">
        <v>7</v>
      </c>
      <c r="B343" t="s">
        <v>489</v>
      </c>
      <c r="C343" t="s">
        <v>34</v>
      </c>
      <c r="D343" t="s">
        <v>96</v>
      </c>
      <c r="E343" s="19">
        <v>12</v>
      </c>
      <c r="F343" s="5">
        <v>25</v>
      </c>
      <c r="G343" s="19">
        <v>269.99999955296499</v>
      </c>
    </row>
    <row r="344" spans="1:7" x14ac:dyDescent="0.35">
      <c r="A344">
        <v>8</v>
      </c>
      <c r="B344" t="s">
        <v>493</v>
      </c>
      <c r="C344" t="s">
        <v>31</v>
      </c>
      <c r="D344" t="s">
        <v>71</v>
      </c>
      <c r="E344" s="19">
        <v>7.3</v>
      </c>
      <c r="F344" s="5">
        <v>67</v>
      </c>
      <c r="G344" s="19">
        <v>458.43999954313</v>
      </c>
    </row>
    <row r="345" spans="1:7" x14ac:dyDescent="0.35">
      <c r="A345">
        <v>8</v>
      </c>
      <c r="B345" t="s">
        <v>493</v>
      </c>
      <c r="C345" t="s">
        <v>31</v>
      </c>
      <c r="D345" t="s">
        <v>90</v>
      </c>
      <c r="E345" s="19">
        <v>8</v>
      </c>
      <c r="F345" s="5">
        <v>130</v>
      </c>
      <c r="G345" s="19">
        <v>911.99999809265103</v>
      </c>
    </row>
    <row r="346" spans="1:7" x14ac:dyDescent="0.35">
      <c r="A346">
        <v>8</v>
      </c>
      <c r="B346" t="s">
        <v>493</v>
      </c>
      <c r="C346" t="s">
        <v>31</v>
      </c>
      <c r="D346" t="s">
        <v>37</v>
      </c>
      <c r="E346" s="19">
        <v>10</v>
      </c>
      <c r="F346" s="5">
        <v>21</v>
      </c>
      <c r="G346" s="19">
        <v>157.5</v>
      </c>
    </row>
    <row r="347" spans="1:7" x14ac:dyDescent="0.35">
      <c r="A347">
        <v>9</v>
      </c>
      <c r="B347" t="s">
        <v>490</v>
      </c>
      <c r="C347" t="s">
        <v>27</v>
      </c>
      <c r="D347" t="s">
        <v>65</v>
      </c>
      <c r="E347" s="19">
        <v>16.8</v>
      </c>
      <c r="F347" s="5">
        <v>12</v>
      </c>
      <c r="G347" s="19">
        <v>201.6</v>
      </c>
    </row>
    <row r="348" spans="1:7" x14ac:dyDescent="0.35">
      <c r="A348">
        <v>10</v>
      </c>
      <c r="B348" t="s">
        <v>492</v>
      </c>
      <c r="C348" t="s">
        <v>34</v>
      </c>
      <c r="D348" t="s">
        <v>77</v>
      </c>
      <c r="E348" s="19">
        <v>3.6</v>
      </c>
      <c r="F348" s="5">
        <v>20</v>
      </c>
      <c r="G348" s="19">
        <v>64.799999892711597</v>
      </c>
    </row>
    <row r="349" spans="1:7" x14ac:dyDescent="0.35">
      <c r="A349">
        <v>11</v>
      </c>
      <c r="B349" t="s">
        <v>485</v>
      </c>
      <c r="C349" t="s">
        <v>31</v>
      </c>
      <c r="D349" t="s">
        <v>41</v>
      </c>
      <c r="E349" s="19">
        <v>24.9</v>
      </c>
      <c r="F349" s="5">
        <v>61</v>
      </c>
      <c r="G349" s="19">
        <v>1518.9</v>
      </c>
    </row>
    <row r="350" spans="1:7" x14ac:dyDescent="0.35">
      <c r="A350">
        <v>11</v>
      </c>
      <c r="B350" t="s">
        <v>485</v>
      </c>
      <c r="C350" t="s">
        <v>31</v>
      </c>
      <c r="D350" t="s">
        <v>89</v>
      </c>
      <c r="E350" s="19">
        <v>35.1</v>
      </c>
      <c r="F350" s="5">
        <v>50</v>
      </c>
      <c r="G350" s="19">
        <v>1755</v>
      </c>
    </row>
    <row r="351" spans="1:7" x14ac:dyDescent="0.35">
      <c r="A351">
        <v>12</v>
      </c>
      <c r="B351" t="s">
        <v>491</v>
      </c>
      <c r="C351" t="s">
        <v>59</v>
      </c>
      <c r="D351" t="s">
        <v>70</v>
      </c>
      <c r="E351" s="19">
        <v>36.4</v>
      </c>
      <c r="F351" s="5">
        <v>57</v>
      </c>
      <c r="G351" s="19">
        <v>2074.8000000000002</v>
      </c>
    </row>
    <row r="352" spans="1:7" x14ac:dyDescent="0.35">
      <c r="A352">
        <v>12</v>
      </c>
      <c r="B352" t="s">
        <v>491</v>
      </c>
      <c r="C352" t="s">
        <v>21</v>
      </c>
      <c r="D352" t="s">
        <v>20</v>
      </c>
      <c r="E352" s="19">
        <v>99</v>
      </c>
      <c r="F352" s="5">
        <v>24</v>
      </c>
      <c r="G352" s="19">
        <v>2019.59998583793</v>
      </c>
    </row>
    <row r="353" spans="1:7" x14ac:dyDescent="0.35">
      <c r="A353">
        <v>12</v>
      </c>
      <c r="B353" t="s">
        <v>491</v>
      </c>
      <c r="C353" t="s">
        <v>27</v>
      </c>
      <c r="D353" t="s">
        <v>53</v>
      </c>
      <c r="E353" s="19">
        <v>26.6</v>
      </c>
      <c r="F353" s="5">
        <v>71</v>
      </c>
      <c r="G353" s="19">
        <v>1715.69999742358</v>
      </c>
    </row>
    <row r="354" spans="1:7" x14ac:dyDescent="0.35">
      <c r="A354">
        <v>12</v>
      </c>
      <c r="B354" t="s">
        <v>491</v>
      </c>
      <c r="C354" t="s">
        <v>39</v>
      </c>
      <c r="D354" t="s">
        <v>107</v>
      </c>
      <c r="E354" s="19">
        <v>10.4</v>
      </c>
      <c r="F354" s="5">
        <v>55</v>
      </c>
      <c r="G354" s="19">
        <v>514.79999914765301</v>
      </c>
    </row>
    <row r="355" spans="1:7" x14ac:dyDescent="0.35">
      <c r="A355">
        <v>12</v>
      </c>
      <c r="B355" t="s">
        <v>491</v>
      </c>
      <c r="C355" t="s">
        <v>34</v>
      </c>
      <c r="D355" t="s">
        <v>54</v>
      </c>
      <c r="E355" s="19">
        <v>6.2</v>
      </c>
      <c r="F355" s="5">
        <v>28</v>
      </c>
      <c r="G355" s="19">
        <v>152.51999977827001</v>
      </c>
    </row>
    <row r="356" spans="1:7" x14ac:dyDescent="0.35">
      <c r="A356">
        <v>13</v>
      </c>
      <c r="B356" t="s">
        <v>488</v>
      </c>
      <c r="C356" t="s">
        <v>36</v>
      </c>
      <c r="D356" t="s">
        <v>91</v>
      </c>
      <c r="E356" s="19">
        <v>20.7</v>
      </c>
      <c r="F356" s="5">
        <v>28</v>
      </c>
      <c r="G356" s="19">
        <v>434.7</v>
      </c>
    </row>
    <row r="357" spans="1:7" x14ac:dyDescent="0.35">
      <c r="A357">
        <v>14</v>
      </c>
      <c r="B357" t="s">
        <v>483</v>
      </c>
      <c r="C357" t="s">
        <v>24</v>
      </c>
      <c r="D357" t="s">
        <v>57</v>
      </c>
      <c r="E357" s="19">
        <v>10</v>
      </c>
      <c r="F357" s="5">
        <v>3</v>
      </c>
      <c r="G357" s="19">
        <v>26.999999955296499</v>
      </c>
    </row>
    <row r="358" spans="1:7" x14ac:dyDescent="0.35">
      <c r="A358">
        <v>14</v>
      </c>
      <c r="B358" t="s">
        <v>483</v>
      </c>
      <c r="C358" t="s">
        <v>24</v>
      </c>
      <c r="D358" t="s">
        <v>42</v>
      </c>
      <c r="E358" s="19">
        <v>27.8</v>
      </c>
      <c r="F358" s="5">
        <v>50</v>
      </c>
      <c r="G358" s="19">
        <v>1390</v>
      </c>
    </row>
    <row r="359" spans="1:7" x14ac:dyDescent="0.35">
      <c r="A359">
        <v>15</v>
      </c>
      <c r="B359" t="s">
        <v>513</v>
      </c>
      <c r="C359" t="s">
        <v>24</v>
      </c>
      <c r="D359" t="s">
        <v>78</v>
      </c>
      <c r="E359" s="19">
        <v>2</v>
      </c>
      <c r="F359" s="5">
        <v>20</v>
      </c>
      <c r="G359" s="19">
        <v>31.9999998807907</v>
      </c>
    </row>
    <row r="360" spans="1:7" x14ac:dyDescent="0.35">
      <c r="A360">
        <v>15</v>
      </c>
      <c r="B360" t="s">
        <v>513</v>
      </c>
      <c r="C360" t="s">
        <v>24</v>
      </c>
      <c r="D360" t="s">
        <v>40</v>
      </c>
      <c r="E360" s="19">
        <v>17.2</v>
      </c>
      <c r="F360" s="5">
        <v>82</v>
      </c>
      <c r="G360" s="19">
        <v>1410.4</v>
      </c>
    </row>
    <row r="361" spans="1:7" x14ac:dyDescent="0.35">
      <c r="A361">
        <v>16</v>
      </c>
      <c r="B361" t="s">
        <v>507</v>
      </c>
      <c r="C361" t="s">
        <v>34</v>
      </c>
      <c r="D361" t="s">
        <v>69</v>
      </c>
      <c r="E361" s="19">
        <v>11.2</v>
      </c>
      <c r="F361" s="5">
        <v>20</v>
      </c>
      <c r="G361" s="19">
        <v>179.19999933242701</v>
      </c>
    </row>
    <row r="362" spans="1:7" x14ac:dyDescent="0.35">
      <c r="A362">
        <v>16</v>
      </c>
      <c r="B362" t="s">
        <v>507</v>
      </c>
      <c r="C362" t="s">
        <v>34</v>
      </c>
      <c r="D362" t="s">
        <v>49</v>
      </c>
      <c r="E362" s="19">
        <v>14.4</v>
      </c>
      <c r="F362" s="5">
        <v>8</v>
      </c>
      <c r="G362" s="19">
        <v>115.2</v>
      </c>
    </row>
    <row r="363" spans="1:7" x14ac:dyDescent="0.35">
      <c r="A363">
        <v>18</v>
      </c>
      <c r="B363" t="s">
        <v>506</v>
      </c>
      <c r="C363" t="s">
        <v>34</v>
      </c>
      <c r="D363" t="s">
        <v>87</v>
      </c>
      <c r="E363" s="19">
        <v>14.4</v>
      </c>
      <c r="F363" s="5">
        <v>26</v>
      </c>
      <c r="G363" s="19">
        <v>374.4</v>
      </c>
    </row>
    <row r="364" spans="1:7" x14ac:dyDescent="0.35">
      <c r="A364">
        <v>19</v>
      </c>
      <c r="B364" t="s">
        <v>519</v>
      </c>
      <c r="C364" t="s">
        <v>36</v>
      </c>
      <c r="D364" t="s">
        <v>50</v>
      </c>
      <c r="E364" s="19">
        <v>14.7</v>
      </c>
      <c r="F364" s="5">
        <v>70</v>
      </c>
      <c r="G364" s="19">
        <v>845.25</v>
      </c>
    </row>
    <row r="365" spans="1:7" x14ac:dyDescent="0.35">
      <c r="A365">
        <v>19</v>
      </c>
      <c r="B365" t="s">
        <v>519</v>
      </c>
      <c r="C365" t="s">
        <v>36</v>
      </c>
      <c r="D365" t="s">
        <v>44</v>
      </c>
      <c r="E365" s="19">
        <v>7.7</v>
      </c>
      <c r="F365" s="5">
        <v>30</v>
      </c>
      <c r="G365" s="19">
        <v>231</v>
      </c>
    </row>
    <row r="366" spans="1:7" x14ac:dyDescent="0.35">
      <c r="A366">
        <v>20</v>
      </c>
      <c r="B366" t="s">
        <v>509</v>
      </c>
      <c r="C366" t="s">
        <v>39</v>
      </c>
      <c r="D366" t="s">
        <v>52</v>
      </c>
      <c r="E366" s="19">
        <v>15.5</v>
      </c>
      <c r="F366" s="5">
        <v>100</v>
      </c>
      <c r="G366" s="19">
        <v>1472.49999884516</v>
      </c>
    </row>
    <row r="367" spans="1:7" x14ac:dyDescent="0.35">
      <c r="A367">
        <v>20</v>
      </c>
      <c r="B367" t="s">
        <v>509</v>
      </c>
      <c r="C367" t="s">
        <v>34</v>
      </c>
      <c r="D367" t="s">
        <v>105</v>
      </c>
      <c r="E367" s="19">
        <v>36.799999999999997</v>
      </c>
      <c r="F367" s="5">
        <v>20</v>
      </c>
      <c r="G367" s="19">
        <v>736</v>
      </c>
    </row>
    <row r="368" spans="1:7" x14ac:dyDescent="0.35">
      <c r="A368">
        <v>21</v>
      </c>
      <c r="B368" t="s">
        <v>518</v>
      </c>
      <c r="C368" t="s">
        <v>36</v>
      </c>
      <c r="D368" t="s">
        <v>64</v>
      </c>
      <c r="E368" s="19">
        <v>9.6</v>
      </c>
      <c r="F368" s="5">
        <v>35</v>
      </c>
      <c r="G368" s="19">
        <v>307.19999957084599</v>
      </c>
    </row>
    <row r="369" spans="1:7" x14ac:dyDescent="0.35">
      <c r="A369">
        <v>22</v>
      </c>
      <c r="B369" t="s">
        <v>511</v>
      </c>
      <c r="C369" t="s">
        <v>31</v>
      </c>
      <c r="D369" t="s">
        <v>72</v>
      </c>
      <c r="E369" s="19">
        <v>7.6</v>
      </c>
      <c r="F369" s="5">
        <v>30</v>
      </c>
      <c r="G369" s="19">
        <v>171</v>
      </c>
    </row>
    <row r="370" spans="1:7" x14ac:dyDescent="0.35">
      <c r="A370">
        <v>22</v>
      </c>
      <c r="B370" t="s">
        <v>511</v>
      </c>
      <c r="C370" t="s">
        <v>31</v>
      </c>
      <c r="D370" t="s">
        <v>95</v>
      </c>
      <c r="E370" s="19">
        <v>10.199999999999999</v>
      </c>
      <c r="F370" s="5">
        <v>15</v>
      </c>
      <c r="G370" s="19">
        <v>137.69999977201201</v>
      </c>
    </row>
    <row r="371" spans="1:7" x14ac:dyDescent="0.35">
      <c r="A371">
        <v>23</v>
      </c>
      <c r="B371" t="s">
        <v>508</v>
      </c>
      <c r="C371" t="s">
        <v>31</v>
      </c>
      <c r="D371" t="s">
        <v>62</v>
      </c>
      <c r="E371" s="19">
        <v>16</v>
      </c>
      <c r="F371" s="5">
        <v>21</v>
      </c>
      <c r="G371" s="19">
        <v>285.59999799728303</v>
      </c>
    </row>
    <row r="372" spans="1:7" x14ac:dyDescent="0.35">
      <c r="A372">
        <v>23</v>
      </c>
      <c r="B372" t="s">
        <v>508</v>
      </c>
      <c r="C372" t="s">
        <v>31</v>
      </c>
      <c r="D372" t="s">
        <v>99</v>
      </c>
      <c r="E372" s="19">
        <v>13</v>
      </c>
      <c r="F372" s="5">
        <v>40</v>
      </c>
      <c r="G372" s="19">
        <v>520</v>
      </c>
    </row>
    <row r="373" spans="1:7" x14ac:dyDescent="0.35">
      <c r="A373">
        <v>23</v>
      </c>
      <c r="B373" t="s">
        <v>508</v>
      </c>
      <c r="C373" t="s">
        <v>34</v>
      </c>
      <c r="D373" t="s">
        <v>55</v>
      </c>
      <c r="E373" s="19">
        <v>14.4</v>
      </c>
      <c r="F373" s="5">
        <v>18</v>
      </c>
      <c r="G373" s="19">
        <v>220.319998455047</v>
      </c>
    </row>
    <row r="374" spans="1:7" x14ac:dyDescent="0.35">
      <c r="A374">
        <v>24</v>
      </c>
      <c r="B374" t="s">
        <v>514</v>
      </c>
      <c r="C374" t="s">
        <v>21</v>
      </c>
      <c r="D374" t="s">
        <v>25</v>
      </c>
      <c r="E374" s="19">
        <v>26.2</v>
      </c>
      <c r="F374" s="5">
        <v>65</v>
      </c>
      <c r="G374" s="19">
        <v>1703</v>
      </c>
    </row>
    <row r="375" spans="1:7" x14ac:dyDescent="0.35">
      <c r="A375">
        <v>24</v>
      </c>
      <c r="B375" t="s">
        <v>514</v>
      </c>
      <c r="C375" t="s">
        <v>27</v>
      </c>
      <c r="D375" t="s">
        <v>122</v>
      </c>
      <c r="E375" s="19">
        <v>5.6</v>
      </c>
      <c r="F375" s="5">
        <v>35</v>
      </c>
      <c r="G375" s="19">
        <v>187.59999987482999</v>
      </c>
    </row>
    <row r="376" spans="1:7" x14ac:dyDescent="0.35">
      <c r="A376">
        <v>25</v>
      </c>
      <c r="B376" t="s">
        <v>516</v>
      </c>
      <c r="C376" t="s">
        <v>21</v>
      </c>
      <c r="D376" t="s">
        <v>74</v>
      </c>
      <c r="E376" s="19">
        <v>5.9</v>
      </c>
      <c r="F376" s="5">
        <v>141</v>
      </c>
      <c r="G376" s="19">
        <v>824.81999989449901</v>
      </c>
    </row>
    <row r="377" spans="1:7" x14ac:dyDescent="0.35">
      <c r="A377">
        <v>25</v>
      </c>
      <c r="B377" t="s">
        <v>516</v>
      </c>
      <c r="C377" t="s">
        <v>21</v>
      </c>
      <c r="D377" t="s">
        <v>32</v>
      </c>
      <c r="E377" s="19">
        <v>19.2</v>
      </c>
      <c r="F377" s="5">
        <v>180</v>
      </c>
      <c r="G377" s="19">
        <v>2937.5999965667702</v>
      </c>
    </row>
    <row r="378" spans="1:7" x14ac:dyDescent="0.35">
      <c r="A378">
        <v>26</v>
      </c>
      <c r="B378" t="s">
        <v>515</v>
      </c>
      <c r="C378" t="s">
        <v>27</v>
      </c>
      <c r="D378" t="s">
        <v>26</v>
      </c>
      <c r="E378" s="19">
        <v>30.4</v>
      </c>
      <c r="F378" s="5">
        <v>113</v>
      </c>
      <c r="G378" s="19">
        <v>3313.59999818801</v>
      </c>
    </row>
    <row r="379" spans="1:7" x14ac:dyDescent="0.35">
      <c r="A379">
        <v>26</v>
      </c>
      <c r="B379" t="s">
        <v>515</v>
      </c>
      <c r="C379" t="s">
        <v>27</v>
      </c>
      <c r="D379" t="s">
        <v>76</v>
      </c>
      <c r="E379" s="19">
        <v>15.6</v>
      </c>
      <c r="F379" s="5">
        <v>15</v>
      </c>
      <c r="G379" s="19">
        <v>187.199999302625</v>
      </c>
    </row>
    <row r="380" spans="1:7" x14ac:dyDescent="0.35">
      <c r="A380">
        <v>28</v>
      </c>
      <c r="B380" t="s">
        <v>512</v>
      </c>
      <c r="C380" t="s">
        <v>24</v>
      </c>
      <c r="D380" t="s">
        <v>23</v>
      </c>
      <c r="E380" s="19">
        <v>44</v>
      </c>
      <c r="F380" s="5">
        <v>106</v>
      </c>
      <c r="G380" s="19">
        <v>4047.9999908208802</v>
      </c>
    </row>
    <row r="381" spans="1:7" x14ac:dyDescent="0.35">
      <c r="A381">
        <v>29</v>
      </c>
      <c r="B381" t="s">
        <v>510</v>
      </c>
      <c r="C381" t="s">
        <v>31</v>
      </c>
      <c r="D381" t="s">
        <v>30</v>
      </c>
      <c r="E381" s="19">
        <v>39.4</v>
      </c>
      <c r="F381" s="5">
        <v>35</v>
      </c>
      <c r="G381" s="19">
        <v>1379</v>
      </c>
    </row>
    <row r="382" spans="1:7" x14ac:dyDescent="0.35">
      <c r="A382">
        <v>29</v>
      </c>
      <c r="B382" t="s">
        <v>510</v>
      </c>
      <c r="C382" t="s">
        <v>39</v>
      </c>
      <c r="D382" t="s">
        <v>47</v>
      </c>
      <c r="E382" s="19">
        <v>22.8</v>
      </c>
      <c r="F382" s="5">
        <v>115</v>
      </c>
      <c r="G382" s="19">
        <v>2314.1999877691201</v>
      </c>
    </row>
    <row r="383" spans="1:7" x14ac:dyDescent="0.35">
      <c r="A383">
        <v>1</v>
      </c>
      <c r="B383" t="s">
        <v>482</v>
      </c>
      <c r="C383" t="s">
        <v>39</v>
      </c>
      <c r="D383" t="s">
        <v>98</v>
      </c>
      <c r="E383" s="19">
        <v>8</v>
      </c>
      <c r="F383" s="5">
        <v>20</v>
      </c>
      <c r="G383" s="19">
        <v>143.99999976158099</v>
      </c>
    </row>
    <row r="384" spans="1:7" x14ac:dyDescent="0.35">
      <c r="A384">
        <v>1</v>
      </c>
      <c r="B384" t="s">
        <v>482</v>
      </c>
      <c r="C384" t="s">
        <v>34</v>
      </c>
      <c r="D384" t="s">
        <v>43</v>
      </c>
      <c r="E384" s="19">
        <v>14.4</v>
      </c>
      <c r="F384" s="5">
        <v>15</v>
      </c>
      <c r="G384" s="19">
        <v>216</v>
      </c>
    </row>
    <row r="385" spans="1:7" x14ac:dyDescent="0.35">
      <c r="A385">
        <v>1</v>
      </c>
      <c r="B385" t="s">
        <v>482</v>
      </c>
      <c r="C385" t="s">
        <v>34</v>
      </c>
      <c r="D385" t="s">
        <v>33</v>
      </c>
      <c r="E385" s="19">
        <v>15.2</v>
      </c>
      <c r="F385" s="5">
        <v>60</v>
      </c>
      <c r="G385" s="19">
        <v>790.39999592304196</v>
      </c>
    </row>
    <row r="386" spans="1:7" x14ac:dyDescent="0.35">
      <c r="A386">
        <v>2</v>
      </c>
      <c r="B386" t="s">
        <v>487</v>
      </c>
      <c r="C386" t="s">
        <v>39</v>
      </c>
      <c r="D386" t="s">
        <v>109</v>
      </c>
      <c r="E386" s="19">
        <v>17.600000000000001</v>
      </c>
      <c r="F386" s="5">
        <v>16</v>
      </c>
      <c r="G386" s="19">
        <v>225.27999916076601</v>
      </c>
    </row>
    <row r="387" spans="1:7" x14ac:dyDescent="0.35">
      <c r="A387">
        <v>2</v>
      </c>
      <c r="B387" t="s">
        <v>487</v>
      </c>
      <c r="C387" t="s">
        <v>39</v>
      </c>
      <c r="D387" t="s">
        <v>93</v>
      </c>
      <c r="E387" s="19">
        <v>13.6</v>
      </c>
      <c r="F387" s="5">
        <v>60</v>
      </c>
      <c r="G387" s="19">
        <v>693.59999513626099</v>
      </c>
    </row>
    <row r="388" spans="1:7" x14ac:dyDescent="0.35">
      <c r="A388">
        <v>3</v>
      </c>
      <c r="B388" t="s">
        <v>484</v>
      </c>
      <c r="C388" t="s">
        <v>59</v>
      </c>
      <c r="D388" t="s">
        <v>58</v>
      </c>
      <c r="E388" s="19">
        <v>24</v>
      </c>
      <c r="F388" s="5">
        <v>30</v>
      </c>
      <c r="G388" s="19">
        <v>720</v>
      </c>
    </row>
    <row r="389" spans="1:7" x14ac:dyDescent="0.35">
      <c r="A389">
        <v>4</v>
      </c>
      <c r="B389" t="s">
        <v>494</v>
      </c>
      <c r="C389" t="s">
        <v>36</v>
      </c>
      <c r="D389" t="s">
        <v>35</v>
      </c>
      <c r="E389" s="19">
        <v>24.8</v>
      </c>
      <c r="F389" s="5">
        <v>20</v>
      </c>
      <c r="G389" s="19">
        <v>471.19999963045098</v>
      </c>
    </row>
    <row r="390" spans="1:7" x14ac:dyDescent="0.35">
      <c r="A390">
        <v>4</v>
      </c>
      <c r="B390" t="s">
        <v>494</v>
      </c>
      <c r="C390" t="s">
        <v>59</v>
      </c>
      <c r="D390" t="s">
        <v>94</v>
      </c>
      <c r="E390" s="19">
        <v>8</v>
      </c>
      <c r="F390" s="5">
        <v>16</v>
      </c>
      <c r="G390" s="19">
        <v>128</v>
      </c>
    </row>
    <row r="391" spans="1:7" x14ac:dyDescent="0.35">
      <c r="A391">
        <v>5</v>
      </c>
      <c r="B391" t="s">
        <v>481</v>
      </c>
      <c r="C391" t="s">
        <v>24</v>
      </c>
      <c r="D391" t="s">
        <v>92</v>
      </c>
      <c r="E391" s="19">
        <v>16.8</v>
      </c>
      <c r="F391" s="5">
        <v>30</v>
      </c>
      <c r="G391" s="19">
        <v>441</v>
      </c>
    </row>
    <row r="392" spans="1:7" x14ac:dyDescent="0.35">
      <c r="A392">
        <v>6</v>
      </c>
      <c r="B392" t="s">
        <v>486</v>
      </c>
      <c r="C392" t="s">
        <v>36</v>
      </c>
      <c r="D392" t="s">
        <v>56</v>
      </c>
      <c r="E392" s="19">
        <v>4.8</v>
      </c>
      <c r="F392" s="5">
        <v>1</v>
      </c>
      <c r="G392" s="19">
        <v>4.8</v>
      </c>
    </row>
    <row r="393" spans="1:7" x14ac:dyDescent="0.35">
      <c r="A393">
        <v>6</v>
      </c>
      <c r="B393" t="s">
        <v>486</v>
      </c>
      <c r="C393" t="s">
        <v>59</v>
      </c>
      <c r="D393" t="s">
        <v>63</v>
      </c>
      <c r="E393" s="19">
        <v>18.600000000000001</v>
      </c>
      <c r="F393" s="5">
        <v>12</v>
      </c>
      <c r="G393" s="19">
        <v>223.2</v>
      </c>
    </row>
    <row r="394" spans="1:7" x14ac:dyDescent="0.35">
      <c r="A394">
        <v>7</v>
      </c>
      <c r="B394" t="s">
        <v>489</v>
      </c>
      <c r="C394" t="s">
        <v>36</v>
      </c>
      <c r="D394" t="s">
        <v>97</v>
      </c>
      <c r="E394" s="19">
        <v>50</v>
      </c>
      <c r="F394" s="5">
        <v>30</v>
      </c>
      <c r="G394" s="19">
        <v>1500</v>
      </c>
    </row>
    <row r="395" spans="1:7" x14ac:dyDescent="0.35">
      <c r="A395">
        <v>7</v>
      </c>
      <c r="B395" t="s">
        <v>489</v>
      </c>
      <c r="C395" t="s">
        <v>31</v>
      </c>
      <c r="D395" t="s">
        <v>46</v>
      </c>
      <c r="E395" s="19">
        <v>13.9</v>
      </c>
      <c r="F395" s="5">
        <v>53</v>
      </c>
      <c r="G395" s="19">
        <v>663.72499710023396</v>
      </c>
    </row>
    <row r="396" spans="1:7" x14ac:dyDescent="0.35">
      <c r="A396">
        <v>7</v>
      </c>
      <c r="B396" t="s">
        <v>489</v>
      </c>
      <c r="C396" t="s">
        <v>34</v>
      </c>
      <c r="D396" t="s">
        <v>96</v>
      </c>
      <c r="E396" s="19">
        <v>12</v>
      </c>
      <c r="F396" s="5">
        <v>72</v>
      </c>
      <c r="G396" s="19">
        <v>791.99999892711605</v>
      </c>
    </row>
    <row r="397" spans="1:7" x14ac:dyDescent="0.35">
      <c r="A397">
        <v>8</v>
      </c>
      <c r="B397" t="s">
        <v>493</v>
      </c>
      <c r="C397" t="s">
        <v>31</v>
      </c>
      <c r="D397" t="s">
        <v>71</v>
      </c>
      <c r="E397" s="19">
        <v>7.3</v>
      </c>
      <c r="F397" s="5">
        <v>26</v>
      </c>
      <c r="G397" s="19">
        <v>189.8</v>
      </c>
    </row>
    <row r="398" spans="1:7" x14ac:dyDescent="0.35">
      <c r="A398">
        <v>8</v>
      </c>
      <c r="B398" t="s">
        <v>493</v>
      </c>
      <c r="C398" t="s">
        <v>31</v>
      </c>
      <c r="D398" t="s">
        <v>90</v>
      </c>
      <c r="E398" s="19">
        <v>8</v>
      </c>
      <c r="F398" s="5">
        <v>35</v>
      </c>
      <c r="G398" s="19">
        <v>238</v>
      </c>
    </row>
    <row r="399" spans="1:7" x14ac:dyDescent="0.35">
      <c r="A399">
        <v>9</v>
      </c>
      <c r="B399" t="s">
        <v>490</v>
      </c>
      <c r="C399" t="s">
        <v>27</v>
      </c>
      <c r="D399" t="s">
        <v>75</v>
      </c>
      <c r="E399" s="19">
        <v>7.2</v>
      </c>
      <c r="F399" s="5">
        <v>36</v>
      </c>
      <c r="G399" s="19">
        <v>259.2</v>
      </c>
    </row>
    <row r="400" spans="1:7" x14ac:dyDescent="0.35">
      <c r="A400">
        <v>10</v>
      </c>
      <c r="B400" t="s">
        <v>492</v>
      </c>
      <c r="C400" t="s">
        <v>34</v>
      </c>
      <c r="D400" t="s">
        <v>77</v>
      </c>
      <c r="E400" s="19">
        <v>3.6</v>
      </c>
      <c r="F400" s="5">
        <v>133</v>
      </c>
      <c r="G400" s="19">
        <v>464.39999978542301</v>
      </c>
    </row>
    <row r="401" spans="1:7" x14ac:dyDescent="0.35">
      <c r="A401">
        <v>11</v>
      </c>
      <c r="B401" t="s">
        <v>485</v>
      </c>
      <c r="C401" t="s">
        <v>31</v>
      </c>
      <c r="D401" t="s">
        <v>80</v>
      </c>
      <c r="E401" s="19">
        <v>11.2</v>
      </c>
      <c r="F401" s="5">
        <v>12</v>
      </c>
      <c r="G401" s="19">
        <v>134.4</v>
      </c>
    </row>
    <row r="402" spans="1:7" x14ac:dyDescent="0.35">
      <c r="A402">
        <v>11</v>
      </c>
      <c r="B402" t="s">
        <v>485</v>
      </c>
      <c r="C402" t="s">
        <v>31</v>
      </c>
      <c r="D402" t="s">
        <v>41</v>
      </c>
      <c r="E402" s="19">
        <v>24.9</v>
      </c>
      <c r="F402" s="5">
        <v>30</v>
      </c>
      <c r="G402" s="19">
        <v>747</v>
      </c>
    </row>
    <row r="403" spans="1:7" x14ac:dyDescent="0.35">
      <c r="A403">
        <v>12</v>
      </c>
      <c r="B403" t="s">
        <v>491</v>
      </c>
      <c r="C403" t="s">
        <v>59</v>
      </c>
      <c r="D403" t="s">
        <v>70</v>
      </c>
      <c r="E403" s="19">
        <v>36.4</v>
      </c>
      <c r="F403" s="5">
        <v>18</v>
      </c>
      <c r="G403" s="19">
        <v>655.20000000000005</v>
      </c>
    </row>
    <row r="404" spans="1:7" x14ac:dyDescent="0.35">
      <c r="A404">
        <v>12</v>
      </c>
      <c r="B404" t="s">
        <v>491</v>
      </c>
      <c r="C404" t="s">
        <v>21</v>
      </c>
      <c r="D404" t="s">
        <v>20</v>
      </c>
      <c r="E404" s="19">
        <v>99</v>
      </c>
      <c r="F404" s="5">
        <v>18</v>
      </c>
      <c r="G404" s="19">
        <v>1603.7999973446099</v>
      </c>
    </row>
    <row r="405" spans="1:7" x14ac:dyDescent="0.35">
      <c r="A405">
        <v>12</v>
      </c>
      <c r="B405" t="s">
        <v>491</v>
      </c>
      <c r="C405" t="s">
        <v>27</v>
      </c>
      <c r="D405" t="s">
        <v>53</v>
      </c>
      <c r="E405" s="19">
        <v>26.6</v>
      </c>
      <c r="F405" s="5">
        <v>38</v>
      </c>
      <c r="G405" s="19">
        <v>1010.8</v>
      </c>
    </row>
    <row r="406" spans="1:7" x14ac:dyDescent="0.35">
      <c r="A406">
        <v>12</v>
      </c>
      <c r="B406" t="s">
        <v>491</v>
      </c>
      <c r="C406" t="s">
        <v>39</v>
      </c>
      <c r="D406" t="s">
        <v>107</v>
      </c>
      <c r="E406" s="19">
        <v>10.4</v>
      </c>
      <c r="F406" s="5">
        <v>30</v>
      </c>
      <c r="G406" s="19">
        <v>296.39999976754098</v>
      </c>
    </row>
    <row r="407" spans="1:7" x14ac:dyDescent="0.35">
      <c r="A407">
        <v>12</v>
      </c>
      <c r="B407" t="s">
        <v>491</v>
      </c>
      <c r="C407" t="s">
        <v>34</v>
      </c>
      <c r="D407" t="s">
        <v>54</v>
      </c>
      <c r="E407" s="19">
        <v>6.2</v>
      </c>
      <c r="F407" s="5">
        <v>10</v>
      </c>
      <c r="G407" s="19">
        <v>62</v>
      </c>
    </row>
    <row r="408" spans="1:7" x14ac:dyDescent="0.35">
      <c r="A408">
        <v>13</v>
      </c>
      <c r="B408" t="s">
        <v>488</v>
      </c>
      <c r="C408" t="s">
        <v>36</v>
      </c>
      <c r="D408" t="s">
        <v>91</v>
      </c>
      <c r="E408" s="19">
        <v>20.7</v>
      </c>
      <c r="F408" s="5">
        <v>8</v>
      </c>
      <c r="G408" s="19">
        <v>165.6</v>
      </c>
    </row>
    <row r="409" spans="1:7" x14ac:dyDescent="0.35">
      <c r="A409">
        <v>14</v>
      </c>
      <c r="B409" t="s">
        <v>483</v>
      </c>
      <c r="C409" t="s">
        <v>24</v>
      </c>
      <c r="D409" t="s">
        <v>57</v>
      </c>
      <c r="E409" s="19">
        <v>10</v>
      </c>
      <c r="F409" s="5">
        <v>35</v>
      </c>
      <c r="G409" s="19">
        <v>297.49999791383698</v>
      </c>
    </row>
    <row r="410" spans="1:7" x14ac:dyDescent="0.35">
      <c r="A410">
        <v>15</v>
      </c>
      <c r="B410" t="s">
        <v>513</v>
      </c>
      <c r="C410" t="s">
        <v>24</v>
      </c>
      <c r="D410" t="s">
        <v>78</v>
      </c>
      <c r="E410" s="19">
        <v>2</v>
      </c>
      <c r="F410" s="5">
        <v>12</v>
      </c>
      <c r="G410" s="19">
        <v>24</v>
      </c>
    </row>
    <row r="411" spans="1:7" x14ac:dyDescent="0.35">
      <c r="A411">
        <v>15</v>
      </c>
      <c r="B411" t="s">
        <v>513</v>
      </c>
      <c r="C411" t="s">
        <v>24</v>
      </c>
      <c r="D411" t="s">
        <v>40</v>
      </c>
      <c r="E411" s="19">
        <v>17.2</v>
      </c>
      <c r="F411" s="5">
        <v>12</v>
      </c>
      <c r="G411" s="19">
        <v>206.4</v>
      </c>
    </row>
    <row r="412" spans="1:7" x14ac:dyDescent="0.35">
      <c r="A412">
        <v>16</v>
      </c>
      <c r="B412" t="s">
        <v>507</v>
      </c>
      <c r="C412" t="s">
        <v>34</v>
      </c>
      <c r="D412" t="s">
        <v>69</v>
      </c>
      <c r="E412" s="19">
        <v>11.2</v>
      </c>
      <c r="F412" s="5">
        <v>35</v>
      </c>
      <c r="G412" s="19">
        <v>372.39999970793701</v>
      </c>
    </row>
    <row r="413" spans="1:7" x14ac:dyDescent="0.35">
      <c r="A413">
        <v>17</v>
      </c>
      <c r="B413" t="s">
        <v>520</v>
      </c>
      <c r="C413" t="s">
        <v>36</v>
      </c>
      <c r="D413" t="s">
        <v>73</v>
      </c>
      <c r="E413" s="19">
        <v>12</v>
      </c>
      <c r="F413" s="5">
        <v>20</v>
      </c>
      <c r="G413" s="19">
        <v>191.99999928474401</v>
      </c>
    </row>
    <row r="414" spans="1:7" x14ac:dyDescent="0.35">
      <c r="A414">
        <v>18</v>
      </c>
      <c r="B414" t="s">
        <v>506</v>
      </c>
      <c r="C414" t="s">
        <v>34</v>
      </c>
      <c r="D414" t="s">
        <v>85</v>
      </c>
      <c r="E414" s="19">
        <v>210.8</v>
      </c>
      <c r="F414" s="5">
        <v>30</v>
      </c>
      <c r="G414" s="19">
        <v>6324</v>
      </c>
    </row>
    <row r="415" spans="1:7" x14ac:dyDescent="0.35">
      <c r="A415">
        <v>18</v>
      </c>
      <c r="B415" t="s">
        <v>506</v>
      </c>
      <c r="C415" t="s">
        <v>34</v>
      </c>
      <c r="D415" t="s">
        <v>87</v>
      </c>
      <c r="E415" s="19">
        <v>14.4</v>
      </c>
      <c r="F415" s="5">
        <v>20</v>
      </c>
      <c r="G415" s="19">
        <v>216</v>
      </c>
    </row>
    <row r="416" spans="1:7" x14ac:dyDescent="0.35">
      <c r="A416">
        <v>19</v>
      </c>
      <c r="B416" t="s">
        <v>519</v>
      </c>
      <c r="C416" t="s">
        <v>36</v>
      </c>
      <c r="D416" t="s">
        <v>50</v>
      </c>
      <c r="E416" s="19">
        <v>14.7</v>
      </c>
      <c r="F416" s="5">
        <v>61</v>
      </c>
      <c r="G416" s="19">
        <v>896.7</v>
      </c>
    </row>
    <row r="417" spans="1:7" x14ac:dyDescent="0.35">
      <c r="A417">
        <v>20</v>
      </c>
      <c r="B417" t="s">
        <v>509</v>
      </c>
      <c r="C417" t="s">
        <v>27</v>
      </c>
      <c r="D417" t="s">
        <v>68</v>
      </c>
      <c r="E417" s="19">
        <v>11.2</v>
      </c>
      <c r="F417" s="5">
        <v>50</v>
      </c>
      <c r="G417" s="19">
        <v>560</v>
      </c>
    </row>
    <row r="418" spans="1:7" x14ac:dyDescent="0.35">
      <c r="A418">
        <v>20</v>
      </c>
      <c r="B418" t="s">
        <v>509</v>
      </c>
      <c r="C418" t="s">
        <v>39</v>
      </c>
      <c r="D418" t="s">
        <v>52</v>
      </c>
      <c r="E418" s="19">
        <v>15.5</v>
      </c>
      <c r="F418" s="5">
        <v>2</v>
      </c>
      <c r="G418" s="19">
        <v>26.349999815225601</v>
      </c>
    </row>
    <row r="419" spans="1:7" x14ac:dyDescent="0.35">
      <c r="A419">
        <v>20</v>
      </c>
      <c r="B419" t="s">
        <v>509</v>
      </c>
      <c r="C419" t="s">
        <v>34</v>
      </c>
      <c r="D419" t="s">
        <v>105</v>
      </c>
      <c r="E419" s="19">
        <v>36.799999999999997</v>
      </c>
      <c r="F419" s="5">
        <v>18</v>
      </c>
      <c r="G419" s="19">
        <v>662.4</v>
      </c>
    </row>
    <row r="420" spans="1:7" x14ac:dyDescent="0.35">
      <c r="A420">
        <v>21</v>
      </c>
      <c r="B420" t="s">
        <v>518</v>
      </c>
      <c r="C420" t="s">
        <v>36</v>
      </c>
      <c r="D420" t="s">
        <v>60</v>
      </c>
      <c r="E420" s="19">
        <v>7.6</v>
      </c>
      <c r="F420" s="5">
        <v>30</v>
      </c>
      <c r="G420" s="19">
        <v>205.19999966025301</v>
      </c>
    </row>
    <row r="421" spans="1:7" x14ac:dyDescent="0.35">
      <c r="A421">
        <v>21</v>
      </c>
      <c r="B421" t="s">
        <v>518</v>
      </c>
      <c r="C421" t="s">
        <v>36</v>
      </c>
      <c r="D421" t="s">
        <v>64</v>
      </c>
      <c r="E421" s="19">
        <v>9.6</v>
      </c>
      <c r="F421" s="5">
        <v>5</v>
      </c>
      <c r="G421" s="19">
        <v>48</v>
      </c>
    </row>
    <row r="422" spans="1:7" x14ac:dyDescent="0.35">
      <c r="A422">
        <v>22</v>
      </c>
      <c r="B422" t="s">
        <v>511</v>
      </c>
      <c r="C422" t="s">
        <v>31</v>
      </c>
      <c r="D422" t="s">
        <v>72</v>
      </c>
      <c r="E422" s="19">
        <v>7.6</v>
      </c>
      <c r="F422" s="5">
        <v>30</v>
      </c>
      <c r="G422" s="19">
        <v>228</v>
      </c>
    </row>
    <row r="423" spans="1:7" x14ac:dyDescent="0.35">
      <c r="A423">
        <v>23</v>
      </c>
      <c r="B423" t="s">
        <v>508</v>
      </c>
      <c r="C423" t="s">
        <v>31</v>
      </c>
      <c r="D423" t="s">
        <v>62</v>
      </c>
      <c r="E423" s="19">
        <v>16</v>
      </c>
      <c r="F423" s="5">
        <v>24</v>
      </c>
      <c r="G423" s="19">
        <v>384</v>
      </c>
    </row>
    <row r="424" spans="1:7" x14ac:dyDescent="0.35">
      <c r="A424">
        <v>23</v>
      </c>
      <c r="B424" t="s">
        <v>508</v>
      </c>
      <c r="C424" t="s">
        <v>31</v>
      </c>
      <c r="D424" t="s">
        <v>99</v>
      </c>
      <c r="E424" s="19">
        <v>13</v>
      </c>
      <c r="F424" s="5">
        <v>25</v>
      </c>
      <c r="G424" s="19">
        <v>325</v>
      </c>
    </row>
    <row r="425" spans="1:7" x14ac:dyDescent="0.35">
      <c r="A425">
        <v>23</v>
      </c>
      <c r="B425" t="s">
        <v>508</v>
      </c>
      <c r="C425" t="s">
        <v>34</v>
      </c>
      <c r="D425" t="s">
        <v>55</v>
      </c>
      <c r="E425" s="19">
        <v>14.4</v>
      </c>
      <c r="F425" s="5">
        <v>42</v>
      </c>
      <c r="G425" s="19">
        <v>514.07999639511104</v>
      </c>
    </row>
    <row r="426" spans="1:7" x14ac:dyDescent="0.35">
      <c r="A426">
        <v>24</v>
      </c>
      <c r="B426" t="s">
        <v>514</v>
      </c>
      <c r="C426" t="s">
        <v>59</v>
      </c>
      <c r="D426" t="s">
        <v>66</v>
      </c>
      <c r="E426" s="19">
        <v>42.4</v>
      </c>
      <c r="F426" s="5">
        <v>46</v>
      </c>
      <c r="G426" s="19">
        <v>1950.4</v>
      </c>
    </row>
    <row r="427" spans="1:7" x14ac:dyDescent="0.35">
      <c r="A427">
        <v>24</v>
      </c>
      <c r="B427" t="s">
        <v>514</v>
      </c>
      <c r="C427" t="s">
        <v>21</v>
      </c>
      <c r="D427" t="s">
        <v>25</v>
      </c>
      <c r="E427" s="19">
        <v>26.2</v>
      </c>
      <c r="F427" s="5">
        <v>28</v>
      </c>
      <c r="G427" s="19">
        <v>733.6</v>
      </c>
    </row>
    <row r="428" spans="1:7" x14ac:dyDescent="0.35">
      <c r="A428">
        <v>25</v>
      </c>
      <c r="B428" t="s">
        <v>516</v>
      </c>
      <c r="C428" t="s">
        <v>21</v>
      </c>
      <c r="D428" t="s">
        <v>74</v>
      </c>
      <c r="E428" s="19">
        <v>5.9</v>
      </c>
      <c r="F428" s="5">
        <v>24</v>
      </c>
      <c r="G428" s="19">
        <v>106.19999999999899</v>
      </c>
    </row>
    <row r="429" spans="1:7" x14ac:dyDescent="0.35">
      <c r="A429">
        <v>25</v>
      </c>
      <c r="B429" t="s">
        <v>516</v>
      </c>
      <c r="C429" t="s">
        <v>21</v>
      </c>
      <c r="D429" t="s">
        <v>32</v>
      </c>
      <c r="E429" s="19">
        <v>19.2</v>
      </c>
      <c r="F429" s="5">
        <v>32</v>
      </c>
      <c r="G429" s="19">
        <v>554.87999911308202</v>
      </c>
    </row>
    <row r="430" spans="1:7" x14ac:dyDescent="0.35">
      <c r="A430">
        <v>26</v>
      </c>
      <c r="B430" t="s">
        <v>515</v>
      </c>
      <c r="C430" t="s">
        <v>27</v>
      </c>
      <c r="D430" t="s">
        <v>26</v>
      </c>
      <c r="E430" s="19">
        <v>30.4</v>
      </c>
      <c r="F430" s="5">
        <v>50</v>
      </c>
      <c r="G430" s="19">
        <v>1337.59999728202</v>
      </c>
    </row>
    <row r="431" spans="1:7" x14ac:dyDescent="0.35">
      <c r="A431">
        <v>28</v>
      </c>
      <c r="B431" t="s">
        <v>512</v>
      </c>
      <c r="C431" t="s">
        <v>24</v>
      </c>
      <c r="D431" t="s">
        <v>23</v>
      </c>
      <c r="E431" s="19">
        <v>44</v>
      </c>
      <c r="F431" s="5">
        <v>102</v>
      </c>
      <c r="G431" s="19">
        <v>4488</v>
      </c>
    </row>
    <row r="432" spans="1:7" x14ac:dyDescent="0.35">
      <c r="A432">
        <v>28</v>
      </c>
      <c r="B432" t="s">
        <v>512</v>
      </c>
      <c r="C432" t="s">
        <v>24</v>
      </c>
      <c r="D432" t="s">
        <v>29</v>
      </c>
      <c r="E432" s="19">
        <v>27.2</v>
      </c>
      <c r="F432" s="5">
        <v>60</v>
      </c>
      <c r="G432" s="19">
        <v>1632</v>
      </c>
    </row>
    <row r="433" spans="1:7" x14ac:dyDescent="0.35">
      <c r="A433">
        <v>1</v>
      </c>
      <c r="B433" t="s">
        <v>482</v>
      </c>
      <c r="C433" t="s">
        <v>34</v>
      </c>
      <c r="D433" t="s">
        <v>43</v>
      </c>
      <c r="E433" s="19">
        <v>18</v>
      </c>
      <c r="F433" s="5">
        <v>40</v>
      </c>
      <c r="G433" s="19">
        <v>575.99999785423199</v>
      </c>
    </row>
    <row r="434" spans="1:7" x14ac:dyDescent="0.35">
      <c r="A434">
        <v>1</v>
      </c>
      <c r="B434" t="s">
        <v>482</v>
      </c>
      <c r="C434" t="s">
        <v>34</v>
      </c>
      <c r="D434" t="s">
        <v>33</v>
      </c>
      <c r="E434" s="19">
        <v>19</v>
      </c>
      <c r="F434" s="5">
        <v>12</v>
      </c>
      <c r="G434" s="19">
        <v>228</v>
      </c>
    </row>
    <row r="435" spans="1:7" x14ac:dyDescent="0.35">
      <c r="A435">
        <v>2</v>
      </c>
      <c r="B435" t="s">
        <v>487</v>
      </c>
      <c r="C435" t="s">
        <v>39</v>
      </c>
      <c r="D435" t="s">
        <v>109</v>
      </c>
      <c r="E435" s="19">
        <v>22</v>
      </c>
      <c r="F435" s="5">
        <v>50</v>
      </c>
      <c r="G435" s="19">
        <v>934.99999344348896</v>
      </c>
    </row>
    <row r="436" spans="1:7" x14ac:dyDescent="0.35">
      <c r="A436">
        <v>2</v>
      </c>
      <c r="B436" t="s">
        <v>487</v>
      </c>
      <c r="C436" t="s">
        <v>39</v>
      </c>
      <c r="D436" t="s">
        <v>88</v>
      </c>
      <c r="E436" s="19">
        <v>19.633333329999999</v>
      </c>
      <c r="F436" s="5">
        <v>74</v>
      </c>
      <c r="G436" s="19">
        <v>1468.7499996244901</v>
      </c>
    </row>
    <row r="437" spans="1:7" x14ac:dyDescent="0.35">
      <c r="A437">
        <v>2</v>
      </c>
      <c r="B437" t="s">
        <v>487</v>
      </c>
      <c r="C437" t="s">
        <v>39</v>
      </c>
      <c r="D437" t="s">
        <v>93</v>
      </c>
      <c r="E437" s="19">
        <v>13.6</v>
      </c>
      <c r="F437" s="5">
        <v>10</v>
      </c>
      <c r="G437" s="19">
        <v>122.39999979734399</v>
      </c>
    </row>
    <row r="438" spans="1:7" x14ac:dyDescent="0.35">
      <c r="A438">
        <v>3</v>
      </c>
      <c r="B438" t="s">
        <v>484</v>
      </c>
      <c r="C438" t="s">
        <v>59</v>
      </c>
      <c r="D438" t="s">
        <v>58</v>
      </c>
      <c r="E438" s="19">
        <v>30</v>
      </c>
      <c r="F438" s="5">
        <v>50</v>
      </c>
      <c r="G438" s="19">
        <v>1274.9999910593001</v>
      </c>
    </row>
    <row r="439" spans="1:7" x14ac:dyDescent="0.35">
      <c r="A439">
        <v>3</v>
      </c>
      <c r="B439" t="s">
        <v>484</v>
      </c>
      <c r="C439" t="s">
        <v>39</v>
      </c>
      <c r="D439" t="s">
        <v>106</v>
      </c>
      <c r="E439" s="19">
        <v>40</v>
      </c>
      <c r="F439" s="5">
        <v>34</v>
      </c>
      <c r="G439" s="19">
        <v>1299.9999976158099</v>
      </c>
    </row>
    <row r="440" spans="1:7" x14ac:dyDescent="0.35">
      <c r="A440">
        <v>4</v>
      </c>
      <c r="B440" t="s">
        <v>494</v>
      </c>
      <c r="C440" t="s">
        <v>36</v>
      </c>
      <c r="D440" t="s">
        <v>35</v>
      </c>
      <c r="E440" s="19">
        <v>31</v>
      </c>
      <c r="F440" s="5">
        <v>16</v>
      </c>
      <c r="G440" s="19">
        <v>471.19999963045098</v>
      </c>
    </row>
    <row r="441" spans="1:7" x14ac:dyDescent="0.35">
      <c r="A441">
        <v>4</v>
      </c>
      <c r="B441" t="s">
        <v>494</v>
      </c>
      <c r="C441" t="s">
        <v>21</v>
      </c>
      <c r="D441" t="s">
        <v>108</v>
      </c>
      <c r="E441" s="19">
        <v>97</v>
      </c>
      <c r="F441" s="5">
        <v>16</v>
      </c>
      <c r="G441" s="19">
        <v>1319.19999074935</v>
      </c>
    </row>
    <row r="442" spans="1:7" x14ac:dyDescent="0.35">
      <c r="A442">
        <v>6</v>
      </c>
      <c r="B442" t="s">
        <v>486</v>
      </c>
      <c r="C442" t="s">
        <v>36</v>
      </c>
      <c r="D442" t="s">
        <v>56</v>
      </c>
      <c r="E442" s="19">
        <v>6</v>
      </c>
      <c r="F442" s="5">
        <v>10</v>
      </c>
      <c r="G442" s="19">
        <v>60</v>
      </c>
    </row>
    <row r="443" spans="1:7" x14ac:dyDescent="0.35">
      <c r="A443">
        <v>6</v>
      </c>
      <c r="B443" t="s">
        <v>486</v>
      </c>
      <c r="C443" t="s">
        <v>59</v>
      </c>
      <c r="D443" t="s">
        <v>63</v>
      </c>
      <c r="E443" s="19">
        <v>23.25</v>
      </c>
      <c r="F443" s="5">
        <v>70</v>
      </c>
      <c r="G443" s="19">
        <v>1627.5</v>
      </c>
    </row>
    <row r="444" spans="1:7" x14ac:dyDescent="0.35">
      <c r="A444">
        <v>6</v>
      </c>
      <c r="B444" t="s">
        <v>486</v>
      </c>
      <c r="C444" t="s">
        <v>39</v>
      </c>
      <c r="D444" t="s">
        <v>67</v>
      </c>
      <c r="E444" s="19">
        <v>15.5</v>
      </c>
      <c r="F444" s="5">
        <v>12</v>
      </c>
      <c r="G444" s="19">
        <v>176.699999861419</v>
      </c>
    </row>
    <row r="445" spans="1:7" x14ac:dyDescent="0.35">
      <c r="A445">
        <v>7</v>
      </c>
      <c r="B445" t="s">
        <v>489</v>
      </c>
      <c r="C445" t="s">
        <v>36</v>
      </c>
      <c r="D445" t="s">
        <v>97</v>
      </c>
      <c r="E445" s="19">
        <v>62.5</v>
      </c>
      <c r="F445" s="5">
        <v>25</v>
      </c>
      <c r="G445" s="19">
        <v>1406.2499976716899</v>
      </c>
    </row>
    <row r="446" spans="1:7" x14ac:dyDescent="0.35">
      <c r="A446">
        <v>7</v>
      </c>
      <c r="B446" t="s">
        <v>489</v>
      </c>
      <c r="C446" t="s">
        <v>31</v>
      </c>
      <c r="D446" t="s">
        <v>46</v>
      </c>
      <c r="E446" s="19">
        <v>17.45</v>
      </c>
      <c r="F446" s="5">
        <v>50</v>
      </c>
      <c r="G446" s="19">
        <v>872.5</v>
      </c>
    </row>
    <row r="447" spans="1:7" x14ac:dyDescent="0.35">
      <c r="A447">
        <v>7</v>
      </c>
      <c r="B447" t="s">
        <v>489</v>
      </c>
      <c r="C447" t="s">
        <v>34</v>
      </c>
      <c r="D447" t="s">
        <v>96</v>
      </c>
      <c r="E447" s="19">
        <v>15</v>
      </c>
      <c r="F447" s="5">
        <v>20</v>
      </c>
      <c r="G447" s="19">
        <v>278.99999968707499</v>
      </c>
    </row>
    <row r="448" spans="1:7" x14ac:dyDescent="0.35">
      <c r="A448">
        <v>8</v>
      </c>
      <c r="B448" t="s">
        <v>493</v>
      </c>
      <c r="C448" t="s">
        <v>31</v>
      </c>
      <c r="D448" t="s">
        <v>86</v>
      </c>
      <c r="E448" s="19">
        <v>81</v>
      </c>
      <c r="F448" s="5">
        <v>39</v>
      </c>
      <c r="G448" s="19">
        <v>3159</v>
      </c>
    </row>
    <row r="449" spans="1:7" x14ac:dyDescent="0.35">
      <c r="A449">
        <v>8</v>
      </c>
      <c r="B449" t="s">
        <v>493</v>
      </c>
      <c r="C449" t="s">
        <v>31</v>
      </c>
      <c r="D449" t="s">
        <v>90</v>
      </c>
      <c r="E449" s="19">
        <v>10</v>
      </c>
      <c r="F449" s="5">
        <v>52</v>
      </c>
      <c r="G449" s="19">
        <v>439.99999880790699</v>
      </c>
    </row>
    <row r="450" spans="1:7" x14ac:dyDescent="0.35">
      <c r="A450">
        <v>8</v>
      </c>
      <c r="B450" t="s">
        <v>493</v>
      </c>
      <c r="C450" t="s">
        <v>31</v>
      </c>
      <c r="D450" t="s">
        <v>37</v>
      </c>
      <c r="E450" s="19">
        <v>11.25</v>
      </c>
      <c r="F450" s="5">
        <v>36</v>
      </c>
      <c r="G450" s="19">
        <v>375</v>
      </c>
    </row>
    <row r="451" spans="1:7" x14ac:dyDescent="0.35">
      <c r="A451">
        <v>9</v>
      </c>
      <c r="B451" t="s">
        <v>490</v>
      </c>
      <c r="C451" t="s">
        <v>27</v>
      </c>
      <c r="D451" t="s">
        <v>75</v>
      </c>
      <c r="E451" s="19">
        <v>7.2</v>
      </c>
      <c r="F451" s="5">
        <v>10</v>
      </c>
      <c r="G451" s="19">
        <v>72</v>
      </c>
    </row>
    <row r="452" spans="1:7" x14ac:dyDescent="0.35">
      <c r="A452">
        <v>10</v>
      </c>
      <c r="B452" t="s">
        <v>492</v>
      </c>
      <c r="C452" t="s">
        <v>34</v>
      </c>
      <c r="D452" t="s">
        <v>77</v>
      </c>
      <c r="E452" s="19">
        <v>4.5</v>
      </c>
      <c r="F452" s="5">
        <v>37</v>
      </c>
      <c r="G452" s="19">
        <v>159.74999973177901</v>
      </c>
    </row>
    <row r="453" spans="1:7" x14ac:dyDescent="0.35">
      <c r="A453">
        <v>11</v>
      </c>
      <c r="B453" t="s">
        <v>485</v>
      </c>
      <c r="C453" t="s">
        <v>31</v>
      </c>
      <c r="D453" t="s">
        <v>80</v>
      </c>
      <c r="E453" s="19">
        <v>12.6</v>
      </c>
      <c r="F453" s="5">
        <v>78</v>
      </c>
      <c r="G453" s="19">
        <v>865.19999912381104</v>
      </c>
    </row>
    <row r="454" spans="1:7" x14ac:dyDescent="0.35">
      <c r="A454">
        <v>11</v>
      </c>
      <c r="B454" t="s">
        <v>485</v>
      </c>
      <c r="C454" t="s">
        <v>31</v>
      </c>
      <c r="D454" t="s">
        <v>89</v>
      </c>
      <c r="E454" s="19">
        <v>43.9</v>
      </c>
      <c r="F454" s="5">
        <v>120</v>
      </c>
      <c r="G454" s="19">
        <v>5268</v>
      </c>
    </row>
    <row r="455" spans="1:7" x14ac:dyDescent="0.35">
      <c r="A455">
        <v>12</v>
      </c>
      <c r="B455" t="s">
        <v>491</v>
      </c>
      <c r="C455" t="s">
        <v>59</v>
      </c>
      <c r="D455" t="s">
        <v>70</v>
      </c>
      <c r="E455" s="19">
        <v>45.6</v>
      </c>
      <c r="F455" s="5">
        <v>66</v>
      </c>
      <c r="G455" s="19">
        <v>2991.3599997281999</v>
      </c>
    </row>
    <row r="456" spans="1:7" x14ac:dyDescent="0.35">
      <c r="A456">
        <v>12</v>
      </c>
      <c r="B456" t="s">
        <v>491</v>
      </c>
      <c r="C456" t="s">
        <v>21</v>
      </c>
      <c r="D456" t="s">
        <v>20</v>
      </c>
      <c r="E456" s="19">
        <v>123.79</v>
      </c>
      <c r="F456" s="5">
        <v>36</v>
      </c>
      <c r="G456" s="19">
        <v>4456.4399999999996</v>
      </c>
    </row>
    <row r="457" spans="1:7" x14ac:dyDescent="0.35">
      <c r="A457">
        <v>12</v>
      </c>
      <c r="B457" t="s">
        <v>491</v>
      </c>
      <c r="C457" t="s">
        <v>39</v>
      </c>
      <c r="D457" t="s">
        <v>107</v>
      </c>
      <c r="E457" s="19">
        <v>10.4</v>
      </c>
      <c r="F457" s="5">
        <v>37</v>
      </c>
      <c r="G457" s="19">
        <v>373.87999956607803</v>
      </c>
    </row>
    <row r="458" spans="1:7" x14ac:dyDescent="0.35">
      <c r="A458">
        <v>12</v>
      </c>
      <c r="B458" t="s">
        <v>491</v>
      </c>
      <c r="C458" t="s">
        <v>34</v>
      </c>
      <c r="D458" t="s">
        <v>54</v>
      </c>
      <c r="E458" s="19">
        <v>7.2333333299999998</v>
      </c>
      <c r="F458" s="5">
        <v>122</v>
      </c>
      <c r="G458" s="19">
        <v>861.79999958425697</v>
      </c>
    </row>
    <row r="459" spans="1:7" x14ac:dyDescent="0.35">
      <c r="A459">
        <v>13</v>
      </c>
      <c r="B459" t="s">
        <v>488</v>
      </c>
      <c r="C459" t="s">
        <v>36</v>
      </c>
      <c r="D459" t="s">
        <v>91</v>
      </c>
      <c r="E459" s="19">
        <v>25.89</v>
      </c>
      <c r="F459" s="5">
        <v>20</v>
      </c>
      <c r="G459" s="19">
        <v>414.239998456835</v>
      </c>
    </row>
    <row r="460" spans="1:7" x14ac:dyDescent="0.35">
      <c r="A460">
        <v>14</v>
      </c>
      <c r="B460" t="s">
        <v>483</v>
      </c>
      <c r="C460" t="s">
        <v>24</v>
      </c>
      <c r="D460" t="s">
        <v>57</v>
      </c>
      <c r="E460" s="19">
        <v>10</v>
      </c>
      <c r="F460" s="5">
        <v>20</v>
      </c>
      <c r="G460" s="19">
        <v>189.99999985098799</v>
      </c>
    </row>
    <row r="461" spans="1:7" x14ac:dyDescent="0.35">
      <c r="A461">
        <v>14</v>
      </c>
      <c r="B461" t="s">
        <v>483</v>
      </c>
      <c r="C461" t="s">
        <v>24</v>
      </c>
      <c r="D461" t="s">
        <v>100</v>
      </c>
      <c r="E461" s="19">
        <v>32</v>
      </c>
      <c r="F461" s="5">
        <v>50</v>
      </c>
      <c r="G461" s="19">
        <v>1279.99999523162</v>
      </c>
    </row>
    <row r="462" spans="1:7" x14ac:dyDescent="0.35">
      <c r="A462">
        <v>14</v>
      </c>
      <c r="B462" t="s">
        <v>483</v>
      </c>
      <c r="C462" t="s">
        <v>24</v>
      </c>
      <c r="D462" t="s">
        <v>42</v>
      </c>
      <c r="E462" s="19">
        <v>27.8</v>
      </c>
      <c r="F462" s="5">
        <v>25</v>
      </c>
      <c r="G462" s="19">
        <v>695</v>
      </c>
    </row>
    <row r="463" spans="1:7" x14ac:dyDescent="0.35">
      <c r="A463">
        <v>15</v>
      </c>
      <c r="B463" t="s">
        <v>513</v>
      </c>
      <c r="C463" t="s">
        <v>24</v>
      </c>
      <c r="D463" t="s">
        <v>78</v>
      </c>
      <c r="E463" s="19">
        <v>2.5</v>
      </c>
      <c r="F463" s="5">
        <v>16</v>
      </c>
      <c r="G463" s="19">
        <v>33.9999997615814</v>
      </c>
    </row>
    <row r="464" spans="1:7" x14ac:dyDescent="0.35">
      <c r="A464">
        <v>15</v>
      </c>
      <c r="B464" t="s">
        <v>513</v>
      </c>
      <c r="C464" t="s">
        <v>24</v>
      </c>
      <c r="D464" t="s">
        <v>48</v>
      </c>
      <c r="E464" s="19">
        <v>28.8</v>
      </c>
      <c r="F464" s="5">
        <v>10</v>
      </c>
      <c r="G464" s="19">
        <v>259.19999957084599</v>
      </c>
    </row>
    <row r="465" spans="1:7" x14ac:dyDescent="0.35">
      <c r="A465">
        <v>16</v>
      </c>
      <c r="B465" t="s">
        <v>507</v>
      </c>
      <c r="C465" t="s">
        <v>34</v>
      </c>
      <c r="D465" t="s">
        <v>49</v>
      </c>
      <c r="E465" s="19">
        <v>18</v>
      </c>
      <c r="F465" s="5">
        <v>3</v>
      </c>
      <c r="G465" s="19">
        <v>54</v>
      </c>
    </row>
    <row r="466" spans="1:7" x14ac:dyDescent="0.35">
      <c r="A466">
        <v>16</v>
      </c>
      <c r="B466" t="s">
        <v>507</v>
      </c>
      <c r="C466" t="s">
        <v>34</v>
      </c>
      <c r="D466" t="s">
        <v>137</v>
      </c>
      <c r="E466" s="19">
        <v>14</v>
      </c>
      <c r="F466" s="5">
        <v>30</v>
      </c>
      <c r="G466" s="19">
        <v>420</v>
      </c>
    </row>
    <row r="467" spans="1:7" x14ac:dyDescent="0.35">
      <c r="A467">
        <v>18</v>
      </c>
      <c r="B467" t="s">
        <v>506</v>
      </c>
      <c r="C467" t="s">
        <v>34</v>
      </c>
      <c r="D467" t="s">
        <v>85</v>
      </c>
      <c r="E467" s="19">
        <v>263.5</v>
      </c>
      <c r="F467" s="5">
        <v>15</v>
      </c>
      <c r="G467" s="19">
        <v>3952.5</v>
      </c>
    </row>
    <row r="468" spans="1:7" x14ac:dyDescent="0.35">
      <c r="A468">
        <v>18</v>
      </c>
      <c r="B468" t="s">
        <v>506</v>
      </c>
      <c r="C468" t="s">
        <v>34</v>
      </c>
      <c r="D468" t="s">
        <v>87</v>
      </c>
      <c r="E468" s="19">
        <v>18</v>
      </c>
      <c r="F468" s="5">
        <v>10</v>
      </c>
      <c r="G468" s="19">
        <v>180</v>
      </c>
    </row>
    <row r="469" spans="1:7" x14ac:dyDescent="0.35">
      <c r="A469">
        <v>19</v>
      </c>
      <c r="B469" t="s">
        <v>519</v>
      </c>
      <c r="C469" t="s">
        <v>36</v>
      </c>
      <c r="D469" t="s">
        <v>50</v>
      </c>
      <c r="E469" s="19">
        <v>18.399999999999999</v>
      </c>
      <c r="F469" s="5">
        <v>30</v>
      </c>
      <c r="G469" s="19">
        <v>459.999998629093</v>
      </c>
    </row>
    <row r="470" spans="1:7" x14ac:dyDescent="0.35">
      <c r="A470">
        <v>19</v>
      </c>
      <c r="B470" t="s">
        <v>519</v>
      </c>
      <c r="C470" t="s">
        <v>36</v>
      </c>
      <c r="D470" t="s">
        <v>44</v>
      </c>
      <c r="E470" s="19">
        <v>9</v>
      </c>
      <c r="F470" s="5">
        <v>110</v>
      </c>
      <c r="G470" s="19">
        <v>945.29999884963001</v>
      </c>
    </row>
    <row r="471" spans="1:7" x14ac:dyDescent="0.35">
      <c r="A471">
        <v>20</v>
      </c>
      <c r="B471" t="s">
        <v>509</v>
      </c>
      <c r="C471" t="s">
        <v>27</v>
      </c>
      <c r="D471" t="s">
        <v>68</v>
      </c>
      <c r="E471" s="19">
        <v>13.06666667</v>
      </c>
      <c r="F471" s="5">
        <v>70</v>
      </c>
      <c r="G471" s="19">
        <v>912.79999983310699</v>
      </c>
    </row>
    <row r="472" spans="1:7" x14ac:dyDescent="0.35">
      <c r="A472">
        <v>20</v>
      </c>
      <c r="B472" t="s">
        <v>509</v>
      </c>
      <c r="C472" t="s">
        <v>39</v>
      </c>
      <c r="D472" t="s">
        <v>52</v>
      </c>
      <c r="E472" s="19">
        <v>17.475000000000001</v>
      </c>
      <c r="F472" s="5">
        <v>24</v>
      </c>
      <c r="G472" s="19">
        <v>372.67499861419202</v>
      </c>
    </row>
    <row r="473" spans="1:7" x14ac:dyDescent="0.35">
      <c r="A473">
        <v>20</v>
      </c>
      <c r="B473" t="s">
        <v>509</v>
      </c>
      <c r="C473" t="s">
        <v>34</v>
      </c>
      <c r="D473" t="s">
        <v>105</v>
      </c>
      <c r="E473" s="19">
        <v>46</v>
      </c>
      <c r="F473" s="5">
        <v>15</v>
      </c>
      <c r="G473" s="19">
        <v>586.49999588727906</v>
      </c>
    </row>
    <row r="474" spans="1:7" x14ac:dyDescent="0.35">
      <c r="A474">
        <v>21</v>
      </c>
      <c r="B474" t="s">
        <v>518</v>
      </c>
      <c r="C474" t="s">
        <v>36</v>
      </c>
      <c r="D474" t="s">
        <v>60</v>
      </c>
      <c r="E474" s="19">
        <v>9.5</v>
      </c>
      <c r="F474" s="5">
        <v>21</v>
      </c>
      <c r="G474" s="19">
        <v>199.5</v>
      </c>
    </row>
    <row r="475" spans="1:7" x14ac:dyDescent="0.35">
      <c r="A475">
        <v>21</v>
      </c>
      <c r="B475" t="s">
        <v>518</v>
      </c>
      <c r="C475" t="s">
        <v>36</v>
      </c>
      <c r="D475" t="s">
        <v>64</v>
      </c>
      <c r="E475" s="19">
        <v>12</v>
      </c>
      <c r="F475" s="5">
        <v>9</v>
      </c>
      <c r="G475" s="19">
        <v>91.799999356269794</v>
      </c>
    </row>
    <row r="476" spans="1:7" x14ac:dyDescent="0.35">
      <c r="A476">
        <v>22</v>
      </c>
      <c r="B476" t="s">
        <v>511</v>
      </c>
      <c r="C476" t="s">
        <v>31</v>
      </c>
      <c r="D476" t="s">
        <v>72</v>
      </c>
      <c r="E476" s="19">
        <v>9.5</v>
      </c>
      <c r="F476" s="5">
        <v>6</v>
      </c>
      <c r="G476" s="19">
        <v>48.449999660253503</v>
      </c>
    </row>
    <row r="477" spans="1:7" x14ac:dyDescent="0.35">
      <c r="A477">
        <v>22</v>
      </c>
      <c r="B477" t="s">
        <v>511</v>
      </c>
      <c r="C477" t="s">
        <v>31</v>
      </c>
      <c r="D477" t="s">
        <v>95</v>
      </c>
      <c r="E477" s="19">
        <v>12.75</v>
      </c>
      <c r="F477" s="5">
        <v>15</v>
      </c>
      <c r="G477" s="19">
        <v>162.562498860061</v>
      </c>
    </row>
    <row r="478" spans="1:7" x14ac:dyDescent="0.35">
      <c r="A478">
        <v>23</v>
      </c>
      <c r="B478" t="s">
        <v>508</v>
      </c>
      <c r="C478" t="s">
        <v>31</v>
      </c>
      <c r="D478" t="s">
        <v>62</v>
      </c>
      <c r="E478" s="19">
        <v>20</v>
      </c>
      <c r="F478" s="5">
        <v>25</v>
      </c>
      <c r="G478" s="19">
        <v>500</v>
      </c>
    </row>
    <row r="479" spans="1:7" x14ac:dyDescent="0.35">
      <c r="A479">
        <v>24</v>
      </c>
      <c r="B479" t="s">
        <v>514</v>
      </c>
      <c r="C479" t="s">
        <v>21</v>
      </c>
      <c r="D479" t="s">
        <v>25</v>
      </c>
      <c r="E479" s="19">
        <v>32.799999999999997</v>
      </c>
      <c r="F479" s="5">
        <v>21</v>
      </c>
      <c r="G479" s="19">
        <v>688.8</v>
      </c>
    </row>
    <row r="480" spans="1:7" x14ac:dyDescent="0.35">
      <c r="A480">
        <v>24</v>
      </c>
      <c r="B480" t="s">
        <v>514</v>
      </c>
      <c r="C480" t="s">
        <v>27</v>
      </c>
      <c r="D480" t="s">
        <v>122</v>
      </c>
      <c r="E480" s="19">
        <v>7</v>
      </c>
      <c r="F480" s="5">
        <v>6</v>
      </c>
      <c r="G480" s="19">
        <v>42</v>
      </c>
    </row>
    <row r="481" spans="1:7" x14ac:dyDescent="0.35">
      <c r="A481">
        <v>25</v>
      </c>
      <c r="B481" t="s">
        <v>516</v>
      </c>
      <c r="C481" t="s">
        <v>21</v>
      </c>
      <c r="D481" t="s">
        <v>74</v>
      </c>
      <c r="E481" s="19">
        <v>7.45</v>
      </c>
      <c r="F481" s="5">
        <v>20</v>
      </c>
      <c r="G481" s="19">
        <v>149</v>
      </c>
    </row>
    <row r="482" spans="1:7" x14ac:dyDescent="0.35">
      <c r="A482">
        <v>26</v>
      </c>
      <c r="B482" t="s">
        <v>515</v>
      </c>
      <c r="C482" t="s">
        <v>27</v>
      </c>
      <c r="D482" t="s">
        <v>26</v>
      </c>
      <c r="E482" s="19">
        <v>34.200000000000003</v>
      </c>
      <c r="F482" s="5">
        <v>154</v>
      </c>
      <c r="G482" s="19">
        <v>5517.6</v>
      </c>
    </row>
    <row r="483" spans="1:7" x14ac:dyDescent="0.35">
      <c r="A483">
        <v>28</v>
      </c>
      <c r="B483" t="s">
        <v>512</v>
      </c>
      <c r="C483" t="s">
        <v>24</v>
      </c>
      <c r="D483" t="s">
        <v>23</v>
      </c>
      <c r="E483" s="19">
        <v>49.5</v>
      </c>
      <c r="F483" s="5">
        <v>64</v>
      </c>
      <c r="G483" s="19">
        <v>2860</v>
      </c>
    </row>
    <row r="484" spans="1:7" x14ac:dyDescent="0.35">
      <c r="A484">
        <v>28</v>
      </c>
      <c r="B484" t="s">
        <v>512</v>
      </c>
      <c r="C484" t="s">
        <v>24</v>
      </c>
      <c r="D484" t="s">
        <v>29</v>
      </c>
      <c r="E484" s="19">
        <v>34</v>
      </c>
      <c r="F484" s="5">
        <v>106</v>
      </c>
      <c r="G484" s="19">
        <v>3097.3999802917201</v>
      </c>
    </row>
    <row r="485" spans="1:7" x14ac:dyDescent="0.35">
      <c r="A485">
        <v>29</v>
      </c>
      <c r="B485" t="s">
        <v>510</v>
      </c>
      <c r="C485" t="s">
        <v>31</v>
      </c>
      <c r="D485" t="s">
        <v>30</v>
      </c>
      <c r="E485" s="19">
        <v>49.3</v>
      </c>
      <c r="F485" s="5">
        <v>3</v>
      </c>
      <c r="G485" s="19">
        <v>147.9</v>
      </c>
    </row>
    <row r="486" spans="1:7" x14ac:dyDescent="0.35">
      <c r="A486">
        <v>29</v>
      </c>
      <c r="B486" t="s">
        <v>510</v>
      </c>
      <c r="C486" t="s">
        <v>39</v>
      </c>
      <c r="D486" t="s">
        <v>47</v>
      </c>
      <c r="E486" s="19">
        <v>28.5</v>
      </c>
      <c r="F486" s="5">
        <v>40</v>
      </c>
      <c r="G486" s="19">
        <v>1054.49999872595</v>
      </c>
    </row>
    <row r="487" spans="1:7" x14ac:dyDescent="0.35">
      <c r="A487">
        <v>1</v>
      </c>
      <c r="B487" t="s">
        <v>482</v>
      </c>
      <c r="C487" t="s">
        <v>39</v>
      </c>
      <c r="D487" t="s">
        <v>98</v>
      </c>
      <c r="E487" s="19">
        <v>10</v>
      </c>
      <c r="F487" s="5">
        <v>60</v>
      </c>
      <c r="G487" s="19">
        <v>600</v>
      </c>
    </row>
    <row r="488" spans="1:7" x14ac:dyDescent="0.35">
      <c r="A488">
        <v>1</v>
      </c>
      <c r="B488" t="s">
        <v>482</v>
      </c>
      <c r="C488" t="s">
        <v>34</v>
      </c>
      <c r="D488" t="s">
        <v>43</v>
      </c>
      <c r="E488" s="19">
        <v>18</v>
      </c>
      <c r="F488" s="5">
        <v>8</v>
      </c>
      <c r="G488" s="19">
        <v>122.399999141693</v>
      </c>
    </row>
    <row r="489" spans="1:7" x14ac:dyDescent="0.35">
      <c r="A489">
        <v>2</v>
      </c>
      <c r="B489" t="s">
        <v>487</v>
      </c>
      <c r="C489" t="s">
        <v>39</v>
      </c>
      <c r="D489" t="s">
        <v>109</v>
      </c>
      <c r="E489" s="19">
        <v>22</v>
      </c>
      <c r="F489" s="5">
        <v>100</v>
      </c>
      <c r="G489" s="19">
        <v>2034.9999975413</v>
      </c>
    </row>
    <row r="490" spans="1:7" x14ac:dyDescent="0.35">
      <c r="A490">
        <v>2</v>
      </c>
      <c r="B490" t="s">
        <v>487</v>
      </c>
      <c r="C490" t="s">
        <v>39</v>
      </c>
      <c r="D490" t="s">
        <v>88</v>
      </c>
      <c r="E490" s="19">
        <v>21.05</v>
      </c>
      <c r="F490" s="5">
        <v>36</v>
      </c>
      <c r="G490" s="19">
        <v>682.01999887079</v>
      </c>
    </row>
    <row r="491" spans="1:7" x14ac:dyDescent="0.35">
      <c r="A491">
        <v>2</v>
      </c>
      <c r="B491" t="s">
        <v>487</v>
      </c>
      <c r="C491" t="s">
        <v>39</v>
      </c>
      <c r="D491" t="s">
        <v>93</v>
      </c>
      <c r="E491" s="19">
        <v>17</v>
      </c>
      <c r="F491" s="5">
        <v>24</v>
      </c>
      <c r="G491" s="19">
        <v>408</v>
      </c>
    </row>
    <row r="492" spans="1:7" x14ac:dyDescent="0.35">
      <c r="A492">
        <v>3</v>
      </c>
      <c r="B492" t="s">
        <v>484</v>
      </c>
      <c r="C492" t="s">
        <v>59</v>
      </c>
      <c r="D492" t="s">
        <v>58</v>
      </c>
      <c r="E492" s="19">
        <v>30</v>
      </c>
      <c r="F492" s="5">
        <v>10</v>
      </c>
      <c r="G492" s="19">
        <v>300</v>
      </c>
    </row>
    <row r="493" spans="1:7" x14ac:dyDescent="0.35">
      <c r="A493">
        <v>4</v>
      </c>
      <c r="B493" t="s">
        <v>494</v>
      </c>
      <c r="C493" t="s">
        <v>36</v>
      </c>
      <c r="D493" t="s">
        <v>35</v>
      </c>
      <c r="E493" s="19">
        <v>31</v>
      </c>
      <c r="F493" s="5">
        <v>2</v>
      </c>
      <c r="G493" s="19">
        <v>62</v>
      </c>
    </row>
    <row r="494" spans="1:7" x14ac:dyDescent="0.35">
      <c r="A494">
        <v>5</v>
      </c>
      <c r="B494" t="s">
        <v>481</v>
      </c>
      <c r="C494" t="s">
        <v>24</v>
      </c>
      <c r="D494" t="s">
        <v>92</v>
      </c>
      <c r="E494" s="19">
        <v>21</v>
      </c>
      <c r="F494" s="5">
        <v>93</v>
      </c>
      <c r="G494" s="19">
        <v>1832.24999820068</v>
      </c>
    </row>
    <row r="495" spans="1:7" x14ac:dyDescent="0.35">
      <c r="A495">
        <v>5</v>
      </c>
      <c r="B495" t="s">
        <v>481</v>
      </c>
      <c r="C495" t="s">
        <v>24</v>
      </c>
      <c r="D495" t="s">
        <v>28</v>
      </c>
      <c r="E495" s="19">
        <v>38</v>
      </c>
      <c r="F495" s="5">
        <v>45</v>
      </c>
      <c r="G495" s="19">
        <v>1396.49999320507</v>
      </c>
    </row>
    <row r="496" spans="1:7" x14ac:dyDescent="0.35">
      <c r="A496">
        <v>6</v>
      </c>
      <c r="B496" t="s">
        <v>486</v>
      </c>
      <c r="C496" t="s">
        <v>36</v>
      </c>
      <c r="D496" t="s">
        <v>56</v>
      </c>
      <c r="E496" s="19">
        <v>6</v>
      </c>
      <c r="F496" s="5">
        <v>18</v>
      </c>
      <c r="G496" s="19">
        <v>108</v>
      </c>
    </row>
    <row r="497" spans="1:7" x14ac:dyDescent="0.35">
      <c r="A497">
        <v>7</v>
      </c>
      <c r="B497" t="s">
        <v>489</v>
      </c>
      <c r="C497" t="s">
        <v>21</v>
      </c>
      <c r="D497" t="s">
        <v>22</v>
      </c>
      <c r="E497" s="19">
        <v>39</v>
      </c>
      <c r="F497" s="5">
        <v>73</v>
      </c>
      <c r="G497" s="19">
        <v>2718.2999980822201</v>
      </c>
    </row>
    <row r="498" spans="1:7" x14ac:dyDescent="0.35">
      <c r="A498">
        <v>7</v>
      </c>
      <c r="B498" t="s">
        <v>489</v>
      </c>
      <c r="C498" t="s">
        <v>31</v>
      </c>
      <c r="D498" t="s">
        <v>46</v>
      </c>
      <c r="E498" s="19">
        <v>17.45</v>
      </c>
      <c r="F498" s="5">
        <v>84</v>
      </c>
      <c r="G498" s="19">
        <v>1334.9249954495499</v>
      </c>
    </row>
    <row r="499" spans="1:7" x14ac:dyDescent="0.35">
      <c r="A499">
        <v>7</v>
      </c>
      <c r="B499" t="s">
        <v>489</v>
      </c>
      <c r="C499" t="s">
        <v>34</v>
      </c>
      <c r="D499" t="s">
        <v>96</v>
      </c>
      <c r="E499" s="19">
        <v>15</v>
      </c>
      <c r="F499" s="5">
        <v>7</v>
      </c>
      <c r="G499" s="19">
        <v>105</v>
      </c>
    </row>
    <row r="500" spans="1:7" x14ac:dyDescent="0.35">
      <c r="A500">
        <v>8</v>
      </c>
      <c r="B500" t="s">
        <v>493</v>
      </c>
      <c r="C500" t="s">
        <v>31</v>
      </c>
      <c r="D500" t="s">
        <v>71</v>
      </c>
      <c r="E500" s="19">
        <v>9.1999999999999993</v>
      </c>
      <c r="F500" s="5">
        <v>10</v>
      </c>
      <c r="G500" s="19">
        <v>92</v>
      </c>
    </row>
    <row r="501" spans="1:7" x14ac:dyDescent="0.35">
      <c r="A501">
        <v>8</v>
      </c>
      <c r="B501" t="s">
        <v>493</v>
      </c>
      <c r="C501" t="s">
        <v>31</v>
      </c>
      <c r="D501" t="s">
        <v>86</v>
      </c>
      <c r="E501" s="19">
        <v>81</v>
      </c>
      <c r="F501" s="5">
        <v>15</v>
      </c>
      <c r="G501" s="19">
        <v>1093.4999981895</v>
      </c>
    </row>
    <row r="502" spans="1:7" x14ac:dyDescent="0.35">
      <c r="A502">
        <v>8</v>
      </c>
      <c r="B502" t="s">
        <v>493</v>
      </c>
      <c r="C502" t="s">
        <v>31</v>
      </c>
      <c r="D502" t="s">
        <v>90</v>
      </c>
      <c r="E502" s="19">
        <v>10</v>
      </c>
      <c r="F502" s="5">
        <v>21</v>
      </c>
      <c r="G502" s="19">
        <v>203.999999910593</v>
      </c>
    </row>
    <row r="503" spans="1:7" x14ac:dyDescent="0.35">
      <c r="A503">
        <v>8</v>
      </c>
      <c r="B503" t="s">
        <v>493</v>
      </c>
      <c r="C503" t="s">
        <v>31</v>
      </c>
      <c r="D503" t="s">
        <v>37</v>
      </c>
      <c r="E503" s="19">
        <v>12.5</v>
      </c>
      <c r="F503" s="5">
        <v>55</v>
      </c>
      <c r="G503" s="19">
        <v>687.5</v>
      </c>
    </row>
    <row r="504" spans="1:7" x14ac:dyDescent="0.35">
      <c r="A504">
        <v>9</v>
      </c>
      <c r="B504" t="s">
        <v>490</v>
      </c>
      <c r="C504" t="s">
        <v>27</v>
      </c>
      <c r="D504" t="s">
        <v>65</v>
      </c>
      <c r="E504" s="19">
        <v>21</v>
      </c>
      <c r="F504" s="5">
        <v>24</v>
      </c>
      <c r="G504" s="19">
        <v>504</v>
      </c>
    </row>
    <row r="505" spans="1:7" x14ac:dyDescent="0.35">
      <c r="A505">
        <v>9</v>
      </c>
      <c r="B505" t="s">
        <v>490</v>
      </c>
      <c r="C505" t="s">
        <v>27</v>
      </c>
      <c r="D505" t="s">
        <v>75</v>
      </c>
      <c r="E505" s="19">
        <v>9</v>
      </c>
      <c r="F505" s="5">
        <v>90</v>
      </c>
      <c r="G505" s="19">
        <v>706.49999611079602</v>
      </c>
    </row>
    <row r="506" spans="1:7" x14ac:dyDescent="0.35">
      <c r="A506">
        <v>10</v>
      </c>
      <c r="B506" t="s">
        <v>492</v>
      </c>
      <c r="C506" t="s">
        <v>34</v>
      </c>
      <c r="D506" t="s">
        <v>77</v>
      </c>
      <c r="E506" s="19">
        <v>4.5</v>
      </c>
      <c r="F506" s="5">
        <v>35</v>
      </c>
      <c r="G506" s="19">
        <v>141.749999765306</v>
      </c>
    </row>
    <row r="507" spans="1:7" x14ac:dyDescent="0.35">
      <c r="A507">
        <v>11</v>
      </c>
      <c r="B507" t="s">
        <v>485</v>
      </c>
      <c r="C507" t="s">
        <v>31</v>
      </c>
      <c r="D507" t="s">
        <v>41</v>
      </c>
      <c r="E507" s="19">
        <v>31.23</v>
      </c>
      <c r="F507" s="5">
        <v>40</v>
      </c>
      <c r="G507" s="19">
        <v>1249.2</v>
      </c>
    </row>
    <row r="508" spans="1:7" x14ac:dyDescent="0.35">
      <c r="A508">
        <v>12</v>
      </c>
      <c r="B508" t="s">
        <v>491</v>
      </c>
      <c r="C508" t="s">
        <v>59</v>
      </c>
      <c r="D508" t="s">
        <v>70</v>
      </c>
      <c r="E508" s="19">
        <v>45.6</v>
      </c>
      <c r="F508" s="5">
        <v>7</v>
      </c>
      <c r="G508" s="19">
        <v>319.2</v>
      </c>
    </row>
    <row r="509" spans="1:7" x14ac:dyDescent="0.35">
      <c r="A509">
        <v>12</v>
      </c>
      <c r="B509" t="s">
        <v>491</v>
      </c>
      <c r="C509" t="s">
        <v>39</v>
      </c>
      <c r="D509" t="s">
        <v>107</v>
      </c>
      <c r="E509" s="19">
        <v>13</v>
      </c>
      <c r="F509" s="5">
        <v>10</v>
      </c>
      <c r="G509" s="19">
        <v>123.499999903142</v>
      </c>
    </row>
    <row r="510" spans="1:7" x14ac:dyDescent="0.35">
      <c r="A510">
        <v>12</v>
      </c>
      <c r="B510" t="s">
        <v>491</v>
      </c>
      <c r="C510" t="s">
        <v>34</v>
      </c>
      <c r="D510" t="s">
        <v>54</v>
      </c>
      <c r="E510" s="19">
        <v>7.75</v>
      </c>
      <c r="F510" s="5">
        <v>30</v>
      </c>
      <c r="G510" s="19">
        <v>232.5</v>
      </c>
    </row>
    <row r="511" spans="1:7" x14ac:dyDescent="0.35">
      <c r="A511">
        <v>13</v>
      </c>
      <c r="B511" t="s">
        <v>488</v>
      </c>
      <c r="C511" t="s">
        <v>36</v>
      </c>
      <c r="D511" t="s">
        <v>91</v>
      </c>
      <c r="E511" s="19">
        <v>25.89</v>
      </c>
      <c r="F511" s="5">
        <v>35</v>
      </c>
      <c r="G511" s="19">
        <v>906.15</v>
      </c>
    </row>
    <row r="512" spans="1:7" x14ac:dyDescent="0.35">
      <c r="A512">
        <v>14</v>
      </c>
      <c r="B512" t="s">
        <v>483</v>
      </c>
      <c r="C512" t="s">
        <v>24</v>
      </c>
      <c r="D512" t="s">
        <v>57</v>
      </c>
      <c r="E512" s="19">
        <v>12.5</v>
      </c>
      <c r="F512" s="5">
        <v>135</v>
      </c>
      <c r="G512" s="19">
        <v>1584.37499590218</v>
      </c>
    </row>
    <row r="513" spans="1:7" x14ac:dyDescent="0.35">
      <c r="A513">
        <v>14</v>
      </c>
      <c r="B513" t="s">
        <v>483</v>
      </c>
      <c r="C513" t="s">
        <v>24</v>
      </c>
      <c r="D513" t="s">
        <v>100</v>
      </c>
      <c r="E513" s="19">
        <v>32</v>
      </c>
      <c r="F513" s="5">
        <v>24</v>
      </c>
      <c r="G513" s="19">
        <v>652.79999542236305</v>
      </c>
    </row>
    <row r="514" spans="1:7" x14ac:dyDescent="0.35">
      <c r="A514">
        <v>14</v>
      </c>
      <c r="B514" t="s">
        <v>483</v>
      </c>
      <c r="C514" t="s">
        <v>24</v>
      </c>
      <c r="D514" t="s">
        <v>42</v>
      </c>
      <c r="E514" s="19">
        <v>34.799999999999997</v>
      </c>
      <c r="F514" s="5">
        <v>55</v>
      </c>
      <c r="G514" s="19">
        <v>1914</v>
      </c>
    </row>
    <row r="515" spans="1:7" x14ac:dyDescent="0.35">
      <c r="A515">
        <v>15</v>
      </c>
      <c r="B515" t="s">
        <v>513</v>
      </c>
      <c r="C515" t="s">
        <v>24</v>
      </c>
      <c r="D515" t="s">
        <v>78</v>
      </c>
      <c r="E515" s="19">
        <v>2.5</v>
      </c>
      <c r="F515" s="5">
        <v>53</v>
      </c>
      <c r="G515" s="19">
        <v>128.49999994039501</v>
      </c>
    </row>
    <row r="516" spans="1:7" x14ac:dyDescent="0.35">
      <c r="A516">
        <v>15</v>
      </c>
      <c r="B516" t="s">
        <v>513</v>
      </c>
      <c r="C516" t="s">
        <v>24</v>
      </c>
      <c r="D516" t="s">
        <v>48</v>
      </c>
      <c r="E516" s="19">
        <v>36</v>
      </c>
      <c r="F516" s="5">
        <v>28</v>
      </c>
      <c r="G516" s="19">
        <v>1008</v>
      </c>
    </row>
    <row r="517" spans="1:7" x14ac:dyDescent="0.35">
      <c r="A517">
        <v>15</v>
      </c>
      <c r="B517" t="s">
        <v>513</v>
      </c>
      <c r="C517" t="s">
        <v>24</v>
      </c>
      <c r="D517" t="s">
        <v>40</v>
      </c>
      <c r="E517" s="19">
        <v>21.5</v>
      </c>
      <c r="F517" s="5">
        <v>9</v>
      </c>
      <c r="G517" s="19">
        <v>174.14999971166199</v>
      </c>
    </row>
    <row r="518" spans="1:7" x14ac:dyDescent="0.35">
      <c r="A518">
        <v>16</v>
      </c>
      <c r="B518" t="s">
        <v>507</v>
      </c>
      <c r="C518" t="s">
        <v>34</v>
      </c>
      <c r="D518" t="s">
        <v>69</v>
      </c>
      <c r="E518" s="19">
        <v>14</v>
      </c>
      <c r="F518" s="5">
        <v>10</v>
      </c>
      <c r="G518" s="19">
        <v>105</v>
      </c>
    </row>
    <row r="519" spans="1:7" x14ac:dyDescent="0.35">
      <c r="A519">
        <v>16</v>
      </c>
      <c r="B519" t="s">
        <v>507</v>
      </c>
      <c r="C519" t="s">
        <v>34</v>
      </c>
      <c r="D519" t="s">
        <v>49</v>
      </c>
      <c r="E519" s="19">
        <v>18</v>
      </c>
      <c r="F519" s="5">
        <v>56</v>
      </c>
      <c r="G519" s="19">
        <v>953.99999785423199</v>
      </c>
    </row>
    <row r="520" spans="1:7" x14ac:dyDescent="0.35">
      <c r="A520">
        <v>16</v>
      </c>
      <c r="B520" t="s">
        <v>507</v>
      </c>
      <c r="C520" t="s">
        <v>34</v>
      </c>
      <c r="D520" t="s">
        <v>137</v>
      </c>
      <c r="E520" s="19">
        <v>14</v>
      </c>
      <c r="F520" s="5">
        <v>7</v>
      </c>
      <c r="G520" s="19">
        <v>98</v>
      </c>
    </row>
    <row r="521" spans="1:7" x14ac:dyDescent="0.35">
      <c r="A521">
        <v>17</v>
      </c>
      <c r="B521" t="s">
        <v>520</v>
      </c>
      <c r="C521" t="s">
        <v>36</v>
      </c>
      <c r="D521" t="s">
        <v>45</v>
      </c>
      <c r="E521" s="19">
        <v>19</v>
      </c>
      <c r="F521" s="5">
        <v>120</v>
      </c>
      <c r="G521" s="19">
        <v>2222.9999991506302</v>
      </c>
    </row>
    <row r="522" spans="1:7" x14ac:dyDescent="0.35">
      <c r="A522">
        <v>17</v>
      </c>
      <c r="B522" t="s">
        <v>520</v>
      </c>
      <c r="C522" t="s">
        <v>36</v>
      </c>
      <c r="D522" t="s">
        <v>61</v>
      </c>
      <c r="E522" s="19">
        <v>26</v>
      </c>
      <c r="F522" s="5">
        <v>18</v>
      </c>
      <c r="G522" s="19">
        <v>421.19999930262497</v>
      </c>
    </row>
    <row r="523" spans="1:7" x14ac:dyDescent="0.35">
      <c r="A523">
        <v>17</v>
      </c>
      <c r="B523" t="s">
        <v>520</v>
      </c>
      <c r="C523" t="s">
        <v>36</v>
      </c>
      <c r="D523" t="s">
        <v>73</v>
      </c>
      <c r="E523" s="19">
        <v>15</v>
      </c>
      <c r="F523" s="5">
        <v>33</v>
      </c>
      <c r="G523" s="19">
        <v>476.99999973177898</v>
      </c>
    </row>
    <row r="524" spans="1:7" x14ac:dyDescent="0.35">
      <c r="A524">
        <v>18</v>
      </c>
      <c r="B524" t="s">
        <v>506</v>
      </c>
      <c r="C524" t="s">
        <v>34</v>
      </c>
      <c r="D524" t="s">
        <v>85</v>
      </c>
      <c r="E524" s="19">
        <v>263.5</v>
      </c>
      <c r="F524" s="5">
        <v>34</v>
      </c>
      <c r="G524" s="19">
        <v>8853.5999984294103</v>
      </c>
    </row>
    <row r="525" spans="1:7" x14ac:dyDescent="0.35">
      <c r="A525">
        <v>19</v>
      </c>
      <c r="B525" t="s">
        <v>519</v>
      </c>
      <c r="C525" t="s">
        <v>36</v>
      </c>
      <c r="D525" t="s">
        <v>50</v>
      </c>
      <c r="E525" s="19">
        <v>18.399999999999999</v>
      </c>
      <c r="F525" s="5">
        <v>35</v>
      </c>
      <c r="G525" s="19">
        <v>561.19999876618294</v>
      </c>
    </row>
    <row r="526" spans="1:7" x14ac:dyDescent="0.35">
      <c r="A526">
        <v>19</v>
      </c>
      <c r="B526" t="s">
        <v>519</v>
      </c>
      <c r="C526" t="s">
        <v>36</v>
      </c>
      <c r="D526" t="s">
        <v>44</v>
      </c>
      <c r="E526" s="19">
        <v>9.65</v>
      </c>
      <c r="F526" s="5">
        <v>20</v>
      </c>
      <c r="G526" s="19">
        <v>187.20999991372199</v>
      </c>
    </row>
    <row r="527" spans="1:7" x14ac:dyDescent="0.35">
      <c r="A527">
        <v>20</v>
      </c>
      <c r="B527" t="s">
        <v>509</v>
      </c>
      <c r="C527" t="s">
        <v>39</v>
      </c>
      <c r="D527" t="s">
        <v>52</v>
      </c>
      <c r="E527" s="19">
        <v>19.45</v>
      </c>
      <c r="F527" s="5">
        <v>40</v>
      </c>
      <c r="G527" s="19">
        <v>778</v>
      </c>
    </row>
    <row r="528" spans="1:7" x14ac:dyDescent="0.35">
      <c r="A528">
        <v>20</v>
      </c>
      <c r="B528" t="s">
        <v>509</v>
      </c>
      <c r="C528" t="s">
        <v>34</v>
      </c>
      <c r="D528" t="s">
        <v>105</v>
      </c>
      <c r="E528" s="19">
        <v>46</v>
      </c>
      <c r="F528" s="5">
        <v>85</v>
      </c>
      <c r="G528" s="19">
        <v>3910</v>
      </c>
    </row>
    <row r="529" spans="1:7" x14ac:dyDescent="0.35">
      <c r="A529">
        <v>21</v>
      </c>
      <c r="B529" t="s">
        <v>518</v>
      </c>
      <c r="C529" t="s">
        <v>36</v>
      </c>
      <c r="D529" t="s">
        <v>60</v>
      </c>
      <c r="E529" s="19">
        <v>9.5</v>
      </c>
      <c r="F529" s="5">
        <v>100</v>
      </c>
      <c r="G529" s="19">
        <v>807.49999433755795</v>
      </c>
    </row>
    <row r="530" spans="1:7" x14ac:dyDescent="0.35">
      <c r="A530">
        <v>23</v>
      </c>
      <c r="B530" t="s">
        <v>508</v>
      </c>
      <c r="C530" t="s">
        <v>31</v>
      </c>
      <c r="D530" t="s">
        <v>62</v>
      </c>
      <c r="E530" s="19">
        <v>20</v>
      </c>
      <c r="F530" s="5">
        <v>6</v>
      </c>
      <c r="G530" s="19">
        <v>120</v>
      </c>
    </row>
    <row r="531" spans="1:7" x14ac:dyDescent="0.35">
      <c r="A531">
        <v>23</v>
      </c>
      <c r="B531" t="s">
        <v>508</v>
      </c>
      <c r="C531" t="s">
        <v>34</v>
      </c>
      <c r="D531" t="s">
        <v>55</v>
      </c>
      <c r="E531" s="19">
        <v>18</v>
      </c>
      <c r="F531" s="5">
        <v>50</v>
      </c>
      <c r="G531" s="19">
        <v>900</v>
      </c>
    </row>
    <row r="532" spans="1:7" x14ac:dyDescent="0.35">
      <c r="A532">
        <v>24</v>
      </c>
      <c r="B532" t="s">
        <v>514</v>
      </c>
      <c r="C532" t="s">
        <v>59</v>
      </c>
      <c r="D532" t="s">
        <v>66</v>
      </c>
      <c r="E532" s="19">
        <v>53</v>
      </c>
      <c r="F532" s="5">
        <v>54</v>
      </c>
      <c r="G532" s="19">
        <v>2480.3999848365702</v>
      </c>
    </row>
    <row r="533" spans="1:7" x14ac:dyDescent="0.35">
      <c r="A533">
        <v>25</v>
      </c>
      <c r="B533" t="s">
        <v>516</v>
      </c>
      <c r="C533" t="s">
        <v>21</v>
      </c>
      <c r="D533" t="s">
        <v>74</v>
      </c>
      <c r="E533" s="19">
        <v>7.45</v>
      </c>
      <c r="F533" s="5">
        <v>49</v>
      </c>
      <c r="G533" s="19">
        <v>341.20999964475601</v>
      </c>
    </row>
    <row r="534" spans="1:7" x14ac:dyDescent="0.35">
      <c r="A534">
        <v>25</v>
      </c>
      <c r="B534" t="s">
        <v>516</v>
      </c>
      <c r="C534" t="s">
        <v>21</v>
      </c>
      <c r="D534" t="s">
        <v>32</v>
      </c>
      <c r="E534" s="19">
        <v>24</v>
      </c>
      <c r="F534" s="5">
        <v>14</v>
      </c>
      <c r="G534" s="19">
        <v>336</v>
      </c>
    </row>
    <row r="535" spans="1:7" x14ac:dyDescent="0.35">
      <c r="A535">
        <v>26</v>
      </c>
      <c r="B535" t="s">
        <v>515</v>
      </c>
      <c r="C535" t="s">
        <v>27</v>
      </c>
      <c r="D535" t="s">
        <v>26</v>
      </c>
      <c r="E535" s="19">
        <v>38</v>
      </c>
      <c r="F535" s="5">
        <v>30</v>
      </c>
      <c r="G535" s="19">
        <v>968.99999320507004</v>
      </c>
    </row>
    <row r="536" spans="1:7" x14ac:dyDescent="0.35">
      <c r="A536">
        <v>26</v>
      </c>
      <c r="B536" t="s">
        <v>515</v>
      </c>
      <c r="C536" t="s">
        <v>27</v>
      </c>
      <c r="D536" t="s">
        <v>76</v>
      </c>
      <c r="E536" s="19">
        <v>19.5</v>
      </c>
      <c r="F536" s="5">
        <v>5</v>
      </c>
      <c r="G536" s="19">
        <v>87.749999854713593</v>
      </c>
    </row>
    <row r="537" spans="1:7" x14ac:dyDescent="0.35">
      <c r="A537">
        <v>27</v>
      </c>
      <c r="B537" t="s">
        <v>517</v>
      </c>
      <c r="C537" t="s">
        <v>36</v>
      </c>
      <c r="D537" t="s">
        <v>79</v>
      </c>
      <c r="E537" s="19">
        <v>13.25</v>
      </c>
      <c r="F537" s="5">
        <v>20</v>
      </c>
      <c r="G537" s="19">
        <v>265</v>
      </c>
    </row>
    <row r="538" spans="1:7" x14ac:dyDescent="0.35">
      <c r="A538">
        <v>28</v>
      </c>
      <c r="B538" t="s">
        <v>512</v>
      </c>
      <c r="C538" t="s">
        <v>24</v>
      </c>
      <c r="D538" t="s">
        <v>23</v>
      </c>
      <c r="E538" s="19">
        <v>55</v>
      </c>
      <c r="F538" s="5">
        <v>17</v>
      </c>
      <c r="G538" s="19">
        <v>852.49999877065397</v>
      </c>
    </row>
    <row r="539" spans="1:7" x14ac:dyDescent="0.35">
      <c r="A539">
        <v>28</v>
      </c>
      <c r="B539" t="s">
        <v>512</v>
      </c>
      <c r="C539" t="s">
        <v>24</v>
      </c>
      <c r="D539" t="s">
        <v>29</v>
      </c>
      <c r="E539" s="19">
        <v>34</v>
      </c>
      <c r="F539" s="5">
        <v>35</v>
      </c>
      <c r="G539" s="19">
        <v>892.5</v>
      </c>
    </row>
    <row r="540" spans="1:7" x14ac:dyDescent="0.35">
      <c r="A540">
        <v>29</v>
      </c>
      <c r="B540" t="s">
        <v>510</v>
      </c>
      <c r="C540" t="s">
        <v>31</v>
      </c>
      <c r="D540" t="s">
        <v>30</v>
      </c>
      <c r="E540" s="19">
        <v>49.3</v>
      </c>
      <c r="F540" s="5">
        <v>60</v>
      </c>
      <c r="G540" s="19">
        <v>2908.69999926537</v>
      </c>
    </row>
    <row r="541" spans="1:7" x14ac:dyDescent="0.35">
      <c r="A541">
        <v>29</v>
      </c>
      <c r="B541" t="s">
        <v>510</v>
      </c>
      <c r="C541" t="s">
        <v>39</v>
      </c>
      <c r="D541" t="s">
        <v>47</v>
      </c>
      <c r="E541" s="19">
        <v>28.5</v>
      </c>
      <c r="F541" s="5">
        <v>30</v>
      </c>
      <c r="G541" s="19">
        <v>826.499999575316</v>
      </c>
    </row>
    <row r="542" spans="1:7" x14ac:dyDescent="0.35">
      <c r="A542">
        <v>1</v>
      </c>
      <c r="B542" t="s">
        <v>482</v>
      </c>
      <c r="C542" t="s">
        <v>34</v>
      </c>
      <c r="D542" t="s">
        <v>43</v>
      </c>
      <c r="E542" s="19">
        <v>18</v>
      </c>
      <c r="F542" s="5">
        <v>10</v>
      </c>
      <c r="G542" s="19">
        <v>180</v>
      </c>
    </row>
    <row r="543" spans="1:7" x14ac:dyDescent="0.35">
      <c r="A543">
        <v>2</v>
      </c>
      <c r="B543" t="s">
        <v>487</v>
      </c>
      <c r="C543" t="s">
        <v>39</v>
      </c>
      <c r="D543" t="s">
        <v>88</v>
      </c>
      <c r="E543" s="19">
        <v>21.05</v>
      </c>
      <c r="F543" s="5">
        <v>30</v>
      </c>
      <c r="G543" s="19">
        <v>599.92499952949504</v>
      </c>
    </row>
    <row r="544" spans="1:7" x14ac:dyDescent="0.35">
      <c r="A544">
        <v>4</v>
      </c>
      <c r="B544" t="s">
        <v>494</v>
      </c>
      <c r="C544" t="s">
        <v>36</v>
      </c>
      <c r="D544" t="s">
        <v>35</v>
      </c>
      <c r="E544" s="19">
        <v>31</v>
      </c>
      <c r="F544" s="5">
        <v>5</v>
      </c>
      <c r="G544" s="19">
        <v>155</v>
      </c>
    </row>
    <row r="545" spans="1:7" x14ac:dyDescent="0.35">
      <c r="A545">
        <v>5</v>
      </c>
      <c r="B545" t="s">
        <v>481</v>
      </c>
      <c r="C545" t="s">
        <v>24</v>
      </c>
      <c r="D545" t="s">
        <v>92</v>
      </c>
      <c r="E545" s="19">
        <v>21</v>
      </c>
      <c r="F545" s="5">
        <v>50</v>
      </c>
      <c r="G545" s="19">
        <v>923.99999538436498</v>
      </c>
    </row>
    <row r="546" spans="1:7" x14ac:dyDescent="0.35">
      <c r="A546">
        <v>6</v>
      </c>
      <c r="B546" t="s">
        <v>486</v>
      </c>
      <c r="C546" t="s">
        <v>59</v>
      </c>
      <c r="D546" t="s">
        <v>63</v>
      </c>
      <c r="E546" s="19">
        <v>23.25</v>
      </c>
      <c r="F546" s="5">
        <v>56</v>
      </c>
      <c r="G546" s="19">
        <v>1106.69999613706</v>
      </c>
    </row>
    <row r="547" spans="1:7" x14ac:dyDescent="0.35">
      <c r="A547">
        <v>6</v>
      </c>
      <c r="B547" t="s">
        <v>486</v>
      </c>
      <c r="C547" t="s">
        <v>39</v>
      </c>
      <c r="D547" t="s">
        <v>67</v>
      </c>
      <c r="E547" s="19">
        <v>15.5</v>
      </c>
      <c r="F547" s="5">
        <v>10</v>
      </c>
      <c r="G547" s="19">
        <v>155</v>
      </c>
    </row>
    <row r="548" spans="1:7" x14ac:dyDescent="0.35">
      <c r="A548">
        <v>7</v>
      </c>
      <c r="B548" t="s">
        <v>489</v>
      </c>
      <c r="C548" t="s">
        <v>36</v>
      </c>
      <c r="D548" t="s">
        <v>97</v>
      </c>
      <c r="E548" s="19">
        <v>62.5</v>
      </c>
      <c r="F548" s="5">
        <v>18</v>
      </c>
      <c r="G548" s="19">
        <v>956.24999329447701</v>
      </c>
    </row>
    <row r="549" spans="1:7" x14ac:dyDescent="0.35">
      <c r="A549">
        <v>7</v>
      </c>
      <c r="B549" t="s">
        <v>489</v>
      </c>
      <c r="C549" t="s">
        <v>21</v>
      </c>
      <c r="D549" t="s">
        <v>22</v>
      </c>
      <c r="E549" s="19">
        <v>39</v>
      </c>
      <c r="F549" s="5">
        <v>34</v>
      </c>
      <c r="G549" s="19">
        <v>1294.7999995350799</v>
      </c>
    </row>
    <row r="550" spans="1:7" x14ac:dyDescent="0.35">
      <c r="A550">
        <v>7</v>
      </c>
      <c r="B550" t="s">
        <v>489</v>
      </c>
      <c r="C550" t="s">
        <v>31</v>
      </c>
      <c r="D550" t="s">
        <v>46</v>
      </c>
      <c r="E550" s="19">
        <v>17.45</v>
      </c>
      <c r="F550" s="5">
        <v>12</v>
      </c>
      <c r="G550" s="19">
        <v>188.459999687969</v>
      </c>
    </row>
    <row r="551" spans="1:7" x14ac:dyDescent="0.35">
      <c r="A551">
        <v>7</v>
      </c>
      <c r="B551" t="s">
        <v>489</v>
      </c>
      <c r="C551" t="s">
        <v>39</v>
      </c>
      <c r="D551" t="s">
        <v>38</v>
      </c>
      <c r="E551" s="19">
        <v>43.9</v>
      </c>
      <c r="F551" s="5">
        <v>6</v>
      </c>
      <c r="G551" s="19">
        <v>263.39999999999998</v>
      </c>
    </row>
    <row r="552" spans="1:7" x14ac:dyDescent="0.35">
      <c r="A552">
        <v>8</v>
      </c>
      <c r="B552" t="s">
        <v>493</v>
      </c>
      <c r="C552" t="s">
        <v>31</v>
      </c>
      <c r="D552" t="s">
        <v>71</v>
      </c>
      <c r="E552" s="19">
        <v>9.1999999999999993</v>
      </c>
      <c r="F552" s="5">
        <v>35</v>
      </c>
      <c r="G552" s="19">
        <v>257.59999904036499</v>
      </c>
    </row>
    <row r="553" spans="1:7" x14ac:dyDescent="0.35">
      <c r="A553">
        <v>10</v>
      </c>
      <c r="B553" t="s">
        <v>492</v>
      </c>
      <c r="C553" t="s">
        <v>34</v>
      </c>
      <c r="D553" t="s">
        <v>77</v>
      </c>
      <c r="E553" s="19">
        <v>4.5</v>
      </c>
      <c r="F553" s="5">
        <v>43</v>
      </c>
      <c r="G553" s="19">
        <v>166.04999959096301</v>
      </c>
    </row>
    <row r="554" spans="1:7" x14ac:dyDescent="0.35">
      <c r="A554">
        <v>12</v>
      </c>
      <c r="B554" t="s">
        <v>491</v>
      </c>
      <c r="C554" t="s">
        <v>21</v>
      </c>
      <c r="D554" t="s">
        <v>20</v>
      </c>
      <c r="E554" s="19">
        <v>123.79</v>
      </c>
      <c r="F554" s="5">
        <v>10</v>
      </c>
      <c r="G554" s="19">
        <v>1237.9000000000001</v>
      </c>
    </row>
    <row r="555" spans="1:7" x14ac:dyDescent="0.35">
      <c r="A555">
        <v>12</v>
      </c>
      <c r="B555" t="s">
        <v>491</v>
      </c>
      <c r="C555" t="s">
        <v>27</v>
      </c>
      <c r="D555" t="s">
        <v>53</v>
      </c>
      <c r="E555" s="19">
        <v>33.25</v>
      </c>
      <c r="F555" s="5">
        <v>54</v>
      </c>
      <c r="G555" s="19">
        <v>1735.64999910816</v>
      </c>
    </row>
    <row r="556" spans="1:7" x14ac:dyDescent="0.35">
      <c r="A556">
        <v>12</v>
      </c>
      <c r="B556" t="s">
        <v>491</v>
      </c>
      <c r="C556" t="s">
        <v>39</v>
      </c>
      <c r="D556" t="s">
        <v>107</v>
      </c>
      <c r="E556" s="19">
        <v>13</v>
      </c>
      <c r="F556" s="5">
        <v>18</v>
      </c>
      <c r="G556" s="19">
        <v>234</v>
      </c>
    </row>
    <row r="557" spans="1:7" x14ac:dyDescent="0.35">
      <c r="A557">
        <v>12</v>
      </c>
      <c r="B557" t="s">
        <v>491</v>
      </c>
      <c r="C557" t="s">
        <v>34</v>
      </c>
      <c r="D557" t="s">
        <v>54</v>
      </c>
      <c r="E557" s="19">
        <v>7.75</v>
      </c>
      <c r="F557" s="5">
        <v>126</v>
      </c>
      <c r="G557" s="19">
        <v>887.37499867193401</v>
      </c>
    </row>
    <row r="558" spans="1:7" x14ac:dyDescent="0.35">
      <c r="A558">
        <v>13</v>
      </c>
      <c r="B558" t="s">
        <v>488</v>
      </c>
      <c r="C558" t="s">
        <v>36</v>
      </c>
      <c r="D558" t="s">
        <v>91</v>
      </c>
      <c r="E558" s="19">
        <v>25.89</v>
      </c>
      <c r="F558" s="5">
        <v>20</v>
      </c>
      <c r="G558" s="19">
        <v>517.79999999999995</v>
      </c>
    </row>
    <row r="559" spans="1:7" x14ac:dyDescent="0.35">
      <c r="A559">
        <v>14</v>
      </c>
      <c r="B559" t="s">
        <v>483</v>
      </c>
      <c r="C559" t="s">
        <v>24</v>
      </c>
      <c r="D559" t="s">
        <v>57</v>
      </c>
      <c r="E559" s="19">
        <v>12.5</v>
      </c>
      <c r="F559" s="5">
        <v>171</v>
      </c>
      <c r="G559" s="19">
        <v>1864.9999959394299</v>
      </c>
    </row>
    <row r="560" spans="1:7" x14ac:dyDescent="0.35">
      <c r="A560">
        <v>14</v>
      </c>
      <c r="B560" t="s">
        <v>483</v>
      </c>
      <c r="C560" t="s">
        <v>24</v>
      </c>
      <c r="D560" t="s">
        <v>100</v>
      </c>
      <c r="E560" s="19">
        <v>32</v>
      </c>
      <c r="F560" s="5">
        <v>10</v>
      </c>
      <c r="G560" s="19">
        <v>287.99999952316199</v>
      </c>
    </row>
    <row r="561" spans="1:7" x14ac:dyDescent="0.35">
      <c r="A561">
        <v>14</v>
      </c>
      <c r="B561" t="s">
        <v>483</v>
      </c>
      <c r="C561" t="s">
        <v>24</v>
      </c>
      <c r="D561" t="s">
        <v>42</v>
      </c>
      <c r="E561" s="19">
        <v>34.799999999999997</v>
      </c>
      <c r="F561" s="5">
        <v>54</v>
      </c>
      <c r="G561" s="19">
        <v>1879.2</v>
      </c>
    </row>
    <row r="562" spans="1:7" x14ac:dyDescent="0.35">
      <c r="A562">
        <v>15</v>
      </c>
      <c r="B562" t="s">
        <v>513</v>
      </c>
      <c r="C562" t="s">
        <v>24</v>
      </c>
      <c r="D562" t="s">
        <v>78</v>
      </c>
      <c r="E562" s="19">
        <v>2.5</v>
      </c>
      <c r="F562" s="5">
        <v>34</v>
      </c>
      <c r="G562" s="19">
        <v>79.999999925494194</v>
      </c>
    </row>
    <row r="563" spans="1:7" x14ac:dyDescent="0.35">
      <c r="A563">
        <v>15</v>
      </c>
      <c r="B563" t="s">
        <v>513</v>
      </c>
      <c r="C563" t="s">
        <v>24</v>
      </c>
      <c r="D563" t="s">
        <v>48</v>
      </c>
      <c r="E563" s="19">
        <v>36</v>
      </c>
      <c r="F563" s="5">
        <v>10</v>
      </c>
      <c r="G563" s="19">
        <v>305.99999785423199</v>
      </c>
    </row>
    <row r="564" spans="1:7" x14ac:dyDescent="0.35">
      <c r="A564">
        <v>16</v>
      </c>
      <c r="B564" t="s">
        <v>507</v>
      </c>
      <c r="C564" t="s">
        <v>34</v>
      </c>
      <c r="D564" t="s">
        <v>69</v>
      </c>
      <c r="E564" s="19">
        <v>14</v>
      </c>
      <c r="F564" s="5">
        <v>40</v>
      </c>
      <c r="G564" s="19">
        <v>560</v>
      </c>
    </row>
    <row r="565" spans="1:7" x14ac:dyDescent="0.35">
      <c r="A565">
        <v>16</v>
      </c>
      <c r="B565" t="s">
        <v>507</v>
      </c>
      <c r="C565" t="s">
        <v>34</v>
      </c>
      <c r="D565" t="s">
        <v>49</v>
      </c>
      <c r="E565" s="19">
        <v>18</v>
      </c>
      <c r="F565" s="5">
        <v>20</v>
      </c>
      <c r="G565" s="19">
        <v>360</v>
      </c>
    </row>
    <row r="566" spans="1:7" x14ac:dyDescent="0.35">
      <c r="A566">
        <v>17</v>
      </c>
      <c r="B566" t="s">
        <v>520</v>
      </c>
      <c r="C566" t="s">
        <v>36</v>
      </c>
      <c r="D566" t="s">
        <v>45</v>
      </c>
      <c r="E566" s="19">
        <v>19</v>
      </c>
      <c r="F566" s="5">
        <v>25</v>
      </c>
      <c r="G566" s="19">
        <v>475</v>
      </c>
    </row>
    <row r="567" spans="1:7" x14ac:dyDescent="0.35">
      <c r="A567">
        <v>17</v>
      </c>
      <c r="B567" t="s">
        <v>520</v>
      </c>
      <c r="C567" t="s">
        <v>36</v>
      </c>
      <c r="D567" t="s">
        <v>73</v>
      </c>
      <c r="E567" s="19">
        <v>15</v>
      </c>
      <c r="F567" s="5">
        <v>3</v>
      </c>
      <c r="G567" s="19">
        <v>45</v>
      </c>
    </row>
    <row r="568" spans="1:7" x14ac:dyDescent="0.35">
      <c r="A568">
        <v>18</v>
      </c>
      <c r="B568" t="s">
        <v>506</v>
      </c>
      <c r="C568" t="s">
        <v>34</v>
      </c>
      <c r="D568" t="s">
        <v>87</v>
      </c>
      <c r="E568" s="19">
        <v>18</v>
      </c>
      <c r="F568" s="5">
        <v>10</v>
      </c>
      <c r="G568" s="19">
        <v>180</v>
      </c>
    </row>
    <row r="569" spans="1:7" x14ac:dyDescent="0.35">
      <c r="A569">
        <v>19</v>
      </c>
      <c r="B569" t="s">
        <v>519</v>
      </c>
      <c r="C569" t="s">
        <v>36</v>
      </c>
      <c r="D569" t="s">
        <v>50</v>
      </c>
      <c r="E569" s="19">
        <v>18.399999999999999</v>
      </c>
      <c r="F569" s="5">
        <v>52</v>
      </c>
      <c r="G569" s="19">
        <v>956.8</v>
      </c>
    </row>
    <row r="570" spans="1:7" x14ac:dyDescent="0.35">
      <c r="A570">
        <v>19</v>
      </c>
      <c r="B570" t="s">
        <v>519</v>
      </c>
      <c r="C570" t="s">
        <v>36</v>
      </c>
      <c r="D570" t="s">
        <v>44</v>
      </c>
      <c r="E570" s="19">
        <v>9.65</v>
      </c>
      <c r="F570" s="5">
        <v>21</v>
      </c>
      <c r="G570" s="19">
        <v>192.51749984901301</v>
      </c>
    </row>
    <row r="571" spans="1:7" x14ac:dyDescent="0.35">
      <c r="A571">
        <v>20</v>
      </c>
      <c r="B571" t="s">
        <v>509</v>
      </c>
      <c r="C571" t="s">
        <v>27</v>
      </c>
      <c r="D571" t="s">
        <v>68</v>
      </c>
      <c r="E571" s="19">
        <v>14</v>
      </c>
      <c r="F571" s="5">
        <v>28</v>
      </c>
      <c r="G571" s="19">
        <v>333.19999766349702</v>
      </c>
    </row>
    <row r="572" spans="1:7" x14ac:dyDescent="0.35">
      <c r="A572">
        <v>20</v>
      </c>
      <c r="B572" t="s">
        <v>509</v>
      </c>
      <c r="C572" t="s">
        <v>39</v>
      </c>
      <c r="D572" t="s">
        <v>52</v>
      </c>
      <c r="E572" s="19">
        <v>19.45</v>
      </c>
      <c r="F572" s="5">
        <v>31</v>
      </c>
      <c r="G572" s="19">
        <v>602.95000000000005</v>
      </c>
    </row>
    <row r="573" spans="1:7" x14ac:dyDescent="0.35">
      <c r="A573">
        <v>22</v>
      </c>
      <c r="B573" t="s">
        <v>511</v>
      </c>
      <c r="C573" t="s">
        <v>31</v>
      </c>
      <c r="D573" t="s">
        <v>72</v>
      </c>
      <c r="E573" s="19">
        <v>9.5</v>
      </c>
      <c r="F573" s="5">
        <v>25</v>
      </c>
      <c r="G573" s="19">
        <v>237.5</v>
      </c>
    </row>
    <row r="574" spans="1:7" x14ac:dyDescent="0.35">
      <c r="A574">
        <v>23</v>
      </c>
      <c r="B574" t="s">
        <v>508</v>
      </c>
      <c r="C574" t="s">
        <v>34</v>
      </c>
      <c r="D574" t="s">
        <v>55</v>
      </c>
      <c r="E574" s="19">
        <v>18</v>
      </c>
      <c r="F574" s="5">
        <v>64</v>
      </c>
      <c r="G574" s="19">
        <v>1152</v>
      </c>
    </row>
    <row r="575" spans="1:7" x14ac:dyDescent="0.35">
      <c r="A575">
        <v>24</v>
      </c>
      <c r="B575" t="s">
        <v>514</v>
      </c>
      <c r="C575" t="s">
        <v>59</v>
      </c>
      <c r="D575" t="s">
        <v>66</v>
      </c>
      <c r="E575" s="19">
        <v>53</v>
      </c>
      <c r="F575" s="5">
        <v>93</v>
      </c>
      <c r="G575" s="19">
        <v>4716.9999968409502</v>
      </c>
    </row>
    <row r="576" spans="1:7" x14ac:dyDescent="0.35">
      <c r="A576">
        <v>24</v>
      </c>
      <c r="B576" t="s">
        <v>514</v>
      </c>
      <c r="C576" t="s">
        <v>21</v>
      </c>
      <c r="D576" t="s">
        <v>25</v>
      </c>
      <c r="E576" s="19">
        <v>32.799999999999997</v>
      </c>
      <c r="F576" s="5">
        <v>43</v>
      </c>
      <c r="G576" s="19">
        <v>1410.4</v>
      </c>
    </row>
    <row r="577" spans="1:7" x14ac:dyDescent="0.35">
      <c r="A577">
        <v>24</v>
      </c>
      <c r="B577" t="s">
        <v>514</v>
      </c>
      <c r="C577" t="s">
        <v>27</v>
      </c>
      <c r="D577" t="s">
        <v>122</v>
      </c>
      <c r="E577" s="19">
        <v>7</v>
      </c>
      <c r="F577" s="5">
        <v>100</v>
      </c>
      <c r="G577" s="19">
        <v>700</v>
      </c>
    </row>
    <row r="578" spans="1:7" x14ac:dyDescent="0.35">
      <c r="A578">
        <v>25</v>
      </c>
      <c r="B578" t="s">
        <v>516</v>
      </c>
      <c r="C578" t="s">
        <v>21</v>
      </c>
      <c r="D578" t="s">
        <v>32</v>
      </c>
      <c r="E578" s="19">
        <v>24</v>
      </c>
      <c r="F578" s="5">
        <v>43</v>
      </c>
      <c r="G578" s="19">
        <v>980.39999923109997</v>
      </c>
    </row>
    <row r="579" spans="1:7" x14ac:dyDescent="0.35">
      <c r="A579">
        <v>26</v>
      </c>
      <c r="B579" t="s">
        <v>515</v>
      </c>
      <c r="C579" t="s">
        <v>27</v>
      </c>
      <c r="D579" t="s">
        <v>26</v>
      </c>
      <c r="E579" s="19">
        <v>38</v>
      </c>
      <c r="F579" s="5">
        <v>100</v>
      </c>
      <c r="G579" s="19">
        <v>3381.9999937713101</v>
      </c>
    </row>
    <row r="580" spans="1:7" x14ac:dyDescent="0.35">
      <c r="A580">
        <v>26</v>
      </c>
      <c r="B580" t="s">
        <v>515</v>
      </c>
      <c r="C580" t="s">
        <v>27</v>
      </c>
      <c r="D580" t="s">
        <v>76</v>
      </c>
      <c r="E580" s="19">
        <v>19.5</v>
      </c>
      <c r="F580" s="5">
        <v>10</v>
      </c>
      <c r="G580" s="19">
        <v>195</v>
      </c>
    </row>
    <row r="581" spans="1:7" x14ac:dyDescent="0.35">
      <c r="A581">
        <v>28</v>
      </c>
      <c r="B581" t="s">
        <v>512</v>
      </c>
      <c r="C581" t="s">
        <v>24</v>
      </c>
      <c r="D581" t="s">
        <v>23</v>
      </c>
      <c r="E581" s="19">
        <v>55</v>
      </c>
      <c r="F581" s="5">
        <v>52</v>
      </c>
      <c r="G581" s="19">
        <v>2419.99999344348</v>
      </c>
    </row>
    <row r="582" spans="1:7" x14ac:dyDescent="0.35">
      <c r="A582">
        <v>28</v>
      </c>
      <c r="B582" t="s">
        <v>512</v>
      </c>
      <c r="C582" t="s">
        <v>24</v>
      </c>
      <c r="D582" t="s">
        <v>29</v>
      </c>
      <c r="E582" s="19">
        <v>34</v>
      </c>
      <c r="F582" s="5">
        <v>24</v>
      </c>
      <c r="G582" s="19">
        <v>693.59999513626099</v>
      </c>
    </row>
    <row r="583" spans="1:7" x14ac:dyDescent="0.35">
      <c r="A583">
        <v>29</v>
      </c>
      <c r="B583" t="s">
        <v>510</v>
      </c>
      <c r="C583" t="s">
        <v>31</v>
      </c>
      <c r="D583" t="s">
        <v>30</v>
      </c>
      <c r="E583" s="19">
        <v>49.3</v>
      </c>
      <c r="F583" s="5">
        <v>35</v>
      </c>
      <c r="G583" s="19">
        <v>1491.32499926537</v>
      </c>
    </row>
    <row r="584" spans="1:7" x14ac:dyDescent="0.35">
      <c r="A584">
        <v>1</v>
      </c>
      <c r="B584" t="s">
        <v>482</v>
      </c>
      <c r="C584" t="s">
        <v>39</v>
      </c>
      <c r="D584" t="s">
        <v>98</v>
      </c>
      <c r="E584" s="19">
        <v>10</v>
      </c>
      <c r="F584" s="5">
        <v>14</v>
      </c>
      <c r="G584" s="19">
        <v>140</v>
      </c>
    </row>
    <row r="585" spans="1:7" x14ac:dyDescent="0.35">
      <c r="A585">
        <v>1</v>
      </c>
      <c r="B585" t="s">
        <v>482</v>
      </c>
      <c r="C585" t="s">
        <v>34</v>
      </c>
      <c r="D585" t="s">
        <v>43</v>
      </c>
      <c r="E585" s="19">
        <v>18</v>
      </c>
      <c r="F585" s="5">
        <v>29</v>
      </c>
      <c r="G585" s="19">
        <v>522</v>
      </c>
    </row>
    <row r="586" spans="1:7" x14ac:dyDescent="0.35">
      <c r="A586">
        <v>1</v>
      </c>
      <c r="B586" t="s">
        <v>482</v>
      </c>
      <c r="C586" t="s">
        <v>34</v>
      </c>
      <c r="D586" t="s">
        <v>33</v>
      </c>
      <c r="E586" s="19">
        <v>19</v>
      </c>
      <c r="F586" s="5">
        <v>10</v>
      </c>
      <c r="G586" s="19">
        <v>190</v>
      </c>
    </row>
    <row r="587" spans="1:7" x14ac:dyDescent="0.35">
      <c r="A587">
        <v>2</v>
      </c>
      <c r="B587" t="s">
        <v>487</v>
      </c>
      <c r="C587" t="s">
        <v>39</v>
      </c>
      <c r="D587" t="s">
        <v>109</v>
      </c>
      <c r="E587" s="19">
        <v>22</v>
      </c>
      <c r="F587" s="5">
        <v>20</v>
      </c>
      <c r="G587" s="19">
        <v>351.99999868869702</v>
      </c>
    </row>
    <row r="588" spans="1:7" x14ac:dyDescent="0.35">
      <c r="A588">
        <v>2</v>
      </c>
      <c r="B588" t="s">
        <v>487</v>
      </c>
      <c r="C588" t="s">
        <v>39</v>
      </c>
      <c r="D588" t="s">
        <v>88</v>
      </c>
      <c r="E588" s="19">
        <v>21.05</v>
      </c>
      <c r="F588" s="5">
        <v>12</v>
      </c>
      <c r="G588" s="19">
        <v>202.079999247193</v>
      </c>
    </row>
    <row r="589" spans="1:7" x14ac:dyDescent="0.35">
      <c r="A589">
        <v>3</v>
      </c>
      <c r="B589" t="s">
        <v>484</v>
      </c>
      <c r="C589" t="s">
        <v>59</v>
      </c>
      <c r="D589" t="s">
        <v>58</v>
      </c>
      <c r="E589" s="19">
        <v>30</v>
      </c>
      <c r="F589" s="5">
        <v>55</v>
      </c>
      <c r="G589" s="19">
        <v>1650</v>
      </c>
    </row>
    <row r="590" spans="1:7" x14ac:dyDescent="0.35">
      <c r="A590">
        <v>4</v>
      </c>
      <c r="B590" t="s">
        <v>494</v>
      </c>
      <c r="C590" t="s">
        <v>36</v>
      </c>
      <c r="D590" t="s">
        <v>35</v>
      </c>
      <c r="E590" s="19">
        <v>31</v>
      </c>
      <c r="F590" s="5">
        <v>80</v>
      </c>
      <c r="G590" s="19">
        <v>2480</v>
      </c>
    </row>
    <row r="591" spans="1:7" x14ac:dyDescent="0.35">
      <c r="A591">
        <v>5</v>
      </c>
      <c r="B591" t="s">
        <v>481</v>
      </c>
      <c r="C591" t="s">
        <v>24</v>
      </c>
      <c r="D591" t="s">
        <v>92</v>
      </c>
      <c r="E591" s="19">
        <v>21</v>
      </c>
      <c r="F591" s="5">
        <v>14</v>
      </c>
      <c r="G591" s="19">
        <v>294</v>
      </c>
    </row>
    <row r="592" spans="1:7" x14ac:dyDescent="0.35">
      <c r="A592">
        <v>6</v>
      </c>
      <c r="B592" t="s">
        <v>486</v>
      </c>
      <c r="C592" t="s">
        <v>36</v>
      </c>
      <c r="D592" t="s">
        <v>56</v>
      </c>
      <c r="E592" s="19">
        <v>6</v>
      </c>
      <c r="F592" s="5">
        <v>68</v>
      </c>
      <c r="G592" s="19">
        <v>403.19999992847403</v>
      </c>
    </row>
    <row r="593" spans="1:7" x14ac:dyDescent="0.35">
      <c r="A593">
        <v>6</v>
      </c>
      <c r="B593" t="s">
        <v>486</v>
      </c>
      <c r="C593" t="s">
        <v>39</v>
      </c>
      <c r="D593" t="s">
        <v>67</v>
      </c>
      <c r="E593" s="19">
        <v>15.5</v>
      </c>
      <c r="F593" s="5">
        <v>25</v>
      </c>
      <c r="G593" s="19">
        <v>368.12499971129</v>
      </c>
    </row>
    <row r="594" spans="1:7" x14ac:dyDescent="0.35">
      <c r="A594">
        <v>7</v>
      </c>
      <c r="B594" t="s">
        <v>489</v>
      </c>
      <c r="C594" t="s">
        <v>36</v>
      </c>
      <c r="D594" t="s">
        <v>97</v>
      </c>
      <c r="E594" s="19">
        <v>62.5</v>
      </c>
      <c r="F594" s="5">
        <v>40</v>
      </c>
      <c r="G594" s="19">
        <v>1999.9999925494101</v>
      </c>
    </row>
    <row r="595" spans="1:7" x14ac:dyDescent="0.35">
      <c r="A595">
        <v>7</v>
      </c>
      <c r="B595" t="s">
        <v>489</v>
      </c>
      <c r="C595" t="s">
        <v>21</v>
      </c>
      <c r="D595" t="s">
        <v>22</v>
      </c>
      <c r="E595" s="19">
        <v>39</v>
      </c>
      <c r="F595" s="5">
        <v>100</v>
      </c>
      <c r="G595" s="19">
        <v>3900</v>
      </c>
    </row>
    <row r="596" spans="1:7" x14ac:dyDescent="0.35">
      <c r="A596">
        <v>7</v>
      </c>
      <c r="B596" t="s">
        <v>489</v>
      </c>
      <c r="C596" t="s">
        <v>31</v>
      </c>
      <c r="D596" t="s">
        <v>46</v>
      </c>
      <c r="E596" s="19">
        <v>17.45</v>
      </c>
      <c r="F596" s="5">
        <v>30</v>
      </c>
      <c r="G596" s="19">
        <v>497.32499960996199</v>
      </c>
    </row>
    <row r="597" spans="1:7" x14ac:dyDescent="0.35">
      <c r="A597">
        <v>7</v>
      </c>
      <c r="B597" t="s">
        <v>489</v>
      </c>
      <c r="C597" t="s">
        <v>39</v>
      </c>
      <c r="D597" t="s">
        <v>38</v>
      </c>
      <c r="E597" s="19">
        <v>43.9</v>
      </c>
      <c r="F597" s="5">
        <v>24</v>
      </c>
      <c r="G597" s="19">
        <v>842.87999686002695</v>
      </c>
    </row>
    <row r="598" spans="1:7" x14ac:dyDescent="0.35">
      <c r="A598">
        <v>7</v>
      </c>
      <c r="B598" t="s">
        <v>489</v>
      </c>
      <c r="C598" t="s">
        <v>34</v>
      </c>
      <c r="D598" t="s">
        <v>96</v>
      </c>
      <c r="E598" s="19">
        <v>15</v>
      </c>
      <c r="F598" s="5">
        <v>15</v>
      </c>
      <c r="G598" s="19">
        <v>213.749999832361</v>
      </c>
    </row>
    <row r="599" spans="1:7" x14ac:dyDescent="0.35">
      <c r="A599">
        <v>8</v>
      </c>
      <c r="B599" t="s">
        <v>493</v>
      </c>
      <c r="C599" t="s">
        <v>31</v>
      </c>
      <c r="D599" t="s">
        <v>86</v>
      </c>
      <c r="E599" s="19">
        <v>81</v>
      </c>
      <c r="F599" s="5">
        <v>21</v>
      </c>
      <c r="G599" s="19">
        <v>1360.79999493062</v>
      </c>
    </row>
    <row r="600" spans="1:7" x14ac:dyDescent="0.35">
      <c r="A600">
        <v>8</v>
      </c>
      <c r="B600" t="s">
        <v>493</v>
      </c>
      <c r="C600" t="s">
        <v>31</v>
      </c>
      <c r="D600" t="s">
        <v>90</v>
      </c>
      <c r="E600" s="19">
        <v>10</v>
      </c>
      <c r="F600" s="5">
        <v>14</v>
      </c>
      <c r="G600" s="19">
        <v>140</v>
      </c>
    </row>
    <row r="601" spans="1:7" x14ac:dyDescent="0.35">
      <c r="A601">
        <v>9</v>
      </c>
      <c r="B601" t="s">
        <v>490</v>
      </c>
      <c r="C601" t="s">
        <v>27</v>
      </c>
      <c r="D601" t="s">
        <v>65</v>
      </c>
      <c r="E601" s="19">
        <v>21</v>
      </c>
      <c r="F601" s="5">
        <v>48</v>
      </c>
      <c r="G601" s="19">
        <v>1008</v>
      </c>
    </row>
    <row r="602" spans="1:7" x14ac:dyDescent="0.35">
      <c r="A602">
        <v>10</v>
      </c>
      <c r="B602" t="s">
        <v>492</v>
      </c>
      <c r="C602" t="s">
        <v>34</v>
      </c>
      <c r="D602" t="s">
        <v>77</v>
      </c>
      <c r="E602" s="19">
        <v>4.5</v>
      </c>
      <c r="F602" s="5">
        <v>35</v>
      </c>
      <c r="G602" s="19">
        <v>125.999999530613</v>
      </c>
    </row>
    <row r="603" spans="1:7" x14ac:dyDescent="0.35">
      <c r="A603">
        <v>11</v>
      </c>
      <c r="B603" t="s">
        <v>485</v>
      </c>
      <c r="C603" t="s">
        <v>31</v>
      </c>
      <c r="D603" t="s">
        <v>41</v>
      </c>
      <c r="E603" s="19">
        <v>31.23</v>
      </c>
      <c r="F603" s="5">
        <v>11</v>
      </c>
      <c r="G603" s="19">
        <v>335.722499883659</v>
      </c>
    </row>
    <row r="604" spans="1:7" x14ac:dyDescent="0.35">
      <c r="A604">
        <v>11</v>
      </c>
      <c r="B604" t="s">
        <v>485</v>
      </c>
      <c r="C604" t="s">
        <v>31</v>
      </c>
      <c r="D604" t="s">
        <v>89</v>
      </c>
      <c r="E604" s="19">
        <v>43.9</v>
      </c>
      <c r="F604" s="5">
        <v>50</v>
      </c>
      <c r="G604" s="19">
        <v>2195</v>
      </c>
    </row>
    <row r="605" spans="1:7" x14ac:dyDescent="0.35">
      <c r="A605">
        <v>12</v>
      </c>
      <c r="B605" t="s">
        <v>491</v>
      </c>
      <c r="C605" t="s">
        <v>39</v>
      </c>
      <c r="D605" t="s">
        <v>107</v>
      </c>
      <c r="E605" s="19">
        <v>13</v>
      </c>
      <c r="F605" s="5">
        <v>85</v>
      </c>
      <c r="G605" s="19">
        <v>1049.7499994188499</v>
      </c>
    </row>
    <row r="606" spans="1:7" x14ac:dyDescent="0.35">
      <c r="A606">
        <v>12</v>
      </c>
      <c r="B606" t="s">
        <v>491</v>
      </c>
      <c r="C606" t="s">
        <v>34</v>
      </c>
      <c r="D606" t="s">
        <v>54</v>
      </c>
      <c r="E606" s="19">
        <v>7.75</v>
      </c>
      <c r="F606" s="5">
        <v>70</v>
      </c>
      <c r="G606" s="19">
        <v>495.999999307096</v>
      </c>
    </row>
    <row r="607" spans="1:7" x14ac:dyDescent="0.35">
      <c r="A607">
        <v>14</v>
      </c>
      <c r="B607" t="s">
        <v>483</v>
      </c>
      <c r="C607" t="s">
        <v>24</v>
      </c>
      <c r="D607" t="s">
        <v>42</v>
      </c>
      <c r="E607" s="19">
        <v>34.799999999999997</v>
      </c>
      <c r="F607" s="5">
        <v>12</v>
      </c>
      <c r="G607" s="19">
        <v>417.6</v>
      </c>
    </row>
    <row r="608" spans="1:7" x14ac:dyDescent="0.35">
      <c r="A608">
        <v>15</v>
      </c>
      <c r="B608" t="s">
        <v>513</v>
      </c>
      <c r="C608" t="s">
        <v>24</v>
      </c>
      <c r="D608" t="s">
        <v>78</v>
      </c>
      <c r="E608" s="19">
        <v>2.5</v>
      </c>
      <c r="F608" s="5">
        <v>14</v>
      </c>
      <c r="G608" s="19">
        <v>35</v>
      </c>
    </row>
    <row r="609" spans="1:7" x14ac:dyDescent="0.35">
      <c r="A609">
        <v>15</v>
      </c>
      <c r="B609" t="s">
        <v>513</v>
      </c>
      <c r="C609" t="s">
        <v>24</v>
      </c>
      <c r="D609" t="s">
        <v>48</v>
      </c>
      <c r="E609" s="19">
        <v>36</v>
      </c>
      <c r="F609" s="5">
        <v>85</v>
      </c>
      <c r="G609" s="19">
        <v>2330.9999978542301</v>
      </c>
    </row>
    <row r="610" spans="1:7" x14ac:dyDescent="0.35">
      <c r="A610">
        <v>15</v>
      </c>
      <c r="B610" t="s">
        <v>513</v>
      </c>
      <c r="C610" t="s">
        <v>24</v>
      </c>
      <c r="D610" t="s">
        <v>40</v>
      </c>
      <c r="E610" s="19">
        <v>21.5</v>
      </c>
      <c r="F610" s="5">
        <v>39</v>
      </c>
      <c r="G610" s="19">
        <v>806.24999951943698</v>
      </c>
    </row>
    <row r="611" spans="1:7" x14ac:dyDescent="0.35">
      <c r="A611">
        <v>16</v>
      </c>
      <c r="B611" t="s">
        <v>507</v>
      </c>
      <c r="C611" t="s">
        <v>34</v>
      </c>
      <c r="D611" t="s">
        <v>49</v>
      </c>
      <c r="E611" s="19">
        <v>18</v>
      </c>
      <c r="F611" s="5">
        <v>54</v>
      </c>
      <c r="G611" s="19">
        <v>837</v>
      </c>
    </row>
    <row r="612" spans="1:7" x14ac:dyDescent="0.35">
      <c r="A612">
        <v>17</v>
      </c>
      <c r="B612" t="s">
        <v>520</v>
      </c>
      <c r="C612" t="s">
        <v>36</v>
      </c>
      <c r="D612" t="s">
        <v>45</v>
      </c>
      <c r="E612" s="19">
        <v>19</v>
      </c>
      <c r="F612" s="5">
        <v>76</v>
      </c>
      <c r="G612" s="19">
        <v>1344.25</v>
      </c>
    </row>
    <row r="613" spans="1:7" x14ac:dyDescent="0.35">
      <c r="A613">
        <v>17</v>
      </c>
      <c r="B613" t="s">
        <v>520</v>
      </c>
      <c r="C613" t="s">
        <v>36</v>
      </c>
      <c r="D613" t="s">
        <v>73</v>
      </c>
      <c r="E613" s="19">
        <v>15</v>
      </c>
      <c r="F613" s="5">
        <v>30</v>
      </c>
      <c r="G613" s="19">
        <v>450</v>
      </c>
    </row>
    <row r="614" spans="1:7" x14ac:dyDescent="0.35">
      <c r="A614">
        <v>18</v>
      </c>
      <c r="B614" t="s">
        <v>506</v>
      </c>
      <c r="C614" t="s">
        <v>34</v>
      </c>
      <c r="D614" t="s">
        <v>85</v>
      </c>
      <c r="E614" s="19">
        <v>263.5</v>
      </c>
      <c r="F614" s="5">
        <v>15</v>
      </c>
      <c r="G614" s="19">
        <v>3754.8749970551498</v>
      </c>
    </row>
    <row r="615" spans="1:7" x14ac:dyDescent="0.35">
      <c r="A615">
        <v>18</v>
      </c>
      <c r="B615" t="s">
        <v>506</v>
      </c>
      <c r="C615" t="s">
        <v>34</v>
      </c>
      <c r="D615" t="s">
        <v>87</v>
      </c>
      <c r="E615" s="19">
        <v>18</v>
      </c>
      <c r="F615" s="5">
        <v>5</v>
      </c>
      <c r="G615" s="19">
        <v>90</v>
      </c>
    </row>
    <row r="616" spans="1:7" x14ac:dyDescent="0.35">
      <c r="A616">
        <v>19</v>
      </c>
      <c r="B616" t="s">
        <v>519</v>
      </c>
      <c r="C616" t="s">
        <v>36</v>
      </c>
      <c r="D616" t="s">
        <v>50</v>
      </c>
      <c r="E616" s="19">
        <v>18.399999999999999</v>
      </c>
      <c r="F616" s="5">
        <v>42</v>
      </c>
      <c r="G616" s="19">
        <v>772.8</v>
      </c>
    </row>
    <row r="617" spans="1:7" x14ac:dyDescent="0.35">
      <c r="A617">
        <v>20</v>
      </c>
      <c r="B617" t="s">
        <v>509</v>
      </c>
      <c r="C617" t="s">
        <v>27</v>
      </c>
      <c r="D617" t="s">
        <v>68</v>
      </c>
      <c r="E617" s="19">
        <v>14</v>
      </c>
      <c r="F617" s="5">
        <v>100</v>
      </c>
      <c r="G617" s="19">
        <v>1119.9999958276701</v>
      </c>
    </row>
    <row r="618" spans="1:7" x14ac:dyDescent="0.35">
      <c r="A618">
        <v>22</v>
      </c>
      <c r="B618" t="s">
        <v>511</v>
      </c>
      <c r="C618" t="s">
        <v>31</v>
      </c>
      <c r="D618" t="s">
        <v>72</v>
      </c>
      <c r="E618" s="19">
        <v>9.5</v>
      </c>
      <c r="F618" s="5">
        <v>15</v>
      </c>
      <c r="G618" s="19">
        <v>142.5</v>
      </c>
    </row>
    <row r="619" spans="1:7" x14ac:dyDescent="0.35">
      <c r="A619">
        <v>22</v>
      </c>
      <c r="B619" t="s">
        <v>511</v>
      </c>
      <c r="C619" t="s">
        <v>31</v>
      </c>
      <c r="D619" t="s">
        <v>95</v>
      </c>
      <c r="E619" s="19">
        <v>12.75</v>
      </c>
      <c r="F619" s="5">
        <v>6</v>
      </c>
      <c r="G619" s="19">
        <v>68.849999886006103</v>
      </c>
    </row>
    <row r="620" spans="1:7" x14ac:dyDescent="0.35">
      <c r="A620">
        <v>23</v>
      </c>
      <c r="B620" t="s">
        <v>508</v>
      </c>
      <c r="C620" t="s">
        <v>31</v>
      </c>
      <c r="D620" t="s">
        <v>62</v>
      </c>
      <c r="E620" s="19">
        <v>20</v>
      </c>
      <c r="F620" s="5">
        <v>43</v>
      </c>
      <c r="G620" s="19">
        <v>834.99999962747097</v>
      </c>
    </row>
    <row r="621" spans="1:7" x14ac:dyDescent="0.35">
      <c r="A621">
        <v>23</v>
      </c>
      <c r="B621" t="s">
        <v>508</v>
      </c>
      <c r="C621" t="s">
        <v>34</v>
      </c>
      <c r="D621" t="s">
        <v>55</v>
      </c>
      <c r="E621" s="19">
        <v>18</v>
      </c>
      <c r="F621" s="5">
        <v>94</v>
      </c>
      <c r="G621" s="19">
        <v>1659.5999995172001</v>
      </c>
    </row>
    <row r="622" spans="1:7" x14ac:dyDescent="0.35">
      <c r="A622">
        <v>24</v>
      </c>
      <c r="B622" t="s">
        <v>514</v>
      </c>
      <c r="C622" t="s">
        <v>27</v>
      </c>
      <c r="D622" t="s">
        <v>122</v>
      </c>
      <c r="E622" s="19">
        <v>7</v>
      </c>
      <c r="F622" s="5">
        <v>28</v>
      </c>
      <c r="G622" s="19">
        <v>191.79999983310699</v>
      </c>
    </row>
    <row r="623" spans="1:7" x14ac:dyDescent="0.35">
      <c r="A623">
        <v>25</v>
      </c>
      <c r="B623" t="s">
        <v>516</v>
      </c>
      <c r="C623" t="s">
        <v>21</v>
      </c>
      <c r="D623" t="s">
        <v>74</v>
      </c>
      <c r="E623" s="19">
        <v>7.45</v>
      </c>
      <c r="F623" s="5">
        <v>54</v>
      </c>
      <c r="G623" s="19">
        <v>402.3</v>
      </c>
    </row>
    <row r="624" spans="1:7" x14ac:dyDescent="0.35">
      <c r="A624">
        <v>25</v>
      </c>
      <c r="B624" t="s">
        <v>516</v>
      </c>
      <c r="C624" t="s">
        <v>21</v>
      </c>
      <c r="D624" t="s">
        <v>32</v>
      </c>
      <c r="E624" s="19">
        <v>24</v>
      </c>
      <c r="F624" s="5">
        <v>25</v>
      </c>
      <c r="G624" s="19">
        <v>503.99999856948801</v>
      </c>
    </row>
    <row r="625" spans="1:7" x14ac:dyDescent="0.35">
      <c r="A625">
        <v>26</v>
      </c>
      <c r="B625" t="s">
        <v>515</v>
      </c>
      <c r="C625" t="s">
        <v>27</v>
      </c>
      <c r="D625" t="s">
        <v>26</v>
      </c>
      <c r="E625" s="19">
        <v>38</v>
      </c>
      <c r="F625" s="5">
        <v>47</v>
      </c>
      <c r="G625" s="19">
        <v>1747.99999943375</v>
      </c>
    </row>
    <row r="626" spans="1:7" x14ac:dyDescent="0.35">
      <c r="A626">
        <v>26</v>
      </c>
      <c r="B626" t="s">
        <v>515</v>
      </c>
      <c r="C626" t="s">
        <v>27</v>
      </c>
      <c r="D626" t="s">
        <v>76</v>
      </c>
      <c r="E626" s="19">
        <v>19.5</v>
      </c>
      <c r="F626" s="5">
        <v>20</v>
      </c>
      <c r="G626" s="19">
        <v>390</v>
      </c>
    </row>
    <row r="627" spans="1:7" x14ac:dyDescent="0.35">
      <c r="A627">
        <v>27</v>
      </c>
      <c r="B627" t="s">
        <v>517</v>
      </c>
      <c r="C627" t="s">
        <v>36</v>
      </c>
      <c r="D627" t="s">
        <v>79</v>
      </c>
      <c r="E627" s="19">
        <v>13.25</v>
      </c>
      <c r="F627" s="5">
        <v>30</v>
      </c>
      <c r="G627" s="19">
        <v>397.5</v>
      </c>
    </row>
    <row r="628" spans="1:7" x14ac:dyDescent="0.35">
      <c r="A628">
        <v>28</v>
      </c>
      <c r="B628" t="s">
        <v>512</v>
      </c>
      <c r="C628" t="s">
        <v>24</v>
      </c>
      <c r="D628" t="s">
        <v>23</v>
      </c>
      <c r="E628" s="19">
        <v>55</v>
      </c>
      <c r="F628" s="5">
        <v>85</v>
      </c>
      <c r="G628" s="19">
        <v>4372.4999893456697</v>
      </c>
    </row>
    <row r="629" spans="1:7" x14ac:dyDescent="0.35">
      <c r="A629">
        <v>28</v>
      </c>
      <c r="B629" t="s">
        <v>512</v>
      </c>
      <c r="C629" t="s">
        <v>24</v>
      </c>
      <c r="D629" t="s">
        <v>29</v>
      </c>
      <c r="E629" s="19">
        <v>34</v>
      </c>
      <c r="F629" s="5">
        <v>125</v>
      </c>
      <c r="G629" s="19">
        <v>4130.99999822676</v>
      </c>
    </row>
    <row r="630" spans="1:7" x14ac:dyDescent="0.35">
      <c r="A630">
        <v>29</v>
      </c>
      <c r="B630" t="s">
        <v>510</v>
      </c>
      <c r="C630" t="s">
        <v>31</v>
      </c>
      <c r="D630" t="s">
        <v>30</v>
      </c>
      <c r="E630" s="19">
        <v>49.3</v>
      </c>
      <c r="F630" s="5">
        <v>20</v>
      </c>
      <c r="G630" s="19">
        <v>887.39999853074505</v>
      </c>
    </row>
    <row r="631" spans="1:7" x14ac:dyDescent="0.35">
      <c r="A631">
        <v>29</v>
      </c>
      <c r="B631" t="s">
        <v>510</v>
      </c>
      <c r="C631" t="s">
        <v>39</v>
      </c>
      <c r="D631" t="s">
        <v>47</v>
      </c>
      <c r="E631" s="19">
        <v>28.5</v>
      </c>
      <c r="F631" s="5">
        <v>120</v>
      </c>
      <c r="G631" s="19">
        <v>2565</v>
      </c>
    </row>
    <row r="632" spans="1:7" x14ac:dyDescent="0.35">
      <c r="A632">
        <v>1</v>
      </c>
      <c r="B632" t="s">
        <v>482</v>
      </c>
      <c r="C632" t="s">
        <v>34</v>
      </c>
      <c r="D632" t="s">
        <v>43</v>
      </c>
      <c r="E632" s="19">
        <v>18</v>
      </c>
      <c r="F632" s="5">
        <v>40</v>
      </c>
      <c r="G632" s="19">
        <v>652.5</v>
      </c>
    </row>
    <row r="633" spans="1:7" x14ac:dyDescent="0.35">
      <c r="A633">
        <v>1</v>
      </c>
      <c r="B633" t="s">
        <v>482</v>
      </c>
      <c r="C633" t="s">
        <v>34</v>
      </c>
      <c r="D633" t="s">
        <v>33</v>
      </c>
      <c r="E633" s="19">
        <v>19</v>
      </c>
      <c r="F633" s="5">
        <v>100</v>
      </c>
      <c r="G633" s="19">
        <v>1871.4999995753101</v>
      </c>
    </row>
    <row r="634" spans="1:7" x14ac:dyDescent="0.35">
      <c r="A634">
        <v>2</v>
      </c>
      <c r="B634" t="s">
        <v>487</v>
      </c>
      <c r="C634" t="s">
        <v>39</v>
      </c>
      <c r="D634" t="s">
        <v>109</v>
      </c>
      <c r="E634" s="19">
        <v>22</v>
      </c>
      <c r="F634" s="5">
        <v>35</v>
      </c>
      <c r="G634" s="19">
        <v>747.999999672174</v>
      </c>
    </row>
    <row r="635" spans="1:7" x14ac:dyDescent="0.35">
      <c r="A635">
        <v>2</v>
      </c>
      <c r="B635" t="s">
        <v>487</v>
      </c>
      <c r="C635" t="s">
        <v>39</v>
      </c>
      <c r="D635" t="s">
        <v>51</v>
      </c>
      <c r="E635" s="19">
        <v>21.35</v>
      </c>
      <c r="F635" s="5">
        <v>15</v>
      </c>
      <c r="G635" s="19">
        <v>288.22499952278997</v>
      </c>
    </row>
    <row r="636" spans="1:7" x14ac:dyDescent="0.35">
      <c r="A636">
        <v>2</v>
      </c>
      <c r="B636" t="s">
        <v>487</v>
      </c>
      <c r="C636" t="s">
        <v>39</v>
      </c>
      <c r="D636" t="s">
        <v>88</v>
      </c>
      <c r="E636" s="19">
        <v>21.05</v>
      </c>
      <c r="F636" s="5">
        <v>21</v>
      </c>
      <c r="G636" s="19">
        <v>442.05</v>
      </c>
    </row>
    <row r="637" spans="1:7" x14ac:dyDescent="0.35">
      <c r="A637">
        <v>3</v>
      </c>
      <c r="B637" t="s">
        <v>484</v>
      </c>
      <c r="C637" t="s">
        <v>59</v>
      </c>
      <c r="D637" t="s">
        <v>58</v>
      </c>
      <c r="E637" s="19">
        <v>30</v>
      </c>
      <c r="F637" s="5">
        <v>35</v>
      </c>
      <c r="G637" s="19">
        <v>1050</v>
      </c>
    </row>
    <row r="638" spans="1:7" x14ac:dyDescent="0.35">
      <c r="A638">
        <v>3</v>
      </c>
      <c r="B638" t="s">
        <v>484</v>
      </c>
      <c r="C638" t="s">
        <v>39</v>
      </c>
      <c r="D638" t="s">
        <v>114</v>
      </c>
      <c r="E638" s="19">
        <v>25</v>
      </c>
      <c r="F638" s="5">
        <v>70</v>
      </c>
      <c r="G638" s="19">
        <v>1750</v>
      </c>
    </row>
    <row r="639" spans="1:7" x14ac:dyDescent="0.35">
      <c r="A639">
        <v>4</v>
      </c>
      <c r="B639" t="s">
        <v>494</v>
      </c>
      <c r="C639" t="s">
        <v>36</v>
      </c>
      <c r="D639" t="s">
        <v>35</v>
      </c>
      <c r="E639" s="19">
        <v>31</v>
      </c>
      <c r="F639" s="5">
        <v>18</v>
      </c>
      <c r="G639" s="19">
        <v>418.5</v>
      </c>
    </row>
    <row r="640" spans="1:7" x14ac:dyDescent="0.35">
      <c r="A640">
        <v>5</v>
      </c>
      <c r="B640" t="s">
        <v>481</v>
      </c>
      <c r="C640" t="s">
        <v>24</v>
      </c>
      <c r="D640" t="s">
        <v>92</v>
      </c>
      <c r="E640" s="19">
        <v>21</v>
      </c>
      <c r="F640" s="5">
        <v>10</v>
      </c>
      <c r="G640" s="19">
        <v>210</v>
      </c>
    </row>
    <row r="641" spans="1:7" x14ac:dyDescent="0.35">
      <c r="A641">
        <v>5</v>
      </c>
      <c r="B641" t="s">
        <v>481</v>
      </c>
      <c r="C641" t="s">
        <v>24</v>
      </c>
      <c r="D641" t="s">
        <v>28</v>
      </c>
      <c r="E641" s="19">
        <v>38</v>
      </c>
      <c r="F641" s="5">
        <v>36</v>
      </c>
      <c r="G641" s="19">
        <v>1162.79999184608</v>
      </c>
    </row>
    <row r="642" spans="1:7" x14ac:dyDescent="0.35">
      <c r="A642">
        <v>6</v>
      </c>
      <c r="B642" t="s">
        <v>486</v>
      </c>
      <c r="C642" t="s">
        <v>36</v>
      </c>
      <c r="D642" t="s">
        <v>56</v>
      </c>
      <c r="E642" s="19">
        <v>6</v>
      </c>
      <c r="F642" s="5">
        <v>13</v>
      </c>
      <c r="G642" s="19">
        <v>66.2999995350837</v>
      </c>
    </row>
    <row r="643" spans="1:7" x14ac:dyDescent="0.35">
      <c r="A643">
        <v>6</v>
      </c>
      <c r="B643" t="s">
        <v>486</v>
      </c>
      <c r="C643" t="s">
        <v>59</v>
      </c>
      <c r="D643" t="s">
        <v>63</v>
      </c>
      <c r="E643" s="19">
        <v>23.25</v>
      </c>
      <c r="F643" s="5">
        <v>24</v>
      </c>
      <c r="G643" s="19">
        <v>558</v>
      </c>
    </row>
    <row r="644" spans="1:7" x14ac:dyDescent="0.35">
      <c r="A644">
        <v>7</v>
      </c>
      <c r="B644" t="s">
        <v>489</v>
      </c>
      <c r="C644" t="s">
        <v>36</v>
      </c>
      <c r="D644" t="s">
        <v>97</v>
      </c>
      <c r="E644" s="19">
        <v>62.5</v>
      </c>
      <c r="F644" s="5">
        <v>82</v>
      </c>
      <c r="G644" s="19">
        <v>5099.9999996274701</v>
      </c>
    </row>
    <row r="645" spans="1:7" x14ac:dyDescent="0.35">
      <c r="A645">
        <v>7</v>
      </c>
      <c r="B645" t="s">
        <v>489</v>
      </c>
      <c r="C645" t="s">
        <v>34</v>
      </c>
      <c r="D645" t="s">
        <v>96</v>
      </c>
      <c r="E645" s="19">
        <v>15</v>
      </c>
      <c r="F645" s="5">
        <v>35</v>
      </c>
      <c r="G645" s="19">
        <v>468.75</v>
      </c>
    </row>
    <row r="646" spans="1:7" x14ac:dyDescent="0.35">
      <c r="A646">
        <v>8</v>
      </c>
      <c r="B646" t="s">
        <v>493</v>
      </c>
      <c r="C646" t="s">
        <v>31</v>
      </c>
      <c r="D646" t="s">
        <v>71</v>
      </c>
      <c r="E646" s="19">
        <v>9.1999999999999993</v>
      </c>
      <c r="F646" s="5">
        <v>50</v>
      </c>
      <c r="G646" s="19">
        <v>446.19999979436398</v>
      </c>
    </row>
    <row r="647" spans="1:7" x14ac:dyDescent="0.35">
      <c r="A647">
        <v>8</v>
      </c>
      <c r="B647" t="s">
        <v>493</v>
      </c>
      <c r="C647" t="s">
        <v>31</v>
      </c>
      <c r="D647" t="s">
        <v>90</v>
      </c>
      <c r="E647" s="19">
        <v>10</v>
      </c>
      <c r="F647" s="5">
        <v>97</v>
      </c>
      <c r="G647" s="19">
        <v>884.99999873340096</v>
      </c>
    </row>
    <row r="648" spans="1:7" x14ac:dyDescent="0.35">
      <c r="A648">
        <v>8</v>
      </c>
      <c r="B648" t="s">
        <v>493</v>
      </c>
      <c r="C648" t="s">
        <v>31</v>
      </c>
      <c r="D648" t="s">
        <v>37</v>
      </c>
      <c r="E648" s="19">
        <v>12.5</v>
      </c>
      <c r="F648" s="5">
        <v>33</v>
      </c>
      <c r="G648" s="19">
        <v>367.49999932944701</v>
      </c>
    </row>
    <row r="649" spans="1:7" x14ac:dyDescent="0.35">
      <c r="A649">
        <v>9</v>
      </c>
      <c r="B649" t="s">
        <v>490</v>
      </c>
      <c r="C649" t="s">
        <v>27</v>
      </c>
      <c r="D649" t="s">
        <v>65</v>
      </c>
      <c r="E649" s="19">
        <v>21</v>
      </c>
      <c r="F649" s="5">
        <v>95</v>
      </c>
      <c r="G649" s="19">
        <v>1995</v>
      </c>
    </row>
    <row r="650" spans="1:7" x14ac:dyDescent="0.35">
      <c r="A650">
        <v>9</v>
      </c>
      <c r="B650" t="s">
        <v>490</v>
      </c>
      <c r="C650" t="s">
        <v>27</v>
      </c>
      <c r="D650" t="s">
        <v>75</v>
      </c>
      <c r="E650" s="19">
        <v>9</v>
      </c>
      <c r="F650" s="5">
        <v>10</v>
      </c>
      <c r="G650" s="19">
        <v>90</v>
      </c>
    </row>
    <row r="651" spans="1:7" x14ac:dyDescent="0.35">
      <c r="A651">
        <v>10</v>
      </c>
      <c r="B651" t="s">
        <v>492</v>
      </c>
      <c r="C651" t="s">
        <v>34</v>
      </c>
      <c r="D651" t="s">
        <v>77</v>
      </c>
      <c r="E651" s="19">
        <v>4.5</v>
      </c>
      <c r="F651" s="5">
        <v>23</v>
      </c>
      <c r="G651" s="19">
        <v>93.374999597668605</v>
      </c>
    </row>
    <row r="652" spans="1:7" x14ac:dyDescent="0.35">
      <c r="A652">
        <v>11</v>
      </c>
      <c r="B652" t="s">
        <v>485</v>
      </c>
      <c r="C652" t="s">
        <v>31</v>
      </c>
      <c r="D652" t="s">
        <v>41</v>
      </c>
      <c r="E652" s="19">
        <v>31.23</v>
      </c>
      <c r="F652" s="5">
        <v>35</v>
      </c>
      <c r="G652" s="19">
        <v>929.09249348491403</v>
      </c>
    </row>
    <row r="653" spans="1:7" x14ac:dyDescent="0.35">
      <c r="A653">
        <v>12</v>
      </c>
      <c r="B653" t="s">
        <v>491</v>
      </c>
      <c r="C653" t="s">
        <v>59</v>
      </c>
      <c r="D653" t="s">
        <v>70</v>
      </c>
      <c r="E653" s="19">
        <v>45.6</v>
      </c>
      <c r="F653" s="5">
        <v>45</v>
      </c>
      <c r="G653" s="19">
        <v>1881</v>
      </c>
    </row>
    <row r="654" spans="1:7" x14ac:dyDescent="0.35">
      <c r="A654">
        <v>12</v>
      </c>
      <c r="B654" t="s">
        <v>491</v>
      </c>
      <c r="C654" t="s">
        <v>21</v>
      </c>
      <c r="D654" t="s">
        <v>20</v>
      </c>
      <c r="E654" s="19">
        <v>123.79</v>
      </c>
      <c r="F654" s="5">
        <v>26</v>
      </c>
      <c r="G654" s="19">
        <v>3218.54</v>
      </c>
    </row>
    <row r="655" spans="1:7" x14ac:dyDescent="0.35">
      <c r="A655">
        <v>12</v>
      </c>
      <c r="B655" t="s">
        <v>491</v>
      </c>
      <c r="C655" t="s">
        <v>27</v>
      </c>
      <c r="D655" t="s">
        <v>53</v>
      </c>
      <c r="E655" s="19">
        <v>33.25</v>
      </c>
      <c r="F655" s="5">
        <v>9</v>
      </c>
      <c r="G655" s="19">
        <v>299.25</v>
      </c>
    </row>
    <row r="656" spans="1:7" x14ac:dyDescent="0.35">
      <c r="A656">
        <v>12</v>
      </c>
      <c r="B656" t="s">
        <v>491</v>
      </c>
      <c r="C656" t="s">
        <v>39</v>
      </c>
      <c r="D656" t="s">
        <v>107</v>
      </c>
      <c r="E656" s="19">
        <v>13</v>
      </c>
      <c r="F656" s="5">
        <v>35</v>
      </c>
      <c r="G656" s="19">
        <v>341.25</v>
      </c>
    </row>
    <row r="657" spans="1:7" x14ac:dyDescent="0.35">
      <c r="A657">
        <v>12</v>
      </c>
      <c r="B657" t="s">
        <v>491</v>
      </c>
      <c r="C657" t="s">
        <v>34</v>
      </c>
      <c r="D657" t="s">
        <v>54</v>
      </c>
      <c r="E657" s="19">
        <v>7.75</v>
      </c>
      <c r="F657" s="5">
        <v>10</v>
      </c>
      <c r="G657" s="19">
        <v>71.299999907612801</v>
      </c>
    </row>
    <row r="658" spans="1:7" x14ac:dyDescent="0.35">
      <c r="A658">
        <v>13</v>
      </c>
      <c r="B658" t="s">
        <v>488</v>
      </c>
      <c r="C658" t="s">
        <v>36</v>
      </c>
      <c r="D658" t="s">
        <v>91</v>
      </c>
      <c r="E658" s="19">
        <v>25.89</v>
      </c>
      <c r="F658" s="5">
        <v>30</v>
      </c>
      <c r="G658" s="19">
        <v>776.7</v>
      </c>
    </row>
    <row r="659" spans="1:7" x14ac:dyDescent="0.35">
      <c r="A659">
        <v>14</v>
      </c>
      <c r="B659" t="s">
        <v>483</v>
      </c>
      <c r="C659" t="s">
        <v>24</v>
      </c>
      <c r="D659" t="s">
        <v>42</v>
      </c>
      <c r="E659" s="19">
        <v>34.799999999999997</v>
      </c>
      <c r="F659" s="5">
        <v>75</v>
      </c>
      <c r="G659" s="19">
        <v>2610</v>
      </c>
    </row>
    <row r="660" spans="1:7" x14ac:dyDescent="0.35">
      <c r="A660">
        <v>15</v>
      </c>
      <c r="B660" t="s">
        <v>513</v>
      </c>
      <c r="C660" t="s">
        <v>24</v>
      </c>
      <c r="D660" t="s">
        <v>78</v>
      </c>
      <c r="E660" s="19">
        <v>2.5</v>
      </c>
      <c r="F660" s="5">
        <v>20</v>
      </c>
      <c r="G660" s="19">
        <v>47.499999962747097</v>
      </c>
    </row>
    <row r="661" spans="1:7" x14ac:dyDescent="0.35">
      <c r="A661">
        <v>15</v>
      </c>
      <c r="B661" t="s">
        <v>513</v>
      </c>
      <c r="C661" t="s">
        <v>24</v>
      </c>
      <c r="D661" t="s">
        <v>48</v>
      </c>
      <c r="E661" s="19">
        <v>36</v>
      </c>
      <c r="F661" s="5">
        <v>20</v>
      </c>
      <c r="G661" s="19">
        <v>540</v>
      </c>
    </row>
    <row r="662" spans="1:7" x14ac:dyDescent="0.35">
      <c r="A662">
        <v>15</v>
      </c>
      <c r="B662" t="s">
        <v>513</v>
      </c>
      <c r="C662" t="s">
        <v>24</v>
      </c>
      <c r="D662" t="s">
        <v>40</v>
      </c>
      <c r="E662" s="19">
        <v>21.5</v>
      </c>
      <c r="F662" s="5">
        <v>65</v>
      </c>
      <c r="G662" s="19">
        <v>1236.25</v>
      </c>
    </row>
    <row r="663" spans="1:7" x14ac:dyDescent="0.35">
      <c r="A663">
        <v>16</v>
      </c>
      <c r="B663" t="s">
        <v>507</v>
      </c>
      <c r="C663" t="s">
        <v>34</v>
      </c>
      <c r="D663" t="s">
        <v>49</v>
      </c>
      <c r="E663" s="19">
        <v>18</v>
      </c>
      <c r="F663" s="5">
        <v>30</v>
      </c>
      <c r="G663" s="19">
        <v>485.99999919533701</v>
      </c>
    </row>
    <row r="664" spans="1:7" x14ac:dyDescent="0.35">
      <c r="A664">
        <v>17</v>
      </c>
      <c r="B664" t="s">
        <v>520</v>
      </c>
      <c r="C664" t="s">
        <v>36</v>
      </c>
      <c r="D664" t="s">
        <v>45</v>
      </c>
      <c r="E664" s="19">
        <v>19</v>
      </c>
      <c r="F664" s="5">
        <v>15</v>
      </c>
      <c r="G664" s="19">
        <v>285</v>
      </c>
    </row>
    <row r="665" spans="1:7" x14ac:dyDescent="0.35">
      <c r="A665">
        <v>17</v>
      </c>
      <c r="B665" t="s">
        <v>520</v>
      </c>
      <c r="C665" t="s">
        <v>36</v>
      </c>
      <c r="D665" t="s">
        <v>73</v>
      </c>
      <c r="E665" s="19">
        <v>15</v>
      </c>
      <c r="F665" s="5">
        <v>35</v>
      </c>
      <c r="G665" s="19">
        <v>446.24999687075598</v>
      </c>
    </row>
    <row r="666" spans="1:7" x14ac:dyDescent="0.35">
      <c r="A666">
        <v>18</v>
      </c>
      <c r="B666" t="s">
        <v>506</v>
      </c>
      <c r="C666" t="s">
        <v>34</v>
      </c>
      <c r="D666" t="s">
        <v>87</v>
      </c>
      <c r="E666" s="19">
        <v>18</v>
      </c>
      <c r="F666" s="5">
        <v>41</v>
      </c>
      <c r="G666" s="19">
        <v>643.5</v>
      </c>
    </row>
    <row r="667" spans="1:7" x14ac:dyDescent="0.35">
      <c r="A667">
        <v>19</v>
      </c>
      <c r="B667" t="s">
        <v>519</v>
      </c>
      <c r="C667" t="s">
        <v>36</v>
      </c>
      <c r="D667" t="s">
        <v>50</v>
      </c>
      <c r="E667" s="19">
        <v>18.399999999999999</v>
      </c>
      <c r="F667" s="5">
        <v>60</v>
      </c>
      <c r="G667" s="19">
        <v>1104</v>
      </c>
    </row>
    <row r="668" spans="1:7" x14ac:dyDescent="0.35">
      <c r="A668">
        <v>20</v>
      </c>
      <c r="B668" t="s">
        <v>509</v>
      </c>
      <c r="C668" t="s">
        <v>27</v>
      </c>
      <c r="D668" t="s">
        <v>68</v>
      </c>
      <c r="E668" s="19">
        <v>14</v>
      </c>
      <c r="F668" s="5">
        <v>5</v>
      </c>
      <c r="G668" s="19">
        <v>70</v>
      </c>
    </row>
    <row r="669" spans="1:7" x14ac:dyDescent="0.35">
      <c r="A669">
        <v>20</v>
      </c>
      <c r="B669" t="s">
        <v>509</v>
      </c>
      <c r="C669" t="s">
        <v>39</v>
      </c>
      <c r="D669" t="s">
        <v>52</v>
      </c>
      <c r="E669" s="19">
        <v>19.45</v>
      </c>
      <c r="F669" s="5">
        <v>10</v>
      </c>
      <c r="G669" s="19">
        <v>194.5</v>
      </c>
    </row>
    <row r="670" spans="1:7" x14ac:dyDescent="0.35">
      <c r="A670">
        <v>20</v>
      </c>
      <c r="B670" t="s">
        <v>509</v>
      </c>
      <c r="C670" t="s">
        <v>34</v>
      </c>
      <c r="D670" t="s">
        <v>105</v>
      </c>
      <c r="E670" s="19">
        <v>46</v>
      </c>
      <c r="F670" s="5">
        <v>20</v>
      </c>
      <c r="G670" s="19">
        <v>920</v>
      </c>
    </row>
    <row r="671" spans="1:7" x14ac:dyDescent="0.35">
      <c r="A671">
        <v>21</v>
      </c>
      <c r="B671" t="s">
        <v>518</v>
      </c>
      <c r="C671" t="s">
        <v>36</v>
      </c>
      <c r="D671" t="s">
        <v>60</v>
      </c>
      <c r="E671" s="19">
        <v>9.5</v>
      </c>
      <c r="F671" s="5">
        <v>20</v>
      </c>
      <c r="G671" s="19">
        <v>190</v>
      </c>
    </row>
    <row r="672" spans="1:7" x14ac:dyDescent="0.35">
      <c r="A672">
        <v>21</v>
      </c>
      <c r="B672" t="s">
        <v>518</v>
      </c>
      <c r="C672" t="s">
        <v>36</v>
      </c>
      <c r="D672" t="s">
        <v>64</v>
      </c>
      <c r="E672" s="19">
        <v>12</v>
      </c>
      <c r="F672" s="5">
        <v>23</v>
      </c>
      <c r="G672" s="19">
        <v>244.79999962449</v>
      </c>
    </row>
    <row r="673" spans="1:7" x14ac:dyDescent="0.35">
      <c r="A673">
        <v>23</v>
      </c>
      <c r="B673" t="s">
        <v>508</v>
      </c>
      <c r="C673" t="s">
        <v>31</v>
      </c>
      <c r="D673" t="s">
        <v>99</v>
      </c>
      <c r="E673" s="19">
        <v>16.25</v>
      </c>
      <c r="F673" s="5">
        <v>25</v>
      </c>
      <c r="G673" s="19">
        <v>385.93749969731999</v>
      </c>
    </row>
    <row r="674" spans="1:7" x14ac:dyDescent="0.35">
      <c r="A674">
        <v>23</v>
      </c>
      <c r="B674" t="s">
        <v>508</v>
      </c>
      <c r="C674" t="s">
        <v>34</v>
      </c>
      <c r="D674" t="s">
        <v>55</v>
      </c>
      <c r="E674" s="19">
        <v>18</v>
      </c>
      <c r="F674" s="5">
        <v>35</v>
      </c>
      <c r="G674" s="19">
        <v>630</v>
      </c>
    </row>
    <row r="675" spans="1:7" x14ac:dyDescent="0.35">
      <c r="A675">
        <v>24</v>
      </c>
      <c r="B675" t="s">
        <v>514</v>
      </c>
      <c r="C675" t="s">
        <v>59</v>
      </c>
      <c r="D675" t="s">
        <v>66</v>
      </c>
      <c r="E675" s="19">
        <v>53</v>
      </c>
      <c r="F675" s="5">
        <v>15</v>
      </c>
      <c r="G675" s="19">
        <v>795</v>
      </c>
    </row>
    <row r="676" spans="1:7" x14ac:dyDescent="0.35">
      <c r="A676">
        <v>24</v>
      </c>
      <c r="B676" t="s">
        <v>514</v>
      </c>
      <c r="C676" t="s">
        <v>21</v>
      </c>
      <c r="D676" t="s">
        <v>25</v>
      </c>
      <c r="E676" s="19">
        <v>32.799999999999997</v>
      </c>
      <c r="F676" s="5">
        <v>37</v>
      </c>
      <c r="G676" s="19">
        <v>1172.59999938905</v>
      </c>
    </row>
    <row r="677" spans="1:7" x14ac:dyDescent="0.35">
      <c r="A677">
        <v>24</v>
      </c>
      <c r="B677" t="s">
        <v>514</v>
      </c>
      <c r="C677" t="s">
        <v>27</v>
      </c>
      <c r="D677" t="s">
        <v>122</v>
      </c>
      <c r="E677" s="19">
        <v>7</v>
      </c>
      <c r="F677" s="5">
        <v>5</v>
      </c>
      <c r="G677" s="19">
        <v>35</v>
      </c>
    </row>
    <row r="678" spans="1:7" x14ac:dyDescent="0.35">
      <c r="A678">
        <v>25</v>
      </c>
      <c r="B678" t="s">
        <v>516</v>
      </c>
      <c r="C678" t="s">
        <v>21</v>
      </c>
      <c r="D678" t="s">
        <v>74</v>
      </c>
      <c r="E678" s="19">
        <v>7.45</v>
      </c>
      <c r="F678" s="5">
        <v>30</v>
      </c>
      <c r="G678" s="19">
        <v>223.5</v>
      </c>
    </row>
    <row r="679" spans="1:7" x14ac:dyDescent="0.35">
      <c r="A679">
        <v>25</v>
      </c>
      <c r="B679" t="s">
        <v>516</v>
      </c>
      <c r="C679" t="s">
        <v>21</v>
      </c>
      <c r="D679" t="s">
        <v>32</v>
      </c>
      <c r="E679" s="19">
        <v>24</v>
      </c>
      <c r="F679" s="5">
        <v>12</v>
      </c>
      <c r="G679" s="19">
        <v>273.59999978542299</v>
      </c>
    </row>
    <row r="680" spans="1:7" x14ac:dyDescent="0.35">
      <c r="A680">
        <v>26</v>
      </c>
      <c r="B680" t="s">
        <v>515</v>
      </c>
      <c r="C680" t="s">
        <v>27</v>
      </c>
      <c r="D680" t="s">
        <v>26</v>
      </c>
      <c r="E680" s="19">
        <v>38</v>
      </c>
      <c r="F680" s="5">
        <v>80</v>
      </c>
      <c r="G680" s="19">
        <v>2925.9999983012599</v>
      </c>
    </row>
    <row r="681" spans="1:7" x14ac:dyDescent="0.35">
      <c r="A681">
        <v>27</v>
      </c>
      <c r="B681" t="s">
        <v>517</v>
      </c>
      <c r="C681" t="s">
        <v>36</v>
      </c>
      <c r="D681" t="s">
        <v>79</v>
      </c>
      <c r="E681" s="19">
        <v>13.25</v>
      </c>
      <c r="F681" s="5">
        <v>6</v>
      </c>
      <c r="G681" s="19">
        <v>79.5</v>
      </c>
    </row>
    <row r="682" spans="1:7" x14ac:dyDescent="0.35">
      <c r="A682">
        <v>28</v>
      </c>
      <c r="B682" t="s">
        <v>512</v>
      </c>
      <c r="C682" t="s">
        <v>24</v>
      </c>
      <c r="D682" t="s">
        <v>29</v>
      </c>
      <c r="E682" s="19">
        <v>34</v>
      </c>
      <c r="F682" s="5">
        <v>30</v>
      </c>
      <c r="G682" s="19">
        <v>1020</v>
      </c>
    </row>
    <row r="683" spans="1:7" x14ac:dyDescent="0.35">
      <c r="A683">
        <v>29</v>
      </c>
      <c r="B683" t="s">
        <v>510</v>
      </c>
      <c r="C683" t="s">
        <v>31</v>
      </c>
      <c r="D683" t="s">
        <v>30</v>
      </c>
      <c r="E683" s="19">
        <v>49.3</v>
      </c>
      <c r="F683" s="5">
        <v>95</v>
      </c>
      <c r="G683" s="19">
        <v>4091.8999764919199</v>
      </c>
    </row>
    <row r="684" spans="1:7" x14ac:dyDescent="0.35">
      <c r="A684">
        <v>29</v>
      </c>
      <c r="B684" t="s">
        <v>510</v>
      </c>
      <c r="C684" t="s">
        <v>39</v>
      </c>
      <c r="D684" t="s">
        <v>47</v>
      </c>
      <c r="E684" s="19">
        <v>28.5</v>
      </c>
      <c r="F684" s="5">
        <v>20</v>
      </c>
      <c r="G684" s="19">
        <v>455.999998301267</v>
      </c>
    </row>
    <row r="685" spans="1:7" x14ac:dyDescent="0.35">
      <c r="A685">
        <v>2</v>
      </c>
      <c r="B685" t="s">
        <v>487</v>
      </c>
      <c r="C685" t="s">
        <v>39</v>
      </c>
      <c r="D685" t="s">
        <v>109</v>
      </c>
      <c r="E685" s="19">
        <v>22</v>
      </c>
      <c r="F685" s="5">
        <v>12</v>
      </c>
      <c r="G685" s="19">
        <v>237.599999606609</v>
      </c>
    </row>
    <row r="686" spans="1:7" x14ac:dyDescent="0.35">
      <c r="A686">
        <v>2</v>
      </c>
      <c r="B686" t="s">
        <v>487</v>
      </c>
      <c r="C686" t="s">
        <v>39</v>
      </c>
      <c r="D686" t="s">
        <v>88</v>
      </c>
      <c r="E686" s="19">
        <v>21.05</v>
      </c>
      <c r="F686" s="5">
        <v>37</v>
      </c>
      <c r="G686" s="19">
        <v>731.48749811798302</v>
      </c>
    </row>
    <row r="687" spans="1:7" x14ac:dyDescent="0.35">
      <c r="A687">
        <v>2</v>
      </c>
      <c r="B687" t="s">
        <v>487</v>
      </c>
      <c r="C687" t="s">
        <v>39</v>
      </c>
      <c r="D687" t="s">
        <v>93</v>
      </c>
      <c r="E687" s="19">
        <v>17</v>
      </c>
      <c r="F687" s="5">
        <v>4</v>
      </c>
      <c r="G687" s="19">
        <v>68</v>
      </c>
    </row>
    <row r="688" spans="1:7" x14ac:dyDescent="0.35">
      <c r="A688">
        <v>4</v>
      </c>
      <c r="B688" t="s">
        <v>494</v>
      </c>
      <c r="C688" t="s">
        <v>36</v>
      </c>
      <c r="D688" t="s">
        <v>35</v>
      </c>
      <c r="E688" s="19">
        <v>31</v>
      </c>
      <c r="F688" s="5">
        <v>46</v>
      </c>
      <c r="G688" s="19">
        <v>1314.3999955654101</v>
      </c>
    </row>
    <row r="689" spans="1:7" x14ac:dyDescent="0.35">
      <c r="A689">
        <v>4</v>
      </c>
      <c r="B689" t="s">
        <v>494</v>
      </c>
      <c r="C689" t="s">
        <v>21</v>
      </c>
      <c r="D689" t="s">
        <v>108</v>
      </c>
      <c r="E689" s="19">
        <v>97</v>
      </c>
      <c r="F689" s="5">
        <v>50</v>
      </c>
      <c r="G689" s="19">
        <v>3637.5</v>
      </c>
    </row>
    <row r="690" spans="1:7" x14ac:dyDescent="0.35">
      <c r="A690">
        <v>5</v>
      </c>
      <c r="B690" t="s">
        <v>481</v>
      </c>
      <c r="C690" t="s">
        <v>24</v>
      </c>
      <c r="D690" t="s">
        <v>28</v>
      </c>
      <c r="E690" s="19">
        <v>38</v>
      </c>
      <c r="F690" s="5">
        <v>100</v>
      </c>
      <c r="G690" s="19">
        <v>3800</v>
      </c>
    </row>
    <row r="691" spans="1:7" x14ac:dyDescent="0.35">
      <c r="A691">
        <v>6</v>
      </c>
      <c r="B691" t="s">
        <v>486</v>
      </c>
      <c r="C691" t="s">
        <v>59</v>
      </c>
      <c r="D691" t="s">
        <v>63</v>
      </c>
      <c r="E691" s="19">
        <v>23.25</v>
      </c>
      <c r="F691" s="5">
        <v>33</v>
      </c>
      <c r="G691" s="19">
        <v>760.27499989606395</v>
      </c>
    </row>
    <row r="692" spans="1:7" x14ac:dyDescent="0.35">
      <c r="A692">
        <v>6</v>
      </c>
      <c r="B692" t="s">
        <v>486</v>
      </c>
      <c r="C692" t="s">
        <v>39</v>
      </c>
      <c r="D692" t="s">
        <v>67</v>
      </c>
      <c r="E692" s="19">
        <v>15.5</v>
      </c>
      <c r="F692" s="5">
        <v>50</v>
      </c>
      <c r="G692" s="19">
        <v>775</v>
      </c>
    </row>
    <row r="693" spans="1:7" x14ac:dyDescent="0.35">
      <c r="A693">
        <v>7</v>
      </c>
      <c r="B693" t="s">
        <v>489</v>
      </c>
      <c r="C693" t="s">
        <v>21</v>
      </c>
      <c r="D693" t="s">
        <v>22</v>
      </c>
      <c r="E693" s="19">
        <v>39</v>
      </c>
      <c r="F693" s="5">
        <v>30</v>
      </c>
      <c r="G693" s="19">
        <v>935.99999651312805</v>
      </c>
    </row>
    <row r="694" spans="1:7" x14ac:dyDescent="0.35">
      <c r="A694">
        <v>7</v>
      </c>
      <c r="B694" t="s">
        <v>489</v>
      </c>
      <c r="C694" t="s">
        <v>31</v>
      </c>
      <c r="D694" t="s">
        <v>46</v>
      </c>
      <c r="E694" s="19">
        <v>17.45</v>
      </c>
      <c r="F694" s="5">
        <v>93</v>
      </c>
      <c r="G694" s="19">
        <v>1352.37499921992</v>
      </c>
    </row>
    <row r="695" spans="1:7" x14ac:dyDescent="0.35">
      <c r="A695">
        <v>7</v>
      </c>
      <c r="B695" t="s">
        <v>489</v>
      </c>
      <c r="C695" t="s">
        <v>34</v>
      </c>
      <c r="D695" t="s">
        <v>96</v>
      </c>
      <c r="E695" s="19">
        <v>15</v>
      </c>
      <c r="F695" s="5">
        <v>40</v>
      </c>
      <c r="G695" s="19">
        <v>569.99999955296505</v>
      </c>
    </row>
    <row r="696" spans="1:7" x14ac:dyDescent="0.35">
      <c r="A696">
        <v>8</v>
      </c>
      <c r="B696" t="s">
        <v>493</v>
      </c>
      <c r="C696" t="s">
        <v>31</v>
      </c>
      <c r="D696" t="s">
        <v>71</v>
      </c>
      <c r="E696" s="19">
        <v>9.1999999999999993</v>
      </c>
      <c r="F696" s="5">
        <v>49</v>
      </c>
      <c r="G696" s="19">
        <v>395.599999588728</v>
      </c>
    </row>
    <row r="697" spans="1:7" x14ac:dyDescent="0.35">
      <c r="A697">
        <v>8</v>
      </c>
      <c r="B697" t="s">
        <v>493</v>
      </c>
      <c r="C697" t="s">
        <v>31</v>
      </c>
      <c r="D697" t="s">
        <v>86</v>
      </c>
      <c r="E697" s="19">
        <v>81</v>
      </c>
      <c r="F697" s="5">
        <v>21</v>
      </c>
      <c r="G697" s="19">
        <v>1701</v>
      </c>
    </row>
    <row r="698" spans="1:7" x14ac:dyDescent="0.35">
      <c r="A698">
        <v>8</v>
      </c>
      <c r="B698" t="s">
        <v>493</v>
      </c>
      <c r="C698" t="s">
        <v>31</v>
      </c>
      <c r="D698" t="s">
        <v>90</v>
      </c>
      <c r="E698" s="19">
        <v>10</v>
      </c>
      <c r="F698" s="5">
        <v>72</v>
      </c>
      <c r="G698" s="19">
        <v>707.99999982118595</v>
      </c>
    </row>
    <row r="699" spans="1:7" x14ac:dyDescent="0.35">
      <c r="A699">
        <v>8</v>
      </c>
      <c r="B699" t="s">
        <v>493</v>
      </c>
      <c r="C699" t="s">
        <v>31</v>
      </c>
      <c r="D699" t="s">
        <v>37</v>
      </c>
      <c r="E699" s="19">
        <v>12.5</v>
      </c>
      <c r="F699" s="5">
        <v>10</v>
      </c>
      <c r="G699" s="19">
        <v>125</v>
      </c>
    </row>
    <row r="700" spans="1:7" x14ac:dyDescent="0.35">
      <c r="A700">
        <v>9</v>
      </c>
      <c r="B700" t="s">
        <v>490</v>
      </c>
      <c r="C700" t="s">
        <v>27</v>
      </c>
      <c r="D700" t="s">
        <v>65</v>
      </c>
      <c r="E700" s="19">
        <v>21</v>
      </c>
      <c r="F700" s="5">
        <v>20</v>
      </c>
      <c r="G700" s="19">
        <v>315</v>
      </c>
    </row>
    <row r="701" spans="1:7" x14ac:dyDescent="0.35">
      <c r="A701">
        <v>9</v>
      </c>
      <c r="B701" t="s">
        <v>490</v>
      </c>
      <c r="C701" t="s">
        <v>27</v>
      </c>
      <c r="D701" t="s">
        <v>75</v>
      </c>
      <c r="E701" s="19">
        <v>9</v>
      </c>
      <c r="F701" s="5">
        <v>37</v>
      </c>
      <c r="G701" s="19">
        <v>333</v>
      </c>
    </row>
    <row r="702" spans="1:7" x14ac:dyDescent="0.35">
      <c r="A702">
        <v>11</v>
      </c>
      <c r="B702" t="s">
        <v>485</v>
      </c>
      <c r="C702" t="s">
        <v>31</v>
      </c>
      <c r="D702" t="s">
        <v>41</v>
      </c>
      <c r="E702" s="19">
        <v>31.23</v>
      </c>
      <c r="F702" s="5">
        <v>45</v>
      </c>
      <c r="G702" s="19">
        <v>1264.8149944156401</v>
      </c>
    </row>
    <row r="703" spans="1:7" x14ac:dyDescent="0.35">
      <c r="A703">
        <v>12</v>
      </c>
      <c r="B703" t="s">
        <v>491</v>
      </c>
      <c r="C703" t="s">
        <v>21</v>
      </c>
      <c r="D703" t="s">
        <v>20</v>
      </c>
      <c r="E703" s="19">
        <v>123.79</v>
      </c>
      <c r="F703" s="5">
        <v>46</v>
      </c>
      <c r="G703" s="19">
        <v>5694.34</v>
      </c>
    </row>
    <row r="704" spans="1:7" x14ac:dyDescent="0.35">
      <c r="A704">
        <v>12</v>
      </c>
      <c r="B704" t="s">
        <v>491</v>
      </c>
      <c r="C704" t="s">
        <v>27</v>
      </c>
      <c r="D704" t="s">
        <v>53</v>
      </c>
      <c r="E704" s="19">
        <v>33.25</v>
      </c>
      <c r="F704" s="5">
        <v>43</v>
      </c>
      <c r="G704" s="19">
        <v>1379.8749992568</v>
      </c>
    </row>
    <row r="705" spans="1:7" x14ac:dyDescent="0.35">
      <c r="A705">
        <v>12</v>
      </c>
      <c r="B705" t="s">
        <v>491</v>
      </c>
      <c r="C705" t="s">
        <v>39</v>
      </c>
      <c r="D705" t="s">
        <v>107</v>
      </c>
      <c r="E705" s="19">
        <v>13</v>
      </c>
      <c r="F705" s="5">
        <v>70</v>
      </c>
      <c r="G705" s="19">
        <v>864.49999932199705</v>
      </c>
    </row>
    <row r="706" spans="1:7" x14ac:dyDescent="0.35">
      <c r="A706">
        <v>12</v>
      </c>
      <c r="B706" t="s">
        <v>491</v>
      </c>
      <c r="C706" t="s">
        <v>34</v>
      </c>
      <c r="D706" t="s">
        <v>54</v>
      </c>
      <c r="E706" s="19">
        <v>7.75</v>
      </c>
      <c r="F706" s="5">
        <v>55</v>
      </c>
      <c r="G706" s="19">
        <v>426.25</v>
      </c>
    </row>
    <row r="707" spans="1:7" x14ac:dyDescent="0.35">
      <c r="A707">
        <v>13</v>
      </c>
      <c r="B707" t="s">
        <v>488</v>
      </c>
      <c r="C707" t="s">
        <v>36</v>
      </c>
      <c r="D707" t="s">
        <v>91</v>
      </c>
      <c r="E707" s="19">
        <v>25.89</v>
      </c>
      <c r="F707" s="5">
        <v>2</v>
      </c>
      <c r="G707" s="19">
        <v>38.835000000000001</v>
      </c>
    </row>
    <row r="708" spans="1:7" x14ac:dyDescent="0.35">
      <c r="A708">
        <v>14</v>
      </c>
      <c r="B708" t="s">
        <v>483</v>
      </c>
      <c r="C708" t="s">
        <v>24</v>
      </c>
      <c r="D708" t="s">
        <v>57</v>
      </c>
      <c r="E708" s="19">
        <v>12.5</v>
      </c>
      <c r="F708" s="5">
        <v>48</v>
      </c>
      <c r="G708" s="19">
        <v>514.99999966472296</v>
      </c>
    </row>
    <row r="709" spans="1:7" x14ac:dyDescent="0.35">
      <c r="A709">
        <v>15</v>
      </c>
      <c r="B709" t="s">
        <v>513</v>
      </c>
      <c r="C709" t="s">
        <v>24</v>
      </c>
      <c r="D709" t="s">
        <v>78</v>
      </c>
      <c r="E709" s="19">
        <v>2.5</v>
      </c>
      <c r="F709" s="5">
        <v>68</v>
      </c>
      <c r="G709" s="19">
        <v>166.99999988079</v>
      </c>
    </row>
    <row r="710" spans="1:7" x14ac:dyDescent="0.35">
      <c r="A710">
        <v>15</v>
      </c>
      <c r="B710" t="s">
        <v>513</v>
      </c>
      <c r="C710" t="s">
        <v>24</v>
      </c>
      <c r="D710" t="s">
        <v>48</v>
      </c>
      <c r="E710" s="19">
        <v>36</v>
      </c>
      <c r="F710" s="5">
        <v>45</v>
      </c>
      <c r="G710" s="19">
        <v>1295.9999951720199</v>
      </c>
    </row>
    <row r="711" spans="1:7" x14ac:dyDescent="0.35">
      <c r="A711">
        <v>15</v>
      </c>
      <c r="B711" t="s">
        <v>513</v>
      </c>
      <c r="C711" t="s">
        <v>24</v>
      </c>
      <c r="D711" t="s">
        <v>40</v>
      </c>
      <c r="E711" s="19">
        <v>21.5</v>
      </c>
      <c r="F711" s="5">
        <v>26</v>
      </c>
      <c r="G711" s="19">
        <v>498.79999910294998</v>
      </c>
    </row>
    <row r="712" spans="1:7" x14ac:dyDescent="0.35">
      <c r="A712">
        <v>16</v>
      </c>
      <c r="B712" t="s">
        <v>507</v>
      </c>
      <c r="C712" t="s">
        <v>34</v>
      </c>
      <c r="D712" t="s">
        <v>137</v>
      </c>
      <c r="E712" s="19">
        <v>14</v>
      </c>
      <c r="F712" s="5">
        <v>25</v>
      </c>
      <c r="G712" s="19">
        <v>350</v>
      </c>
    </row>
    <row r="713" spans="1:7" x14ac:dyDescent="0.35">
      <c r="A713">
        <v>17</v>
      </c>
      <c r="B713" t="s">
        <v>520</v>
      </c>
      <c r="C713" t="s">
        <v>36</v>
      </c>
      <c r="D713" t="s">
        <v>45</v>
      </c>
      <c r="E713" s="19">
        <v>19</v>
      </c>
      <c r="F713" s="5">
        <v>36</v>
      </c>
      <c r="G713" s="19">
        <v>655.5</v>
      </c>
    </row>
    <row r="714" spans="1:7" x14ac:dyDescent="0.35">
      <c r="A714">
        <v>17</v>
      </c>
      <c r="B714" t="s">
        <v>520</v>
      </c>
      <c r="C714" t="s">
        <v>36</v>
      </c>
      <c r="D714" t="s">
        <v>73</v>
      </c>
      <c r="E714" s="19">
        <v>15</v>
      </c>
      <c r="F714" s="5">
        <v>50</v>
      </c>
      <c r="G714" s="19">
        <v>750</v>
      </c>
    </row>
    <row r="715" spans="1:7" x14ac:dyDescent="0.35">
      <c r="A715">
        <v>18</v>
      </c>
      <c r="B715" t="s">
        <v>506</v>
      </c>
      <c r="C715" t="s">
        <v>34</v>
      </c>
      <c r="D715" t="s">
        <v>85</v>
      </c>
      <c r="E715" s="19">
        <v>263.5</v>
      </c>
      <c r="F715" s="5">
        <v>15</v>
      </c>
      <c r="G715" s="19">
        <v>3557.2499941103101</v>
      </c>
    </row>
    <row r="716" spans="1:7" x14ac:dyDescent="0.35">
      <c r="A716">
        <v>18</v>
      </c>
      <c r="B716" t="s">
        <v>506</v>
      </c>
      <c r="C716" t="s">
        <v>34</v>
      </c>
      <c r="D716" t="s">
        <v>87</v>
      </c>
      <c r="E716" s="19">
        <v>18</v>
      </c>
      <c r="F716" s="5">
        <v>23</v>
      </c>
      <c r="G716" s="19">
        <v>367.19999930262497</v>
      </c>
    </row>
    <row r="717" spans="1:7" x14ac:dyDescent="0.35">
      <c r="A717">
        <v>19</v>
      </c>
      <c r="B717" t="s">
        <v>519</v>
      </c>
      <c r="C717" t="s">
        <v>36</v>
      </c>
      <c r="D717" t="s">
        <v>50</v>
      </c>
      <c r="E717" s="19">
        <v>18.399999999999999</v>
      </c>
      <c r="F717" s="5">
        <v>144</v>
      </c>
      <c r="G717" s="19">
        <v>2535.5199983000698</v>
      </c>
    </row>
    <row r="718" spans="1:7" x14ac:dyDescent="0.35">
      <c r="A718">
        <v>19</v>
      </c>
      <c r="B718" t="s">
        <v>519</v>
      </c>
      <c r="C718" t="s">
        <v>36</v>
      </c>
      <c r="D718" t="s">
        <v>44</v>
      </c>
      <c r="E718" s="19">
        <v>9.65</v>
      </c>
      <c r="F718" s="5">
        <v>168</v>
      </c>
      <c r="G718" s="19">
        <v>1582.59999942481</v>
      </c>
    </row>
    <row r="719" spans="1:7" x14ac:dyDescent="0.35">
      <c r="A719">
        <v>20</v>
      </c>
      <c r="B719" t="s">
        <v>509</v>
      </c>
      <c r="C719" t="s">
        <v>27</v>
      </c>
      <c r="D719" t="s">
        <v>68</v>
      </c>
      <c r="E719" s="19">
        <v>14</v>
      </c>
      <c r="F719" s="5">
        <v>96</v>
      </c>
      <c r="G719" s="19">
        <v>1182.9999996870699</v>
      </c>
    </row>
    <row r="720" spans="1:7" x14ac:dyDescent="0.35">
      <c r="A720">
        <v>20</v>
      </c>
      <c r="B720" t="s">
        <v>509</v>
      </c>
      <c r="C720" t="s">
        <v>39</v>
      </c>
      <c r="D720" t="s">
        <v>52</v>
      </c>
      <c r="E720" s="19">
        <v>19.45</v>
      </c>
      <c r="F720" s="5">
        <v>49</v>
      </c>
      <c r="G720" s="19">
        <v>898.58999918848201</v>
      </c>
    </row>
    <row r="721" spans="1:7" x14ac:dyDescent="0.35">
      <c r="A721">
        <v>20</v>
      </c>
      <c r="B721" t="s">
        <v>509</v>
      </c>
      <c r="C721" t="s">
        <v>34</v>
      </c>
      <c r="D721" t="s">
        <v>105</v>
      </c>
      <c r="E721" s="19">
        <v>46</v>
      </c>
      <c r="F721" s="5">
        <v>6</v>
      </c>
      <c r="G721" s="19">
        <v>276</v>
      </c>
    </row>
    <row r="722" spans="1:7" x14ac:dyDescent="0.35">
      <c r="A722">
        <v>21</v>
      </c>
      <c r="B722" t="s">
        <v>518</v>
      </c>
      <c r="C722" t="s">
        <v>36</v>
      </c>
      <c r="D722" t="s">
        <v>64</v>
      </c>
      <c r="E722" s="19">
        <v>12</v>
      </c>
      <c r="F722" s="5">
        <v>105</v>
      </c>
      <c r="G722" s="19">
        <v>1260</v>
      </c>
    </row>
    <row r="723" spans="1:7" x14ac:dyDescent="0.35">
      <c r="A723">
        <v>22</v>
      </c>
      <c r="B723" t="s">
        <v>511</v>
      </c>
      <c r="C723" t="s">
        <v>31</v>
      </c>
      <c r="D723" t="s">
        <v>72</v>
      </c>
      <c r="E723" s="19">
        <v>9.5</v>
      </c>
      <c r="F723" s="5">
        <v>71</v>
      </c>
      <c r="G723" s="19">
        <v>668.79999991506304</v>
      </c>
    </row>
    <row r="724" spans="1:7" x14ac:dyDescent="0.35">
      <c r="A724">
        <v>23</v>
      </c>
      <c r="B724" t="s">
        <v>508</v>
      </c>
      <c r="C724" t="s">
        <v>34</v>
      </c>
      <c r="D724" t="s">
        <v>55</v>
      </c>
      <c r="E724" s="19">
        <v>18</v>
      </c>
      <c r="F724" s="5">
        <v>10</v>
      </c>
      <c r="G724" s="19">
        <v>180</v>
      </c>
    </row>
    <row r="725" spans="1:7" x14ac:dyDescent="0.35">
      <c r="A725">
        <v>24</v>
      </c>
      <c r="B725" t="s">
        <v>514</v>
      </c>
      <c r="C725" t="s">
        <v>59</v>
      </c>
      <c r="D725" t="s">
        <v>66</v>
      </c>
      <c r="E725" s="19">
        <v>53</v>
      </c>
      <c r="F725" s="5">
        <v>40</v>
      </c>
      <c r="G725" s="19">
        <v>2066.9999992102298</v>
      </c>
    </row>
    <row r="726" spans="1:7" x14ac:dyDescent="0.35">
      <c r="A726">
        <v>24</v>
      </c>
      <c r="B726" t="s">
        <v>514</v>
      </c>
      <c r="C726" t="s">
        <v>21</v>
      </c>
      <c r="D726" t="s">
        <v>25</v>
      </c>
      <c r="E726" s="19">
        <v>32.799999999999997</v>
      </c>
      <c r="F726" s="5">
        <v>10</v>
      </c>
      <c r="G726" s="19">
        <v>328</v>
      </c>
    </row>
    <row r="727" spans="1:7" x14ac:dyDescent="0.35">
      <c r="A727">
        <v>24</v>
      </c>
      <c r="B727" t="s">
        <v>514</v>
      </c>
      <c r="C727" t="s">
        <v>27</v>
      </c>
      <c r="D727" t="s">
        <v>122</v>
      </c>
      <c r="E727" s="19">
        <v>7</v>
      </c>
      <c r="F727" s="5">
        <v>9</v>
      </c>
      <c r="G727" s="19">
        <v>63</v>
      </c>
    </row>
    <row r="728" spans="1:7" x14ac:dyDescent="0.35">
      <c r="A728">
        <v>25</v>
      </c>
      <c r="B728" t="s">
        <v>516</v>
      </c>
      <c r="C728" t="s">
        <v>21</v>
      </c>
      <c r="D728" t="s">
        <v>74</v>
      </c>
      <c r="E728" s="19">
        <v>7.45</v>
      </c>
      <c r="F728" s="5">
        <v>36</v>
      </c>
      <c r="G728" s="19">
        <v>263.72999993339101</v>
      </c>
    </row>
    <row r="729" spans="1:7" x14ac:dyDescent="0.35">
      <c r="A729">
        <v>25</v>
      </c>
      <c r="B729" t="s">
        <v>516</v>
      </c>
      <c r="C729" t="s">
        <v>21</v>
      </c>
      <c r="D729" t="s">
        <v>32</v>
      </c>
      <c r="E729" s="19">
        <v>24</v>
      </c>
      <c r="F729" s="5">
        <v>4</v>
      </c>
      <c r="G729" s="19">
        <v>86.399999856948796</v>
      </c>
    </row>
    <row r="730" spans="1:7" x14ac:dyDescent="0.35">
      <c r="A730">
        <v>26</v>
      </c>
      <c r="B730" t="s">
        <v>515</v>
      </c>
      <c r="C730" t="s">
        <v>27</v>
      </c>
      <c r="D730" t="s">
        <v>26</v>
      </c>
      <c r="E730" s="19">
        <v>38</v>
      </c>
      <c r="F730" s="5">
        <v>57</v>
      </c>
      <c r="G730" s="19">
        <v>2097.59999728202</v>
      </c>
    </row>
    <row r="731" spans="1:7" x14ac:dyDescent="0.35">
      <c r="A731">
        <v>27</v>
      </c>
      <c r="B731" t="s">
        <v>517</v>
      </c>
      <c r="C731" t="s">
        <v>36</v>
      </c>
      <c r="D731" t="s">
        <v>79</v>
      </c>
      <c r="E731" s="19">
        <v>13.25</v>
      </c>
      <c r="F731" s="5">
        <v>79</v>
      </c>
      <c r="G731" s="19">
        <v>916.89999806508399</v>
      </c>
    </row>
    <row r="732" spans="1:7" x14ac:dyDescent="0.35">
      <c r="A732">
        <v>28</v>
      </c>
      <c r="B732" t="s">
        <v>512</v>
      </c>
      <c r="C732" t="s">
        <v>24</v>
      </c>
      <c r="D732" t="s">
        <v>23</v>
      </c>
      <c r="E732" s="19">
        <v>55</v>
      </c>
      <c r="F732" s="5">
        <v>13</v>
      </c>
      <c r="G732" s="19">
        <v>715</v>
      </c>
    </row>
    <row r="733" spans="1:7" x14ac:dyDescent="0.35">
      <c r="A733">
        <v>28</v>
      </c>
      <c r="B733" t="s">
        <v>512</v>
      </c>
      <c r="C733" t="s">
        <v>24</v>
      </c>
      <c r="D733" t="s">
        <v>29</v>
      </c>
      <c r="E733" s="19">
        <v>34</v>
      </c>
      <c r="F733" s="5">
        <v>135</v>
      </c>
      <c r="G733" s="19">
        <v>4428.4999975934597</v>
      </c>
    </row>
    <row r="734" spans="1:7" x14ac:dyDescent="0.35">
      <c r="A734">
        <v>29</v>
      </c>
      <c r="B734" t="s">
        <v>510</v>
      </c>
      <c r="C734" t="s">
        <v>31</v>
      </c>
      <c r="D734" t="s">
        <v>30</v>
      </c>
      <c r="E734" s="19">
        <v>49.3</v>
      </c>
      <c r="F734" s="5">
        <v>10</v>
      </c>
      <c r="G734" s="19">
        <v>493</v>
      </c>
    </row>
    <row r="735" spans="1:7" x14ac:dyDescent="0.35">
      <c r="A735">
        <v>1</v>
      </c>
      <c r="B735" t="s">
        <v>482</v>
      </c>
      <c r="C735" t="s">
        <v>39</v>
      </c>
      <c r="D735" t="s">
        <v>98</v>
      </c>
      <c r="E735" s="19">
        <v>10</v>
      </c>
      <c r="F735" s="5">
        <v>6</v>
      </c>
      <c r="G735" s="19">
        <v>60</v>
      </c>
    </row>
    <row r="736" spans="1:7" x14ac:dyDescent="0.35">
      <c r="A736">
        <v>1</v>
      </c>
      <c r="B736" t="s">
        <v>482</v>
      </c>
      <c r="C736" t="s">
        <v>34</v>
      </c>
      <c r="D736" t="s">
        <v>43</v>
      </c>
      <c r="E736" s="19">
        <v>18</v>
      </c>
      <c r="F736" s="5">
        <v>70</v>
      </c>
      <c r="G736" s="19">
        <v>1084.49999973177</v>
      </c>
    </row>
    <row r="737" spans="1:7" x14ac:dyDescent="0.35">
      <c r="A737">
        <v>1</v>
      </c>
      <c r="B737" t="s">
        <v>482</v>
      </c>
      <c r="C737" t="s">
        <v>34</v>
      </c>
      <c r="D737" t="s">
        <v>33</v>
      </c>
      <c r="E737" s="19">
        <v>19</v>
      </c>
      <c r="F737" s="5">
        <v>38</v>
      </c>
      <c r="G737" s="19">
        <v>579.5</v>
      </c>
    </row>
    <row r="738" spans="1:7" x14ac:dyDescent="0.35">
      <c r="A738">
        <v>2</v>
      </c>
      <c r="B738" t="s">
        <v>487</v>
      </c>
      <c r="C738" t="s">
        <v>39</v>
      </c>
      <c r="D738" t="s">
        <v>109</v>
      </c>
      <c r="E738" s="19">
        <v>22</v>
      </c>
      <c r="F738" s="5">
        <v>6</v>
      </c>
      <c r="G738" s="19">
        <v>132</v>
      </c>
    </row>
    <row r="739" spans="1:7" x14ac:dyDescent="0.35">
      <c r="A739">
        <v>2</v>
      </c>
      <c r="B739" t="s">
        <v>487</v>
      </c>
      <c r="C739" t="s">
        <v>39</v>
      </c>
      <c r="D739" t="s">
        <v>51</v>
      </c>
      <c r="E739" s="19">
        <v>21.35</v>
      </c>
      <c r="F739" s="5">
        <v>4</v>
      </c>
      <c r="G739" s="19">
        <v>85.4</v>
      </c>
    </row>
    <row r="740" spans="1:7" x14ac:dyDescent="0.35">
      <c r="A740">
        <v>2</v>
      </c>
      <c r="B740" t="s">
        <v>487</v>
      </c>
      <c r="C740" t="s">
        <v>39</v>
      </c>
      <c r="D740" t="s">
        <v>88</v>
      </c>
      <c r="E740" s="19">
        <v>21.05</v>
      </c>
      <c r="F740" s="5">
        <v>65</v>
      </c>
      <c r="G740" s="19">
        <v>1299.83749898057</v>
      </c>
    </row>
    <row r="741" spans="1:7" x14ac:dyDescent="0.35">
      <c r="A741">
        <v>3</v>
      </c>
      <c r="B741" t="s">
        <v>484</v>
      </c>
      <c r="C741" t="s">
        <v>59</v>
      </c>
      <c r="D741" t="s">
        <v>58</v>
      </c>
      <c r="E741" s="19">
        <v>30</v>
      </c>
      <c r="F741" s="5">
        <v>90</v>
      </c>
      <c r="G741" s="19">
        <v>2700</v>
      </c>
    </row>
    <row r="742" spans="1:7" x14ac:dyDescent="0.35">
      <c r="A742">
        <v>3</v>
      </c>
      <c r="B742" t="s">
        <v>484</v>
      </c>
      <c r="C742" t="s">
        <v>39</v>
      </c>
      <c r="D742" t="s">
        <v>106</v>
      </c>
      <c r="E742" s="19">
        <v>40</v>
      </c>
      <c r="F742" s="5">
        <v>50</v>
      </c>
      <c r="G742" s="19">
        <v>2000</v>
      </c>
    </row>
    <row r="743" spans="1:7" x14ac:dyDescent="0.35">
      <c r="A743">
        <v>4</v>
      </c>
      <c r="B743" t="s">
        <v>494</v>
      </c>
      <c r="C743" t="s">
        <v>36</v>
      </c>
      <c r="D743" t="s">
        <v>35</v>
      </c>
      <c r="E743" s="19">
        <v>31</v>
      </c>
      <c r="F743" s="5">
        <v>73</v>
      </c>
      <c r="G743" s="19">
        <v>2207.1999991685102</v>
      </c>
    </row>
    <row r="744" spans="1:7" x14ac:dyDescent="0.35">
      <c r="A744">
        <v>4</v>
      </c>
      <c r="B744" t="s">
        <v>494</v>
      </c>
      <c r="C744" t="s">
        <v>21</v>
      </c>
      <c r="D744" t="s">
        <v>108</v>
      </c>
      <c r="E744" s="19">
        <v>97</v>
      </c>
      <c r="F744" s="5">
        <v>6</v>
      </c>
      <c r="G744" s="19">
        <v>582</v>
      </c>
    </row>
    <row r="745" spans="1:7" x14ac:dyDescent="0.35">
      <c r="A745">
        <v>5</v>
      </c>
      <c r="B745" t="s">
        <v>481</v>
      </c>
      <c r="C745" t="s">
        <v>24</v>
      </c>
      <c r="D745" t="s">
        <v>92</v>
      </c>
      <c r="E745" s="19">
        <v>21</v>
      </c>
      <c r="F745" s="5">
        <v>15</v>
      </c>
      <c r="G745" s="19">
        <v>315</v>
      </c>
    </row>
    <row r="746" spans="1:7" x14ac:dyDescent="0.35">
      <c r="A746">
        <v>5</v>
      </c>
      <c r="B746" t="s">
        <v>481</v>
      </c>
      <c r="C746" t="s">
        <v>24</v>
      </c>
      <c r="D746" t="s">
        <v>28</v>
      </c>
      <c r="E746" s="19">
        <v>38</v>
      </c>
      <c r="F746" s="5">
        <v>40</v>
      </c>
      <c r="G746" s="19">
        <v>1520</v>
      </c>
    </row>
    <row r="747" spans="1:7" x14ac:dyDescent="0.35">
      <c r="A747">
        <v>7</v>
      </c>
      <c r="B747" t="s">
        <v>489</v>
      </c>
      <c r="C747" t="s">
        <v>36</v>
      </c>
      <c r="D747" t="s">
        <v>97</v>
      </c>
      <c r="E747" s="19">
        <v>62.5</v>
      </c>
      <c r="F747" s="5">
        <v>12</v>
      </c>
      <c r="G747" s="19">
        <v>562.5</v>
      </c>
    </row>
    <row r="748" spans="1:7" x14ac:dyDescent="0.35">
      <c r="A748">
        <v>7</v>
      </c>
      <c r="B748" t="s">
        <v>489</v>
      </c>
      <c r="C748" t="s">
        <v>21</v>
      </c>
      <c r="D748" t="s">
        <v>22</v>
      </c>
      <c r="E748" s="19">
        <v>39</v>
      </c>
      <c r="F748" s="5">
        <v>55</v>
      </c>
      <c r="G748" s="19">
        <v>1866.1499997675401</v>
      </c>
    </row>
    <row r="749" spans="1:7" x14ac:dyDescent="0.35">
      <c r="A749">
        <v>7</v>
      </c>
      <c r="B749" t="s">
        <v>489</v>
      </c>
      <c r="C749" t="s">
        <v>31</v>
      </c>
      <c r="D749" t="s">
        <v>46</v>
      </c>
      <c r="E749" s="19">
        <v>17.45</v>
      </c>
      <c r="F749" s="5">
        <v>40</v>
      </c>
      <c r="G749" s="19">
        <v>698</v>
      </c>
    </row>
    <row r="750" spans="1:7" x14ac:dyDescent="0.35">
      <c r="A750">
        <v>7</v>
      </c>
      <c r="B750" t="s">
        <v>489</v>
      </c>
      <c r="C750" t="s">
        <v>39</v>
      </c>
      <c r="D750" t="s">
        <v>38</v>
      </c>
      <c r="E750" s="19">
        <v>43.9</v>
      </c>
      <c r="F750" s="5">
        <v>20</v>
      </c>
      <c r="G750" s="19">
        <v>878</v>
      </c>
    </row>
    <row r="751" spans="1:7" x14ac:dyDescent="0.35">
      <c r="A751">
        <v>7</v>
      </c>
      <c r="B751" t="s">
        <v>489</v>
      </c>
      <c r="C751" t="s">
        <v>34</v>
      </c>
      <c r="D751" t="s">
        <v>96</v>
      </c>
      <c r="E751" s="19">
        <v>15</v>
      </c>
      <c r="F751" s="5">
        <v>116</v>
      </c>
      <c r="G751" s="19">
        <v>1558.49999740719</v>
      </c>
    </row>
    <row r="752" spans="1:7" x14ac:dyDescent="0.35">
      <c r="A752">
        <v>8</v>
      </c>
      <c r="B752" t="s">
        <v>493</v>
      </c>
      <c r="C752" t="s">
        <v>31</v>
      </c>
      <c r="D752" t="s">
        <v>71</v>
      </c>
      <c r="E752" s="19">
        <v>9.1999999999999993</v>
      </c>
      <c r="F752" s="5">
        <v>24</v>
      </c>
      <c r="G752" s="19">
        <v>204.7</v>
      </c>
    </row>
    <row r="753" spans="1:7" x14ac:dyDescent="0.35">
      <c r="A753">
        <v>8</v>
      </c>
      <c r="B753" t="s">
        <v>493</v>
      </c>
      <c r="C753" t="s">
        <v>31</v>
      </c>
      <c r="D753" t="s">
        <v>90</v>
      </c>
      <c r="E753" s="19">
        <v>10</v>
      </c>
      <c r="F753" s="5">
        <v>37</v>
      </c>
      <c r="G753" s="19">
        <v>353.99999976158102</v>
      </c>
    </row>
    <row r="754" spans="1:7" x14ac:dyDescent="0.35">
      <c r="A754">
        <v>8</v>
      </c>
      <c r="B754" t="s">
        <v>493</v>
      </c>
      <c r="C754" t="s">
        <v>31</v>
      </c>
      <c r="D754" t="s">
        <v>37</v>
      </c>
      <c r="E754" s="19">
        <v>12.5</v>
      </c>
      <c r="F754" s="5">
        <v>85</v>
      </c>
      <c r="G754" s="19">
        <v>962.49999850988297</v>
      </c>
    </row>
    <row r="755" spans="1:7" x14ac:dyDescent="0.35">
      <c r="A755">
        <v>10</v>
      </c>
      <c r="B755" t="s">
        <v>492</v>
      </c>
      <c r="C755" t="s">
        <v>34</v>
      </c>
      <c r="D755" t="s">
        <v>77</v>
      </c>
      <c r="E755" s="19">
        <v>4.5</v>
      </c>
      <c r="F755" s="5">
        <v>55</v>
      </c>
      <c r="G755" s="19">
        <v>247.5</v>
      </c>
    </row>
    <row r="756" spans="1:7" x14ac:dyDescent="0.35">
      <c r="A756">
        <v>11</v>
      </c>
      <c r="B756" t="s">
        <v>485</v>
      </c>
      <c r="C756" t="s">
        <v>31</v>
      </c>
      <c r="D756" t="s">
        <v>41</v>
      </c>
      <c r="E756" s="19">
        <v>31.23</v>
      </c>
      <c r="F756" s="5">
        <v>45</v>
      </c>
      <c r="G756" s="19">
        <v>1405.35</v>
      </c>
    </row>
    <row r="757" spans="1:7" x14ac:dyDescent="0.35">
      <c r="A757">
        <v>12</v>
      </c>
      <c r="B757" t="s">
        <v>491</v>
      </c>
      <c r="C757" t="s">
        <v>59</v>
      </c>
      <c r="D757" t="s">
        <v>70</v>
      </c>
      <c r="E757" s="19">
        <v>45.6</v>
      </c>
      <c r="F757" s="5">
        <v>60</v>
      </c>
      <c r="G757" s="19">
        <v>2462.39999592304</v>
      </c>
    </row>
    <row r="758" spans="1:7" x14ac:dyDescent="0.35">
      <c r="A758">
        <v>12</v>
      </c>
      <c r="B758" t="s">
        <v>491</v>
      </c>
      <c r="C758" t="s">
        <v>21</v>
      </c>
      <c r="D758" t="s">
        <v>20</v>
      </c>
      <c r="E758" s="19">
        <v>123.79</v>
      </c>
      <c r="F758" s="5">
        <v>52</v>
      </c>
      <c r="G758" s="19">
        <v>6362.80599889323</v>
      </c>
    </row>
    <row r="759" spans="1:7" x14ac:dyDescent="0.35">
      <c r="A759">
        <v>12</v>
      </c>
      <c r="B759" t="s">
        <v>491</v>
      </c>
      <c r="C759" t="s">
        <v>39</v>
      </c>
      <c r="D759" t="s">
        <v>107</v>
      </c>
      <c r="E759" s="19">
        <v>13</v>
      </c>
      <c r="F759" s="5">
        <v>30</v>
      </c>
      <c r="G759" s="19">
        <v>292.5</v>
      </c>
    </row>
    <row r="760" spans="1:7" x14ac:dyDescent="0.35">
      <c r="A760">
        <v>12</v>
      </c>
      <c r="B760" t="s">
        <v>491</v>
      </c>
      <c r="C760" t="s">
        <v>34</v>
      </c>
      <c r="D760" t="s">
        <v>54</v>
      </c>
      <c r="E760" s="19">
        <v>7.75</v>
      </c>
      <c r="F760" s="5">
        <v>42</v>
      </c>
      <c r="G760" s="19">
        <v>325.5</v>
      </c>
    </row>
    <row r="761" spans="1:7" x14ac:dyDescent="0.35">
      <c r="A761">
        <v>13</v>
      </c>
      <c r="B761" t="s">
        <v>488</v>
      </c>
      <c r="C761" t="s">
        <v>36</v>
      </c>
      <c r="D761" t="s">
        <v>91</v>
      </c>
      <c r="E761" s="19">
        <v>25.89</v>
      </c>
      <c r="F761" s="5">
        <v>3</v>
      </c>
      <c r="G761" s="19">
        <v>58.252499999999998</v>
      </c>
    </row>
    <row r="762" spans="1:7" x14ac:dyDescent="0.35">
      <c r="A762">
        <v>14</v>
      </c>
      <c r="B762" t="s">
        <v>483</v>
      </c>
      <c r="C762" t="s">
        <v>24</v>
      </c>
      <c r="D762" t="s">
        <v>57</v>
      </c>
      <c r="E762" s="19">
        <v>12.5</v>
      </c>
      <c r="F762" s="5">
        <v>70</v>
      </c>
      <c r="G762" s="19">
        <v>875</v>
      </c>
    </row>
    <row r="763" spans="1:7" x14ac:dyDescent="0.35">
      <c r="A763">
        <v>14</v>
      </c>
      <c r="B763" t="s">
        <v>483</v>
      </c>
      <c r="C763" t="s">
        <v>24</v>
      </c>
      <c r="D763" t="s">
        <v>100</v>
      </c>
      <c r="E763" s="19">
        <v>32</v>
      </c>
      <c r="F763" s="5">
        <v>4</v>
      </c>
      <c r="G763" s="19">
        <v>128</v>
      </c>
    </row>
    <row r="764" spans="1:7" x14ac:dyDescent="0.35">
      <c r="A764">
        <v>15</v>
      </c>
      <c r="B764" t="s">
        <v>513</v>
      </c>
      <c r="C764" t="s">
        <v>24</v>
      </c>
      <c r="D764" t="s">
        <v>48</v>
      </c>
      <c r="E764" s="19">
        <v>36</v>
      </c>
      <c r="F764" s="5">
        <v>55</v>
      </c>
      <c r="G764" s="19">
        <v>1772.99999289214</v>
      </c>
    </row>
    <row r="765" spans="1:7" x14ac:dyDescent="0.35">
      <c r="A765">
        <v>15</v>
      </c>
      <c r="B765" t="s">
        <v>513</v>
      </c>
      <c r="C765" t="s">
        <v>24</v>
      </c>
      <c r="D765" t="s">
        <v>40</v>
      </c>
      <c r="E765" s="19">
        <v>21.5</v>
      </c>
      <c r="F765" s="5">
        <v>118</v>
      </c>
      <c r="G765" s="19">
        <v>2214.4999935924998</v>
      </c>
    </row>
    <row r="766" spans="1:7" x14ac:dyDescent="0.35">
      <c r="A766">
        <v>16</v>
      </c>
      <c r="B766" t="s">
        <v>507</v>
      </c>
      <c r="C766" t="s">
        <v>34</v>
      </c>
      <c r="D766" t="s">
        <v>69</v>
      </c>
      <c r="E766" s="19">
        <v>14</v>
      </c>
      <c r="F766" s="5">
        <v>26</v>
      </c>
      <c r="G766" s="19">
        <v>330.39999949932098</v>
      </c>
    </row>
    <row r="767" spans="1:7" x14ac:dyDescent="0.35">
      <c r="A767">
        <v>16</v>
      </c>
      <c r="B767" t="s">
        <v>507</v>
      </c>
      <c r="C767" t="s">
        <v>34</v>
      </c>
      <c r="D767" t="s">
        <v>49</v>
      </c>
      <c r="E767" s="19">
        <v>18</v>
      </c>
      <c r="F767" s="5">
        <v>30</v>
      </c>
      <c r="G767" s="19">
        <v>499.5</v>
      </c>
    </row>
    <row r="768" spans="1:7" x14ac:dyDescent="0.35">
      <c r="A768">
        <v>17</v>
      </c>
      <c r="B768" t="s">
        <v>520</v>
      </c>
      <c r="C768" t="s">
        <v>36</v>
      </c>
      <c r="D768" t="s">
        <v>45</v>
      </c>
      <c r="E768" s="19">
        <v>19</v>
      </c>
      <c r="F768" s="5">
        <v>45</v>
      </c>
      <c r="G768" s="19">
        <v>855</v>
      </c>
    </row>
    <row r="769" spans="1:7" x14ac:dyDescent="0.35">
      <c r="A769">
        <v>17</v>
      </c>
      <c r="B769" t="s">
        <v>520</v>
      </c>
      <c r="C769" t="s">
        <v>36</v>
      </c>
      <c r="D769" t="s">
        <v>73</v>
      </c>
      <c r="E769" s="19">
        <v>15</v>
      </c>
      <c r="F769" s="5">
        <v>50</v>
      </c>
      <c r="G769" s="19">
        <v>716.24999865889504</v>
      </c>
    </row>
    <row r="770" spans="1:7" x14ac:dyDescent="0.35">
      <c r="A770">
        <v>19</v>
      </c>
      <c r="B770" t="s">
        <v>519</v>
      </c>
      <c r="C770" t="s">
        <v>36</v>
      </c>
      <c r="D770" t="s">
        <v>44</v>
      </c>
      <c r="E770" s="19">
        <v>9.65</v>
      </c>
      <c r="F770" s="5">
        <v>42</v>
      </c>
      <c r="G770" s="19">
        <v>405.3</v>
      </c>
    </row>
    <row r="771" spans="1:7" x14ac:dyDescent="0.35">
      <c r="A771">
        <v>20</v>
      </c>
      <c r="B771" t="s">
        <v>509</v>
      </c>
      <c r="C771" t="s">
        <v>39</v>
      </c>
      <c r="D771" t="s">
        <v>52</v>
      </c>
      <c r="E771" s="19">
        <v>19.45</v>
      </c>
      <c r="F771" s="5">
        <v>74</v>
      </c>
      <c r="G771" s="19">
        <v>1390.6749992754301</v>
      </c>
    </row>
    <row r="772" spans="1:7" x14ac:dyDescent="0.35">
      <c r="A772">
        <v>20</v>
      </c>
      <c r="B772" t="s">
        <v>509</v>
      </c>
      <c r="C772" t="s">
        <v>34</v>
      </c>
      <c r="D772" t="s">
        <v>105</v>
      </c>
      <c r="E772" s="19">
        <v>46</v>
      </c>
      <c r="F772" s="5">
        <v>64</v>
      </c>
      <c r="G772" s="19">
        <v>2944</v>
      </c>
    </row>
    <row r="773" spans="1:7" x14ac:dyDescent="0.35">
      <c r="A773">
        <v>21</v>
      </c>
      <c r="B773" t="s">
        <v>518</v>
      </c>
      <c r="C773" t="s">
        <v>36</v>
      </c>
      <c r="D773" t="s">
        <v>60</v>
      </c>
      <c r="E773" s="19">
        <v>9.5</v>
      </c>
      <c r="F773" s="5">
        <v>110</v>
      </c>
      <c r="G773" s="19">
        <v>1045</v>
      </c>
    </row>
    <row r="774" spans="1:7" x14ac:dyDescent="0.35">
      <c r="A774">
        <v>21</v>
      </c>
      <c r="B774" t="s">
        <v>518</v>
      </c>
      <c r="C774" t="s">
        <v>36</v>
      </c>
      <c r="D774" t="s">
        <v>64</v>
      </c>
      <c r="E774" s="19">
        <v>12</v>
      </c>
      <c r="F774" s="5">
        <v>42</v>
      </c>
      <c r="G774" s="19">
        <v>504</v>
      </c>
    </row>
    <row r="775" spans="1:7" x14ac:dyDescent="0.35">
      <c r="A775">
        <v>22</v>
      </c>
      <c r="B775" t="s">
        <v>511</v>
      </c>
      <c r="C775" t="s">
        <v>31</v>
      </c>
      <c r="D775" t="s">
        <v>72</v>
      </c>
      <c r="E775" s="19">
        <v>9.5</v>
      </c>
      <c r="F775" s="5">
        <v>67</v>
      </c>
      <c r="G775" s="19">
        <v>517.75</v>
      </c>
    </row>
    <row r="776" spans="1:7" x14ac:dyDescent="0.35">
      <c r="A776">
        <v>22</v>
      </c>
      <c r="B776" t="s">
        <v>511</v>
      </c>
      <c r="C776" t="s">
        <v>31</v>
      </c>
      <c r="D776" t="s">
        <v>95</v>
      </c>
      <c r="E776" s="19">
        <v>12.75</v>
      </c>
      <c r="F776" s="5">
        <v>24</v>
      </c>
      <c r="G776" s="19">
        <v>306</v>
      </c>
    </row>
    <row r="777" spans="1:7" x14ac:dyDescent="0.35">
      <c r="A777">
        <v>23</v>
      </c>
      <c r="B777" t="s">
        <v>508</v>
      </c>
      <c r="C777" t="s">
        <v>34</v>
      </c>
      <c r="D777" t="s">
        <v>55</v>
      </c>
      <c r="E777" s="19">
        <v>18</v>
      </c>
      <c r="F777" s="5">
        <v>50</v>
      </c>
      <c r="G777" s="19">
        <v>805.49999624490704</v>
      </c>
    </row>
    <row r="778" spans="1:7" x14ac:dyDescent="0.35">
      <c r="A778">
        <v>24</v>
      </c>
      <c r="B778" t="s">
        <v>514</v>
      </c>
      <c r="C778" t="s">
        <v>59</v>
      </c>
      <c r="D778" t="s">
        <v>66</v>
      </c>
      <c r="E778" s="19">
        <v>53</v>
      </c>
      <c r="F778" s="5">
        <v>35</v>
      </c>
      <c r="G778" s="19">
        <v>1855</v>
      </c>
    </row>
    <row r="779" spans="1:7" x14ac:dyDescent="0.35">
      <c r="A779">
        <v>24</v>
      </c>
      <c r="B779" t="s">
        <v>514</v>
      </c>
      <c r="C779" t="s">
        <v>21</v>
      </c>
      <c r="D779" t="s">
        <v>25</v>
      </c>
      <c r="E779" s="19">
        <v>32.799999999999997</v>
      </c>
      <c r="F779" s="5">
        <v>123</v>
      </c>
      <c r="G779" s="19">
        <v>4029.4799999266802</v>
      </c>
    </row>
    <row r="780" spans="1:7" x14ac:dyDescent="0.35">
      <c r="A780">
        <v>25</v>
      </c>
      <c r="B780" t="s">
        <v>516</v>
      </c>
      <c r="C780" t="s">
        <v>21</v>
      </c>
      <c r="D780" t="s">
        <v>74</v>
      </c>
      <c r="E780" s="19">
        <v>7.45</v>
      </c>
      <c r="F780" s="5">
        <v>115</v>
      </c>
      <c r="G780" s="19">
        <v>715.19999733567204</v>
      </c>
    </row>
    <row r="781" spans="1:7" x14ac:dyDescent="0.35">
      <c r="A781">
        <v>25</v>
      </c>
      <c r="B781" t="s">
        <v>516</v>
      </c>
      <c r="C781" t="s">
        <v>21</v>
      </c>
      <c r="D781" t="s">
        <v>32</v>
      </c>
      <c r="E781" s="19">
        <v>24</v>
      </c>
      <c r="F781" s="5">
        <v>21</v>
      </c>
      <c r="G781" s="19">
        <v>504</v>
      </c>
    </row>
    <row r="782" spans="1:7" x14ac:dyDescent="0.35">
      <c r="A782">
        <v>26</v>
      </c>
      <c r="B782" t="s">
        <v>515</v>
      </c>
      <c r="C782" t="s">
        <v>27</v>
      </c>
      <c r="D782" t="s">
        <v>26</v>
      </c>
      <c r="E782" s="19">
        <v>38</v>
      </c>
      <c r="F782" s="5">
        <v>68</v>
      </c>
      <c r="G782" s="19">
        <v>2223</v>
      </c>
    </row>
    <row r="783" spans="1:7" x14ac:dyDescent="0.35">
      <c r="A783">
        <v>26</v>
      </c>
      <c r="B783" t="s">
        <v>515</v>
      </c>
      <c r="C783" t="s">
        <v>27</v>
      </c>
      <c r="D783" t="s">
        <v>76</v>
      </c>
      <c r="E783" s="19">
        <v>19.5</v>
      </c>
      <c r="F783" s="5">
        <v>40</v>
      </c>
      <c r="G783" s="19">
        <v>780</v>
      </c>
    </row>
    <row r="784" spans="1:7" x14ac:dyDescent="0.35">
      <c r="A784">
        <v>27</v>
      </c>
      <c r="B784" t="s">
        <v>517</v>
      </c>
      <c r="C784" t="s">
        <v>36</v>
      </c>
      <c r="D784" t="s">
        <v>79</v>
      </c>
      <c r="E784" s="19">
        <v>13.25</v>
      </c>
      <c r="F784" s="5">
        <v>42</v>
      </c>
      <c r="G784" s="19">
        <v>417.375</v>
      </c>
    </row>
    <row r="785" spans="1:7" x14ac:dyDescent="0.35">
      <c r="A785">
        <v>28</v>
      </c>
      <c r="B785" t="s">
        <v>512</v>
      </c>
      <c r="C785" t="s">
        <v>24</v>
      </c>
      <c r="D785" t="s">
        <v>23</v>
      </c>
      <c r="E785" s="19">
        <v>55</v>
      </c>
      <c r="F785" s="5">
        <v>110</v>
      </c>
      <c r="G785" s="19">
        <v>5703.4999862313198</v>
      </c>
    </row>
    <row r="786" spans="1:7" x14ac:dyDescent="0.35">
      <c r="A786">
        <v>28</v>
      </c>
      <c r="B786" t="s">
        <v>512</v>
      </c>
      <c r="C786" t="s">
        <v>24</v>
      </c>
      <c r="D786" t="s">
        <v>29</v>
      </c>
      <c r="E786" s="19">
        <v>34</v>
      </c>
      <c r="F786" s="5">
        <v>10</v>
      </c>
      <c r="G786" s="19">
        <v>340</v>
      </c>
    </row>
    <row r="787" spans="1:7" x14ac:dyDescent="0.35">
      <c r="A787">
        <v>29</v>
      </c>
      <c r="B787" t="s">
        <v>510</v>
      </c>
      <c r="C787" t="s">
        <v>31</v>
      </c>
      <c r="D787" t="s">
        <v>30</v>
      </c>
      <c r="E787" s="19">
        <v>49.3</v>
      </c>
      <c r="F787" s="5">
        <v>68</v>
      </c>
      <c r="G787" s="19">
        <v>3352.4</v>
      </c>
    </row>
    <row r="788" spans="1:7" x14ac:dyDescent="0.35">
      <c r="A788">
        <v>29</v>
      </c>
      <c r="B788" t="s">
        <v>510</v>
      </c>
      <c r="C788" t="s">
        <v>39</v>
      </c>
      <c r="D788" t="s">
        <v>47</v>
      </c>
      <c r="E788" s="19">
        <v>28.5</v>
      </c>
      <c r="F788" s="5">
        <v>15</v>
      </c>
      <c r="G788" s="19">
        <v>427.5</v>
      </c>
    </row>
    <row r="789" spans="1:7" x14ac:dyDescent="0.35">
      <c r="A789">
        <v>1</v>
      </c>
      <c r="B789" t="s">
        <v>482</v>
      </c>
      <c r="C789" t="s">
        <v>39</v>
      </c>
      <c r="D789" t="s">
        <v>98</v>
      </c>
      <c r="E789" s="19">
        <v>10</v>
      </c>
      <c r="F789" s="5">
        <v>20</v>
      </c>
      <c r="G789" s="19">
        <v>200</v>
      </c>
    </row>
    <row r="790" spans="1:7" x14ac:dyDescent="0.35">
      <c r="A790">
        <v>1</v>
      </c>
      <c r="B790" t="s">
        <v>482</v>
      </c>
      <c r="C790" t="s">
        <v>34</v>
      </c>
      <c r="D790" t="s">
        <v>43</v>
      </c>
      <c r="E790" s="19">
        <v>18</v>
      </c>
      <c r="F790" s="5">
        <v>58</v>
      </c>
      <c r="G790" s="19">
        <v>1044</v>
      </c>
    </row>
    <row r="791" spans="1:7" x14ac:dyDescent="0.35">
      <c r="A791">
        <v>1</v>
      </c>
      <c r="B791" t="s">
        <v>482</v>
      </c>
      <c r="C791" t="s">
        <v>34</v>
      </c>
      <c r="D791" t="s">
        <v>33</v>
      </c>
      <c r="E791" s="19">
        <v>19</v>
      </c>
      <c r="F791" s="5">
        <v>15</v>
      </c>
      <c r="G791" s="19">
        <v>227.99999915063299</v>
      </c>
    </row>
    <row r="792" spans="1:7" x14ac:dyDescent="0.35">
      <c r="A792">
        <v>2</v>
      </c>
      <c r="B792" t="s">
        <v>487</v>
      </c>
      <c r="C792" t="s">
        <v>39</v>
      </c>
      <c r="D792" t="s">
        <v>109</v>
      </c>
      <c r="E792" s="19">
        <v>22</v>
      </c>
      <c r="F792" s="5">
        <v>25</v>
      </c>
      <c r="G792" s="19">
        <v>550</v>
      </c>
    </row>
    <row r="793" spans="1:7" x14ac:dyDescent="0.35">
      <c r="A793">
        <v>2</v>
      </c>
      <c r="B793" t="s">
        <v>487</v>
      </c>
      <c r="C793" t="s">
        <v>39</v>
      </c>
      <c r="D793" t="s">
        <v>88</v>
      </c>
      <c r="E793" s="19">
        <v>21.05</v>
      </c>
      <c r="F793" s="5">
        <v>50</v>
      </c>
      <c r="G793" s="19">
        <v>1041.97499984316</v>
      </c>
    </row>
    <row r="794" spans="1:7" x14ac:dyDescent="0.35">
      <c r="A794">
        <v>3</v>
      </c>
      <c r="B794" t="s">
        <v>484</v>
      </c>
      <c r="C794" t="s">
        <v>39</v>
      </c>
      <c r="D794" t="s">
        <v>114</v>
      </c>
      <c r="E794" s="19">
        <v>25</v>
      </c>
      <c r="F794" s="5">
        <v>30</v>
      </c>
      <c r="G794" s="19">
        <v>750</v>
      </c>
    </row>
    <row r="795" spans="1:7" x14ac:dyDescent="0.35">
      <c r="A795">
        <v>4</v>
      </c>
      <c r="B795" t="s">
        <v>494</v>
      </c>
      <c r="C795" t="s">
        <v>59</v>
      </c>
      <c r="D795" t="s">
        <v>94</v>
      </c>
      <c r="E795" s="19">
        <v>10</v>
      </c>
      <c r="F795" s="5">
        <v>5</v>
      </c>
      <c r="G795" s="19">
        <v>50</v>
      </c>
    </row>
    <row r="796" spans="1:7" x14ac:dyDescent="0.35">
      <c r="A796">
        <v>5</v>
      </c>
      <c r="B796" t="s">
        <v>481</v>
      </c>
      <c r="C796" t="s">
        <v>24</v>
      </c>
      <c r="D796" t="s">
        <v>92</v>
      </c>
      <c r="E796" s="19">
        <v>21</v>
      </c>
      <c r="F796" s="5">
        <v>5</v>
      </c>
      <c r="G796" s="19">
        <v>105</v>
      </c>
    </row>
    <row r="797" spans="1:7" x14ac:dyDescent="0.35">
      <c r="A797">
        <v>6</v>
      </c>
      <c r="B797" t="s">
        <v>486</v>
      </c>
      <c r="C797" t="s">
        <v>36</v>
      </c>
      <c r="D797" t="s">
        <v>56</v>
      </c>
      <c r="E797" s="19">
        <v>6</v>
      </c>
      <c r="F797" s="5">
        <v>10</v>
      </c>
      <c r="G797" s="19">
        <v>60</v>
      </c>
    </row>
    <row r="798" spans="1:7" x14ac:dyDescent="0.35">
      <c r="A798">
        <v>6</v>
      </c>
      <c r="B798" t="s">
        <v>486</v>
      </c>
      <c r="C798" t="s">
        <v>59</v>
      </c>
      <c r="D798" t="s">
        <v>63</v>
      </c>
      <c r="E798" s="19">
        <v>23.25</v>
      </c>
      <c r="F798" s="5">
        <v>21</v>
      </c>
      <c r="G798" s="19">
        <v>470.812499307096</v>
      </c>
    </row>
    <row r="799" spans="1:7" x14ac:dyDescent="0.35">
      <c r="A799">
        <v>7</v>
      </c>
      <c r="B799" t="s">
        <v>489</v>
      </c>
      <c r="C799" t="s">
        <v>36</v>
      </c>
      <c r="D799" t="s">
        <v>97</v>
      </c>
      <c r="E799" s="19">
        <v>62.5</v>
      </c>
      <c r="F799" s="5">
        <v>45</v>
      </c>
      <c r="G799" s="19">
        <v>2549.9999960884402</v>
      </c>
    </row>
    <row r="800" spans="1:7" x14ac:dyDescent="0.35">
      <c r="A800">
        <v>7</v>
      </c>
      <c r="B800" t="s">
        <v>489</v>
      </c>
      <c r="C800" t="s">
        <v>21</v>
      </c>
      <c r="D800" t="s">
        <v>22</v>
      </c>
      <c r="E800" s="19">
        <v>39</v>
      </c>
      <c r="F800" s="5">
        <v>20</v>
      </c>
      <c r="G800" s="19">
        <v>740.99999941885403</v>
      </c>
    </row>
    <row r="801" spans="1:7" x14ac:dyDescent="0.35">
      <c r="A801">
        <v>7</v>
      </c>
      <c r="B801" t="s">
        <v>489</v>
      </c>
      <c r="C801" t="s">
        <v>31</v>
      </c>
      <c r="D801" t="s">
        <v>46</v>
      </c>
      <c r="E801" s="19">
        <v>17.45</v>
      </c>
      <c r="F801" s="5">
        <v>18</v>
      </c>
      <c r="G801" s="19">
        <v>301.01249980498102</v>
      </c>
    </row>
    <row r="802" spans="1:7" x14ac:dyDescent="0.35">
      <c r="A802">
        <v>7</v>
      </c>
      <c r="B802" t="s">
        <v>489</v>
      </c>
      <c r="C802" t="s">
        <v>39</v>
      </c>
      <c r="D802" t="s">
        <v>38</v>
      </c>
      <c r="E802" s="19">
        <v>43.9</v>
      </c>
      <c r="F802" s="5">
        <v>9</v>
      </c>
      <c r="G802" s="19">
        <v>395.1</v>
      </c>
    </row>
    <row r="803" spans="1:7" x14ac:dyDescent="0.35">
      <c r="A803">
        <v>7</v>
      </c>
      <c r="B803" t="s">
        <v>489</v>
      </c>
      <c r="C803" t="s">
        <v>34</v>
      </c>
      <c r="D803" t="s">
        <v>96</v>
      </c>
      <c r="E803" s="19">
        <v>15</v>
      </c>
      <c r="F803" s="5">
        <v>40</v>
      </c>
      <c r="G803" s="19">
        <v>600</v>
      </c>
    </row>
    <row r="804" spans="1:7" x14ac:dyDescent="0.35">
      <c r="A804">
        <v>8</v>
      </c>
      <c r="B804" t="s">
        <v>493</v>
      </c>
      <c r="C804" t="s">
        <v>31</v>
      </c>
      <c r="D804" t="s">
        <v>90</v>
      </c>
      <c r="E804" s="19">
        <v>10</v>
      </c>
      <c r="F804" s="5">
        <v>70</v>
      </c>
      <c r="G804" s="19">
        <v>679.99999970197598</v>
      </c>
    </row>
    <row r="805" spans="1:7" x14ac:dyDescent="0.35">
      <c r="A805">
        <v>8</v>
      </c>
      <c r="B805" t="s">
        <v>493</v>
      </c>
      <c r="C805" t="s">
        <v>31</v>
      </c>
      <c r="D805" t="s">
        <v>37</v>
      </c>
      <c r="E805" s="19">
        <v>12.5</v>
      </c>
      <c r="F805" s="5">
        <v>6</v>
      </c>
      <c r="G805" s="19">
        <v>59.999999776482497</v>
      </c>
    </row>
    <row r="806" spans="1:7" x14ac:dyDescent="0.35">
      <c r="A806">
        <v>9</v>
      </c>
      <c r="B806" t="s">
        <v>490</v>
      </c>
      <c r="C806" t="s">
        <v>27</v>
      </c>
      <c r="D806" t="s">
        <v>75</v>
      </c>
      <c r="E806" s="19">
        <v>9</v>
      </c>
      <c r="F806" s="5">
        <v>44</v>
      </c>
      <c r="G806" s="19">
        <v>396</v>
      </c>
    </row>
    <row r="807" spans="1:7" x14ac:dyDescent="0.35">
      <c r="A807">
        <v>11</v>
      </c>
      <c r="B807" t="s">
        <v>485</v>
      </c>
      <c r="C807" t="s">
        <v>31</v>
      </c>
      <c r="D807" t="s">
        <v>41</v>
      </c>
      <c r="E807" s="19">
        <v>31.23</v>
      </c>
      <c r="F807" s="5">
        <v>32</v>
      </c>
      <c r="G807" s="19">
        <v>961.88399944156401</v>
      </c>
    </row>
    <row r="808" spans="1:7" x14ac:dyDescent="0.35">
      <c r="A808">
        <v>12</v>
      </c>
      <c r="B808" t="s">
        <v>491</v>
      </c>
      <c r="C808" t="s">
        <v>59</v>
      </c>
      <c r="D808" t="s">
        <v>70</v>
      </c>
      <c r="E808" s="19">
        <v>45.6</v>
      </c>
      <c r="F808" s="5">
        <v>25</v>
      </c>
      <c r="G808" s="19">
        <v>1094.3999993205</v>
      </c>
    </row>
    <row r="809" spans="1:7" x14ac:dyDescent="0.35">
      <c r="A809">
        <v>12</v>
      </c>
      <c r="B809" t="s">
        <v>491</v>
      </c>
      <c r="C809" t="s">
        <v>27</v>
      </c>
      <c r="D809" t="s">
        <v>53</v>
      </c>
      <c r="E809" s="19">
        <v>33.25</v>
      </c>
      <c r="F809" s="5">
        <v>24</v>
      </c>
      <c r="G809" s="19">
        <v>798</v>
      </c>
    </row>
    <row r="810" spans="1:7" x14ac:dyDescent="0.35">
      <c r="A810">
        <v>12</v>
      </c>
      <c r="B810" t="s">
        <v>491</v>
      </c>
      <c r="C810" t="s">
        <v>39</v>
      </c>
      <c r="D810" t="s">
        <v>107</v>
      </c>
      <c r="E810" s="19">
        <v>13</v>
      </c>
      <c r="F810" s="5">
        <v>2</v>
      </c>
      <c r="G810" s="19">
        <v>23.399999961256899</v>
      </c>
    </row>
    <row r="811" spans="1:7" x14ac:dyDescent="0.35">
      <c r="A811">
        <v>12</v>
      </c>
      <c r="B811" t="s">
        <v>491</v>
      </c>
      <c r="C811" t="s">
        <v>34</v>
      </c>
      <c r="D811" t="s">
        <v>54</v>
      </c>
      <c r="E811" s="19">
        <v>7.75</v>
      </c>
      <c r="F811" s="5">
        <v>20</v>
      </c>
      <c r="G811" s="19">
        <v>155</v>
      </c>
    </row>
    <row r="812" spans="1:7" x14ac:dyDescent="0.35">
      <c r="A812">
        <v>13</v>
      </c>
      <c r="B812" t="s">
        <v>488</v>
      </c>
      <c r="C812" t="s">
        <v>36</v>
      </c>
      <c r="D812" t="s">
        <v>91</v>
      </c>
      <c r="E812" s="19">
        <v>25.89</v>
      </c>
      <c r="F812" s="5">
        <v>60</v>
      </c>
      <c r="G812" s="19">
        <v>1553.4</v>
      </c>
    </row>
    <row r="813" spans="1:7" x14ac:dyDescent="0.35">
      <c r="A813">
        <v>14</v>
      </c>
      <c r="B813" t="s">
        <v>483</v>
      </c>
      <c r="C813" t="s">
        <v>24</v>
      </c>
      <c r="D813" t="s">
        <v>57</v>
      </c>
      <c r="E813" s="19">
        <v>12.5</v>
      </c>
      <c r="F813" s="5">
        <v>11</v>
      </c>
      <c r="G813" s="19">
        <v>135.62499997206001</v>
      </c>
    </row>
    <row r="814" spans="1:7" x14ac:dyDescent="0.35">
      <c r="A814">
        <v>14</v>
      </c>
      <c r="B814" t="s">
        <v>483</v>
      </c>
      <c r="C814" t="s">
        <v>24</v>
      </c>
      <c r="D814" t="s">
        <v>100</v>
      </c>
      <c r="E814" s="19">
        <v>32</v>
      </c>
      <c r="F814" s="5">
        <v>10</v>
      </c>
      <c r="G814" s="19">
        <v>320</v>
      </c>
    </row>
    <row r="815" spans="1:7" x14ac:dyDescent="0.35">
      <c r="A815">
        <v>14</v>
      </c>
      <c r="B815" t="s">
        <v>483</v>
      </c>
      <c r="C815" t="s">
        <v>24</v>
      </c>
      <c r="D815" t="s">
        <v>42</v>
      </c>
      <c r="E815" s="19">
        <v>34.799999999999997</v>
      </c>
      <c r="F815" s="5">
        <v>42</v>
      </c>
      <c r="G815" s="19">
        <v>1461.6</v>
      </c>
    </row>
    <row r="816" spans="1:7" x14ac:dyDescent="0.35">
      <c r="A816">
        <v>15</v>
      </c>
      <c r="B816" t="s">
        <v>513</v>
      </c>
      <c r="C816" t="s">
        <v>24</v>
      </c>
      <c r="D816" t="s">
        <v>48</v>
      </c>
      <c r="E816" s="19">
        <v>36</v>
      </c>
      <c r="F816" s="5">
        <v>118</v>
      </c>
      <c r="G816" s="19">
        <v>3878.9999978542301</v>
      </c>
    </row>
    <row r="817" spans="1:7" x14ac:dyDescent="0.35">
      <c r="A817">
        <v>16</v>
      </c>
      <c r="B817" t="s">
        <v>507</v>
      </c>
      <c r="C817" t="s">
        <v>34</v>
      </c>
      <c r="D817" t="s">
        <v>69</v>
      </c>
      <c r="E817" s="19">
        <v>14</v>
      </c>
      <c r="F817" s="5">
        <v>30</v>
      </c>
      <c r="G817" s="19">
        <v>420</v>
      </c>
    </row>
    <row r="818" spans="1:7" x14ac:dyDescent="0.35">
      <c r="A818">
        <v>16</v>
      </c>
      <c r="B818" t="s">
        <v>507</v>
      </c>
      <c r="C818" t="s">
        <v>34</v>
      </c>
      <c r="D818" t="s">
        <v>49</v>
      </c>
      <c r="E818" s="19">
        <v>18</v>
      </c>
      <c r="F818" s="5">
        <v>35</v>
      </c>
      <c r="G818" s="19">
        <v>503.99999812245301</v>
      </c>
    </row>
    <row r="819" spans="1:7" x14ac:dyDescent="0.35">
      <c r="A819">
        <v>17</v>
      </c>
      <c r="B819" t="s">
        <v>520</v>
      </c>
      <c r="C819" t="s">
        <v>36</v>
      </c>
      <c r="D819" t="s">
        <v>45</v>
      </c>
      <c r="E819" s="19">
        <v>19</v>
      </c>
      <c r="F819" s="5">
        <v>26</v>
      </c>
      <c r="G819" s="19">
        <v>417.99999886751101</v>
      </c>
    </row>
    <row r="820" spans="1:7" x14ac:dyDescent="0.35">
      <c r="A820">
        <v>17</v>
      </c>
      <c r="B820" t="s">
        <v>520</v>
      </c>
      <c r="C820" t="s">
        <v>36</v>
      </c>
      <c r="D820" t="s">
        <v>73</v>
      </c>
      <c r="E820" s="19">
        <v>15</v>
      </c>
      <c r="F820" s="5">
        <v>15</v>
      </c>
      <c r="G820" s="19">
        <v>225</v>
      </c>
    </row>
    <row r="821" spans="1:7" x14ac:dyDescent="0.35">
      <c r="A821">
        <v>19</v>
      </c>
      <c r="B821" t="s">
        <v>519</v>
      </c>
      <c r="C821" t="s">
        <v>36</v>
      </c>
      <c r="D821" t="s">
        <v>50</v>
      </c>
      <c r="E821" s="19">
        <v>18.399999999999999</v>
      </c>
      <c r="F821" s="5">
        <v>99</v>
      </c>
      <c r="G821" s="19">
        <v>1637.5999972581801</v>
      </c>
    </row>
    <row r="822" spans="1:7" x14ac:dyDescent="0.35">
      <c r="A822">
        <v>19</v>
      </c>
      <c r="B822" t="s">
        <v>519</v>
      </c>
      <c r="C822" t="s">
        <v>36</v>
      </c>
      <c r="D822" t="s">
        <v>44</v>
      </c>
      <c r="E822" s="19">
        <v>9.65</v>
      </c>
      <c r="F822" s="5">
        <v>59</v>
      </c>
      <c r="G822" s="19">
        <v>569.35</v>
      </c>
    </row>
    <row r="823" spans="1:7" x14ac:dyDescent="0.35">
      <c r="A823">
        <v>20</v>
      </c>
      <c r="B823" t="s">
        <v>509</v>
      </c>
      <c r="C823" t="s">
        <v>27</v>
      </c>
      <c r="D823" t="s">
        <v>68</v>
      </c>
      <c r="E823" s="19">
        <v>14</v>
      </c>
      <c r="F823" s="5">
        <v>28</v>
      </c>
      <c r="G823" s="19">
        <v>392</v>
      </c>
    </row>
    <row r="824" spans="1:7" x14ac:dyDescent="0.35">
      <c r="A824">
        <v>20</v>
      </c>
      <c r="B824" t="s">
        <v>509</v>
      </c>
      <c r="C824" t="s">
        <v>39</v>
      </c>
      <c r="D824" t="s">
        <v>52</v>
      </c>
      <c r="E824" s="19">
        <v>19.45</v>
      </c>
      <c r="F824" s="5">
        <v>16</v>
      </c>
      <c r="G824" s="19">
        <v>311.2</v>
      </c>
    </row>
    <row r="825" spans="1:7" x14ac:dyDescent="0.35">
      <c r="A825">
        <v>21</v>
      </c>
      <c r="B825" t="s">
        <v>518</v>
      </c>
      <c r="C825" t="s">
        <v>36</v>
      </c>
      <c r="D825" t="s">
        <v>60</v>
      </c>
      <c r="E825" s="19">
        <v>9.5</v>
      </c>
      <c r="F825" s="5">
        <v>84</v>
      </c>
      <c r="G825" s="19">
        <v>664.99999660253502</v>
      </c>
    </row>
    <row r="826" spans="1:7" x14ac:dyDescent="0.35">
      <c r="A826">
        <v>21</v>
      </c>
      <c r="B826" t="s">
        <v>518</v>
      </c>
      <c r="C826" t="s">
        <v>36</v>
      </c>
      <c r="D826" t="s">
        <v>64</v>
      </c>
      <c r="E826" s="19">
        <v>12</v>
      </c>
      <c r="F826" s="5">
        <v>28</v>
      </c>
      <c r="G826" s="19">
        <v>319.19999974965998</v>
      </c>
    </row>
    <row r="827" spans="1:7" x14ac:dyDescent="0.35">
      <c r="A827">
        <v>22</v>
      </c>
      <c r="B827" t="s">
        <v>511</v>
      </c>
      <c r="C827" t="s">
        <v>31</v>
      </c>
      <c r="D827" t="s">
        <v>72</v>
      </c>
      <c r="E827" s="19">
        <v>9.5</v>
      </c>
      <c r="F827" s="5">
        <v>30</v>
      </c>
      <c r="G827" s="19">
        <v>213.75</v>
      </c>
    </row>
    <row r="828" spans="1:7" x14ac:dyDescent="0.35">
      <c r="A828">
        <v>23</v>
      </c>
      <c r="B828" t="s">
        <v>508</v>
      </c>
      <c r="C828" t="s">
        <v>31</v>
      </c>
      <c r="D828" t="s">
        <v>99</v>
      </c>
      <c r="E828" s="19">
        <v>16.25</v>
      </c>
      <c r="F828" s="5">
        <v>60</v>
      </c>
      <c r="G828" s="19">
        <v>942.49999951571203</v>
      </c>
    </row>
    <row r="829" spans="1:7" x14ac:dyDescent="0.35">
      <c r="A829">
        <v>23</v>
      </c>
      <c r="B829" t="s">
        <v>508</v>
      </c>
      <c r="C829" t="s">
        <v>34</v>
      </c>
      <c r="D829" t="s">
        <v>55</v>
      </c>
      <c r="E829" s="19">
        <v>18</v>
      </c>
      <c r="F829" s="5">
        <v>50</v>
      </c>
      <c r="G829" s="19">
        <v>900</v>
      </c>
    </row>
    <row r="830" spans="1:7" x14ac:dyDescent="0.35">
      <c r="A830">
        <v>24</v>
      </c>
      <c r="B830" t="s">
        <v>514</v>
      </c>
      <c r="C830" t="s">
        <v>59</v>
      </c>
      <c r="D830" t="s">
        <v>66</v>
      </c>
      <c r="E830" s="19">
        <v>53</v>
      </c>
      <c r="F830" s="5">
        <v>30</v>
      </c>
      <c r="G830" s="19">
        <v>1510.49999881535</v>
      </c>
    </row>
    <row r="831" spans="1:7" x14ac:dyDescent="0.35">
      <c r="A831">
        <v>24</v>
      </c>
      <c r="B831" t="s">
        <v>514</v>
      </c>
      <c r="C831" t="s">
        <v>27</v>
      </c>
      <c r="D831" t="s">
        <v>122</v>
      </c>
      <c r="E831" s="19">
        <v>7</v>
      </c>
      <c r="F831" s="5">
        <v>107</v>
      </c>
      <c r="G831" s="19">
        <v>749</v>
      </c>
    </row>
    <row r="832" spans="1:7" x14ac:dyDescent="0.35">
      <c r="A832">
        <v>25</v>
      </c>
      <c r="B832" t="s">
        <v>516</v>
      </c>
      <c r="C832" t="s">
        <v>21</v>
      </c>
      <c r="D832" t="s">
        <v>32</v>
      </c>
      <c r="E832" s="19">
        <v>24</v>
      </c>
      <c r="F832" s="5">
        <v>18</v>
      </c>
      <c r="G832" s="19">
        <v>432</v>
      </c>
    </row>
    <row r="833" spans="1:7" x14ac:dyDescent="0.35">
      <c r="A833">
        <v>26</v>
      </c>
      <c r="B833" t="s">
        <v>515</v>
      </c>
      <c r="C833" t="s">
        <v>27</v>
      </c>
      <c r="D833" t="s">
        <v>26</v>
      </c>
      <c r="E833" s="19">
        <v>38</v>
      </c>
      <c r="F833" s="5">
        <v>97</v>
      </c>
      <c r="G833" s="19">
        <v>3275.5999981313898</v>
      </c>
    </row>
    <row r="834" spans="1:7" x14ac:dyDescent="0.35">
      <c r="A834">
        <v>26</v>
      </c>
      <c r="B834" t="s">
        <v>515</v>
      </c>
      <c r="C834" t="s">
        <v>27</v>
      </c>
      <c r="D834" t="s">
        <v>76</v>
      </c>
      <c r="E834" s="19">
        <v>19.5</v>
      </c>
      <c r="F834" s="5">
        <v>14</v>
      </c>
      <c r="G834" s="19">
        <v>204.75</v>
      </c>
    </row>
    <row r="835" spans="1:7" x14ac:dyDescent="0.35">
      <c r="A835">
        <v>28</v>
      </c>
      <c r="B835" t="s">
        <v>512</v>
      </c>
      <c r="C835" t="s">
        <v>24</v>
      </c>
      <c r="D835" t="s">
        <v>23</v>
      </c>
      <c r="E835" s="19">
        <v>55</v>
      </c>
      <c r="F835" s="5">
        <v>93</v>
      </c>
      <c r="G835" s="19">
        <v>4881.2499913945703</v>
      </c>
    </row>
    <row r="836" spans="1:7" x14ac:dyDescent="0.35">
      <c r="A836">
        <v>28</v>
      </c>
      <c r="B836" t="s">
        <v>512</v>
      </c>
      <c r="C836" t="s">
        <v>24</v>
      </c>
      <c r="D836" t="s">
        <v>29</v>
      </c>
      <c r="E836" s="19">
        <v>34</v>
      </c>
      <c r="F836" s="5">
        <v>65</v>
      </c>
      <c r="G836" s="19">
        <v>2210</v>
      </c>
    </row>
    <row r="837" spans="1:7" x14ac:dyDescent="0.35">
      <c r="A837">
        <v>29</v>
      </c>
      <c r="B837" t="s">
        <v>510</v>
      </c>
      <c r="C837" t="s">
        <v>31</v>
      </c>
      <c r="D837" t="s">
        <v>30</v>
      </c>
      <c r="E837" s="19">
        <v>49.3</v>
      </c>
      <c r="F837" s="5">
        <v>39</v>
      </c>
      <c r="G837" s="19">
        <v>1922.7</v>
      </c>
    </row>
    <row r="838" spans="1:7" x14ac:dyDescent="0.35">
      <c r="A838">
        <v>29</v>
      </c>
      <c r="B838" t="s">
        <v>510</v>
      </c>
      <c r="C838" t="s">
        <v>39</v>
      </c>
      <c r="D838" t="s">
        <v>47</v>
      </c>
      <c r="E838" s="19">
        <v>28.5</v>
      </c>
      <c r="F838" s="5">
        <v>20</v>
      </c>
      <c r="G838" s="19">
        <v>512.99999915063302</v>
      </c>
    </row>
    <row r="839" spans="1:7" x14ac:dyDescent="0.35">
      <c r="A839">
        <v>1</v>
      </c>
      <c r="B839" t="s">
        <v>482</v>
      </c>
      <c r="C839" t="s">
        <v>39</v>
      </c>
      <c r="D839" t="s">
        <v>98</v>
      </c>
      <c r="E839" s="19">
        <v>10</v>
      </c>
      <c r="F839" s="5">
        <v>20</v>
      </c>
      <c r="G839" s="19">
        <v>179.99999970197601</v>
      </c>
    </row>
    <row r="840" spans="1:7" x14ac:dyDescent="0.35">
      <c r="A840">
        <v>1</v>
      </c>
      <c r="B840" t="s">
        <v>482</v>
      </c>
      <c r="C840" t="s">
        <v>34</v>
      </c>
      <c r="D840" t="s">
        <v>33</v>
      </c>
      <c r="E840" s="19">
        <v>19</v>
      </c>
      <c r="F840" s="5">
        <v>85</v>
      </c>
      <c r="G840" s="19">
        <v>1505.74999978765</v>
      </c>
    </row>
    <row r="841" spans="1:7" x14ac:dyDescent="0.35">
      <c r="A841">
        <v>2</v>
      </c>
      <c r="B841" t="s">
        <v>487</v>
      </c>
      <c r="C841" t="s">
        <v>39</v>
      </c>
      <c r="D841" t="s">
        <v>88</v>
      </c>
      <c r="E841" s="19">
        <v>21.05</v>
      </c>
      <c r="F841" s="5">
        <v>82</v>
      </c>
      <c r="G841" s="19">
        <v>1557.69999749064</v>
      </c>
    </row>
    <row r="842" spans="1:7" x14ac:dyDescent="0.35">
      <c r="A842">
        <v>2</v>
      </c>
      <c r="B842" t="s">
        <v>487</v>
      </c>
      <c r="C842" t="s">
        <v>39</v>
      </c>
      <c r="D842" t="s">
        <v>93</v>
      </c>
      <c r="E842" s="19">
        <v>17</v>
      </c>
      <c r="F842" s="5">
        <v>50</v>
      </c>
      <c r="G842" s="19">
        <v>850</v>
      </c>
    </row>
    <row r="843" spans="1:7" x14ac:dyDescent="0.35">
      <c r="A843">
        <v>3</v>
      </c>
      <c r="B843" t="s">
        <v>484</v>
      </c>
      <c r="C843" t="s">
        <v>59</v>
      </c>
      <c r="D843" t="s">
        <v>58</v>
      </c>
      <c r="E843" s="19">
        <v>30</v>
      </c>
      <c r="F843" s="5">
        <v>38</v>
      </c>
      <c r="G843" s="19">
        <v>1126.49999946355</v>
      </c>
    </row>
    <row r="844" spans="1:7" x14ac:dyDescent="0.35">
      <c r="A844">
        <v>3</v>
      </c>
      <c r="B844" t="s">
        <v>484</v>
      </c>
      <c r="C844" t="s">
        <v>39</v>
      </c>
      <c r="D844" t="s">
        <v>106</v>
      </c>
      <c r="E844" s="19">
        <v>40</v>
      </c>
      <c r="F844" s="5">
        <v>30</v>
      </c>
      <c r="G844" s="19">
        <v>959.99999642372097</v>
      </c>
    </row>
    <row r="845" spans="1:7" x14ac:dyDescent="0.35">
      <c r="A845">
        <v>4</v>
      </c>
      <c r="B845" t="s">
        <v>494</v>
      </c>
      <c r="C845" t="s">
        <v>36</v>
      </c>
      <c r="D845" t="s">
        <v>35</v>
      </c>
      <c r="E845" s="19">
        <v>31</v>
      </c>
      <c r="F845" s="5">
        <v>52</v>
      </c>
      <c r="G845" s="19">
        <v>1612</v>
      </c>
    </row>
    <row r="846" spans="1:7" x14ac:dyDescent="0.35">
      <c r="A846">
        <v>4</v>
      </c>
      <c r="B846" t="s">
        <v>494</v>
      </c>
      <c r="C846" t="s">
        <v>59</v>
      </c>
      <c r="D846" t="s">
        <v>94</v>
      </c>
      <c r="E846" s="19">
        <v>10</v>
      </c>
      <c r="F846" s="5">
        <v>50</v>
      </c>
      <c r="G846" s="19">
        <v>462.5</v>
      </c>
    </row>
    <row r="847" spans="1:7" x14ac:dyDescent="0.35">
      <c r="A847">
        <v>5</v>
      </c>
      <c r="B847" t="s">
        <v>481</v>
      </c>
      <c r="C847" t="s">
        <v>24</v>
      </c>
      <c r="D847" t="s">
        <v>92</v>
      </c>
      <c r="E847" s="19">
        <v>21</v>
      </c>
      <c r="F847" s="5">
        <v>85</v>
      </c>
      <c r="G847" s="19">
        <v>1601.2499984353699</v>
      </c>
    </row>
    <row r="848" spans="1:7" x14ac:dyDescent="0.35">
      <c r="A848">
        <v>6</v>
      </c>
      <c r="B848" t="s">
        <v>486</v>
      </c>
      <c r="C848" t="s">
        <v>36</v>
      </c>
      <c r="D848" t="s">
        <v>56</v>
      </c>
      <c r="E848" s="19">
        <v>6</v>
      </c>
      <c r="F848" s="5">
        <v>20</v>
      </c>
      <c r="G848" s="19">
        <v>101.99999928474401</v>
      </c>
    </row>
    <row r="849" spans="1:7" x14ac:dyDescent="0.35">
      <c r="A849">
        <v>6</v>
      </c>
      <c r="B849" t="s">
        <v>486</v>
      </c>
      <c r="C849" t="s">
        <v>59</v>
      </c>
      <c r="D849" t="s">
        <v>63</v>
      </c>
      <c r="E849" s="19">
        <v>23.25</v>
      </c>
      <c r="F849" s="5">
        <v>15</v>
      </c>
      <c r="G849" s="19">
        <v>278.99999896064401</v>
      </c>
    </row>
    <row r="850" spans="1:7" x14ac:dyDescent="0.35">
      <c r="A850">
        <v>7</v>
      </c>
      <c r="B850" t="s">
        <v>489</v>
      </c>
      <c r="C850" t="s">
        <v>36</v>
      </c>
      <c r="D850" t="s">
        <v>97</v>
      </c>
      <c r="E850" s="19">
        <v>62.5</v>
      </c>
      <c r="F850" s="5">
        <v>30</v>
      </c>
      <c r="G850" s="19">
        <v>1875</v>
      </c>
    </row>
    <row r="851" spans="1:7" x14ac:dyDescent="0.35">
      <c r="A851">
        <v>7</v>
      </c>
      <c r="B851" t="s">
        <v>489</v>
      </c>
      <c r="C851" t="s">
        <v>21</v>
      </c>
      <c r="D851" t="s">
        <v>22</v>
      </c>
      <c r="E851" s="19">
        <v>39</v>
      </c>
      <c r="F851" s="5">
        <v>108</v>
      </c>
      <c r="G851" s="19">
        <v>3480.75</v>
      </c>
    </row>
    <row r="852" spans="1:7" x14ac:dyDescent="0.35">
      <c r="A852">
        <v>7</v>
      </c>
      <c r="B852" t="s">
        <v>489</v>
      </c>
      <c r="C852" t="s">
        <v>31</v>
      </c>
      <c r="D852" t="s">
        <v>46</v>
      </c>
      <c r="E852" s="19">
        <v>17.45</v>
      </c>
      <c r="F852" s="5">
        <v>85</v>
      </c>
      <c r="G852" s="19">
        <v>1483.25</v>
      </c>
    </row>
    <row r="853" spans="1:7" x14ac:dyDescent="0.35">
      <c r="A853">
        <v>7</v>
      </c>
      <c r="B853" t="s">
        <v>489</v>
      </c>
      <c r="C853" t="s">
        <v>39</v>
      </c>
      <c r="D853" t="s">
        <v>38</v>
      </c>
      <c r="E853" s="19">
        <v>43.9</v>
      </c>
      <c r="F853" s="5">
        <v>30</v>
      </c>
      <c r="G853" s="19">
        <v>1317</v>
      </c>
    </row>
    <row r="854" spans="1:7" x14ac:dyDescent="0.35">
      <c r="A854">
        <v>7</v>
      </c>
      <c r="B854" t="s">
        <v>489</v>
      </c>
      <c r="C854" t="s">
        <v>34</v>
      </c>
      <c r="D854" t="s">
        <v>96</v>
      </c>
      <c r="E854" s="19">
        <v>15</v>
      </c>
      <c r="F854" s="5">
        <v>35</v>
      </c>
      <c r="G854" s="19">
        <v>525</v>
      </c>
    </row>
    <row r="855" spans="1:7" x14ac:dyDescent="0.35">
      <c r="A855">
        <v>8</v>
      </c>
      <c r="B855" t="s">
        <v>493</v>
      </c>
      <c r="C855" t="s">
        <v>31</v>
      </c>
      <c r="D855" t="s">
        <v>71</v>
      </c>
      <c r="E855" s="19">
        <v>9.1999999999999993</v>
      </c>
      <c r="F855" s="5">
        <v>74</v>
      </c>
      <c r="G855" s="19">
        <v>646.759999492764</v>
      </c>
    </row>
    <row r="856" spans="1:7" x14ac:dyDescent="0.35">
      <c r="A856">
        <v>8</v>
      </c>
      <c r="B856" t="s">
        <v>493</v>
      </c>
      <c r="C856" t="s">
        <v>31</v>
      </c>
      <c r="D856" t="s">
        <v>90</v>
      </c>
      <c r="E856" s="19">
        <v>10</v>
      </c>
      <c r="F856" s="5">
        <v>40</v>
      </c>
      <c r="G856" s="19">
        <v>400</v>
      </c>
    </row>
    <row r="857" spans="1:7" x14ac:dyDescent="0.35">
      <c r="A857">
        <v>8</v>
      </c>
      <c r="B857" t="s">
        <v>493</v>
      </c>
      <c r="C857" t="s">
        <v>31</v>
      </c>
      <c r="D857" t="s">
        <v>37</v>
      </c>
      <c r="E857" s="19">
        <v>12.5</v>
      </c>
      <c r="F857" s="5">
        <v>73</v>
      </c>
      <c r="G857" s="19">
        <v>912.5</v>
      </c>
    </row>
    <row r="858" spans="1:7" x14ac:dyDescent="0.35">
      <c r="A858">
        <v>9</v>
      </c>
      <c r="B858" t="s">
        <v>490</v>
      </c>
      <c r="C858" t="s">
        <v>27</v>
      </c>
      <c r="D858" t="s">
        <v>65</v>
      </c>
      <c r="E858" s="19">
        <v>21</v>
      </c>
      <c r="F858" s="5">
        <v>10</v>
      </c>
      <c r="G858" s="19">
        <v>210</v>
      </c>
    </row>
    <row r="859" spans="1:7" x14ac:dyDescent="0.35">
      <c r="A859">
        <v>10</v>
      </c>
      <c r="B859" t="s">
        <v>492</v>
      </c>
      <c r="C859" t="s">
        <v>34</v>
      </c>
      <c r="D859" t="s">
        <v>77</v>
      </c>
      <c r="E859" s="19">
        <v>4.5</v>
      </c>
      <c r="F859" s="5">
        <v>40</v>
      </c>
      <c r="G859" s="19">
        <v>166.499999463558</v>
      </c>
    </row>
    <row r="860" spans="1:7" x14ac:dyDescent="0.35">
      <c r="A860">
        <v>11</v>
      </c>
      <c r="B860" t="s">
        <v>485</v>
      </c>
      <c r="C860" t="s">
        <v>31</v>
      </c>
      <c r="D860" t="s">
        <v>80</v>
      </c>
      <c r="E860" s="19">
        <v>14</v>
      </c>
      <c r="F860" s="5">
        <v>62</v>
      </c>
      <c r="G860" s="19">
        <v>692.99999984353701</v>
      </c>
    </row>
    <row r="861" spans="1:7" x14ac:dyDescent="0.35">
      <c r="A861">
        <v>11</v>
      </c>
      <c r="B861" t="s">
        <v>485</v>
      </c>
      <c r="C861" t="s">
        <v>31</v>
      </c>
      <c r="D861" t="s">
        <v>41</v>
      </c>
      <c r="E861" s="19">
        <v>31.23</v>
      </c>
      <c r="F861" s="5">
        <v>21</v>
      </c>
      <c r="G861" s="19">
        <v>524.66399804547405</v>
      </c>
    </row>
    <row r="862" spans="1:7" x14ac:dyDescent="0.35">
      <c r="A862">
        <v>11</v>
      </c>
      <c r="B862" t="s">
        <v>485</v>
      </c>
      <c r="C862" t="s">
        <v>31</v>
      </c>
      <c r="D862" t="s">
        <v>89</v>
      </c>
      <c r="E862" s="19">
        <v>43.9</v>
      </c>
      <c r="F862" s="5">
        <v>40</v>
      </c>
      <c r="G862" s="19">
        <v>1756</v>
      </c>
    </row>
    <row r="863" spans="1:7" x14ac:dyDescent="0.35">
      <c r="A863">
        <v>12</v>
      </c>
      <c r="B863" t="s">
        <v>491</v>
      </c>
      <c r="C863" t="s">
        <v>59</v>
      </c>
      <c r="D863" t="s">
        <v>70</v>
      </c>
      <c r="E863" s="19">
        <v>45.6</v>
      </c>
      <c r="F863" s="5">
        <v>24</v>
      </c>
      <c r="G863" s="19">
        <v>1094.4000000000001</v>
      </c>
    </row>
    <row r="864" spans="1:7" x14ac:dyDescent="0.35">
      <c r="A864">
        <v>12</v>
      </c>
      <c r="B864" t="s">
        <v>491</v>
      </c>
      <c r="C864" t="s">
        <v>21</v>
      </c>
      <c r="D864" t="s">
        <v>20</v>
      </c>
      <c r="E864" s="19">
        <v>123.79</v>
      </c>
      <c r="F864" s="5">
        <v>72</v>
      </c>
      <c r="G864" s="19">
        <v>8083.4869968641497</v>
      </c>
    </row>
    <row r="865" spans="1:7" x14ac:dyDescent="0.35">
      <c r="A865">
        <v>12</v>
      </c>
      <c r="B865" t="s">
        <v>491</v>
      </c>
      <c r="C865" t="s">
        <v>27</v>
      </c>
      <c r="D865" t="s">
        <v>53</v>
      </c>
      <c r="E865" s="19">
        <v>33.25</v>
      </c>
      <c r="F865" s="5">
        <v>35</v>
      </c>
      <c r="G865" s="19">
        <v>930.99999653175405</v>
      </c>
    </row>
    <row r="866" spans="1:7" x14ac:dyDescent="0.35">
      <c r="A866">
        <v>12</v>
      </c>
      <c r="B866" t="s">
        <v>491</v>
      </c>
      <c r="C866" t="s">
        <v>39</v>
      </c>
      <c r="D866" t="s">
        <v>107</v>
      </c>
      <c r="E866" s="19">
        <v>13</v>
      </c>
      <c r="F866" s="5">
        <v>15</v>
      </c>
      <c r="G866" s="19">
        <v>195</v>
      </c>
    </row>
    <row r="867" spans="1:7" x14ac:dyDescent="0.35">
      <c r="A867">
        <v>12</v>
      </c>
      <c r="B867" t="s">
        <v>491</v>
      </c>
      <c r="C867" t="s">
        <v>34</v>
      </c>
      <c r="D867" t="s">
        <v>54</v>
      </c>
      <c r="E867" s="19">
        <v>7.75</v>
      </c>
      <c r="F867" s="5">
        <v>117</v>
      </c>
      <c r="G867" s="19">
        <v>815.29999863728801</v>
      </c>
    </row>
    <row r="868" spans="1:7" x14ac:dyDescent="0.35">
      <c r="A868">
        <v>13</v>
      </c>
      <c r="B868" t="s">
        <v>488</v>
      </c>
      <c r="C868" t="s">
        <v>36</v>
      </c>
      <c r="D868" t="s">
        <v>91</v>
      </c>
      <c r="E868" s="19">
        <v>25.89</v>
      </c>
      <c r="F868" s="5">
        <v>40</v>
      </c>
      <c r="G868" s="19">
        <v>796.11749884262599</v>
      </c>
    </row>
    <row r="869" spans="1:7" x14ac:dyDescent="0.35">
      <c r="A869">
        <v>14</v>
      </c>
      <c r="B869" t="s">
        <v>483</v>
      </c>
      <c r="C869" t="s">
        <v>24</v>
      </c>
      <c r="D869" t="s">
        <v>57</v>
      </c>
      <c r="E869" s="19">
        <v>12.5</v>
      </c>
      <c r="F869" s="5">
        <v>149</v>
      </c>
      <c r="G869" s="19">
        <v>1671.2499972432799</v>
      </c>
    </row>
    <row r="870" spans="1:7" x14ac:dyDescent="0.35">
      <c r="A870">
        <v>14</v>
      </c>
      <c r="B870" t="s">
        <v>483</v>
      </c>
      <c r="C870" t="s">
        <v>24</v>
      </c>
      <c r="D870" t="s">
        <v>42</v>
      </c>
      <c r="E870" s="19">
        <v>34.799999999999997</v>
      </c>
      <c r="F870" s="5">
        <v>40</v>
      </c>
      <c r="G870" s="19">
        <v>1235.3999937772701</v>
      </c>
    </row>
    <row r="871" spans="1:7" x14ac:dyDescent="0.35">
      <c r="A871">
        <v>15</v>
      </c>
      <c r="B871" t="s">
        <v>513</v>
      </c>
      <c r="C871" t="s">
        <v>24</v>
      </c>
      <c r="D871" t="s">
        <v>48</v>
      </c>
      <c r="E871" s="19">
        <v>36</v>
      </c>
      <c r="F871" s="5">
        <v>24</v>
      </c>
      <c r="G871" s="19">
        <v>691.199997425079</v>
      </c>
    </row>
    <row r="872" spans="1:7" x14ac:dyDescent="0.35">
      <c r="A872">
        <v>15</v>
      </c>
      <c r="B872" t="s">
        <v>513</v>
      </c>
      <c r="C872" t="s">
        <v>24</v>
      </c>
      <c r="D872" t="s">
        <v>40</v>
      </c>
      <c r="E872" s="19">
        <v>21.5</v>
      </c>
      <c r="F872" s="5">
        <v>28</v>
      </c>
      <c r="G872" s="19">
        <v>602</v>
      </c>
    </row>
    <row r="873" spans="1:7" x14ac:dyDescent="0.35">
      <c r="A873">
        <v>16</v>
      </c>
      <c r="B873" t="s">
        <v>507</v>
      </c>
      <c r="C873" t="s">
        <v>34</v>
      </c>
      <c r="D873" t="s">
        <v>69</v>
      </c>
      <c r="E873" s="19">
        <v>14</v>
      </c>
      <c r="F873" s="5">
        <v>10</v>
      </c>
      <c r="G873" s="19">
        <v>140</v>
      </c>
    </row>
    <row r="874" spans="1:7" x14ac:dyDescent="0.35">
      <c r="A874">
        <v>16</v>
      </c>
      <c r="B874" t="s">
        <v>507</v>
      </c>
      <c r="C874" t="s">
        <v>34</v>
      </c>
      <c r="D874" t="s">
        <v>49</v>
      </c>
      <c r="E874" s="19">
        <v>18</v>
      </c>
      <c r="F874" s="5">
        <v>15</v>
      </c>
      <c r="G874" s="19">
        <v>270</v>
      </c>
    </row>
    <row r="875" spans="1:7" x14ac:dyDescent="0.35">
      <c r="A875">
        <v>16</v>
      </c>
      <c r="B875" t="s">
        <v>507</v>
      </c>
      <c r="C875" t="s">
        <v>34</v>
      </c>
      <c r="D875" t="s">
        <v>137</v>
      </c>
      <c r="E875" s="19">
        <v>14</v>
      </c>
      <c r="F875" s="5">
        <v>3</v>
      </c>
      <c r="G875" s="19">
        <v>42</v>
      </c>
    </row>
    <row r="876" spans="1:7" x14ac:dyDescent="0.35">
      <c r="A876">
        <v>17</v>
      </c>
      <c r="B876" t="s">
        <v>520</v>
      </c>
      <c r="C876" t="s">
        <v>36</v>
      </c>
      <c r="D876" t="s">
        <v>45</v>
      </c>
      <c r="E876" s="19">
        <v>19</v>
      </c>
      <c r="F876" s="5">
        <v>30</v>
      </c>
      <c r="G876" s="19">
        <v>570</v>
      </c>
    </row>
    <row r="877" spans="1:7" x14ac:dyDescent="0.35">
      <c r="A877">
        <v>18</v>
      </c>
      <c r="B877" t="s">
        <v>506</v>
      </c>
      <c r="C877" t="s">
        <v>34</v>
      </c>
      <c r="D877" t="s">
        <v>85</v>
      </c>
      <c r="E877" s="19">
        <v>263.5</v>
      </c>
      <c r="F877" s="5">
        <v>15</v>
      </c>
      <c r="G877" s="19">
        <v>3952.5</v>
      </c>
    </row>
    <row r="878" spans="1:7" x14ac:dyDescent="0.35">
      <c r="A878">
        <v>18</v>
      </c>
      <c r="B878" t="s">
        <v>506</v>
      </c>
      <c r="C878" t="s">
        <v>34</v>
      </c>
      <c r="D878" t="s">
        <v>87</v>
      </c>
      <c r="E878" s="19">
        <v>18</v>
      </c>
      <c r="F878" s="5">
        <v>148</v>
      </c>
      <c r="G878" s="19">
        <v>2424.5999962985502</v>
      </c>
    </row>
    <row r="879" spans="1:7" x14ac:dyDescent="0.35">
      <c r="A879">
        <v>19</v>
      </c>
      <c r="B879" t="s">
        <v>519</v>
      </c>
      <c r="C879" t="s">
        <v>36</v>
      </c>
      <c r="D879" t="s">
        <v>50</v>
      </c>
      <c r="E879" s="19">
        <v>18.399999999999999</v>
      </c>
      <c r="F879" s="5">
        <v>1</v>
      </c>
      <c r="G879" s="19">
        <v>18.399999999999999</v>
      </c>
    </row>
    <row r="880" spans="1:7" x14ac:dyDescent="0.35">
      <c r="A880">
        <v>19</v>
      </c>
      <c r="B880" t="s">
        <v>519</v>
      </c>
      <c r="C880" t="s">
        <v>36</v>
      </c>
      <c r="D880" t="s">
        <v>44</v>
      </c>
      <c r="E880" s="19">
        <v>9.65</v>
      </c>
      <c r="F880" s="5">
        <v>74</v>
      </c>
      <c r="G880" s="19">
        <v>689.97499964050905</v>
      </c>
    </row>
    <row r="881" spans="1:7" x14ac:dyDescent="0.35">
      <c r="A881">
        <v>20</v>
      </c>
      <c r="B881" t="s">
        <v>509</v>
      </c>
      <c r="C881" t="s">
        <v>27</v>
      </c>
      <c r="D881" t="s">
        <v>68</v>
      </c>
      <c r="E881" s="19">
        <v>14</v>
      </c>
      <c r="F881" s="5">
        <v>34</v>
      </c>
      <c r="G881" s="19">
        <v>411.59999904036499</v>
      </c>
    </row>
    <row r="882" spans="1:7" x14ac:dyDescent="0.35">
      <c r="A882">
        <v>20</v>
      </c>
      <c r="B882" t="s">
        <v>509</v>
      </c>
      <c r="C882" t="s">
        <v>39</v>
      </c>
      <c r="D882" t="s">
        <v>52</v>
      </c>
      <c r="E882" s="19">
        <v>19.45</v>
      </c>
      <c r="F882" s="5">
        <v>10</v>
      </c>
      <c r="G882" s="19">
        <v>194.5</v>
      </c>
    </row>
    <row r="883" spans="1:7" x14ac:dyDescent="0.35">
      <c r="A883">
        <v>20</v>
      </c>
      <c r="B883" t="s">
        <v>509</v>
      </c>
      <c r="C883" t="s">
        <v>34</v>
      </c>
      <c r="D883" t="s">
        <v>105</v>
      </c>
      <c r="E883" s="19">
        <v>46</v>
      </c>
      <c r="F883" s="5">
        <v>30</v>
      </c>
      <c r="G883" s="19">
        <v>1035</v>
      </c>
    </row>
    <row r="884" spans="1:7" x14ac:dyDescent="0.35">
      <c r="A884">
        <v>21</v>
      </c>
      <c r="B884" t="s">
        <v>518</v>
      </c>
      <c r="C884" t="s">
        <v>36</v>
      </c>
      <c r="D884" t="s">
        <v>60</v>
      </c>
      <c r="E884" s="19">
        <v>9.5</v>
      </c>
      <c r="F884" s="5">
        <v>27</v>
      </c>
      <c r="G884" s="19">
        <v>243.67499980889201</v>
      </c>
    </row>
    <row r="885" spans="1:7" x14ac:dyDescent="0.35">
      <c r="A885">
        <v>22</v>
      </c>
      <c r="B885" t="s">
        <v>511</v>
      </c>
      <c r="C885" t="s">
        <v>31</v>
      </c>
      <c r="D885" t="s">
        <v>72</v>
      </c>
      <c r="E885" s="19">
        <v>9.5</v>
      </c>
      <c r="F885" s="5">
        <v>30</v>
      </c>
      <c r="G885" s="19">
        <v>285</v>
      </c>
    </row>
    <row r="886" spans="1:7" x14ac:dyDescent="0.35">
      <c r="A886">
        <v>23</v>
      </c>
      <c r="B886" t="s">
        <v>508</v>
      </c>
      <c r="C886" t="s">
        <v>31</v>
      </c>
      <c r="D886" t="s">
        <v>62</v>
      </c>
      <c r="E886" s="19">
        <v>20</v>
      </c>
      <c r="F886" s="5">
        <v>4</v>
      </c>
      <c r="G886" s="19">
        <v>67.999999523162799</v>
      </c>
    </row>
    <row r="887" spans="1:7" x14ac:dyDescent="0.35">
      <c r="A887">
        <v>24</v>
      </c>
      <c r="B887" t="s">
        <v>514</v>
      </c>
      <c r="C887" t="s">
        <v>59</v>
      </c>
      <c r="D887" t="s">
        <v>66</v>
      </c>
      <c r="E887" s="19">
        <v>53</v>
      </c>
      <c r="F887" s="5">
        <v>188</v>
      </c>
      <c r="G887" s="19">
        <v>9195.4999944716692</v>
      </c>
    </row>
    <row r="888" spans="1:7" x14ac:dyDescent="0.35">
      <c r="A888">
        <v>24</v>
      </c>
      <c r="B888" t="s">
        <v>514</v>
      </c>
      <c r="C888" t="s">
        <v>27</v>
      </c>
      <c r="D888" t="s">
        <v>122</v>
      </c>
      <c r="E888" s="19">
        <v>7</v>
      </c>
      <c r="F888" s="5">
        <v>23</v>
      </c>
      <c r="G888" s="19">
        <v>155.74999992176799</v>
      </c>
    </row>
    <row r="889" spans="1:7" x14ac:dyDescent="0.35">
      <c r="A889">
        <v>25</v>
      </c>
      <c r="B889" t="s">
        <v>516</v>
      </c>
      <c r="C889" t="s">
        <v>21</v>
      </c>
      <c r="D889" t="s">
        <v>74</v>
      </c>
      <c r="E889" s="19">
        <v>7.45</v>
      </c>
      <c r="F889" s="5">
        <v>19</v>
      </c>
      <c r="G889" s="19">
        <v>122.924999722465</v>
      </c>
    </row>
    <row r="890" spans="1:7" x14ac:dyDescent="0.35">
      <c r="A890">
        <v>25</v>
      </c>
      <c r="B890" t="s">
        <v>516</v>
      </c>
      <c r="C890" t="s">
        <v>21</v>
      </c>
      <c r="D890" t="s">
        <v>32</v>
      </c>
      <c r="E890" s="19">
        <v>24</v>
      </c>
      <c r="F890" s="5">
        <v>60</v>
      </c>
      <c r="G890" s="19">
        <v>1080</v>
      </c>
    </row>
    <row r="891" spans="1:7" x14ac:dyDescent="0.35">
      <c r="A891">
        <v>26</v>
      </c>
      <c r="B891" t="s">
        <v>515</v>
      </c>
      <c r="C891" t="s">
        <v>27</v>
      </c>
      <c r="D891" t="s">
        <v>26</v>
      </c>
      <c r="E891" s="19">
        <v>38</v>
      </c>
      <c r="F891" s="5">
        <v>100</v>
      </c>
      <c r="G891" s="19">
        <v>3533.99999320507</v>
      </c>
    </row>
    <row r="892" spans="1:7" x14ac:dyDescent="0.35">
      <c r="A892">
        <v>28</v>
      </c>
      <c r="B892" t="s">
        <v>512</v>
      </c>
      <c r="C892" t="s">
        <v>24</v>
      </c>
      <c r="D892" t="s">
        <v>23</v>
      </c>
      <c r="E892" s="19">
        <v>55</v>
      </c>
      <c r="F892" s="5">
        <v>65</v>
      </c>
      <c r="G892" s="19">
        <v>3533.7499993853198</v>
      </c>
    </row>
    <row r="893" spans="1:7" x14ac:dyDescent="0.35">
      <c r="A893">
        <v>28</v>
      </c>
      <c r="B893" t="s">
        <v>512</v>
      </c>
      <c r="C893" t="s">
        <v>24</v>
      </c>
      <c r="D893" t="s">
        <v>29</v>
      </c>
      <c r="E893" s="19">
        <v>34</v>
      </c>
      <c r="F893" s="5">
        <v>15</v>
      </c>
      <c r="G893" s="19">
        <v>510</v>
      </c>
    </row>
    <row r="894" spans="1:7" x14ac:dyDescent="0.35">
      <c r="A894">
        <v>29</v>
      </c>
      <c r="B894" t="s">
        <v>510</v>
      </c>
      <c r="C894" t="s">
        <v>31</v>
      </c>
      <c r="D894" t="s">
        <v>30</v>
      </c>
      <c r="E894" s="19">
        <v>49.3</v>
      </c>
      <c r="F894" s="5">
        <v>42</v>
      </c>
      <c r="G894" s="19">
        <v>2008.9749999999999</v>
      </c>
    </row>
    <row r="895" spans="1:7" x14ac:dyDescent="0.35">
      <c r="A895">
        <v>29</v>
      </c>
      <c r="B895" t="s">
        <v>510</v>
      </c>
      <c r="C895" t="s">
        <v>39</v>
      </c>
      <c r="D895" t="s">
        <v>47</v>
      </c>
      <c r="E895" s="19">
        <v>28.5</v>
      </c>
      <c r="F895" s="5">
        <v>20</v>
      </c>
      <c r="G895" s="19">
        <v>570</v>
      </c>
    </row>
    <row r="896" spans="1:7" x14ac:dyDescent="0.35">
      <c r="A896">
        <v>1</v>
      </c>
      <c r="B896" t="s">
        <v>482</v>
      </c>
      <c r="C896" t="s">
        <v>39</v>
      </c>
      <c r="D896" t="s">
        <v>98</v>
      </c>
      <c r="E896" s="19">
        <v>10</v>
      </c>
      <c r="F896" s="5">
        <v>79</v>
      </c>
      <c r="G896" s="19">
        <v>790</v>
      </c>
    </row>
    <row r="897" spans="1:7" x14ac:dyDescent="0.35">
      <c r="A897">
        <v>1</v>
      </c>
      <c r="B897" t="s">
        <v>482</v>
      </c>
      <c r="C897" t="s">
        <v>34</v>
      </c>
      <c r="D897" t="s">
        <v>43</v>
      </c>
      <c r="E897" s="19">
        <v>18</v>
      </c>
      <c r="F897" s="5">
        <v>84</v>
      </c>
      <c r="G897" s="19">
        <v>1205.9999957084599</v>
      </c>
    </row>
    <row r="898" spans="1:7" x14ac:dyDescent="0.35">
      <c r="A898">
        <v>1</v>
      </c>
      <c r="B898" t="s">
        <v>482</v>
      </c>
      <c r="C898" t="s">
        <v>34</v>
      </c>
      <c r="D898" t="s">
        <v>33</v>
      </c>
      <c r="E898" s="19">
        <v>19</v>
      </c>
      <c r="F898" s="5">
        <v>62</v>
      </c>
      <c r="G898" s="19">
        <v>1127.6499992497199</v>
      </c>
    </row>
    <row r="899" spans="1:7" x14ac:dyDescent="0.35">
      <c r="A899">
        <v>2</v>
      </c>
      <c r="B899" t="s">
        <v>487</v>
      </c>
      <c r="C899" t="s">
        <v>39</v>
      </c>
      <c r="D899" t="s">
        <v>109</v>
      </c>
      <c r="E899" s="19">
        <v>22</v>
      </c>
      <c r="F899" s="5">
        <v>21</v>
      </c>
      <c r="G899" s="19">
        <v>462</v>
      </c>
    </row>
    <row r="900" spans="1:7" x14ac:dyDescent="0.35">
      <c r="A900">
        <v>2</v>
      </c>
      <c r="B900" t="s">
        <v>487</v>
      </c>
      <c r="C900" t="s">
        <v>39</v>
      </c>
      <c r="D900" t="s">
        <v>51</v>
      </c>
      <c r="E900" s="19">
        <v>21.35</v>
      </c>
      <c r="F900" s="5">
        <v>30</v>
      </c>
      <c r="G900" s="19">
        <v>640.5</v>
      </c>
    </row>
    <row r="901" spans="1:7" x14ac:dyDescent="0.35">
      <c r="A901">
        <v>2</v>
      </c>
      <c r="B901" t="s">
        <v>487</v>
      </c>
      <c r="C901" t="s">
        <v>39</v>
      </c>
      <c r="D901" t="s">
        <v>88</v>
      </c>
      <c r="E901" s="19">
        <v>21.05</v>
      </c>
      <c r="F901" s="5">
        <v>15</v>
      </c>
      <c r="G901" s="19">
        <v>268.387498117983</v>
      </c>
    </row>
    <row r="902" spans="1:7" x14ac:dyDescent="0.35">
      <c r="A902">
        <v>3</v>
      </c>
      <c r="B902" t="s">
        <v>484</v>
      </c>
      <c r="C902" t="s">
        <v>59</v>
      </c>
      <c r="D902" t="s">
        <v>58</v>
      </c>
      <c r="E902" s="19">
        <v>30</v>
      </c>
      <c r="F902" s="5">
        <v>25</v>
      </c>
      <c r="G902" s="19">
        <v>689.99999910592999</v>
      </c>
    </row>
    <row r="903" spans="1:7" x14ac:dyDescent="0.35">
      <c r="A903">
        <v>3</v>
      </c>
      <c r="B903" t="s">
        <v>484</v>
      </c>
      <c r="C903" t="s">
        <v>39</v>
      </c>
      <c r="D903" t="s">
        <v>114</v>
      </c>
      <c r="E903" s="19">
        <v>25</v>
      </c>
      <c r="F903" s="5">
        <v>6</v>
      </c>
      <c r="G903" s="19">
        <v>150</v>
      </c>
    </row>
    <row r="904" spans="1:7" x14ac:dyDescent="0.35">
      <c r="A904">
        <v>3</v>
      </c>
      <c r="B904" t="s">
        <v>484</v>
      </c>
      <c r="C904" t="s">
        <v>39</v>
      </c>
      <c r="D904" t="s">
        <v>106</v>
      </c>
      <c r="E904" s="19">
        <v>40</v>
      </c>
      <c r="F904" s="5">
        <v>20</v>
      </c>
      <c r="G904" s="19">
        <v>800</v>
      </c>
    </row>
    <row r="905" spans="1:7" x14ac:dyDescent="0.35">
      <c r="A905">
        <v>4</v>
      </c>
      <c r="B905" t="s">
        <v>494</v>
      </c>
      <c r="C905" t="s">
        <v>36</v>
      </c>
      <c r="D905" t="s">
        <v>35</v>
      </c>
      <c r="E905" s="19">
        <v>31</v>
      </c>
      <c r="F905" s="5">
        <v>131</v>
      </c>
      <c r="G905" s="19">
        <v>3595.9999815225601</v>
      </c>
    </row>
    <row r="906" spans="1:7" x14ac:dyDescent="0.35">
      <c r="A906">
        <v>4</v>
      </c>
      <c r="B906" t="s">
        <v>494</v>
      </c>
      <c r="C906" t="s">
        <v>59</v>
      </c>
      <c r="D906" t="s">
        <v>94</v>
      </c>
      <c r="E906" s="19">
        <v>10</v>
      </c>
      <c r="F906" s="5">
        <v>20</v>
      </c>
      <c r="G906" s="19">
        <v>200</v>
      </c>
    </row>
    <row r="907" spans="1:7" x14ac:dyDescent="0.35">
      <c r="A907">
        <v>4</v>
      </c>
      <c r="B907" t="s">
        <v>494</v>
      </c>
      <c r="C907" t="s">
        <v>21</v>
      </c>
      <c r="D907" t="s">
        <v>108</v>
      </c>
      <c r="E907" s="19">
        <v>97</v>
      </c>
      <c r="F907" s="5">
        <v>3</v>
      </c>
      <c r="G907" s="19">
        <v>291</v>
      </c>
    </row>
    <row r="908" spans="1:7" x14ac:dyDescent="0.35">
      <c r="A908">
        <v>5</v>
      </c>
      <c r="B908" t="s">
        <v>481</v>
      </c>
      <c r="C908" t="s">
        <v>24</v>
      </c>
      <c r="D908" t="s">
        <v>92</v>
      </c>
      <c r="E908" s="19">
        <v>21</v>
      </c>
      <c r="F908" s="5">
        <v>35</v>
      </c>
      <c r="G908" s="19">
        <v>692.999999374151</v>
      </c>
    </row>
    <row r="909" spans="1:7" x14ac:dyDescent="0.35">
      <c r="A909">
        <v>6</v>
      </c>
      <c r="B909" t="s">
        <v>486</v>
      </c>
      <c r="C909" t="s">
        <v>36</v>
      </c>
      <c r="D909" t="s">
        <v>56</v>
      </c>
      <c r="E909" s="19">
        <v>6</v>
      </c>
      <c r="F909" s="5">
        <v>91</v>
      </c>
      <c r="G909" s="19">
        <v>483.89999762177399</v>
      </c>
    </row>
    <row r="910" spans="1:7" x14ac:dyDescent="0.35">
      <c r="A910">
        <v>7</v>
      </c>
      <c r="B910" t="s">
        <v>489</v>
      </c>
      <c r="C910" t="s">
        <v>36</v>
      </c>
      <c r="D910" t="s">
        <v>97</v>
      </c>
      <c r="E910" s="19">
        <v>62.5</v>
      </c>
      <c r="F910" s="5">
        <v>35</v>
      </c>
      <c r="G910" s="19">
        <v>1796.875</v>
      </c>
    </row>
    <row r="911" spans="1:7" x14ac:dyDescent="0.35">
      <c r="A911">
        <v>7</v>
      </c>
      <c r="B911" t="s">
        <v>489</v>
      </c>
      <c r="C911" t="s">
        <v>21</v>
      </c>
      <c r="D911" t="s">
        <v>22</v>
      </c>
      <c r="E911" s="19">
        <v>39</v>
      </c>
      <c r="F911" s="5">
        <v>6</v>
      </c>
      <c r="G911" s="19">
        <v>234</v>
      </c>
    </row>
    <row r="912" spans="1:7" x14ac:dyDescent="0.35">
      <c r="A912">
        <v>7</v>
      </c>
      <c r="B912" t="s">
        <v>489</v>
      </c>
      <c r="C912" t="s">
        <v>31</v>
      </c>
      <c r="D912" t="s">
        <v>46</v>
      </c>
      <c r="E912" s="19">
        <v>17.45</v>
      </c>
      <c r="F912" s="5">
        <v>50</v>
      </c>
      <c r="G912" s="19">
        <v>872.5</v>
      </c>
    </row>
    <row r="913" spans="1:7" x14ac:dyDescent="0.35">
      <c r="A913">
        <v>7</v>
      </c>
      <c r="B913" t="s">
        <v>489</v>
      </c>
      <c r="C913" t="s">
        <v>34</v>
      </c>
      <c r="D913" t="s">
        <v>96</v>
      </c>
      <c r="E913" s="19">
        <v>15</v>
      </c>
      <c r="F913" s="5">
        <v>96</v>
      </c>
      <c r="G913" s="19">
        <v>1372.4999973177901</v>
      </c>
    </row>
    <row r="914" spans="1:7" x14ac:dyDescent="0.35">
      <c r="A914">
        <v>8</v>
      </c>
      <c r="B914" t="s">
        <v>493</v>
      </c>
      <c r="C914" t="s">
        <v>31</v>
      </c>
      <c r="D914" t="s">
        <v>71</v>
      </c>
      <c r="E914" s="19">
        <v>9.1999999999999993</v>
      </c>
      <c r="F914" s="5">
        <v>29</v>
      </c>
      <c r="G914" s="19">
        <v>244.71999967098199</v>
      </c>
    </row>
    <row r="915" spans="1:7" x14ac:dyDescent="0.35">
      <c r="A915">
        <v>8</v>
      </c>
      <c r="B915" t="s">
        <v>493</v>
      </c>
      <c r="C915" t="s">
        <v>31</v>
      </c>
      <c r="D915" t="s">
        <v>86</v>
      </c>
      <c r="E915" s="19">
        <v>81</v>
      </c>
      <c r="F915" s="5">
        <v>5</v>
      </c>
      <c r="G915" s="19">
        <v>405</v>
      </c>
    </row>
    <row r="916" spans="1:7" x14ac:dyDescent="0.35">
      <c r="A916">
        <v>8</v>
      </c>
      <c r="B916" t="s">
        <v>493</v>
      </c>
      <c r="C916" t="s">
        <v>31</v>
      </c>
      <c r="D916" t="s">
        <v>37</v>
      </c>
      <c r="E916" s="19">
        <v>12.5</v>
      </c>
      <c r="F916" s="5">
        <v>44</v>
      </c>
      <c r="G916" s="19">
        <v>550</v>
      </c>
    </row>
    <row r="917" spans="1:7" x14ac:dyDescent="0.35">
      <c r="A917">
        <v>9</v>
      </c>
      <c r="B917" t="s">
        <v>490</v>
      </c>
      <c r="C917" t="s">
        <v>27</v>
      </c>
      <c r="D917" t="s">
        <v>65</v>
      </c>
      <c r="E917" s="19">
        <v>21</v>
      </c>
      <c r="F917" s="5">
        <v>87</v>
      </c>
      <c r="G917" s="19">
        <v>1827</v>
      </c>
    </row>
    <row r="918" spans="1:7" x14ac:dyDescent="0.35">
      <c r="A918">
        <v>9</v>
      </c>
      <c r="B918" t="s">
        <v>490</v>
      </c>
      <c r="C918" t="s">
        <v>27</v>
      </c>
      <c r="D918" t="s">
        <v>75</v>
      </c>
      <c r="E918" s="19">
        <v>9</v>
      </c>
      <c r="F918" s="5">
        <v>88</v>
      </c>
      <c r="G918" s="19">
        <v>728.99999906122605</v>
      </c>
    </row>
    <row r="919" spans="1:7" x14ac:dyDescent="0.35">
      <c r="A919">
        <v>10</v>
      </c>
      <c r="B919" t="s">
        <v>492</v>
      </c>
      <c r="C919" t="s">
        <v>34</v>
      </c>
      <c r="D919" t="s">
        <v>77</v>
      </c>
      <c r="E919" s="19">
        <v>4.5</v>
      </c>
      <c r="F919" s="5">
        <v>40</v>
      </c>
      <c r="G919" s="19">
        <v>135</v>
      </c>
    </row>
    <row r="920" spans="1:7" x14ac:dyDescent="0.35">
      <c r="A920">
        <v>11</v>
      </c>
      <c r="B920" t="s">
        <v>485</v>
      </c>
      <c r="C920" t="s">
        <v>31</v>
      </c>
      <c r="D920" t="s">
        <v>80</v>
      </c>
      <c r="E920" s="19">
        <v>14</v>
      </c>
      <c r="F920" s="5">
        <v>51</v>
      </c>
      <c r="G920" s="19">
        <v>620.199997559189</v>
      </c>
    </row>
    <row r="921" spans="1:7" x14ac:dyDescent="0.35">
      <c r="A921">
        <v>11</v>
      </c>
      <c r="B921" t="s">
        <v>485</v>
      </c>
      <c r="C921" t="s">
        <v>31</v>
      </c>
      <c r="D921" t="s">
        <v>41</v>
      </c>
      <c r="E921" s="19">
        <v>31.23</v>
      </c>
      <c r="F921" s="5">
        <v>105</v>
      </c>
      <c r="G921" s="19">
        <v>2734.1864892035701</v>
      </c>
    </row>
    <row r="922" spans="1:7" x14ac:dyDescent="0.35">
      <c r="A922">
        <v>11</v>
      </c>
      <c r="B922" t="s">
        <v>485</v>
      </c>
      <c r="C922" t="s">
        <v>31</v>
      </c>
      <c r="D922" t="s">
        <v>89</v>
      </c>
      <c r="E922" s="19">
        <v>43.9</v>
      </c>
      <c r="F922" s="5">
        <v>10</v>
      </c>
      <c r="G922" s="19">
        <v>439</v>
      </c>
    </row>
    <row r="923" spans="1:7" x14ac:dyDescent="0.35">
      <c r="A923">
        <v>12</v>
      </c>
      <c r="B923" t="s">
        <v>491</v>
      </c>
      <c r="C923" t="s">
        <v>21</v>
      </c>
      <c r="D923" t="s">
        <v>20</v>
      </c>
      <c r="E923" s="19">
        <v>123.79</v>
      </c>
      <c r="F923" s="5">
        <v>18</v>
      </c>
      <c r="G923" s="19">
        <v>1869.22899926215</v>
      </c>
    </row>
    <row r="924" spans="1:7" x14ac:dyDescent="0.35">
      <c r="A924">
        <v>12</v>
      </c>
      <c r="B924" t="s">
        <v>491</v>
      </c>
      <c r="C924" t="s">
        <v>27</v>
      </c>
      <c r="D924" t="s">
        <v>53</v>
      </c>
      <c r="E924" s="19">
        <v>33.25</v>
      </c>
      <c r="F924" s="5">
        <v>111</v>
      </c>
      <c r="G924" s="19">
        <v>3441.375</v>
      </c>
    </row>
    <row r="925" spans="1:7" x14ac:dyDescent="0.35">
      <c r="A925">
        <v>12</v>
      </c>
      <c r="B925" t="s">
        <v>491</v>
      </c>
      <c r="C925" t="s">
        <v>39</v>
      </c>
      <c r="D925" t="s">
        <v>107</v>
      </c>
      <c r="E925" s="19">
        <v>13</v>
      </c>
      <c r="F925" s="5">
        <v>52</v>
      </c>
      <c r="G925" s="19">
        <v>651.29999963194098</v>
      </c>
    </row>
    <row r="926" spans="1:7" x14ac:dyDescent="0.35">
      <c r="A926">
        <v>12</v>
      </c>
      <c r="B926" t="s">
        <v>491</v>
      </c>
      <c r="C926" t="s">
        <v>34</v>
      </c>
      <c r="D926" t="s">
        <v>54</v>
      </c>
      <c r="E926" s="19">
        <v>7.75</v>
      </c>
      <c r="F926" s="5">
        <v>20</v>
      </c>
      <c r="G926" s="19">
        <v>155</v>
      </c>
    </row>
    <row r="927" spans="1:7" x14ac:dyDescent="0.35">
      <c r="A927">
        <v>13</v>
      </c>
      <c r="B927" t="s">
        <v>488</v>
      </c>
      <c r="C927" t="s">
        <v>36</v>
      </c>
      <c r="D927" t="s">
        <v>91</v>
      </c>
      <c r="E927" s="19">
        <v>25.89</v>
      </c>
      <c r="F927" s="5">
        <v>20</v>
      </c>
      <c r="G927" s="19">
        <v>491.909999614208</v>
      </c>
    </row>
    <row r="928" spans="1:7" x14ac:dyDescent="0.35">
      <c r="A928">
        <v>14</v>
      </c>
      <c r="B928" t="s">
        <v>483</v>
      </c>
      <c r="C928" t="s">
        <v>24</v>
      </c>
      <c r="D928" t="s">
        <v>57</v>
      </c>
      <c r="E928" s="19">
        <v>12.5</v>
      </c>
      <c r="F928" s="5">
        <v>74</v>
      </c>
      <c r="G928" s="19">
        <v>893.74999953433803</v>
      </c>
    </row>
    <row r="929" spans="1:7" x14ac:dyDescent="0.35">
      <c r="A929">
        <v>14</v>
      </c>
      <c r="B929" t="s">
        <v>483</v>
      </c>
      <c r="C929" t="s">
        <v>24</v>
      </c>
      <c r="D929" t="s">
        <v>100</v>
      </c>
      <c r="E929" s="19">
        <v>32</v>
      </c>
      <c r="F929" s="5">
        <v>20</v>
      </c>
      <c r="G929" s="19">
        <v>640</v>
      </c>
    </row>
    <row r="930" spans="1:7" x14ac:dyDescent="0.35">
      <c r="A930">
        <v>14</v>
      </c>
      <c r="B930" t="s">
        <v>483</v>
      </c>
      <c r="C930" t="s">
        <v>24</v>
      </c>
      <c r="D930" t="s">
        <v>42</v>
      </c>
      <c r="E930" s="19">
        <v>34.799999999999997</v>
      </c>
      <c r="F930" s="5">
        <v>55</v>
      </c>
      <c r="G930" s="19">
        <v>1722.59999714791</v>
      </c>
    </row>
    <row r="931" spans="1:7" x14ac:dyDescent="0.35">
      <c r="A931">
        <v>15</v>
      </c>
      <c r="B931" t="s">
        <v>513</v>
      </c>
      <c r="C931" t="s">
        <v>24</v>
      </c>
      <c r="D931" t="s">
        <v>78</v>
      </c>
      <c r="E931" s="19">
        <v>2.5</v>
      </c>
      <c r="F931" s="5">
        <v>20</v>
      </c>
      <c r="G931" s="19">
        <v>48.499999940395298</v>
      </c>
    </row>
    <row r="932" spans="1:7" x14ac:dyDescent="0.35">
      <c r="A932">
        <v>15</v>
      </c>
      <c r="B932" t="s">
        <v>513</v>
      </c>
      <c r="C932" t="s">
        <v>24</v>
      </c>
      <c r="D932" t="s">
        <v>40</v>
      </c>
      <c r="E932" s="19">
        <v>21.5</v>
      </c>
      <c r="F932" s="5">
        <v>55</v>
      </c>
      <c r="G932" s="19">
        <v>945.99999647587504</v>
      </c>
    </row>
    <row r="933" spans="1:7" x14ac:dyDescent="0.35">
      <c r="A933">
        <v>16</v>
      </c>
      <c r="B933" t="s">
        <v>507</v>
      </c>
      <c r="C933" t="s">
        <v>34</v>
      </c>
      <c r="D933" t="s">
        <v>49</v>
      </c>
      <c r="E933" s="19">
        <v>18</v>
      </c>
      <c r="F933" s="5">
        <v>59</v>
      </c>
      <c r="G933" s="19">
        <v>1016.99999932944</v>
      </c>
    </row>
    <row r="934" spans="1:7" x14ac:dyDescent="0.35">
      <c r="A934">
        <v>17</v>
      </c>
      <c r="B934" t="s">
        <v>520</v>
      </c>
      <c r="C934" t="s">
        <v>36</v>
      </c>
      <c r="D934" t="s">
        <v>45</v>
      </c>
      <c r="E934" s="19">
        <v>19</v>
      </c>
      <c r="F934" s="5">
        <v>50</v>
      </c>
      <c r="G934" s="19">
        <v>712.5</v>
      </c>
    </row>
    <row r="935" spans="1:7" x14ac:dyDescent="0.35">
      <c r="A935">
        <v>17</v>
      </c>
      <c r="B935" t="s">
        <v>520</v>
      </c>
      <c r="C935" t="s">
        <v>36</v>
      </c>
      <c r="D935" t="s">
        <v>61</v>
      </c>
      <c r="E935" s="19">
        <v>26</v>
      </c>
      <c r="F935" s="5">
        <v>60</v>
      </c>
      <c r="G935" s="19">
        <v>1247.99999535083</v>
      </c>
    </row>
    <row r="936" spans="1:7" x14ac:dyDescent="0.35">
      <c r="A936">
        <v>18</v>
      </c>
      <c r="B936" t="s">
        <v>506</v>
      </c>
      <c r="C936" t="s">
        <v>34</v>
      </c>
      <c r="D936" t="s">
        <v>85</v>
      </c>
      <c r="E936" s="19">
        <v>263.5</v>
      </c>
      <c r="F936" s="5">
        <v>70</v>
      </c>
      <c r="G936" s="19">
        <v>18049.749994110301</v>
      </c>
    </row>
    <row r="937" spans="1:7" x14ac:dyDescent="0.35">
      <c r="A937">
        <v>18</v>
      </c>
      <c r="B937" t="s">
        <v>506</v>
      </c>
      <c r="C937" t="s">
        <v>34</v>
      </c>
      <c r="D937" t="s">
        <v>87</v>
      </c>
      <c r="E937" s="19">
        <v>18</v>
      </c>
      <c r="F937" s="5">
        <v>59</v>
      </c>
      <c r="G937" s="19">
        <v>1025.99999946355</v>
      </c>
    </row>
    <row r="938" spans="1:7" x14ac:dyDescent="0.35">
      <c r="A938">
        <v>19</v>
      </c>
      <c r="B938" t="s">
        <v>519</v>
      </c>
      <c r="C938" t="s">
        <v>36</v>
      </c>
      <c r="D938" t="s">
        <v>50</v>
      </c>
      <c r="E938" s="19">
        <v>18.399999999999999</v>
      </c>
      <c r="F938" s="5">
        <v>115</v>
      </c>
      <c r="G938" s="19">
        <v>1950.3999934196399</v>
      </c>
    </row>
    <row r="939" spans="1:7" x14ac:dyDescent="0.35">
      <c r="A939">
        <v>19</v>
      </c>
      <c r="B939" t="s">
        <v>519</v>
      </c>
      <c r="C939" t="s">
        <v>36</v>
      </c>
      <c r="D939" t="s">
        <v>44</v>
      </c>
      <c r="E939" s="19">
        <v>9.65</v>
      </c>
      <c r="F939" s="5">
        <v>52</v>
      </c>
      <c r="G939" s="19">
        <v>501.8</v>
      </c>
    </row>
    <row r="940" spans="1:7" x14ac:dyDescent="0.35">
      <c r="A940">
        <v>20</v>
      </c>
      <c r="B940" t="s">
        <v>509</v>
      </c>
      <c r="C940" t="s">
        <v>27</v>
      </c>
      <c r="D940" t="s">
        <v>68</v>
      </c>
      <c r="E940" s="19">
        <v>14</v>
      </c>
      <c r="F940" s="5">
        <v>62</v>
      </c>
      <c r="G940" s="19">
        <v>809.19999912381104</v>
      </c>
    </row>
    <row r="941" spans="1:7" x14ac:dyDescent="0.35">
      <c r="A941">
        <v>20</v>
      </c>
      <c r="B941" t="s">
        <v>509</v>
      </c>
      <c r="C941" t="s">
        <v>39</v>
      </c>
      <c r="D941" t="s">
        <v>52</v>
      </c>
      <c r="E941" s="19">
        <v>19.45</v>
      </c>
      <c r="F941" s="5">
        <v>16</v>
      </c>
      <c r="G941" s="19">
        <v>248.959999072551</v>
      </c>
    </row>
    <row r="942" spans="1:7" x14ac:dyDescent="0.35">
      <c r="A942">
        <v>20</v>
      </c>
      <c r="B942" t="s">
        <v>509</v>
      </c>
      <c r="C942" t="s">
        <v>34</v>
      </c>
      <c r="D942" t="s">
        <v>105</v>
      </c>
      <c r="E942" s="19">
        <v>46</v>
      </c>
      <c r="F942" s="5">
        <v>41</v>
      </c>
      <c r="G942" s="19">
        <v>1747.99999451637</v>
      </c>
    </row>
    <row r="943" spans="1:7" x14ac:dyDescent="0.35">
      <c r="A943">
        <v>21</v>
      </c>
      <c r="B943" t="s">
        <v>518</v>
      </c>
      <c r="C943" t="s">
        <v>36</v>
      </c>
      <c r="D943" t="s">
        <v>60</v>
      </c>
      <c r="E943" s="19">
        <v>9.5</v>
      </c>
      <c r="F943" s="5">
        <v>36</v>
      </c>
      <c r="G943" s="19">
        <v>273.59999898076001</v>
      </c>
    </row>
    <row r="944" spans="1:7" x14ac:dyDescent="0.35">
      <c r="A944">
        <v>21</v>
      </c>
      <c r="B944" t="s">
        <v>518</v>
      </c>
      <c r="C944" t="s">
        <v>36</v>
      </c>
      <c r="D944" t="s">
        <v>64</v>
      </c>
      <c r="E944" s="19">
        <v>12</v>
      </c>
      <c r="F944" s="5">
        <v>35</v>
      </c>
      <c r="G944" s="19">
        <v>420</v>
      </c>
    </row>
    <row r="945" spans="1:7" x14ac:dyDescent="0.35">
      <c r="A945">
        <v>22</v>
      </c>
      <c r="B945" t="s">
        <v>511</v>
      </c>
      <c r="C945" t="s">
        <v>31</v>
      </c>
      <c r="D945" t="s">
        <v>72</v>
      </c>
      <c r="E945" s="19">
        <v>9.5</v>
      </c>
      <c r="F945" s="5">
        <v>40</v>
      </c>
      <c r="G945" s="19">
        <v>285</v>
      </c>
    </row>
    <row r="946" spans="1:7" x14ac:dyDescent="0.35">
      <c r="A946">
        <v>22</v>
      </c>
      <c r="B946" t="s">
        <v>511</v>
      </c>
      <c r="C946" t="s">
        <v>31</v>
      </c>
      <c r="D946" t="s">
        <v>95</v>
      </c>
      <c r="E946" s="19">
        <v>12.75</v>
      </c>
      <c r="F946" s="5">
        <v>8</v>
      </c>
      <c r="G946" s="19">
        <v>86.699999392032595</v>
      </c>
    </row>
    <row r="947" spans="1:7" x14ac:dyDescent="0.35">
      <c r="A947">
        <v>23</v>
      </c>
      <c r="B947" t="s">
        <v>508</v>
      </c>
      <c r="C947" t="s">
        <v>34</v>
      </c>
      <c r="D947" t="s">
        <v>55</v>
      </c>
      <c r="E947" s="19">
        <v>18</v>
      </c>
      <c r="F947" s="5">
        <v>91</v>
      </c>
      <c r="G947" s="19">
        <v>1408.4999946355799</v>
      </c>
    </row>
    <row r="948" spans="1:7" x14ac:dyDescent="0.35">
      <c r="A948">
        <v>24</v>
      </c>
      <c r="B948" t="s">
        <v>514</v>
      </c>
      <c r="C948" t="s">
        <v>59</v>
      </c>
      <c r="D948" t="s">
        <v>66</v>
      </c>
      <c r="E948" s="19">
        <v>53</v>
      </c>
      <c r="F948" s="5">
        <v>13</v>
      </c>
      <c r="G948" s="19">
        <v>636</v>
      </c>
    </row>
    <row r="949" spans="1:7" x14ac:dyDescent="0.35">
      <c r="A949">
        <v>24</v>
      </c>
      <c r="B949" t="s">
        <v>514</v>
      </c>
      <c r="C949" t="s">
        <v>21</v>
      </c>
      <c r="D949" t="s">
        <v>25</v>
      </c>
      <c r="E949" s="19">
        <v>32.799999999999997</v>
      </c>
      <c r="F949" s="5">
        <v>29</v>
      </c>
      <c r="G949" s="19">
        <v>921.67999956011704</v>
      </c>
    </row>
    <row r="950" spans="1:7" x14ac:dyDescent="0.35">
      <c r="A950">
        <v>24</v>
      </c>
      <c r="B950" t="s">
        <v>514</v>
      </c>
      <c r="C950" t="s">
        <v>27</v>
      </c>
      <c r="D950" t="s">
        <v>122</v>
      </c>
      <c r="E950" s="19">
        <v>7</v>
      </c>
      <c r="F950" s="5">
        <v>20</v>
      </c>
      <c r="G950" s="19">
        <v>140</v>
      </c>
    </row>
    <row r="951" spans="1:7" x14ac:dyDescent="0.35">
      <c r="A951">
        <v>25</v>
      </c>
      <c r="B951" t="s">
        <v>516</v>
      </c>
      <c r="C951" t="s">
        <v>21</v>
      </c>
      <c r="D951" t="s">
        <v>74</v>
      </c>
      <c r="E951" s="19">
        <v>7.45</v>
      </c>
      <c r="F951" s="5">
        <v>35</v>
      </c>
      <c r="G951" s="19">
        <v>195.5625</v>
      </c>
    </row>
    <row r="952" spans="1:7" x14ac:dyDescent="0.35">
      <c r="A952">
        <v>26</v>
      </c>
      <c r="B952" t="s">
        <v>515</v>
      </c>
      <c r="C952" t="s">
        <v>27</v>
      </c>
      <c r="D952" t="s">
        <v>26</v>
      </c>
      <c r="E952" s="19">
        <v>38</v>
      </c>
      <c r="F952" s="5">
        <v>104</v>
      </c>
      <c r="G952" s="19">
        <v>3837.9999954700402</v>
      </c>
    </row>
    <row r="953" spans="1:7" x14ac:dyDescent="0.35">
      <c r="A953">
        <v>26</v>
      </c>
      <c r="B953" t="s">
        <v>515</v>
      </c>
      <c r="C953" t="s">
        <v>27</v>
      </c>
      <c r="D953" t="s">
        <v>76</v>
      </c>
      <c r="E953" s="19">
        <v>19.5</v>
      </c>
      <c r="F953" s="5">
        <v>64</v>
      </c>
      <c r="G953" s="19">
        <v>1238.24999985471</v>
      </c>
    </row>
    <row r="954" spans="1:7" x14ac:dyDescent="0.35">
      <c r="A954">
        <v>27</v>
      </c>
      <c r="B954" t="s">
        <v>517</v>
      </c>
      <c r="C954" t="s">
        <v>36</v>
      </c>
      <c r="D954" t="s">
        <v>79</v>
      </c>
      <c r="E954" s="19">
        <v>13.25</v>
      </c>
      <c r="F954" s="5">
        <v>90</v>
      </c>
      <c r="G954" s="19">
        <v>1073.2499982230299</v>
      </c>
    </row>
    <row r="955" spans="1:7" x14ac:dyDescent="0.35">
      <c r="A955">
        <v>28</v>
      </c>
      <c r="B955" t="s">
        <v>512</v>
      </c>
      <c r="C955" t="s">
        <v>24</v>
      </c>
      <c r="D955" t="s">
        <v>23</v>
      </c>
      <c r="E955" s="19">
        <v>55</v>
      </c>
      <c r="F955" s="5">
        <v>147</v>
      </c>
      <c r="G955" s="19">
        <v>7749.4999950006604</v>
      </c>
    </row>
    <row r="956" spans="1:7" x14ac:dyDescent="0.35">
      <c r="A956">
        <v>28</v>
      </c>
      <c r="B956" t="s">
        <v>512</v>
      </c>
      <c r="C956" t="s">
        <v>24</v>
      </c>
      <c r="D956" t="s">
        <v>29</v>
      </c>
      <c r="E956" s="19">
        <v>34</v>
      </c>
      <c r="F956" s="5">
        <v>156</v>
      </c>
      <c r="G956" s="19">
        <v>4997.9999954402401</v>
      </c>
    </row>
    <row r="957" spans="1:7" x14ac:dyDescent="0.35">
      <c r="A957">
        <v>29</v>
      </c>
      <c r="B957" t="s">
        <v>510</v>
      </c>
      <c r="C957" t="s">
        <v>31</v>
      </c>
      <c r="D957" t="s">
        <v>30</v>
      </c>
      <c r="E957" s="19">
        <v>49.3</v>
      </c>
      <c r="F957" s="5">
        <v>98</v>
      </c>
      <c r="G957" s="19">
        <v>4597.2249919190999</v>
      </c>
    </row>
    <row r="958" spans="1:7" x14ac:dyDescent="0.35">
      <c r="A958">
        <v>29</v>
      </c>
      <c r="B958" t="s">
        <v>510</v>
      </c>
      <c r="C958" t="s">
        <v>39</v>
      </c>
      <c r="D958" t="s">
        <v>47</v>
      </c>
      <c r="E958" s="19">
        <v>28.5</v>
      </c>
      <c r="F958" s="5">
        <v>30</v>
      </c>
      <c r="G958" s="19">
        <v>726.74999490380196</v>
      </c>
    </row>
    <row r="959" spans="1:7" x14ac:dyDescent="0.35">
      <c r="A959">
        <v>1</v>
      </c>
      <c r="B959" t="s">
        <v>482</v>
      </c>
      <c r="C959" t="s">
        <v>34</v>
      </c>
      <c r="D959" t="s">
        <v>43</v>
      </c>
      <c r="E959" s="19">
        <v>18</v>
      </c>
      <c r="F959" s="5">
        <v>90</v>
      </c>
      <c r="G959" s="19">
        <v>1547.9999975860101</v>
      </c>
    </row>
    <row r="960" spans="1:7" x14ac:dyDescent="0.35">
      <c r="A960">
        <v>1</v>
      </c>
      <c r="B960" t="s">
        <v>482</v>
      </c>
      <c r="C960" t="s">
        <v>34</v>
      </c>
      <c r="D960" t="s">
        <v>33</v>
      </c>
      <c r="E960" s="19">
        <v>19</v>
      </c>
      <c r="F960" s="5">
        <v>61</v>
      </c>
      <c r="G960" s="19">
        <v>1059.25</v>
      </c>
    </row>
    <row r="961" spans="1:7" x14ac:dyDescent="0.35">
      <c r="A961">
        <v>2</v>
      </c>
      <c r="B961" t="s">
        <v>487</v>
      </c>
      <c r="C961" t="s">
        <v>39</v>
      </c>
      <c r="D961" t="s">
        <v>109</v>
      </c>
      <c r="E961" s="19">
        <v>22</v>
      </c>
      <c r="F961" s="5">
        <v>30</v>
      </c>
      <c r="G961" s="19">
        <v>495</v>
      </c>
    </row>
    <row r="962" spans="1:7" x14ac:dyDescent="0.35">
      <c r="A962">
        <v>2</v>
      </c>
      <c r="B962" t="s">
        <v>487</v>
      </c>
      <c r="C962" t="s">
        <v>39</v>
      </c>
      <c r="D962" t="s">
        <v>88</v>
      </c>
      <c r="E962" s="19">
        <v>21.05</v>
      </c>
      <c r="F962" s="5">
        <v>64</v>
      </c>
      <c r="G962" s="19">
        <v>1312.46749948244</v>
      </c>
    </row>
    <row r="963" spans="1:7" x14ac:dyDescent="0.35">
      <c r="A963">
        <v>3</v>
      </c>
      <c r="B963" t="s">
        <v>484</v>
      </c>
      <c r="C963" t="s">
        <v>59</v>
      </c>
      <c r="D963" t="s">
        <v>58</v>
      </c>
      <c r="E963" s="19">
        <v>30</v>
      </c>
      <c r="F963" s="5">
        <v>32</v>
      </c>
      <c r="G963" s="19">
        <v>929.99999955296505</v>
      </c>
    </row>
    <row r="964" spans="1:7" x14ac:dyDescent="0.35">
      <c r="A964">
        <v>3</v>
      </c>
      <c r="B964" t="s">
        <v>484</v>
      </c>
      <c r="C964" t="s">
        <v>39</v>
      </c>
      <c r="D964" t="s">
        <v>114</v>
      </c>
      <c r="E964" s="19">
        <v>25</v>
      </c>
      <c r="F964" s="5">
        <v>50</v>
      </c>
      <c r="G964" s="19">
        <v>1187.4999990686699</v>
      </c>
    </row>
    <row r="965" spans="1:7" x14ac:dyDescent="0.35">
      <c r="A965">
        <v>3</v>
      </c>
      <c r="B965" t="s">
        <v>484</v>
      </c>
      <c r="C965" t="s">
        <v>39</v>
      </c>
      <c r="D965" t="s">
        <v>106</v>
      </c>
      <c r="E965" s="19">
        <v>40</v>
      </c>
      <c r="F965" s="5">
        <v>30</v>
      </c>
      <c r="G965" s="19">
        <v>1200</v>
      </c>
    </row>
    <row r="966" spans="1:7" x14ac:dyDescent="0.35">
      <c r="A966">
        <v>4</v>
      </c>
      <c r="B966" t="s">
        <v>494</v>
      </c>
      <c r="C966" t="s">
        <v>36</v>
      </c>
      <c r="D966" t="s">
        <v>35</v>
      </c>
      <c r="E966" s="19">
        <v>31</v>
      </c>
      <c r="F966" s="5">
        <v>80</v>
      </c>
      <c r="G966" s="19">
        <v>2480</v>
      </c>
    </row>
    <row r="967" spans="1:7" x14ac:dyDescent="0.35">
      <c r="A967">
        <v>5</v>
      </c>
      <c r="B967" t="s">
        <v>481</v>
      </c>
      <c r="C967" t="s">
        <v>24</v>
      </c>
      <c r="D967" t="s">
        <v>92</v>
      </c>
      <c r="E967" s="19">
        <v>21</v>
      </c>
      <c r="F967" s="5">
        <v>115</v>
      </c>
      <c r="G967" s="19">
        <v>2205</v>
      </c>
    </row>
    <row r="968" spans="1:7" x14ac:dyDescent="0.35">
      <c r="A968">
        <v>6</v>
      </c>
      <c r="B968" t="s">
        <v>486</v>
      </c>
      <c r="C968" t="s">
        <v>36</v>
      </c>
      <c r="D968" t="s">
        <v>56</v>
      </c>
      <c r="E968" s="19">
        <v>6</v>
      </c>
      <c r="F968" s="5">
        <v>73</v>
      </c>
      <c r="G968" s="19">
        <v>429.59999987483002</v>
      </c>
    </row>
    <row r="969" spans="1:7" x14ac:dyDescent="0.35">
      <c r="A969">
        <v>7</v>
      </c>
      <c r="B969" t="s">
        <v>489</v>
      </c>
      <c r="C969" t="s">
        <v>36</v>
      </c>
      <c r="D969" t="s">
        <v>97</v>
      </c>
      <c r="E969" s="19">
        <v>62.5</v>
      </c>
      <c r="F969" s="5">
        <v>45</v>
      </c>
      <c r="G969" s="19">
        <v>2812.5</v>
      </c>
    </row>
    <row r="970" spans="1:7" x14ac:dyDescent="0.35">
      <c r="A970">
        <v>7</v>
      </c>
      <c r="B970" t="s">
        <v>489</v>
      </c>
      <c r="C970" t="s">
        <v>21</v>
      </c>
      <c r="D970" t="s">
        <v>22</v>
      </c>
      <c r="E970" s="19">
        <v>39</v>
      </c>
      <c r="F970" s="5">
        <v>95</v>
      </c>
      <c r="G970" s="19">
        <v>3673.7999995350801</v>
      </c>
    </row>
    <row r="971" spans="1:7" x14ac:dyDescent="0.35">
      <c r="A971">
        <v>7</v>
      </c>
      <c r="B971" t="s">
        <v>489</v>
      </c>
      <c r="C971" t="s">
        <v>31</v>
      </c>
      <c r="D971" t="s">
        <v>46</v>
      </c>
      <c r="E971" s="19">
        <v>17.45</v>
      </c>
      <c r="F971" s="5">
        <v>63</v>
      </c>
      <c r="G971" s="19">
        <v>958.00499984398402</v>
      </c>
    </row>
    <row r="972" spans="1:7" x14ac:dyDescent="0.35">
      <c r="A972">
        <v>7</v>
      </c>
      <c r="B972" t="s">
        <v>489</v>
      </c>
      <c r="C972" t="s">
        <v>34</v>
      </c>
      <c r="D972" t="s">
        <v>96</v>
      </c>
      <c r="E972" s="19">
        <v>15</v>
      </c>
      <c r="F972" s="5">
        <v>83</v>
      </c>
      <c r="G972" s="19">
        <v>1083.7499977648199</v>
      </c>
    </row>
    <row r="973" spans="1:7" x14ac:dyDescent="0.35">
      <c r="A973">
        <v>8</v>
      </c>
      <c r="B973" t="s">
        <v>493</v>
      </c>
      <c r="C973" t="s">
        <v>31</v>
      </c>
      <c r="D973" t="s">
        <v>71</v>
      </c>
      <c r="E973" s="19">
        <v>9.1999999999999993</v>
      </c>
      <c r="F973" s="5">
        <v>37</v>
      </c>
      <c r="G973" s="19">
        <v>340.4</v>
      </c>
    </row>
    <row r="974" spans="1:7" x14ac:dyDescent="0.35">
      <c r="A974">
        <v>8</v>
      </c>
      <c r="B974" t="s">
        <v>493</v>
      </c>
      <c r="C974" t="s">
        <v>31</v>
      </c>
      <c r="D974" t="s">
        <v>86</v>
      </c>
      <c r="E974" s="19">
        <v>81</v>
      </c>
      <c r="F974" s="5">
        <v>20</v>
      </c>
      <c r="G974" s="19">
        <v>1538.999998793</v>
      </c>
    </row>
    <row r="975" spans="1:7" x14ac:dyDescent="0.35">
      <c r="A975">
        <v>8</v>
      </c>
      <c r="B975" t="s">
        <v>493</v>
      </c>
      <c r="C975" t="s">
        <v>31</v>
      </c>
      <c r="D975" t="s">
        <v>90</v>
      </c>
      <c r="E975" s="19">
        <v>10</v>
      </c>
      <c r="F975" s="5">
        <v>100</v>
      </c>
      <c r="G975" s="19">
        <v>979.99999970197598</v>
      </c>
    </row>
    <row r="976" spans="1:7" x14ac:dyDescent="0.35">
      <c r="A976">
        <v>8</v>
      </c>
      <c r="B976" t="s">
        <v>493</v>
      </c>
      <c r="C976" t="s">
        <v>31</v>
      </c>
      <c r="D976" t="s">
        <v>37</v>
      </c>
      <c r="E976" s="19">
        <v>12.5</v>
      </c>
      <c r="F976" s="5">
        <v>58</v>
      </c>
      <c r="G976" s="19">
        <v>725</v>
      </c>
    </row>
    <row r="977" spans="1:7" x14ac:dyDescent="0.35">
      <c r="A977">
        <v>9</v>
      </c>
      <c r="B977" t="s">
        <v>490</v>
      </c>
      <c r="C977" t="s">
        <v>27</v>
      </c>
      <c r="D977" t="s">
        <v>75</v>
      </c>
      <c r="E977" s="19">
        <v>9</v>
      </c>
      <c r="F977" s="5">
        <v>80</v>
      </c>
      <c r="G977" s="19">
        <v>665.99999919533695</v>
      </c>
    </row>
    <row r="978" spans="1:7" x14ac:dyDescent="0.35">
      <c r="A978">
        <v>10</v>
      </c>
      <c r="B978" t="s">
        <v>492</v>
      </c>
      <c r="C978" t="s">
        <v>34</v>
      </c>
      <c r="D978" t="s">
        <v>77</v>
      </c>
      <c r="E978" s="19">
        <v>4.5</v>
      </c>
      <c r="F978" s="5">
        <v>146</v>
      </c>
      <c r="G978" s="19">
        <v>650.25</v>
      </c>
    </row>
    <row r="979" spans="1:7" x14ac:dyDescent="0.35">
      <c r="A979">
        <v>11</v>
      </c>
      <c r="B979" t="s">
        <v>485</v>
      </c>
      <c r="C979" t="s">
        <v>31</v>
      </c>
      <c r="D979" t="s">
        <v>80</v>
      </c>
      <c r="E979" s="19">
        <v>14</v>
      </c>
      <c r="F979" s="5">
        <v>5</v>
      </c>
      <c r="G979" s="19">
        <v>70</v>
      </c>
    </row>
    <row r="980" spans="1:7" x14ac:dyDescent="0.35">
      <c r="A980">
        <v>11</v>
      </c>
      <c r="B980" t="s">
        <v>485</v>
      </c>
      <c r="C980" t="s">
        <v>31</v>
      </c>
      <c r="D980" t="s">
        <v>41</v>
      </c>
      <c r="E980" s="19">
        <v>31.23</v>
      </c>
      <c r="F980" s="5">
        <v>20</v>
      </c>
      <c r="G980" s="19">
        <v>624.6</v>
      </c>
    </row>
    <row r="981" spans="1:7" x14ac:dyDescent="0.35">
      <c r="A981">
        <v>12</v>
      </c>
      <c r="B981" t="s">
        <v>491</v>
      </c>
      <c r="C981" t="s">
        <v>59</v>
      </c>
      <c r="D981" t="s">
        <v>70</v>
      </c>
      <c r="E981" s="19">
        <v>45.6</v>
      </c>
      <c r="F981" s="5">
        <v>3</v>
      </c>
      <c r="G981" s="19">
        <v>136.80000000000001</v>
      </c>
    </row>
    <row r="982" spans="1:7" x14ac:dyDescent="0.35">
      <c r="A982">
        <v>12</v>
      </c>
      <c r="B982" t="s">
        <v>491</v>
      </c>
      <c r="C982" t="s">
        <v>21</v>
      </c>
      <c r="D982" t="s">
        <v>20</v>
      </c>
      <c r="E982" s="19">
        <v>123.79</v>
      </c>
      <c r="F982" s="5">
        <v>164</v>
      </c>
      <c r="G982" s="19">
        <v>18444.71</v>
      </c>
    </row>
    <row r="983" spans="1:7" x14ac:dyDescent="0.35">
      <c r="A983">
        <v>12</v>
      </c>
      <c r="B983" t="s">
        <v>491</v>
      </c>
      <c r="C983" t="s">
        <v>27</v>
      </c>
      <c r="D983" t="s">
        <v>53</v>
      </c>
      <c r="E983" s="19">
        <v>33.25</v>
      </c>
      <c r="F983" s="5">
        <v>35</v>
      </c>
      <c r="G983" s="19">
        <v>1138.8124996284</v>
      </c>
    </row>
    <row r="984" spans="1:7" x14ac:dyDescent="0.35">
      <c r="A984">
        <v>12</v>
      </c>
      <c r="B984" t="s">
        <v>491</v>
      </c>
      <c r="C984" t="s">
        <v>39</v>
      </c>
      <c r="D984" t="s">
        <v>107</v>
      </c>
      <c r="E984" s="19">
        <v>13</v>
      </c>
      <c r="F984" s="5">
        <v>65</v>
      </c>
      <c r="G984" s="19">
        <v>845</v>
      </c>
    </row>
    <row r="985" spans="1:7" x14ac:dyDescent="0.35">
      <c r="A985">
        <v>12</v>
      </c>
      <c r="B985" t="s">
        <v>491</v>
      </c>
      <c r="C985" t="s">
        <v>34</v>
      </c>
      <c r="D985" t="s">
        <v>54</v>
      </c>
      <c r="E985" s="19">
        <v>7.75</v>
      </c>
      <c r="F985" s="5">
        <v>134</v>
      </c>
      <c r="G985" s="19">
        <v>991.999999307096</v>
      </c>
    </row>
    <row r="986" spans="1:7" x14ac:dyDescent="0.35">
      <c r="A986">
        <v>13</v>
      </c>
      <c r="B986" t="s">
        <v>488</v>
      </c>
      <c r="C986" t="s">
        <v>36</v>
      </c>
      <c r="D986" t="s">
        <v>91</v>
      </c>
      <c r="E986" s="19">
        <v>25.89</v>
      </c>
      <c r="F986" s="5">
        <v>126</v>
      </c>
      <c r="G986" s="19">
        <v>2983.8224997106499</v>
      </c>
    </row>
    <row r="987" spans="1:7" x14ac:dyDescent="0.35">
      <c r="A987">
        <v>14</v>
      </c>
      <c r="B987" t="s">
        <v>483</v>
      </c>
      <c r="C987" t="s">
        <v>24</v>
      </c>
      <c r="D987" t="s">
        <v>57</v>
      </c>
      <c r="E987" s="19">
        <v>12.5</v>
      </c>
      <c r="F987" s="5">
        <v>35</v>
      </c>
      <c r="G987" s="19">
        <v>437.5</v>
      </c>
    </row>
    <row r="988" spans="1:7" x14ac:dyDescent="0.35">
      <c r="A988">
        <v>14</v>
      </c>
      <c r="B988" t="s">
        <v>483</v>
      </c>
      <c r="C988" t="s">
        <v>24</v>
      </c>
      <c r="D988" t="s">
        <v>100</v>
      </c>
      <c r="E988" s="19">
        <v>32</v>
      </c>
      <c r="F988" s="5">
        <v>6</v>
      </c>
      <c r="G988" s="19">
        <v>192</v>
      </c>
    </row>
    <row r="989" spans="1:7" x14ac:dyDescent="0.35">
      <c r="A989">
        <v>15</v>
      </c>
      <c r="B989" t="s">
        <v>513</v>
      </c>
      <c r="C989" t="s">
        <v>24</v>
      </c>
      <c r="D989" t="s">
        <v>78</v>
      </c>
      <c r="E989" s="19">
        <v>2.5</v>
      </c>
      <c r="F989" s="5">
        <v>105</v>
      </c>
      <c r="G989" s="19">
        <v>237.5</v>
      </c>
    </row>
    <row r="990" spans="1:7" x14ac:dyDescent="0.35">
      <c r="A990">
        <v>15</v>
      </c>
      <c r="B990" t="s">
        <v>513</v>
      </c>
      <c r="C990" t="s">
        <v>24</v>
      </c>
      <c r="D990" t="s">
        <v>48</v>
      </c>
      <c r="E990" s="19">
        <v>36</v>
      </c>
      <c r="F990" s="5">
        <v>50</v>
      </c>
      <c r="G990" s="19">
        <v>1709.99999865889</v>
      </c>
    </row>
    <row r="991" spans="1:7" x14ac:dyDescent="0.35">
      <c r="A991">
        <v>15</v>
      </c>
      <c r="B991" t="s">
        <v>513</v>
      </c>
      <c r="C991" t="s">
        <v>24</v>
      </c>
      <c r="D991" t="s">
        <v>40</v>
      </c>
      <c r="E991" s="19">
        <v>21.5</v>
      </c>
      <c r="F991" s="5">
        <v>55</v>
      </c>
      <c r="G991" s="19">
        <v>1182.5</v>
      </c>
    </row>
    <row r="992" spans="1:7" x14ac:dyDescent="0.35">
      <c r="A992">
        <v>16</v>
      </c>
      <c r="B992" t="s">
        <v>507</v>
      </c>
      <c r="C992" t="s">
        <v>34</v>
      </c>
      <c r="D992" t="s">
        <v>69</v>
      </c>
      <c r="E992" s="19">
        <v>14</v>
      </c>
      <c r="F992" s="5">
        <v>10</v>
      </c>
      <c r="G992" s="19">
        <v>140</v>
      </c>
    </row>
    <row r="993" spans="1:7" x14ac:dyDescent="0.35">
      <c r="A993">
        <v>16</v>
      </c>
      <c r="B993" t="s">
        <v>507</v>
      </c>
      <c r="C993" t="s">
        <v>34</v>
      </c>
      <c r="D993" t="s">
        <v>49</v>
      </c>
      <c r="E993" s="19">
        <v>18</v>
      </c>
      <c r="F993" s="5">
        <v>37</v>
      </c>
      <c r="G993" s="19">
        <v>666</v>
      </c>
    </row>
    <row r="994" spans="1:7" x14ac:dyDescent="0.35">
      <c r="A994">
        <v>16</v>
      </c>
      <c r="B994" t="s">
        <v>507</v>
      </c>
      <c r="C994" t="s">
        <v>34</v>
      </c>
      <c r="D994" t="s">
        <v>137</v>
      </c>
      <c r="E994" s="19">
        <v>14</v>
      </c>
      <c r="F994" s="5">
        <v>30</v>
      </c>
      <c r="G994" s="19">
        <v>420</v>
      </c>
    </row>
    <row r="995" spans="1:7" x14ac:dyDescent="0.35">
      <c r="A995">
        <v>17</v>
      </c>
      <c r="B995" t="s">
        <v>520</v>
      </c>
      <c r="C995" t="s">
        <v>36</v>
      </c>
      <c r="D995" t="s">
        <v>45</v>
      </c>
      <c r="E995" s="19">
        <v>19</v>
      </c>
      <c r="F995" s="5">
        <v>20</v>
      </c>
      <c r="G995" s="19">
        <v>380</v>
      </c>
    </row>
    <row r="996" spans="1:7" x14ac:dyDescent="0.35">
      <c r="A996">
        <v>17</v>
      </c>
      <c r="B996" t="s">
        <v>520</v>
      </c>
      <c r="C996" t="s">
        <v>36</v>
      </c>
      <c r="D996" t="s">
        <v>73</v>
      </c>
      <c r="E996" s="19">
        <v>15</v>
      </c>
      <c r="F996" s="5">
        <v>10</v>
      </c>
      <c r="G996" s="19">
        <v>150</v>
      </c>
    </row>
    <row r="997" spans="1:7" x14ac:dyDescent="0.35">
      <c r="A997">
        <v>18</v>
      </c>
      <c r="B997" t="s">
        <v>506</v>
      </c>
      <c r="C997" t="s">
        <v>34</v>
      </c>
      <c r="D997" t="s">
        <v>85</v>
      </c>
      <c r="E997" s="19">
        <v>263.5</v>
      </c>
      <c r="F997" s="5">
        <v>100</v>
      </c>
      <c r="G997" s="19">
        <v>25559.499988220599</v>
      </c>
    </row>
    <row r="998" spans="1:7" x14ac:dyDescent="0.35">
      <c r="A998">
        <v>18</v>
      </c>
      <c r="B998" t="s">
        <v>506</v>
      </c>
      <c r="C998" t="s">
        <v>34</v>
      </c>
      <c r="D998" t="s">
        <v>87</v>
      </c>
      <c r="E998" s="19">
        <v>18</v>
      </c>
      <c r="F998" s="5">
        <v>133</v>
      </c>
      <c r="G998" s="19">
        <v>2300.3999980688</v>
      </c>
    </row>
    <row r="999" spans="1:7" x14ac:dyDescent="0.35">
      <c r="A999">
        <v>19</v>
      </c>
      <c r="B999" t="s">
        <v>519</v>
      </c>
      <c r="C999" t="s">
        <v>36</v>
      </c>
      <c r="D999" t="s">
        <v>50</v>
      </c>
      <c r="E999" s="19">
        <v>18.399999999999999</v>
      </c>
      <c r="F999" s="5">
        <v>103</v>
      </c>
      <c r="G999" s="19">
        <v>1895.2</v>
      </c>
    </row>
    <row r="1000" spans="1:7" x14ac:dyDescent="0.35">
      <c r="A1000">
        <v>19</v>
      </c>
      <c r="B1000" t="s">
        <v>519</v>
      </c>
      <c r="C1000" t="s">
        <v>36</v>
      </c>
      <c r="D1000" t="s">
        <v>44</v>
      </c>
      <c r="E1000" s="19">
        <v>9.65</v>
      </c>
      <c r="F1000" s="5">
        <v>49</v>
      </c>
      <c r="G1000" s="19">
        <v>472.85</v>
      </c>
    </row>
    <row r="1001" spans="1:7" x14ac:dyDescent="0.35">
      <c r="A1001">
        <v>20</v>
      </c>
      <c r="B1001" t="s">
        <v>509</v>
      </c>
      <c r="C1001" t="s">
        <v>27</v>
      </c>
      <c r="D1001" t="s">
        <v>68</v>
      </c>
      <c r="E1001" s="19">
        <v>14</v>
      </c>
      <c r="F1001" s="5">
        <v>25</v>
      </c>
      <c r="G1001" s="19">
        <v>350</v>
      </c>
    </row>
    <row r="1002" spans="1:7" x14ac:dyDescent="0.35">
      <c r="A1002">
        <v>21</v>
      </c>
      <c r="B1002" t="s">
        <v>518</v>
      </c>
      <c r="C1002" t="s">
        <v>36</v>
      </c>
      <c r="D1002" t="s">
        <v>60</v>
      </c>
      <c r="E1002" s="19">
        <v>9.5</v>
      </c>
      <c r="F1002" s="5">
        <v>15</v>
      </c>
      <c r="G1002" s="19">
        <v>142.5</v>
      </c>
    </row>
    <row r="1003" spans="1:7" x14ac:dyDescent="0.35">
      <c r="A1003">
        <v>21</v>
      </c>
      <c r="B1003" t="s">
        <v>518</v>
      </c>
      <c r="C1003" t="s">
        <v>36</v>
      </c>
      <c r="D1003" t="s">
        <v>64</v>
      </c>
      <c r="E1003" s="19">
        <v>12</v>
      </c>
      <c r="F1003" s="5">
        <v>21</v>
      </c>
      <c r="G1003" s="19">
        <v>252</v>
      </c>
    </row>
    <row r="1004" spans="1:7" x14ac:dyDescent="0.35">
      <c r="A1004">
        <v>22</v>
      </c>
      <c r="B1004" t="s">
        <v>511</v>
      </c>
      <c r="C1004" t="s">
        <v>31</v>
      </c>
      <c r="D1004" t="s">
        <v>72</v>
      </c>
      <c r="E1004" s="19">
        <v>9.5</v>
      </c>
      <c r="F1004" s="5">
        <v>21</v>
      </c>
      <c r="G1004" s="19">
        <v>179.54999970272101</v>
      </c>
    </row>
    <row r="1005" spans="1:7" x14ac:dyDescent="0.35">
      <c r="A1005">
        <v>23</v>
      </c>
      <c r="B1005" t="s">
        <v>508</v>
      </c>
      <c r="C1005" t="s">
        <v>31</v>
      </c>
      <c r="D1005" t="s">
        <v>62</v>
      </c>
      <c r="E1005" s="19">
        <v>20</v>
      </c>
      <c r="F1005" s="5">
        <v>87</v>
      </c>
      <c r="G1005" s="19">
        <v>1595.9999963641101</v>
      </c>
    </row>
    <row r="1006" spans="1:7" x14ac:dyDescent="0.35">
      <c r="A1006">
        <v>23</v>
      </c>
      <c r="B1006" t="s">
        <v>508</v>
      </c>
      <c r="C1006" t="s">
        <v>34</v>
      </c>
      <c r="D1006" t="s">
        <v>55</v>
      </c>
      <c r="E1006" s="19">
        <v>18</v>
      </c>
      <c r="F1006" s="5">
        <v>10</v>
      </c>
      <c r="G1006" s="19">
        <v>180</v>
      </c>
    </row>
    <row r="1007" spans="1:7" x14ac:dyDescent="0.35">
      <c r="A1007">
        <v>24</v>
      </c>
      <c r="B1007" t="s">
        <v>514</v>
      </c>
      <c r="C1007" t="s">
        <v>59</v>
      </c>
      <c r="D1007" t="s">
        <v>66</v>
      </c>
      <c r="E1007" s="19">
        <v>53</v>
      </c>
      <c r="F1007" s="5">
        <v>2</v>
      </c>
      <c r="G1007" s="19">
        <v>106</v>
      </c>
    </row>
    <row r="1008" spans="1:7" x14ac:dyDescent="0.35">
      <c r="A1008">
        <v>24</v>
      </c>
      <c r="B1008" t="s">
        <v>514</v>
      </c>
      <c r="C1008" t="s">
        <v>21</v>
      </c>
      <c r="D1008" t="s">
        <v>25</v>
      </c>
      <c r="E1008" s="19">
        <v>32.799999999999997</v>
      </c>
      <c r="F1008" s="5">
        <v>3</v>
      </c>
      <c r="G1008" s="19">
        <v>98.4</v>
      </c>
    </row>
    <row r="1009" spans="1:7" x14ac:dyDescent="0.35">
      <c r="A1009">
        <v>24</v>
      </c>
      <c r="B1009" t="s">
        <v>514</v>
      </c>
      <c r="C1009" t="s">
        <v>27</v>
      </c>
      <c r="D1009" t="s">
        <v>122</v>
      </c>
      <c r="E1009" s="19">
        <v>7</v>
      </c>
      <c r="F1009" s="5">
        <v>22</v>
      </c>
      <c r="G1009" s="19">
        <v>149.099999926984</v>
      </c>
    </row>
    <row r="1010" spans="1:7" x14ac:dyDescent="0.35">
      <c r="A1010">
        <v>25</v>
      </c>
      <c r="B1010" t="s">
        <v>516</v>
      </c>
      <c r="C1010" t="s">
        <v>21</v>
      </c>
      <c r="D1010" t="s">
        <v>74</v>
      </c>
      <c r="E1010" s="19">
        <v>7.45</v>
      </c>
      <c r="F1010" s="5">
        <v>42</v>
      </c>
      <c r="G1010" s="19">
        <v>277.13999857902502</v>
      </c>
    </row>
    <row r="1011" spans="1:7" x14ac:dyDescent="0.35">
      <c r="A1011">
        <v>25</v>
      </c>
      <c r="B1011" t="s">
        <v>516</v>
      </c>
      <c r="C1011" t="s">
        <v>21</v>
      </c>
      <c r="D1011" t="s">
        <v>32</v>
      </c>
      <c r="E1011" s="19">
        <v>24</v>
      </c>
      <c r="F1011" s="5">
        <v>40</v>
      </c>
      <c r="G1011" s="19">
        <v>839.99999552965096</v>
      </c>
    </row>
    <row r="1012" spans="1:7" x14ac:dyDescent="0.35">
      <c r="A1012">
        <v>26</v>
      </c>
      <c r="B1012" t="s">
        <v>515</v>
      </c>
      <c r="C1012" t="s">
        <v>27</v>
      </c>
      <c r="D1012" t="s">
        <v>26</v>
      </c>
      <c r="E1012" s="19">
        <v>38</v>
      </c>
      <c r="F1012" s="5">
        <v>37</v>
      </c>
      <c r="G1012" s="19">
        <v>1366.09999940544</v>
      </c>
    </row>
    <row r="1013" spans="1:7" x14ac:dyDescent="0.35">
      <c r="A1013">
        <v>26</v>
      </c>
      <c r="B1013" t="s">
        <v>515</v>
      </c>
      <c r="C1013" t="s">
        <v>27</v>
      </c>
      <c r="D1013" t="s">
        <v>76</v>
      </c>
      <c r="E1013" s="19">
        <v>19.5</v>
      </c>
      <c r="F1013" s="5">
        <v>20</v>
      </c>
      <c r="G1013" s="19">
        <v>390</v>
      </c>
    </row>
    <row r="1014" spans="1:7" x14ac:dyDescent="0.35">
      <c r="A1014">
        <v>27</v>
      </c>
      <c r="B1014" t="s">
        <v>517</v>
      </c>
      <c r="C1014" t="s">
        <v>36</v>
      </c>
      <c r="D1014" t="s">
        <v>79</v>
      </c>
      <c r="E1014" s="19">
        <v>13.25</v>
      </c>
      <c r="F1014" s="5">
        <v>42</v>
      </c>
      <c r="G1014" s="19">
        <v>532.64999905228603</v>
      </c>
    </row>
    <row r="1015" spans="1:7" x14ac:dyDescent="0.35">
      <c r="A1015">
        <v>28</v>
      </c>
      <c r="B1015" t="s">
        <v>512</v>
      </c>
      <c r="C1015" t="s">
        <v>24</v>
      </c>
      <c r="D1015" t="s">
        <v>23</v>
      </c>
      <c r="E1015" s="19">
        <v>55</v>
      </c>
      <c r="F1015" s="5">
        <v>40</v>
      </c>
      <c r="G1015" s="19">
        <v>2089.99999836087</v>
      </c>
    </row>
    <row r="1016" spans="1:7" x14ac:dyDescent="0.35">
      <c r="A1016">
        <v>28</v>
      </c>
      <c r="B1016" t="s">
        <v>512</v>
      </c>
      <c r="C1016" t="s">
        <v>24</v>
      </c>
      <c r="D1016" t="s">
        <v>29</v>
      </c>
      <c r="E1016" s="19">
        <v>34</v>
      </c>
      <c r="F1016" s="5">
        <v>100</v>
      </c>
      <c r="G1016" s="19">
        <v>3400</v>
      </c>
    </row>
    <row r="1017" spans="1:7" x14ac:dyDescent="0.35">
      <c r="A1017">
        <v>29</v>
      </c>
      <c r="B1017" t="s">
        <v>510</v>
      </c>
      <c r="C1017" t="s">
        <v>31</v>
      </c>
      <c r="D1017" t="s">
        <v>30</v>
      </c>
      <c r="E1017" s="19">
        <v>49.3</v>
      </c>
      <c r="F1017" s="5">
        <v>64</v>
      </c>
      <c r="G1017" s="19">
        <v>3061.5299975022599</v>
      </c>
    </row>
    <row r="1018" spans="1:7" x14ac:dyDescent="0.35">
      <c r="A1018">
        <v>29</v>
      </c>
      <c r="B1018" t="s">
        <v>510</v>
      </c>
      <c r="C1018" t="s">
        <v>39</v>
      </c>
      <c r="D1018" t="s">
        <v>47</v>
      </c>
      <c r="E1018" s="19">
        <v>28.5</v>
      </c>
      <c r="F1018" s="5">
        <v>50</v>
      </c>
      <c r="G1018" s="19">
        <v>1253.9999974519001</v>
      </c>
    </row>
    <row r="1019" spans="1:7" x14ac:dyDescent="0.35">
      <c r="A1019">
        <v>1</v>
      </c>
      <c r="B1019" t="s">
        <v>482</v>
      </c>
      <c r="C1019" t="s">
        <v>34</v>
      </c>
      <c r="D1019" t="s">
        <v>43</v>
      </c>
      <c r="E1019" s="19">
        <v>18</v>
      </c>
      <c r="F1019" s="5">
        <v>81</v>
      </c>
      <c r="G1019" s="19">
        <v>1188</v>
      </c>
    </row>
    <row r="1020" spans="1:7" x14ac:dyDescent="0.35">
      <c r="A1020">
        <v>1</v>
      </c>
      <c r="B1020" t="s">
        <v>482</v>
      </c>
      <c r="C1020" t="s">
        <v>34</v>
      </c>
      <c r="D1020" t="s">
        <v>33</v>
      </c>
      <c r="E1020" s="19">
        <v>19</v>
      </c>
      <c r="F1020" s="5">
        <v>10</v>
      </c>
      <c r="G1020" s="19">
        <v>161.49999886751101</v>
      </c>
    </row>
    <row r="1021" spans="1:7" x14ac:dyDescent="0.35">
      <c r="A1021">
        <v>2</v>
      </c>
      <c r="B1021" t="s">
        <v>487</v>
      </c>
      <c r="C1021" t="s">
        <v>39</v>
      </c>
      <c r="D1021" t="s">
        <v>109</v>
      </c>
      <c r="E1021" s="19">
        <v>22</v>
      </c>
      <c r="F1021" s="5">
        <v>5</v>
      </c>
      <c r="G1021" s="19">
        <v>110</v>
      </c>
    </row>
    <row r="1022" spans="1:7" x14ac:dyDescent="0.35">
      <c r="A1022">
        <v>2</v>
      </c>
      <c r="B1022" t="s">
        <v>487</v>
      </c>
      <c r="C1022" t="s">
        <v>39</v>
      </c>
      <c r="D1022" t="s">
        <v>51</v>
      </c>
      <c r="E1022" s="19">
        <v>21.35</v>
      </c>
      <c r="F1022" s="5">
        <v>20</v>
      </c>
      <c r="G1022" s="19">
        <v>427</v>
      </c>
    </row>
    <row r="1023" spans="1:7" x14ac:dyDescent="0.35">
      <c r="A1023">
        <v>3</v>
      </c>
      <c r="B1023" t="s">
        <v>484</v>
      </c>
      <c r="C1023" t="s">
        <v>59</v>
      </c>
      <c r="D1023" t="s">
        <v>58</v>
      </c>
      <c r="E1023" s="19">
        <v>30</v>
      </c>
      <c r="F1023" s="5">
        <v>217</v>
      </c>
      <c r="G1023" s="19">
        <v>6510</v>
      </c>
    </row>
    <row r="1024" spans="1:7" x14ac:dyDescent="0.35">
      <c r="A1024">
        <v>3</v>
      </c>
      <c r="B1024" t="s">
        <v>484</v>
      </c>
      <c r="C1024" t="s">
        <v>39</v>
      </c>
      <c r="D1024" t="s">
        <v>114</v>
      </c>
      <c r="E1024" s="19">
        <v>25</v>
      </c>
      <c r="F1024" s="5">
        <v>88</v>
      </c>
      <c r="G1024" s="19">
        <v>2179.99999970197</v>
      </c>
    </row>
    <row r="1025" spans="1:7" x14ac:dyDescent="0.35">
      <c r="A1025">
        <v>3</v>
      </c>
      <c r="B1025" t="s">
        <v>484</v>
      </c>
      <c r="C1025" t="s">
        <v>39</v>
      </c>
      <c r="D1025" t="s">
        <v>106</v>
      </c>
      <c r="E1025" s="19">
        <v>40</v>
      </c>
      <c r="F1025" s="5">
        <v>36</v>
      </c>
      <c r="G1025" s="19">
        <v>1319.99999523162</v>
      </c>
    </row>
    <row r="1026" spans="1:7" x14ac:dyDescent="0.35">
      <c r="A1026">
        <v>4</v>
      </c>
      <c r="B1026" t="s">
        <v>494</v>
      </c>
      <c r="C1026" t="s">
        <v>36</v>
      </c>
      <c r="D1026" t="s">
        <v>35</v>
      </c>
      <c r="E1026" s="19">
        <v>31</v>
      </c>
      <c r="F1026" s="5">
        <v>75</v>
      </c>
      <c r="G1026" s="19">
        <v>2262.9999990761198</v>
      </c>
    </row>
    <row r="1027" spans="1:7" x14ac:dyDescent="0.35">
      <c r="A1027">
        <v>5</v>
      </c>
      <c r="B1027" t="s">
        <v>481</v>
      </c>
      <c r="C1027" t="s">
        <v>24</v>
      </c>
      <c r="D1027" t="s">
        <v>92</v>
      </c>
      <c r="E1027" s="19">
        <v>21</v>
      </c>
      <c r="F1027" s="5">
        <v>52</v>
      </c>
      <c r="G1027" s="19">
        <v>1065.75</v>
      </c>
    </row>
  </sheetData>
  <pageMargins left="0.7" right="0.7" top="0.75" bottom="0.75" header="0.3" footer="0.3"/>
  <drawing r:id="rId1"/>
  <tableParts count="1">
    <tablePart r:id="rId2"/>
  </tableParts>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6E31D2-14E5-4528-9D1E-E4D03F88AC3C}">
  <sheetPr codeName="Sheet4"/>
  <dimension ref="A1:D90"/>
  <sheetViews>
    <sheetView workbookViewId="0">
      <selection activeCell="I28" sqref="I28"/>
    </sheetView>
  </sheetViews>
  <sheetFormatPr defaultRowHeight="14.5" x14ac:dyDescent="0.35"/>
  <cols>
    <col min="1" max="1" width="29.453125" bestFit="1" customWidth="1"/>
    <col min="2" max="2" width="13.1796875" bestFit="1" customWidth="1"/>
    <col min="3" max="3" width="9.26953125" bestFit="1" customWidth="1"/>
    <col min="4" max="4" width="11.81640625" bestFit="1" customWidth="1"/>
  </cols>
  <sheetData>
    <row r="1" spans="1:4" x14ac:dyDescent="0.35">
      <c r="A1" t="s">
        <v>369</v>
      </c>
      <c r="B1" t="s">
        <v>8</v>
      </c>
      <c r="C1" t="s">
        <v>11</v>
      </c>
      <c r="D1" t="s">
        <v>10</v>
      </c>
    </row>
    <row r="2" spans="1:4" x14ac:dyDescent="0.35">
      <c r="A2" s="16" t="s">
        <v>102</v>
      </c>
      <c r="B2" s="5">
        <v>86</v>
      </c>
      <c r="C2" s="4">
        <v>1295.3928388871589</v>
      </c>
      <c r="D2" s="4">
        <v>110277.30488350875</v>
      </c>
    </row>
    <row r="3" spans="1:4" x14ac:dyDescent="0.35">
      <c r="A3" s="16" t="s">
        <v>82</v>
      </c>
      <c r="B3" s="5">
        <v>102</v>
      </c>
      <c r="C3" s="4">
        <v>1127.4629385971677</v>
      </c>
      <c r="D3" s="4">
        <v>104874.97835350101</v>
      </c>
    </row>
    <row r="4" spans="1:4" x14ac:dyDescent="0.35">
      <c r="A4" s="16" t="s">
        <v>17</v>
      </c>
      <c r="B4" s="5">
        <v>116</v>
      </c>
      <c r="C4" s="4">
        <v>965.55965272400908</v>
      </c>
      <c r="D4" s="4">
        <v>104361.94986812401</v>
      </c>
    </row>
    <row r="5" spans="1:4" x14ac:dyDescent="0.35">
      <c r="A5" s="16" t="s">
        <v>128</v>
      </c>
      <c r="B5" s="5">
        <v>71</v>
      </c>
      <c r="C5" s="4">
        <v>594.26625174362323</v>
      </c>
      <c r="D5" s="4">
        <v>51097.80048773779</v>
      </c>
    </row>
    <row r="6" spans="1:4" x14ac:dyDescent="0.35">
      <c r="A6" s="16" t="s">
        <v>111</v>
      </c>
      <c r="B6" s="5">
        <v>55</v>
      </c>
      <c r="C6" s="4">
        <v>786.80205948361288</v>
      </c>
      <c r="D6" s="4">
        <v>49979.904946340735</v>
      </c>
    </row>
    <row r="7" spans="1:4" x14ac:dyDescent="0.35">
      <c r="A7" s="16" t="s">
        <v>159</v>
      </c>
      <c r="B7" s="5">
        <v>32</v>
      </c>
      <c r="C7" s="4">
        <v>803.90753546970927</v>
      </c>
      <c r="D7" s="4">
        <v>32841.369978135786</v>
      </c>
    </row>
    <row r="8" spans="1:4" x14ac:dyDescent="0.35">
      <c r="A8" s="16" t="s">
        <v>163</v>
      </c>
      <c r="B8" s="5">
        <v>39</v>
      </c>
      <c r="C8" s="4">
        <v>838.96759697137338</v>
      </c>
      <c r="D8" s="4">
        <v>30908.383968844246</v>
      </c>
    </row>
    <row r="9" spans="1:4" x14ac:dyDescent="0.35">
      <c r="A9" s="16" t="s">
        <v>116</v>
      </c>
      <c r="B9" s="5">
        <v>45</v>
      </c>
      <c r="C9" s="4">
        <v>749.18369390128339</v>
      </c>
      <c r="D9" s="4">
        <v>29567.562475292372</v>
      </c>
    </row>
    <row r="10" spans="1:4" x14ac:dyDescent="0.35">
      <c r="A10" s="16" t="s">
        <v>166</v>
      </c>
      <c r="B10" s="5">
        <v>32</v>
      </c>
      <c r="C10" s="4">
        <v>957.81120193670233</v>
      </c>
      <c r="D10" s="4">
        <v>28872.189950353619</v>
      </c>
    </row>
    <row r="11" spans="1:4" x14ac:dyDescent="0.35">
      <c r="A11" s="16" t="s">
        <v>156</v>
      </c>
      <c r="B11" s="5">
        <v>40</v>
      </c>
      <c r="C11" s="4">
        <v>735.36929614609107</v>
      </c>
      <c r="D11" s="4">
        <v>27363.604972146448</v>
      </c>
    </row>
    <row r="12" spans="1:4" x14ac:dyDescent="0.35">
      <c r="A12" s="16" t="s">
        <v>135</v>
      </c>
      <c r="B12" s="5">
        <v>48</v>
      </c>
      <c r="C12" s="4">
        <v>559.06095639232888</v>
      </c>
      <c r="D12" s="4">
        <v>26656.559465046124</v>
      </c>
    </row>
    <row r="13" spans="1:4" x14ac:dyDescent="0.35">
      <c r="A13" s="16" t="s">
        <v>173</v>
      </c>
      <c r="B13" s="5">
        <v>40</v>
      </c>
      <c r="C13" s="4">
        <v>672.29583260896163</v>
      </c>
      <c r="D13" s="4">
        <v>25717.497473042262</v>
      </c>
    </row>
    <row r="14" spans="1:4" x14ac:dyDescent="0.35">
      <c r="A14" s="16" t="s">
        <v>120</v>
      </c>
      <c r="B14" s="5">
        <v>52</v>
      </c>
      <c r="C14" s="4">
        <v>536.09496597162342</v>
      </c>
      <c r="D14" s="4">
        <v>24927.577488892148</v>
      </c>
    </row>
    <row r="15" spans="1:4" x14ac:dyDescent="0.35">
      <c r="A15" s="16" t="s">
        <v>183</v>
      </c>
      <c r="B15" s="5">
        <v>39</v>
      </c>
      <c r="C15" s="4">
        <v>629.41548336225139</v>
      </c>
      <c r="D15" s="4">
        <v>24088.77998422979</v>
      </c>
    </row>
    <row r="16" spans="1:4" x14ac:dyDescent="0.35">
      <c r="A16" s="16" t="s">
        <v>202</v>
      </c>
      <c r="B16" s="5">
        <v>23</v>
      </c>
      <c r="C16" s="4">
        <v>1022.2859978162867</v>
      </c>
      <c r="D16" s="4">
        <v>23128.859954281885</v>
      </c>
    </row>
    <row r="17" spans="1:4" x14ac:dyDescent="0.35">
      <c r="A17" s="16" t="s">
        <v>124</v>
      </c>
      <c r="B17" s="5">
        <v>45</v>
      </c>
      <c r="C17" s="4">
        <v>487.91658553015458</v>
      </c>
      <c r="D17" s="4">
        <v>22768.763985675254</v>
      </c>
    </row>
    <row r="18" spans="1:4" x14ac:dyDescent="0.35">
      <c r="A18" s="16" t="s">
        <v>131</v>
      </c>
      <c r="B18" s="5">
        <v>44</v>
      </c>
      <c r="C18" s="4">
        <v>475.32816121117452</v>
      </c>
      <c r="D18" s="4">
        <v>21963.252474311153</v>
      </c>
    </row>
    <row r="19" spans="1:4" x14ac:dyDescent="0.35">
      <c r="A19" s="16" t="s">
        <v>146</v>
      </c>
      <c r="B19" s="5">
        <v>35</v>
      </c>
      <c r="C19" s="4">
        <v>529.44552458931241</v>
      </c>
      <c r="D19" s="4">
        <v>20801.599995730809</v>
      </c>
    </row>
    <row r="20" spans="1:4" x14ac:dyDescent="0.35">
      <c r="A20" s="16" t="s">
        <v>230</v>
      </c>
      <c r="B20" s="5">
        <v>30</v>
      </c>
      <c r="C20" s="4">
        <v>676.66488417810228</v>
      </c>
      <c r="D20" s="4">
        <v>19343.778986605019</v>
      </c>
    </row>
    <row r="21" spans="1:4" x14ac:dyDescent="0.35">
      <c r="A21" s="16" t="s">
        <v>143</v>
      </c>
      <c r="B21" s="5">
        <v>39</v>
      </c>
      <c r="C21" s="4">
        <v>500.46112844665419</v>
      </c>
      <c r="D21" s="4">
        <v>19261.409976339026</v>
      </c>
    </row>
    <row r="22" spans="1:4" x14ac:dyDescent="0.35">
      <c r="A22" s="16" t="s">
        <v>194</v>
      </c>
      <c r="B22" s="5">
        <v>26</v>
      </c>
      <c r="C22" s="4">
        <v>720.73819940198928</v>
      </c>
      <c r="D22" s="4">
        <v>18534.079984816894</v>
      </c>
    </row>
    <row r="23" spans="1:4" x14ac:dyDescent="0.35">
      <c r="A23" s="16" t="s">
        <v>187</v>
      </c>
      <c r="B23" s="5">
        <v>22</v>
      </c>
      <c r="C23" s="4">
        <v>636.05687406730021</v>
      </c>
      <c r="D23" s="4">
        <v>18507.449976839271</v>
      </c>
    </row>
    <row r="24" spans="1:4" x14ac:dyDescent="0.35">
      <c r="A24" s="16" t="s">
        <v>276</v>
      </c>
      <c r="B24" s="5">
        <v>15</v>
      </c>
      <c r="C24" s="4">
        <v>1121.1398329909894</v>
      </c>
      <c r="D24" s="4">
        <v>16817.09749486484</v>
      </c>
    </row>
    <row r="25" spans="1:4" x14ac:dyDescent="0.35">
      <c r="A25" s="16" t="s">
        <v>176</v>
      </c>
      <c r="B25" s="5">
        <v>35</v>
      </c>
      <c r="C25" s="4">
        <v>521.10615341485686</v>
      </c>
      <c r="D25" s="4">
        <v>16476.564986549314</v>
      </c>
    </row>
    <row r="26" spans="1:4" x14ac:dyDescent="0.35">
      <c r="A26" s="16" t="s">
        <v>234</v>
      </c>
      <c r="B26" s="5">
        <v>26</v>
      </c>
      <c r="C26" s="4">
        <v>615.70108618028394</v>
      </c>
      <c r="D26" s="4">
        <v>16215.324978799712</v>
      </c>
    </row>
    <row r="27" spans="1:4" x14ac:dyDescent="0.35">
      <c r="A27" s="16" t="s">
        <v>153</v>
      </c>
      <c r="B27" s="5">
        <v>34</v>
      </c>
      <c r="C27" s="4">
        <v>489.8901777197151</v>
      </c>
      <c r="D27" s="4">
        <v>16076.599969587915</v>
      </c>
    </row>
    <row r="28" spans="1:4" x14ac:dyDescent="0.35">
      <c r="A28" s="16" t="s">
        <v>190</v>
      </c>
      <c r="B28" s="5">
        <v>31</v>
      </c>
      <c r="C28" s="4">
        <v>585.20706478737918</v>
      </c>
      <c r="D28" s="4">
        <v>15843.92498832306</v>
      </c>
    </row>
    <row r="29" spans="1:4" x14ac:dyDescent="0.35">
      <c r="A29" s="16" t="s">
        <v>139</v>
      </c>
      <c r="B29" s="5">
        <v>37</v>
      </c>
      <c r="C29" s="4">
        <v>421.79026700472002</v>
      </c>
      <c r="D29" s="4">
        <v>15648.702469434582</v>
      </c>
    </row>
    <row r="30" spans="1:4" x14ac:dyDescent="0.35">
      <c r="A30" s="16" t="s">
        <v>208</v>
      </c>
      <c r="B30" s="5">
        <v>24</v>
      </c>
      <c r="C30" s="4">
        <v>648.33145753686574</v>
      </c>
      <c r="D30" s="4">
        <v>15177.462481805667</v>
      </c>
    </row>
    <row r="31" spans="1:4" x14ac:dyDescent="0.35">
      <c r="A31" s="16" t="s">
        <v>247</v>
      </c>
      <c r="B31" s="5">
        <v>21</v>
      </c>
      <c r="C31" s="4">
        <v>667.39657894736843</v>
      </c>
      <c r="D31" s="4">
        <v>14761.035</v>
      </c>
    </row>
    <row r="32" spans="1:4" x14ac:dyDescent="0.35">
      <c r="A32" s="16" t="s">
        <v>169</v>
      </c>
      <c r="B32" s="5">
        <v>30</v>
      </c>
      <c r="C32" s="4">
        <v>463.71458308434916</v>
      </c>
      <c r="D32" s="4">
        <v>13390.649992238716</v>
      </c>
    </row>
    <row r="33" spans="1:4" x14ac:dyDescent="0.35">
      <c r="A33" s="16" t="s">
        <v>227</v>
      </c>
      <c r="B33" s="5">
        <v>29</v>
      </c>
      <c r="C33" s="4">
        <v>440.87340244765682</v>
      </c>
      <c r="D33" s="4">
        <v>12496.199990973615</v>
      </c>
    </row>
    <row r="34" spans="1:4" x14ac:dyDescent="0.35">
      <c r="A34" s="16" t="s">
        <v>197</v>
      </c>
      <c r="B34" s="5">
        <v>27</v>
      </c>
      <c r="C34" s="4">
        <v>474.86369022000838</v>
      </c>
      <c r="D34" s="4">
        <v>12450.799992033832</v>
      </c>
    </row>
    <row r="35" spans="1:4" x14ac:dyDescent="0.35">
      <c r="A35" s="16" t="s">
        <v>256</v>
      </c>
      <c r="B35" s="5">
        <v>22</v>
      </c>
      <c r="C35" s="4">
        <v>530.78235229630616</v>
      </c>
      <c r="D35" s="4">
        <v>12348.879984985275</v>
      </c>
    </row>
    <row r="36" spans="1:4" x14ac:dyDescent="0.35">
      <c r="A36" s="16" t="s">
        <v>306</v>
      </c>
      <c r="B36" s="5">
        <v>16</v>
      </c>
      <c r="C36" s="4">
        <v>611.12666666666667</v>
      </c>
      <c r="D36" s="4">
        <v>11666.9</v>
      </c>
    </row>
    <row r="37" spans="1:4" x14ac:dyDescent="0.35">
      <c r="A37" s="16" t="s">
        <v>214</v>
      </c>
      <c r="B37" s="5">
        <v>26</v>
      </c>
      <c r="C37" s="4">
        <v>471.74547603407058</v>
      </c>
      <c r="D37" s="4">
        <v>11446.359995555875</v>
      </c>
    </row>
    <row r="38" spans="1:4" x14ac:dyDescent="0.35">
      <c r="A38" s="16" t="s">
        <v>239</v>
      </c>
      <c r="B38" s="5">
        <v>20</v>
      </c>
      <c r="C38" s="4">
        <v>636.02058745811007</v>
      </c>
      <c r="D38" s="4">
        <v>11441.629986421007</v>
      </c>
    </row>
    <row r="39" spans="1:4" x14ac:dyDescent="0.35">
      <c r="A39" s="16" t="s">
        <v>223</v>
      </c>
      <c r="B39" s="5">
        <v>29</v>
      </c>
      <c r="C39" s="4">
        <v>399.36666666666662</v>
      </c>
      <c r="D39" s="4">
        <v>10812.150000000001</v>
      </c>
    </row>
    <row r="40" spans="1:4" x14ac:dyDescent="0.35">
      <c r="A40" s="16" t="s">
        <v>262</v>
      </c>
      <c r="B40" s="5">
        <v>17</v>
      </c>
      <c r="C40" s="4">
        <v>572.71029355957216</v>
      </c>
      <c r="D40" s="4">
        <v>9736.0749905127268</v>
      </c>
    </row>
    <row r="41" spans="1:4" x14ac:dyDescent="0.35">
      <c r="A41" s="16" t="s">
        <v>218</v>
      </c>
      <c r="B41" s="5">
        <v>26</v>
      </c>
      <c r="C41" s="4">
        <v>354.95568143293582</v>
      </c>
      <c r="D41" s="4">
        <v>9588.4249888155555</v>
      </c>
    </row>
    <row r="42" spans="1:4" x14ac:dyDescent="0.35">
      <c r="A42" s="16" t="s">
        <v>150</v>
      </c>
      <c r="B42" s="5">
        <v>31</v>
      </c>
      <c r="C42" s="4">
        <v>318.49025603406659</v>
      </c>
      <c r="D42" s="4">
        <v>9328.1999892055901</v>
      </c>
    </row>
    <row r="43" spans="1:4" x14ac:dyDescent="0.35">
      <c r="A43" s="16" t="s">
        <v>205</v>
      </c>
      <c r="B43" s="5">
        <v>25</v>
      </c>
      <c r="C43" s="4">
        <v>373.95363558347907</v>
      </c>
      <c r="D43" s="4">
        <v>9182.4299817696174</v>
      </c>
    </row>
    <row r="44" spans="1:4" x14ac:dyDescent="0.35">
      <c r="A44" s="16" t="s">
        <v>236</v>
      </c>
      <c r="B44" s="5">
        <v>19</v>
      </c>
      <c r="C44" s="4">
        <v>467.56132309254463</v>
      </c>
      <c r="D44" s="4">
        <v>8414.1349921560286</v>
      </c>
    </row>
    <row r="45" spans="1:4" x14ac:dyDescent="0.35">
      <c r="A45" s="16" t="s">
        <v>211</v>
      </c>
      <c r="B45" s="5">
        <v>21</v>
      </c>
      <c r="C45" s="4">
        <v>365.85763089423489</v>
      </c>
      <c r="D45" s="4">
        <v>7176.2149868104561</v>
      </c>
    </row>
    <row r="46" spans="1:4" x14ac:dyDescent="0.35">
      <c r="A46" s="16" t="s">
        <v>179</v>
      </c>
      <c r="B46" s="5">
        <v>22</v>
      </c>
      <c r="C46" s="4">
        <v>320.23949963394483</v>
      </c>
      <c r="D46" s="4">
        <v>7048.2399923354205</v>
      </c>
    </row>
    <row r="47" spans="1:4" x14ac:dyDescent="0.35">
      <c r="A47" s="16" t="s">
        <v>270</v>
      </c>
      <c r="B47" s="5">
        <v>17</v>
      </c>
      <c r="C47" s="4">
        <v>420.25849911148333</v>
      </c>
      <c r="D47" s="4">
        <v>7023.9774858303253</v>
      </c>
    </row>
    <row r="48" spans="1:4" x14ac:dyDescent="0.35">
      <c r="A48" s="16" t="s">
        <v>293</v>
      </c>
      <c r="B48" s="5">
        <v>13</v>
      </c>
      <c r="C48" s="4">
        <v>526.97415331893205</v>
      </c>
      <c r="D48" s="4">
        <v>6850.6639931461168</v>
      </c>
    </row>
    <row r="49" spans="1:4" x14ac:dyDescent="0.35">
      <c r="A49" s="16" t="s">
        <v>245</v>
      </c>
      <c r="B49" s="5">
        <v>24</v>
      </c>
      <c r="C49" s="4">
        <v>285.66611077115749</v>
      </c>
      <c r="D49" s="4">
        <v>6664.8099934379734</v>
      </c>
    </row>
    <row r="50" spans="1:4" x14ac:dyDescent="0.35">
      <c r="A50" s="16" t="s">
        <v>249</v>
      </c>
      <c r="B50" s="5">
        <v>20</v>
      </c>
      <c r="C50" s="4">
        <v>288.11976452162463</v>
      </c>
      <c r="D50" s="4">
        <v>6427.4224777914487</v>
      </c>
    </row>
    <row r="51" spans="1:4" x14ac:dyDescent="0.35">
      <c r="A51" s="16" t="s">
        <v>199</v>
      </c>
      <c r="B51" s="5">
        <v>23</v>
      </c>
      <c r="C51" s="4">
        <v>281.63947368421054</v>
      </c>
      <c r="D51" s="4">
        <v>6146.3</v>
      </c>
    </row>
    <row r="52" spans="1:4" x14ac:dyDescent="0.35">
      <c r="A52" s="16" t="s">
        <v>221</v>
      </c>
      <c r="B52" s="5">
        <v>22</v>
      </c>
      <c r="C52" s="4">
        <v>287.88947368421049</v>
      </c>
      <c r="D52" s="4">
        <v>6089.9</v>
      </c>
    </row>
    <row r="53" spans="1:4" x14ac:dyDescent="0.35">
      <c r="A53" s="16" t="s">
        <v>242</v>
      </c>
      <c r="B53" s="5">
        <v>19</v>
      </c>
      <c r="C53" s="4">
        <v>340.11718722577126</v>
      </c>
      <c r="D53" s="4">
        <v>6068.1999952204387</v>
      </c>
    </row>
    <row r="54" spans="1:4" x14ac:dyDescent="0.35">
      <c r="A54" s="16" t="s">
        <v>289</v>
      </c>
      <c r="B54" s="5">
        <v>16</v>
      </c>
      <c r="C54" s="4">
        <v>379.34333333333331</v>
      </c>
      <c r="D54" s="4">
        <v>5735.15</v>
      </c>
    </row>
    <row r="55" spans="1:4" x14ac:dyDescent="0.35">
      <c r="A55" s="16" t="s">
        <v>319</v>
      </c>
      <c r="B55" s="5">
        <v>10</v>
      </c>
      <c r="C55" s="4">
        <v>549.77111052672058</v>
      </c>
      <c r="D55" s="4">
        <v>5044.9399945020659</v>
      </c>
    </row>
    <row r="56" spans="1:4" x14ac:dyDescent="0.35">
      <c r="A56" s="16" t="s">
        <v>321</v>
      </c>
      <c r="B56" s="5">
        <v>11</v>
      </c>
      <c r="C56" s="4">
        <v>431.28000000000003</v>
      </c>
      <c r="D56" s="4">
        <v>5042.2</v>
      </c>
    </row>
    <row r="57" spans="1:4" x14ac:dyDescent="0.35">
      <c r="A57" s="16" t="s">
        <v>300</v>
      </c>
      <c r="B57" s="5">
        <v>14</v>
      </c>
      <c r="C57" s="4">
        <v>404.67999986721713</v>
      </c>
      <c r="D57" s="4">
        <v>4778.1399979010212</v>
      </c>
    </row>
    <row r="58" spans="1:4" x14ac:dyDescent="0.35">
      <c r="A58" s="16" t="s">
        <v>279</v>
      </c>
      <c r="B58" s="5">
        <v>12</v>
      </c>
      <c r="C58" s="4">
        <v>360.99090902087352</v>
      </c>
      <c r="D58" s="4">
        <v>4272.9999992296089</v>
      </c>
    </row>
    <row r="59" spans="1:4" x14ac:dyDescent="0.35">
      <c r="A59" s="16" t="s">
        <v>253</v>
      </c>
      <c r="B59" s="5">
        <v>14</v>
      </c>
      <c r="C59" s="4">
        <v>321.62307692307695</v>
      </c>
      <c r="D59" s="4">
        <v>4258.6000000000004</v>
      </c>
    </row>
    <row r="60" spans="1:4" x14ac:dyDescent="0.35">
      <c r="A60" s="16" t="s">
        <v>298</v>
      </c>
      <c r="B60" s="5">
        <v>14</v>
      </c>
      <c r="C60" s="4">
        <v>303.01428571428568</v>
      </c>
      <c r="D60" s="4">
        <v>4242.2</v>
      </c>
    </row>
    <row r="61" spans="1:4" x14ac:dyDescent="0.35">
      <c r="A61" s="16" t="s">
        <v>360</v>
      </c>
      <c r="B61" s="5">
        <v>6</v>
      </c>
      <c r="C61" s="4">
        <v>705.47499986092225</v>
      </c>
      <c r="D61" s="4">
        <v>4232.8499991655335</v>
      </c>
    </row>
    <row r="62" spans="1:4" x14ac:dyDescent="0.35">
      <c r="A62" s="16" t="s">
        <v>265</v>
      </c>
      <c r="B62" s="5">
        <v>19</v>
      </c>
      <c r="C62" s="4">
        <v>228.85970533893379</v>
      </c>
      <c r="D62" s="4">
        <v>4107.5499899394799</v>
      </c>
    </row>
    <row r="63" spans="1:4" x14ac:dyDescent="0.35">
      <c r="A63" s="16" t="s">
        <v>327</v>
      </c>
      <c r="B63" s="5">
        <v>10</v>
      </c>
      <c r="C63" s="4">
        <v>414.75</v>
      </c>
      <c r="D63" s="4">
        <v>3810.75</v>
      </c>
    </row>
    <row r="64" spans="1:4" x14ac:dyDescent="0.35">
      <c r="A64" s="16" t="s">
        <v>295</v>
      </c>
      <c r="B64" s="5">
        <v>10</v>
      </c>
      <c r="C64" s="4">
        <v>411.00111111111113</v>
      </c>
      <c r="D64" s="4">
        <v>3763.2100000000005</v>
      </c>
    </row>
    <row r="65" spans="1:4" x14ac:dyDescent="0.35">
      <c r="A65" s="16" t="s">
        <v>272</v>
      </c>
      <c r="B65" s="5">
        <v>16</v>
      </c>
      <c r="C65" s="4">
        <v>216.31785714285712</v>
      </c>
      <c r="D65" s="4">
        <v>3531.95</v>
      </c>
    </row>
    <row r="66" spans="1:4" x14ac:dyDescent="0.35">
      <c r="A66" s="16" t="s">
        <v>311</v>
      </c>
      <c r="B66" s="5">
        <v>11</v>
      </c>
      <c r="C66" s="4">
        <v>314.56363636363636</v>
      </c>
      <c r="D66" s="4">
        <v>3460.2</v>
      </c>
    </row>
    <row r="67" spans="1:4" x14ac:dyDescent="0.35">
      <c r="A67" s="16" t="s">
        <v>343</v>
      </c>
      <c r="B67" s="5">
        <v>7</v>
      </c>
      <c r="C67" s="4">
        <v>480.14285714285717</v>
      </c>
      <c r="D67" s="4">
        <v>3361</v>
      </c>
    </row>
    <row r="68" spans="1:4" x14ac:dyDescent="0.35">
      <c r="A68" s="16" t="s">
        <v>267</v>
      </c>
      <c r="B68" s="5">
        <v>14</v>
      </c>
      <c r="C68" s="4">
        <v>257.20555555555558</v>
      </c>
      <c r="D68" s="4">
        <v>3239.8</v>
      </c>
    </row>
    <row r="69" spans="1:4" x14ac:dyDescent="0.35">
      <c r="A69" s="16" t="s">
        <v>345</v>
      </c>
      <c r="B69" s="5">
        <v>6</v>
      </c>
      <c r="C69" s="4">
        <v>528.69333333333327</v>
      </c>
      <c r="D69" s="4">
        <v>3172.16</v>
      </c>
    </row>
    <row r="70" spans="1:4" x14ac:dyDescent="0.35">
      <c r="A70" s="16" t="s">
        <v>259</v>
      </c>
      <c r="B70" s="5">
        <v>17</v>
      </c>
      <c r="C70" s="4">
        <v>185.96176470588239</v>
      </c>
      <c r="D70" s="4">
        <v>3161.3500000000004</v>
      </c>
    </row>
    <row r="71" spans="1:4" x14ac:dyDescent="0.35">
      <c r="A71" s="16" t="s">
        <v>335</v>
      </c>
      <c r="B71" s="5">
        <v>10</v>
      </c>
      <c r="C71" s="4">
        <v>307.6472498031107</v>
      </c>
      <c r="D71" s="4">
        <v>3076.4724980311071</v>
      </c>
    </row>
    <row r="72" spans="1:4" x14ac:dyDescent="0.35">
      <c r="A72" s="16" t="s">
        <v>303</v>
      </c>
      <c r="B72" s="5">
        <v>9</v>
      </c>
      <c r="C72" s="4">
        <v>377.35</v>
      </c>
      <c r="D72" s="4">
        <v>3063.2000000000003</v>
      </c>
    </row>
    <row r="73" spans="1:4" x14ac:dyDescent="0.35">
      <c r="A73" s="16" t="s">
        <v>309</v>
      </c>
      <c r="B73" s="5">
        <v>12</v>
      </c>
      <c r="C73" s="4">
        <v>237.00833333333333</v>
      </c>
      <c r="D73" s="4">
        <v>2844.1</v>
      </c>
    </row>
    <row r="74" spans="1:4" x14ac:dyDescent="0.35">
      <c r="A74" s="16" t="s">
        <v>332</v>
      </c>
      <c r="B74" s="5">
        <v>6</v>
      </c>
      <c r="C74" s="4">
        <v>403.89166666666665</v>
      </c>
      <c r="D74" s="4">
        <v>2423.35</v>
      </c>
    </row>
    <row r="75" spans="1:4" x14ac:dyDescent="0.35">
      <c r="A75" s="16" t="s">
        <v>329</v>
      </c>
      <c r="B75" s="5">
        <v>11</v>
      </c>
      <c r="C75" s="4">
        <v>181.09545454545457</v>
      </c>
      <c r="D75" s="4">
        <v>1992.0500000000002</v>
      </c>
    </row>
    <row r="76" spans="1:4" x14ac:dyDescent="0.35">
      <c r="A76" s="16" t="s">
        <v>350</v>
      </c>
      <c r="B76" s="5">
        <v>8</v>
      </c>
      <c r="C76" s="4">
        <v>243.405</v>
      </c>
      <c r="D76" s="4">
        <v>1947.24</v>
      </c>
    </row>
    <row r="77" spans="1:4" x14ac:dyDescent="0.35">
      <c r="A77" s="16" t="s">
        <v>282</v>
      </c>
      <c r="B77" s="5">
        <v>11</v>
      </c>
      <c r="C77" s="4">
        <v>164.98181818181817</v>
      </c>
      <c r="D77" s="4">
        <v>1814.8</v>
      </c>
    </row>
    <row r="78" spans="1:4" x14ac:dyDescent="0.35">
      <c r="A78" s="16" t="s">
        <v>356</v>
      </c>
      <c r="B78" s="5">
        <v>7</v>
      </c>
      <c r="C78" s="4">
        <v>245.58571428571426</v>
      </c>
      <c r="D78" s="4">
        <v>1719.1</v>
      </c>
    </row>
    <row r="79" spans="1:4" x14ac:dyDescent="0.35">
      <c r="A79" s="16" t="s">
        <v>338</v>
      </c>
      <c r="B79" s="5">
        <v>9</v>
      </c>
      <c r="C79" s="4">
        <v>179.54444444444442</v>
      </c>
      <c r="D79" s="4">
        <v>1615.8999999999999</v>
      </c>
    </row>
    <row r="80" spans="1:4" x14ac:dyDescent="0.35">
      <c r="A80" s="16" t="s">
        <v>347</v>
      </c>
      <c r="B80" s="5">
        <v>9</v>
      </c>
      <c r="C80" s="4">
        <v>156.34375</v>
      </c>
      <c r="D80" s="4">
        <v>1571.2</v>
      </c>
    </row>
    <row r="81" spans="1:4" x14ac:dyDescent="0.35">
      <c r="A81" s="16" t="s">
        <v>286</v>
      </c>
      <c r="B81" s="5">
        <v>10</v>
      </c>
      <c r="C81" s="4">
        <v>154.57</v>
      </c>
      <c r="D81" s="4">
        <v>1545.7</v>
      </c>
    </row>
    <row r="82" spans="1:4" x14ac:dyDescent="0.35">
      <c r="A82" s="16" t="s">
        <v>365</v>
      </c>
      <c r="B82" s="5">
        <v>4</v>
      </c>
      <c r="C82" s="4">
        <v>372.17500000000001</v>
      </c>
      <c r="D82" s="4">
        <v>1488.7</v>
      </c>
    </row>
    <row r="83" spans="1:4" x14ac:dyDescent="0.35">
      <c r="A83" s="16" t="s">
        <v>316</v>
      </c>
      <c r="B83" s="5">
        <v>10</v>
      </c>
      <c r="C83" s="4">
        <v>143.96666666666667</v>
      </c>
      <c r="D83" s="4">
        <v>1480</v>
      </c>
    </row>
    <row r="84" spans="1:4" x14ac:dyDescent="0.35">
      <c r="A84" s="16" t="s">
        <v>324</v>
      </c>
      <c r="B84" s="5">
        <v>14</v>
      </c>
      <c r="C84" s="4">
        <v>102.43583333333324</v>
      </c>
      <c r="D84" s="4">
        <v>1467.2899999999997</v>
      </c>
    </row>
    <row r="85" spans="1:4" x14ac:dyDescent="0.35">
      <c r="A85" s="16" t="s">
        <v>341</v>
      </c>
      <c r="B85" s="5">
        <v>10</v>
      </c>
      <c r="C85" s="4">
        <v>140.29500000000002</v>
      </c>
      <c r="D85" s="4">
        <v>1402.95</v>
      </c>
    </row>
    <row r="86" spans="1:4" x14ac:dyDescent="0.35">
      <c r="A86" s="16" t="s">
        <v>313</v>
      </c>
      <c r="B86" s="5">
        <v>8</v>
      </c>
      <c r="C86" s="4">
        <v>104.58750000000001</v>
      </c>
      <c r="D86" s="4">
        <v>836.7</v>
      </c>
    </row>
    <row r="87" spans="1:4" x14ac:dyDescent="0.35">
      <c r="A87" s="16" t="s">
        <v>358</v>
      </c>
      <c r="B87" s="5">
        <v>6</v>
      </c>
      <c r="C87" s="4">
        <v>116.3</v>
      </c>
      <c r="D87" s="4">
        <v>649</v>
      </c>
    </row>
    <row r="88" spans="1:4" x14ac:dyDescent="0.35">
      <c r="A88" s="16" t="s">
        <v>353</v>
      </c>
      <c r="B88" s="5">
        <v>8</v>
      </c>
      <c r="C88" s="4">
        <v>65.3125</v>
      </c>
      <c r="D88" s="4">
        <v>522.5</v>
      </c>
    </row>
    <row r="89" spans="1:4" x14ac:dyDescent="0.35">
      <c r="A89" s="16" t="s">
        <v>362</v>
      </c>
      <c r="B89" s="5">
        <v>2</v>
      </c>
      <c r="C89" s="4">
        <v>178.5</v>
      </c>
      <c r="D89" s="4">
        <v>357</v>
      </c>
    </row>
    <row r="90" spans="1:4" x14ac:dyDescent="0.35">
      <c r="A90" s="16" t="s">
        <v>368</v>
      </c>
      <c r="B90" s="5">
        <v>2</v>
      </c>
      <c r="C90" s="4">
        <v>50.4</v>
      </c>
      <c r="D90" s="4">
        <v>100.8</v>
      </c>
    </row>
  </sheetData>
  <pageMargins left="0.7" right="0.7" top="0.75" bottom="0.75" header="0.3" footer="0.3"/>
  <drawing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43</vt:i4>
      </vt:variant>
    </vt:vector>
  </HeadingPairs>
  <TitlesOfParts>
    <vt:vector size="43" baseType="lpstr">
      <vt:lpstr>Q1Data_Q1</vt:lpstr>
      <vt:lpstr>Q1Pivot_Q1</vt:lpstr>
      <vt:lpstr>Data Dictionary</vt:lpstr>
      <vt:lpstr>Q1.1</vt:lpstr>
      <vt:lpstr>Q1.2</vt:lpstr>
      <vt:lpstr>Q2 Data</vt:lpstr>
      <vt:lpstr>Q2 Data 2</vt:lpstr>
      <vt:lpstr>Q2</vt:lpstr>
      <vt:lpstr>Q3 Pivot</vt:lpstr>
      <vt:lpstr>Q3</vt:lpstr>
      <vt:lpstr>Q4</vt:lpstr>
      <vt:lpstr>Q5 Pivot</vt:lpstr>
      <vt:lpstr>Q5</vt:lpstr>
      <vt:lpstr>Q6.1 Pivot</vt:lpstr>
      <vt:lpstr>Q6.2 Pivot</vt:lpstr>
      <vt:lpstr>Q6.1</vt:lpstr>
      <vt:lpstr>Q6.2</vt:lpstr>
      <vt:lpstr>Q7</vt:lpstr>
      <vt:lpstr>Q8 Pivot</vt:lpstr>
      <vt:lpstr>Q8</vt:lpstr>
      <vt:lpstr>Q9 Gender</vt:lpstr>
      <vt:lpstr>Q9 Skills</vt:lpstr>
      <vt:lpstr>Q9 Qualification</vt:lpstr>
      <vt:lpstr>Q9 Pivot</vt:lpstr>
      <vt:lpstr>Q9</vt:lpstr>
      <vt:lpstr>Q10 Pivot</vt:lpstr>
      <vt:lpstr>Q10 UnitSize</vt:lpstr>
      <vt:lpstr>Q10 UnitPrice</vt:lpstr>
      <vt:lpstr>Q10</vt:lpstr>
      <vt:lpstr>Q11 Pivot</vt:lpstr>
      <vt:lpstr>Q11 Graph data</vt:lpstr>
      <vt:lpstr>Q11</vt:lpstr>
      <vt:lpstr>Q12 Data</vt:lpstr>
      <vt:lpstr>Q12</vt:lpstr>
      <vt:lpstr>Q13Pivot</vt:lpstr>
      <vt:lpstr>Q13Pivot2</vt:lpstr>
      <vt:lpstr>Q13</vt:lpstr>
      <vt:lpstr>Q14Pivot</vt:lpstr>
      <vt:lpstr>Q14Pivot2</vt:lpstr>
      <vt:lpstr>Q14</vt:lpstr>
      <vt:lpstr>Q15Pivot</vt:lpstr>
      <vt:lpstr>Q15</vt:lpstr>
      <vt:lpstr>Q9_Q9</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Shrey Tandel</dc:creator>
  <cp:lastModifiedBy>Shrey Tandel</cp:lastModifiedBy>
  <dcterms:created xsi:type="dcterms:W3CDTF">2025-02-18T06:46:26Z</dcterms:created>
  <dcterms:modified xsi:type="dcterms:W3CDTF">2025-03-19T10:33:01Z</dcterms:modified>
</cp:coreProperties>
</file>