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rin\Downloads\"/>
    </mc:Choice>
  </mc:AlternateContent>
  <xr:revisionPtr revIDLastSave="0" documentId="13_ncr:1_{9EEC58D9-231D-4FB3-8068-B21AF68964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solver_adj" localSheetId="1" hidden="1">Sheet2!$AA$14:$AA$18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Sheet2!$AD$19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2" l="1"/>
  <c r="V15" i="2"/>
  <c r="V16" i="2"/>
  <c r="V17" i="2"/>
  <c r="V18" i="2"/>
  <c r="W18" i="2" s="1"/>
  <c r="X18" i="2" s="1"/>
  <c r="Y18" i="2" s="1"/>
  <c r="V14" i="2"/>
  <c r="AE8" i="2" s="1"/>
  <c r="AE5" i="2"/>
  <c r="U19" i="2"/>
  <c r="D38" i="2"/>
  <c r="W17" i="2" l="1"/>
  <c r="X17" i="2" s="1"/>
  <c r="Y17" i="2" s="1"/>
  <c r="W16" i="2"/>
  <c r="W14" i="2"/>
  <c r="X14" i="2" s="1"/>
  <c r="W15" i="2"/>
  <c r="X15" i="2" s="1"/>
  <c r="Y15" i="2" s="1"/>
  <c r="Z18" i="2"/>
  <c r="AB18" i="2" s="1"/>
  <c r="AC18" i="2" s="1"/>
  <c r="AD18" i="2" s="1"/>
  <c r="V19" i="2"/>
  <c r="Y14" i="2" l="1"/>
  <c r="Z14" i="2" s="1"/>
  <c r="AB14" i="2" s="1"/>
  <c r="W19" i="2"/>
  <c r="X16" i="2"/>
  <c r="Y16" i="2" s="1"/>
  <c r="Z17" i="2"/>
  <c r="AB17" i="2" s="1"/>
  <c r="AC17" i="2" s="1"/>
  <c r="AD17" i="2" s="1"/>
  <c r="Z15" i="2"/>
  <c r="AB15" i="2" s="1"/>
  <c r="AC15" i="2" s="1"/>
  <c r="AD15" i="2" s="1"/>
  <c r="X19" i="2"/>
  <c r="Z16" i="2" l="1"/>
  <c r="AB16" i="2" s="1"/>
  <c r="AC16" i="2" s="1"/>
  <c r="AD16" i="2" s="1"/>
  <c r="Y19" i="2"/>
  <c r="Z19" i="2" s="1"/>
  <c r="AC14" i="2"/>
  <c r="X19" i="1"/>
  <c r="X15" i="1"/>
  <c r="X16" i="1"/>
  <c r="X17" i="1"/>
  <c r="X18" i="1"/>
  <c r="X14" i="1"/>
  <c r="W19" i="1"/>
  <c r="W15" i="1"/>
  <c r="W16" i="1"/>
  <c r="W17" i="1"/>
  <c r="W18" i="1"/>
  <c r="W14" i="1"/>
  <c r="Z19" i="1"/>
  <c r="Z15" i="1"/>
  <c r="Z16" i="1"/>
  <c r="Z17" i="1"/>
  <c r="Z18" i="1"/>
  <c r="Z14" i="1"/>
  <c r="Y19" i="1"/>
  <c r="U18" i="1"/>
  <c r="U17" i="1"/>
  <c r="Y17" i="1" s="1"/>
  <c r="U15" i="1"/>
  <c r="Y15" i="1" s="1"/>
  <c r="U14" i="1"/>
  <c r="S23" i="1"/>
  <c r="Y16" i="1"/>
  <c r="Y18" i="1"/>
  <c r="Y14" i="1"/>
  <c r="V15" i="1"/>
  <c r="V16" i="1"/>
  <c r="V17" i="1"/>
  <c r="V18" i="1"/>
  <c r="V14" i="1"/>
  <c r="T19" i="1"/>
  <c r="AB19" i="2" l="1"/>
  <c r="AD14" i="2"/>
  <c r="AD19" i="2" s="1"/>
  <c r="AC19" i="2"/>
  <c r="V19" i="1"/>
</calcChain>
</file>

<file path=xl/sharedStrings.xml><?xml version="1.0" encoding="utf-8"?>
<sst xmlns="http://schemas.openxmlformats.org/spreadsheetml/2006/main" count="84" uniqueCount="54">
  <si>
    <t>Given Data</t>
  </si>
  <si>
    <r>
      <t>n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N2</t>
    </r>
  </si>
  <si>
    <t>stream - 1</t>
  </si>
  <si>
    <t>Stream - 2</t>
  </si>
  <si>
    <t>Stream - 3</t>
  </si>
  <si>
    <t>Stream - 4</t>
  </si>
  <si>
    <t>Component</t>
  </si>
  <si>
    <t>Wt%</t>
  </si>
  <si>
    <t>Total</t>
  </si>
  <si>
    <r>
      <t>n</t>
    </r>
    <r>
      <rPr>
        <vertAlign val="superscript"/>
        <sz val="11"/>
        <color rgb="FF000000"/>
        <rFont val="Calibri"/>
        <family val="2"/>
        <scheme val="minor"/>
      </rPr>
      <t>1</t>
    </r>
    <r>
      <rPr>
        <vertAlign val="subscript"/>
        <sz val="11"/>
        <color rgb="FF000000"/>
        <rFont val="Calibri"/>
        <family val="2"/>
        <scheme val="minor"/>
      </rPr>
      <t>CH4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</si>
  <si>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1</t>
    </r>
    <r>
      <rPr>
        <vertAlign val="subscript"/>
        <sz val="11"/>
        <color rgb="FF000000"/>
        <rFont val="Calibri"/>
        <family val="2"/>
        <scheme val="minor"/>
      </rPr>
      <t>Cl2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</si>
  <si>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1</t>
    </r>
    <r>
      <rPr>
        <vertAlign val="subscript"/>
        <sz val="11"/>
        <color rgb="FF000000"/>
        <rFont val="Calibri"/>
        <family val="2"/>
        <scheme val="minor"/>
      </rPr>
      <t>N2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</si>
  <si>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1</t>
    </r>
    <r>
      <rPr>
        <vertAlign val="subscript"/>
        <sz val="11"/>
        <color rgb="FF000000"/>
        <rFont val="Calibri"/>
        <family val="2"/>
        <scheme val="minor"/>
      </rPr>
      <t>CH3Cl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</si>
  <si>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1</t>
    </r>
    <r>
      <rPr>
        <vertAlign val="subscript"/>
        <sz val="11"/>
        <color rgb="FF000000"/>
        <rFont val="Calibri"/>
        <family val="2"/>
        <scheme val="minor"/>
      </rPr>
      <t>HCl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</si>
  <si>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4</t>
    </r>
    <r>
      <rPr>
        <vertAlign val="subscript"/>
        <sz val="11"/>
        <color rgb="FF000000"/>
        <rFont val="Calibri"/>
        <family val="2"/>
        <scheme val="minor"/>
      </rPr>
      <t>CH4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</si>
  <si>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4</t>
    </r>
    <r>
      <rPr>
        <vertAlign val="subscript"/>
        <sz val="11"/>
        <color rgb="FF000000"/>
        <rFont val="Calibri"/>
        <family val="2"/>
        <scheme val="minor"/>
      </rPr>
      <t>Cl2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</si>
  <si>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4</t>
    </r>
    <r>
      <rPr>
        <vertAlign val="subscript"/>
        <sz val="11"/>
        <color rgb="FF000000"/>
        <rFont val="Calibri"/>
        <family val="2"/>
        <scheme val="minor"/>
      </rPr>
      <t>N2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</si>
  <si>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4</t>
    </r>
    <r>
      <rPr>
        <vertAlign val="subscript"/>
        <sz val="11"/>
        <color rgb="FF000000"/>
        <rFont val="Calibri"/>
        <family val="2"/>
        <scheme val="minor"/>
      </rPr>
      <t>CH3Cl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</si>
  <si>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4</t>
    </r>
    <r>
      <rPr>
        <vertAlign val="subscript"/>
        <sz val="11"/>
        <color rgb="FF000000"/>
        <rFont val="Calibri"/>
        <family val="2"/>
        <scheme val="minor"/>
      </rPr>
      <t>HCl</t>
    </r>
  </si>
  <si>
    <t>Conversion</t>
  </si>
  <si>
    <r>
      <t>Reacted CH</t>
    </r>
    <r>
      <rPr>
        <vertAlign val="subscript"/>
        <sz val="11"/>
        <color theme="1"/>
        <rFont val="Calibri"/>
        <family val="2"/>
        <scheme val="minor"/>
      </rPr>
      <t>4</t>
    </r>
  </si>
  <si>
    <r>
      <t>Reacted Cl</t>
    </r>
    <r>
      <rPr>
        <vertAlign val="subscript"/>
        <sz val="11"/>
        <color theme="1"/>
        <rFont val="Calibri"/>
        <family val="2"/>
        <scheme val="minor"/>
      </rPr>
      <t>2</t>
    </r>
  </si>
  <si>
    <t>Mol/Hr</t>
  </si>
  <si>
    <t>CH4</t>
  </si>
  <si>
    <t>CL2</t>
  </si>
  <si>
    <t>CH3CL</t>
  </si>
  <si>
    <t>HCL</t>
  </si>
  <si>
    <t>N2</t>
  </si>
  <si>
    <t>TOTAL</t>
  </si>
  <si>
    <t>Assume:</t>
  </si>
  <si>
    <t xml:space="preserve">Stream-7 Degree of Freedom </t>
  </si>
  <si>
    <t>Stream-5</t>
  </si>
  <si>
    <t>Stream 5</t>
  </si>
  <si>
    <t>Stream 4</t>
  </si>
  <si>
    <t>stream 3</t>
  </si>
  <si>
    <t>-</t>
  </si>
  <si>
    <t>Stream 7</t>
  </si>
  <si>
    <t>Stream 6</t>
  </si>
  <si>
    <t>Split Ratio</t>
  </si>
  <si>
    <t>Components</t>
  </si>
  <si>
    <t>Stream-1</t>
  </si>
  <si>
    <t>Stream-2</t>
  </si>
  <si>
    <t>Stream-3</t>
  </si>
  <si>
    <t>Stream-4</t>
  </si>
  <si>
    <t>Stream-6</t>
  </si>
  <si>
    <r>
      <t>n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CH4</t>
    </r>
  </si>
  <si>
    <r>
      <t>n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HCl</t>
    </r>
  </si>
  <si>
    <r>
      <t>n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Cl2</t>
    </r>
  </si>
  <si>
    <r>
      <t>n</t>
    </r>
    <r>
      <rPr>
        <vertAlign val="superscript"/>
        <sz val="11"/>
        <color rgb="FF000000"/>
        <rFont val="Calibri"/>
        <family val="2"/>
        <scheme val="minor"/>
      </rPr>
      <t>4</t>
    </r>
    <r>
      <rPr>
        <vertAlign val="subscript"/>
        <sz val="11"/>
        <color rgb="FF000000"/>
        <rFont val="Calibri"/>
        <family val="2"/>
        <scheme val="minor"/>
      </rPr>
      <t>CH3CL</t>
    </r>
  </si>
  <si>
    <t>Extent of reaction</t>
  </si>
  <si>
    <t>Stream-7(A)</t>
  </si>
  <si>
    <t>Stream- 7©</t>
  </si>
  <si>
    <t>diff</t>
  </si>
  <si>
    <t>dif**2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</si>
</sst>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0" fillId="0" borderId="0" xfId="0" applyNumberFormat="1"/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3</xdr:row>
      <xdr:rowOff>19050</xdr:rowOff>
    </xdr:from>
    <xdr:to>
      <xdr:col>15</xdr:col>
      <xdr:colOff>400049</xdr:colOff>
      <xdr:row>20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295524" y="590550"/>
              <a:ext cx="7248525" cy="3390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IN" sz="1100"/>
            </a:p>
            <a:p>
              <a:endParaRPr lang="en-IN" sz="1100"/>
            </a:p>
            <a:p>
              <a:r>
                <a:rPr lang="en-IN" sz="1100"/>
                <a:t>                                                                                                                                                            3                                                                                           </a:t>
              </a:r>
            </a:p>
            <a:p>
              <a:r>
                <a:rPr lang="en-IN" sz="1100"/>
                <a:t>                                                                                    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endParaRPr lang="en-IN" sz="1100"/>
            </a:p>
            <a:p>
              <a:r>
                <a:rPr lang="en-IN" sz="1100"/>
                <a:t>                                                                                                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endParaRPr lang="en-IN" sz="1100"/>
            </a:p>
            <a:p>
              <a:r>
                <a:rPr lang="en-IN" sz="1100"/>
                <a:t>                                       </a:t>
              </a:r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CH</a:t>
              </a:r>
              <a:r>
                <a:rPr lang="en-IN" sz="1100" i="1" baseline="-25000">
                  <a:solidFill>
                    <a:schemeClr val="accent1">
                      <a:lumMod val="50000"/>
                    </a:schemeClr>
                  </a:solidFill>
                </a:rPr>
                <a:t>4</a:t>
              </a: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 + CL</a:t>
              </a:r>
              <a:r>
                <a:rPr lang="en-IN" sz="1100" i="1" baseline="-25000">
                  <a:solidFill>
                    <a:schemeClr val="accent1">
                      <a:lumMod val="50000"/>
                    </a:schemeClr>
                  </a:solidFill>
                </a:rPr>
                <a:t>2</a:t>
              </a: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 </a:t>
              </a:r>
              <a:r>
                <a:rPr lang="en-IN" sz="1100"/>
                <a:t>       </a:t>
              </a:r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CH</a:t>
              </a:r>
              <a:r>
                <a:rPr lang="en-IN" sz="1100" i="1" baseline="-25000">
                  <a:solidFill>
                    <a:schemeClr val="accent1">
                      <a:lumMod val="50000"/>
                    </a:schemeClr>
                  </a:solidFill>
                </a:rPr>
                <a:t>3</a:t>
              </a: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CL + HCL</a:t>
              </a:r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</a:t>
              </a:r>
              <a:r>
                <a:rPr lang="en-IN" sz="1100" i="0">
                  <a:solidFill>
                    <a:schemeClr val="tx1"/>
                  </a:solidFill>
                </a:rPr>
                <a:t>Flash Seperator</a:t>
              </a: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</a:t>
              </a:r>
              <a:r>
                <a:rPr lang="en-IN" sz="1100" i="0">
                  <a:solidFill>
                    <a:schemeClr val="accent6"/>
                  </a:solidFill>
                </a:rPr>
                <a:t>100 mol/hr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</a:t>
              </a:r>
              <a:r>
                <a:rPr lang="en-IN" sz="1100" i="0">
                  <a:solidFill>
                    <a:schemeClr val="tx1"/>
                  </a:solidFill>
                </a:rPr>
                <a:t> 1                                                                            2</a:t>
              </a: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        </a:t>
              </a:r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IN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en-IN">
                <a:effectLst/>
              </a:endParaRP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                                                4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                                                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                                                      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</a:t>
              </a: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295524" y="590550"/>
              <a:ext cx="7248525" cy="3390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IN" sz="1100"/>
            </a:p>
            <a:p>
              <a:endParaRPr lang="en-IN" sz="1100"/>
            </a:p>
            <a:p>
              <a:r>
                <a:rPr lang="en-IN" sz="1100"/>
                <a:t>                                                                                                                                                            3                                                                                           </a:t>
              </a:r>
            </a:p>
            <a:p>
              <a:r>
                <a:rPr lang="en-IN" sz="1100"/>
                <a:t>                                                                                                                                      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𝐶𝐿^3</a:t>
              </a:r>
              <a:endParaRPr lang="en-IN" sz="1100"/>
            </a:p>
            <a:p>
              <a:r>
                <a:rPr lang="en-IN" sz="1100"/>
                <a:t>                                                                                                                                                  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𝐻𝐶𝐿^3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IN" sz="1100"/>
            </a:p>
            <a:p>
              <a:r>
                <a:rPr lang="en-IN" sz="1100"/>
                <a:t>                                       </a:t>
              </a:r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CH</a:t>
              </a:r>
              <a:r>
                <a:rPr lang="en-IN" sz="1100" i="1" baseline="-25000">
                  <a:solidFill>
                    <a:schemeClr val="accent1">
                      <a:lumMod val="50000"/>
                    </a:schemeClr>
                  </a:solidFill>
                </a:rPr>
                <a:t>4</a:t>
              </a: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 + CL</a:t>
              </a:r>
              <a:r>
                <a:rPr lang="en-IN" sz="1100" i="1" baseline="-25000">
                  <a:solidFill>
                    <a:schemeClr val="accent1">
                      <a:lumMod val="50000"/>
                    </a:schemeClr>
                  </a:solidFill>
                </a:rPr>
                <a:t>2</a:t>
              </a: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 </a:t>
              </a:r>
              <a:r>
                <a:rPr lang="en-IN" sz="1100"/>
                <a:t>       </a:t>
              </a:r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CH</a:t>
              </a:r>
              <a:r>
                <a:rPr lang="en-IN" sz="1100" i="1" baseline="-25000">
                  <a:solidFill>
                    <a:schemeClr val="accent1">
                      <a:lumMod val="50000"/>
                    </a:schemeClr>
                  </a:solidFill>
                </a:rPr>
                <a:t>3</a:t>
              </a: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CL + HCL</a:t>
              </a:r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</a:t>
              </a:r>
              <a:r>
                <a:rPr lang="en-IN" sz="1100" i="0">
                  <a:solidFill>
                    <a:schemeClr val="tx1"/>
                  </a:solidFill>
                </a:rPr>
                <a:t>Flash Seperator</a:t>
              </a: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</a:t>
              </a:r>
              <a:r>
                <a:rPr lang="en-IN" sz="1100" i="0">
                  <a:solidFill>
                    <a:schemeClr val="accent6"/>
                  </a:solidFill>
                </a:rPr>
                <a:t>100 mol/hr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</a:t>
              </a:r>
              <a:r>
                <a:rPr lang="en-IN" sz="1100" i="0">
                  <a:solidFill>
                    <a:schemeClr val="tx1"/>
                  </a:solidFill>
                </a:rPr>
                <a:t> 1                                                                            2</a:t>
              </a: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        </a:t>
              </a:r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IN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i="1" baseline="0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𝐶𝐿^4</a:t>
              </a:r>
              <a:endParaRPr lang="en-IN">
                <a:effectLst/>
              </a:endParaRP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                                              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𝐻𝐶𝐿^4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                                                4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                                                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                                                      </a:t>
              </a:r>
            </a:p>
            <a:p>
              <a:r>
                <a:rPr lang="en-IN" sz="1100" i="1">
                  <a:solidFill>
                    <a:schemeClr val="accent1">
                      <a:lumMod val="50000"/>
                    </a:schemeClr>
                  </a:solidFill>
                </a:rPr>
                <a:t>                                                                                              </a:t>
              </a: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n-IN" sz="1100" i="1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28575</xdr:colOff>
      <xdr:row>10</xdr:row>
      <xdr:rowOff>95250</xdr:rowOff>
    </xdr:from>
    <xdr:to>
      <xdr:col>8</xdr:col>
      <xdr:colOff>228600</xdr:colOff>
      <xdr:row>13</xdr:row>
      <xdr:rowOff>85725</xdr:rowOff>
    </xdr:to>
    <xdr:sp macro="" textlink="">
      <xdr:nvSpPr>
        <xdr:cNvPr id="3" name="Flowchart: Termina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86175" y="2000250"/>
          <a:ext cx="1419225" cy="561975"/>
        </a:xfrm>
        <a:prstGeom prst="flowChartTerminator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342899</xdr:colOff>
      <xdr:row>8</xdr:row>
      <xdr:rowOff>38100</xdr:rowOff>
    </xdr:from>
    <xdr:to>
      <xdr:col>11</xdr:col>
      <xdr:colOff>295274</xdr:colOff>
      <xdr:row>15</xdr:row>
      <xdr:rowOff>123825</xdr:rowOff>
    </xdr:to>
    <xdr:sp macro="" textlink="">
      <xdr:nvSpPr>
        <xdr:cNvPr id="6" name="Flowchart: Termina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5400000">
          <a:off x="6010274" y="1990725"/>
          <a:ext cx="1419225" cy="561975"/>
        </a:xfrm>
        <a:prstGeom prst="flowChartTerminator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409575</xdr:colOff>
      <xdr:row>11</xdr:row>
      <xdr:rowOff>185738</xdr:rowOff>
    </xdr:from>
    <xdr:to>
      <xdr:col>6</xdr:col>
      <xdr:colOff>28575</xdr:colOff>
      <xdr:row>12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endCxn id="3" idx="1"/>
        </xdr:cNvCxnSpPr>
      </xdr:nvCxnSpPr>
      <xdr:spPr>
        <a:xfrm flipV="1">
          <a:off x="2847975" y="2281238"/>
          <a:ext cx="838200" cy="47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11</xdr:row>
      <xdr:rowOff>176213</xdr:rowOff>
    </xdr:from>
    <xdr:to>
      <xdr:col>10</xdr:col>
      <xdr:colOff>342899</xdr:colOff>
      <xdr:row>11</xdr:row>
      <xdr:rowOff>185738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3" idx="3"/>
          <a:endCxn id="6" idx="2"/>
        </xdr:cNvCxnSpPr>
      </xdr:nvCxnSpPr>
      <xdr:spPr>
        <a:xfrm flipV="1">
          <a:off x="5105400" y="2271713"/>
          <a:ext cx="1333499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16329</xdr:colOff>
      <xdr:row>5</xdr:row>
      <xdr:rowOff>185057</xdr:rowOff>
    </xdr:from>
    <xdr:to>
      <xdr:col>11</xdr:col>
      <xdr:colOff>19050</xdr:colOff>
      <xdr:row>8</xdr:row>
      <xdr:rowOff>19051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 flipV="1">
          <a:off x="6721929" y="1137557"/>
          <a:ext cx="2721" cy="40549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6896</xdr:colOff>
      <xdr:row>15</xdr:row>
      <xdr:rowOff>117584</xdr:rowOff>
    </xdr:from>
    <xdr:to>
      <xdr:col>11</xdr:col>
      <xdr:colOff>9617</xdr:colOff>
      <xdr:row>17</xdr:row>
      <xdr:rowOff>142078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H="1" flipV="1">
          <a:off x="6726948" y="2975084"/>
          <a:ext cx="2721" cy="40549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5</xdr:row>
      <xdr:rowOff>182880</xdr:rowOff>
    </xdr:from>
    <xdr:to>
      <xdr:col>12</xdr:col>
      <xdr:colOff>373380</xdr:colOff>
      <xdr:row>5</xdr:row>
      <xdr:rowOff>186690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6713220" y="1135380"/>
          <a:ext cx="975360" cy="3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17</xdr:row>
      <xdr:rowOff>119062</xdr:rowOff>
    </xdr:from>
    <xdr:to>
      <xdr:col>12</xdr:col>
      <xdr:colOff>428625</xdr:colOff>
      <xdr:row>17</xdr:row>
      <xdr:rowOff>129540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V="1">
          <a:off x="6687026" y="3357562"/>
          <a:ext cx="1028224" cy="1047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480771</xdr:colOff>
      <xdr:row>8</xdr:row>
      <xdr:rowOff>51288</xdr:rowOff>
    </xdr:from>
    <xdr:to>
      <xdr:col>7</xdr:col>
      <xdr:colOff>107253</xdr:colOff>
      <xdr:row>8</xdr:row>
      <xdr:rowOff>51288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4128643" y="1575288"/>
          <a:ext cx="234461" cy="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377190</xdr:colOff>
      <xdr:row>10</xdr:row>
      <xdr:rowOff>98534</xdr:rowOff>
    </xdr:from>
    <xdr:to>
      <xdr:col>7</xdr:col>
      <xdr:colOff>466396</xdr:colOff>
      <xdr:row>13</xdr:row>
      <xdr:rowOff>83820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034790" y="2003534"/>
          <a:ext cx="698806" cy="556786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381000</xdr:colOff>
      <xdr:row>10</xdr:row>
      <xdr:rowOff>105103</xdr:rowOff>
    </xdr:from>
    <xdr:to>
      <xdr:col>7</xdr:col>
      <xdr:colOff>492672</xdr:colOff>
      <xdr:row>13</xdr:row>
      <xdr:rowOff>91966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4046483" y="2010103"/>
          <a:ext cx="722586" cy="558363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367862</xdr:colOff>
      <xdr:row>10</xdr:row>
      <xdr:rowOff>111672</xdr:rowOff>
    </xdr:from>
    <xdr:to>
      <xdr:col>7</xdr:col>
      <xdr:colOff>486103</xdr:colOff>
      <xdr:row>13</xdr:row>
      <xdr:rowOff>85397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4033345" y="2016672"/>
          <a:ext cx="729155" cy="545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340193</xdr:colOff>
      <xdr:row>7</xdr:row>
      <xdr:rowOff>107875</xdr:rowOff>
    </xdr:from>
    <xdr:to>
      <xdr:col>4</xdr:col>
      <xdr:colOff>99998</xdr:colOff>
      <xdr:row>15</xdr:row>
      <xdr:rowOff>25049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948864" y="1441375"/>
              <a:ext cx="1585817" cy="144117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/>
                <a:t>Given Data</a:t>
              </a:r>
            </a:p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=96%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 sz="1100"/>
                <a:t>   =95%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en-IN" sz="1100"/>
            </a:p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 sz="1100"/>
                <a:t>    =03%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en-IN" sz="1100"/>
            </a:p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 sz="1100"/>
                <a:t>   </a:t>
              </a:r>
              <a:r>
                <a:rPr lang="en-IN" sz="1100" baseline="0"/>
                <a:t> =04%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948864" y="1441375"/>
              <a:ext cx="1585817" cy="144117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/>
                <a:t>Given Data</a:t>
              </a:r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𝐶𝐿^4</a:t>
              </a:r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=96%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𝐶𝐿^4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𝐻𝐶𝐿^4</a:t>
              </a:r>
              <a:r>
                <a:rPr lang="en-IN" sz="1100"/>
                <a:t>   =95%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𝐻𝐶𝐿^4</a:t>
              </a:r>
              <a:endParaRPr lang="en-IN" sz="1100"/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IN" sz="1100"/>
                <a:t>    =03%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n-IN" sz="1100"/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IN" sz="1100"/>
                <a:t>   </a:t>
              </a:r>
              <a:r>
                <a:rPr lang="en-IN" sz="1100" baseline="0"/>
                <a:t> =04%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n-IN" sz="1100"/>
            </a:p>
          </xdr:txBody>
        </xdr:sp>
      </mc:Fallback>
    </mc:AlternateContent>
    <xdr:clientData/>
  </xdr:twoCellAnchor>
  <xdr:oneCellAnchor>
    <xdr:from>
      <xdr:col>7</xdr:col>
      <xdr:colOff>14654</xdr:colOff>
      <xdr:row>22</xdr:row>
      <xdr:rowOff>131885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71596" y="43228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13</xdr:col>
      <xdr:colOff>265925</xdr:colOff>
      <xdr:row>3</xdr:row>
      <xdr:rowOff>53012</xdr:rowOff>
    </xdr:from>
    <xdr:to>
      <xdr:col>15</xdr:col>
      <xdr:colOff>375828</xdr:colOff>
      <xdr:row>5</xdr:row>
      <xdr:rowOff>170243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132454" y="624512"/>
          <a:ext cx="1320139" cy="4982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Shriniwas Magar</a:t>
          </a:r>
        </a:p>
        <a:p>
          <a:r>
            <a:rPr lang="en-IN" sz="1100"/>
            <a:t>1MS21CH021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271252</xdr:colOff>
      <xdr:row>4</xdr:row>
      <xdr:rowOff>23090</xdr:rowOff>
    </xdr:from>
    <xdr:to>
      <xdr:col>18</xdr:col>
      <xdr:colOff>150422</xdr:colOff>
      <xdr:row>19</xdr:row>
      <xdr:rowOff>41958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6E6C611-7813-0624-9097-0C89C43A3443}"/>
                </a:ext>
              </a:extLst>
            </xdr:cNvPr>
            <xdr:cNvSpPr txBox="1"/>
          </xdr:nvSpPr>
          <xdr:spPr>
            <a:xfrm>
              <a:off x="1498369" y="735609"/>
              <a:ext cx="9696105" cy="31460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kern="1200"/>
                <a:t>                                                                7                                                                                       5                          </a:t>
              </a:r>
              <a:r>
                <a:rPr lang="en-IN" sz="1400" b="1" i="1" kern="1200">
                  <a:solidFill>
                    <a:schemeClr val="accent4">
                      <a:lumMod val="50000"/>
                    </a:schemeClr>
                  </a:solidFill>
                </a:rPr>
                <a:t>Splitter</a:t>
              </a:r>
              <a:r>
                <a:rPr lang="en-IN" sz="1100" kern="1200"/>
                <a:t>                                           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a:t>
              </a:r>
            </a:p>
            <a:p>
              <a:endParaRPr lang="en-IN" sz="1100" kern="1200"/>
            </a:p>
            <a:p>
              <a:r>
                <a:rPr lang="en-IN" sz="1100" kern="1200"/>
                <a:t>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 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p>
                  </m:sSubSup>
                </m:oMath>
              </a14:m>
              <a:r>
                <a:rPr lang="en-IN" sz="1100" kern="1200"/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p>
                  </m:sSubSup>
                </m:oMath>
              </a14:m>
              <a:r>
                <a:rPr lang="en-IN" sz="1100" kern="1200"/>
                <a:t>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 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bSup>
                </m:oMath>
              </a14:m>
              <a:r>
                <a:rPr lang="en-IN" sz="1100" kern="1200"/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bSup>
                </m:oMath>
              </a14:m>
              <a:r>
                <a:rPr lang="en-IN" sz="1100" kern="1200"/>
                <a:t>          </a:t>
              </a:r>
              <a:r>
                <a:rPr lang="en-IN" sz="1100" kern="1200" baseline="0"/>
                <a:t>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 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bSup>
                </m:oMath>
              </a14:m>
              <a:r>
                <a:rPr lang="en-IN" sz="1100" kern="1200"/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bSup>
                </m:oMath>
              </a14:m>
              <a:endParaRPr lang="en-IN" sz="1100" kern="1200"/>
            </a:p>
            <a:p>
              <a:endParaRPr lang="en-IN" sz="1100" kern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b="1" i="1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CH</a:t>
              </a:r>
              <a:r>
                <a:rPr lang="en-IN" sz="1100" b="1" i="1" baseline="-2500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b="1" i="1" baseline="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 + CL</a:t>
              </a:r>
              <a:r>
                <a:rPr lang="en-IN" sz="1100" b="1" i="1" baseline="-2500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b="1" i="1" baseline="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en-IN" sz="1100" b="1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n-IN" sz="1100" b="1" i="1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CH</a:t>
              </a:r>
              <a:r>
                <a:rPr lang="en-IN" sz="1100" b="1" i="1" baseline="-2500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b="1" i="1" baseline="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CL + HCL</a:t>
              </a:r>
              <a:endParaRPr lang="en-IN">
                <a:solidFill>
                  <a:srgbClr val="92D050"/>
                </a:solidFill>
                <a:effectLst/>
              </a:endParaRPr>
            </a:p>
            <a:p>
              <a:r>
                <a:rPr lang="en-IN" sz="1100" kern="1200"/>
                <a:t>                                                                                                                                                  </a:t>
              </a:r>
            </a:p>
            <a:p>
              <a:r>
                <a:rPr lang="en-IN" sz="1100" kern="1200"/>
                <a:t>                                    1                                  2                                                                            3                                 </a:t>
              </a:r>
              <a:r>
                <a:rPr lang="en-IN" sz="1400" b="1" i="1" kern="1200">
                  <a:solidFill>
                    <a:schemeClr val="accent4">
                      <a:lumMod val="50000"/>
                    </a:schemeClr>
                  </a:solidFill>
                </a:rPr>
                <a:t>Flash</a:t>
              </a:r>
              <a:r>
                <a:rPr lang="en-IN" sz="1400" b="1" i="1" kern="1200" baseline="0">
                  <a:solidFill>
                    <a:schemeClr val="accent4">
                      <a:lumMod val="50000"/>
                    </a:schemeClr>
                  </a:solidFill>
                </a:rPr>
                <a:t> Separator</a:t>
              </a:r>
              <a:endParaRPr lang="en-IN" sz="1400" b="1" i="1" kern="1200">
                <a:solidFill>
                  <a:schemeClr val="accent4">
                    <a:lumMod val="50000"/>
                  </a:schemeClr>
                </a:solidFill>
              </a:endParaRPr>
            </a:p>
            <a:p>
              <a:r>
                <a:rPr lang="en-IN" sz="1100" kern="1200"/>
                <a:t>    </a:t>
              </a:r>
            </a:p>
            <a:p>
              <a:r>
                <a:rPr lang="en-IN" sz="1100" kern="1200"/>
                <a:t>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IN" sz="1100" kern="1200"/>
                <a:t>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 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                                       </a:t>
              </a:r>
            </a:p>
            <a:p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</a:t>
              </a:r>
              <a:r>
                <a:rPr lang="en-IN" sz="1400" b="1" i="1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Mixer</a:t>
              </a:r>
              <a:r>
                <a:rPr lang="en-IN" sz="1100" b="1" i="1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endParaRPr lang="en-IN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</a:t>
              </a:r>
              <a:r>
                <a:rPr lang="en-IN" sz="1400" b="1" i="1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Reactor 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</a:t>
              </a:r>
              <a:r>
                <a:rPr lang="en-IN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bSup>
                </m:oMath>
              </a14:m>
              <a:endParaRPr lang="en-IN">
                <a:effectLst/>
              </a:endParaRPr>
            </a:p>
            <a:p>
              <a:r>
                <a:rPr lang="en-IN">
                  <a:effectLst/>
                </a:rPr>
                <a:t>                                                                                                           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ζ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67%</a:t>
              </a:r>
              <a:r>
                <a:rPr lang="en-IN">
                  <a:effectLst/>
                </a:rPr>
                <a:t>                                                            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    </m:t>
                  </m:r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 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𝐶𝐻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>
                  <a:effectLst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𝐻𝐶𝐿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r>
                        <a:rPr lang="en-US" sz="11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bSup>
                </m:oMath>
              </a14:m>
              <a:endParaRPr lang="en-IN">
                <a:effectLst/>
              </a:endParaRPr>
            </a:p>
            <a:p>
              <a:r>
                <a:rPr lang="en-IN">
                  <a:effectLst/>
                </a:rPr>
                <a:t>                                                                                                                                                                                                                4</a:t>
              </a:r>
            </a:p>
            <a:p>
              <a:r>
                <a:rPr lang="en-IN">
                  <a:effectLst/>
                </a:rPr>
                <a:t>                                                                                                                                                                                           </a:t>
              </a:r>
            </a:p>
            <a:p>
              <a:pPr eaLnBrk="1" fontAlgn="auto" latinLnBrk="0" hangingPunct="1"/>
              <a:endParaRPr lang="en-IN">
                <a:effectLst/>
              </a:endParaRPr>
            </a:p>
            <a:p>
              <a:r>
                <a:rPr lang="en-IN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</a:t>
              </a:r>
              <a:endParaRPr lang="en-IN" sz="1100" kern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6E6C611-7813-0624-9097-0C89C43A3443}"/>
                </a:ext>
              </a:extLst>
            </xdr:cNvPr>
            <xdr:cNvSpPr txBox="1"/>
          </xdr:nvSpPr>
          <xdr:spPr>
            <a:xfrm>
              <a:off x="1498369" y="735609"/>
              <a:ext cx="9696105" cy="31460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kern="1200"/>
                <a:t>                                                                7                                                                                       5                          </a:t>
              </a:r>
              <a:r>
                <a:rPr lang="en-IN" sz="1400" b="1" i="1" kern="1200">
                  <a:solidFill>
                    <a:schemeClr val="accent4">
                      <a:lumMod val="50000"/>
                    </a:schemeClr>
                  </a:solidFill>
                </a:rPr>
                <a:t>Splitter</a:t>
              </a:r>
              <a:r>
                <a:rPr lang="en-IN" sz="1100" kern="1200"/>
                <a:t>                                           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a:t>
              </a:r>
            </a:p>
            <a:p>
              <a:endParaRPr lang="en-IN" sz="1100" kern="1200"/>
            </a:p>
            <a:p>
              <a:r>
                <a:rPr lang="en-IN" sz="1100" kern="1200"/>
                <a:t>                                                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𝐶𝐿^7</a:t>
              </a:r>
              <a:r>
                <a:rPr lang="en-IN" sz="1100" kern="1200"/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𝐻𝐶𝐿^7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IN" sz="1100" kern="1200"/>
                <a:t>           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𝐶𝐿^5</a:t>
              </a:r>
              <a:r>
                <a:rPr lang="en-IN" sz="1100" kern="1200"/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𝐻𝐶𝐿^5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IN" sz="1100" kern="1200"/>
                <a:t>          </a:t>
              </a:r>
              <a:r>
                <a:rPr lang="en-IN" sz="1100" kern="1200" baseline="0"/>
                <a:t>                         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𝐶𝐿^6</a:t>
              </a:r>
              <a:r>
                <a:rPr lang="en-IN" sz="1100" kern="1200"/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𝐻𝐶𝐿^6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endParaRPr lang="en-IN" sz="1100" kern="1200"/>
            </a:p>
            <a:p>
              <a:endParaRPr lang="en-IN" sz="1100" kern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b="1" i="1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CH</a:t>
              </a:r>
              <a:r>
                <a:rPr lang="en-IN" sz="1100" b="1" i="1" baseline="-2500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b="1" i="1" baseline="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 + CL</a:t>
              </a:r>
              <a:r>
                <a:rPr lang="en-IN" sz="1100" b="1" i="1" baseline="-2500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b="1" i="1" baseline="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en-IN" sz="1100" b="1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n-IN" sz="1100" b="1" i="1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CH</a:t>
              </a:r>
              <a:r>
                <a:rPr lang="en-IN" sz="1100" b="1" i="1" baseline="-2500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b="1" i="1" baseline="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CL + HCL</a:t>
              </a:r>
              <a:endParaRPr lang="en-IN">
                <a:solidFill>
                  <a:srgbClr val="92D050"/>
                </a:solidFill>
                <a:effectLst/>
              </a:endParaRPr>
            </a:p>
            <a:p>
              <a:r>
                <a:rPr lang="en-IN" sz="1100" kern="1200"/>
                <a:t>                                                                                                                                                  </a:t>
              </a:r>
            </a:p>
            <a:p>
              <a:r>
                <a:rPr lang="en-IN" sz="1100" kern="1200"/>
                <a:t>                                    1                                  2                                                                            3                                 </a:t>
              </a:r>
              <a:r>
                <a:rPr lang="en-IN" sz="1400" b="1" i="1" kern="1200">
                  <a:solidFill>
                    <a:schemeClr val="accent4">
                      <a:lumMod val="50000"/>
                    </a:schemeClr>
                  </a:solidFill>
                </a:rPr>
                <a:t>Flash</a:t>
              </a:r>
              <a:r>
                <a:rPr lang="en-IN" sz="1400" b="1" i="1" kern="1200" baseline="0">
                  <a:solidFill>
                    <a:schemeClr val="accent4">
                      <a:lumMod val="50000"/>
                    </a:schemeClr>
                  </a:solidFill>
                </a:rPr>
                <a:t> Separator</a:t>
              </a:r>
              <a:endParaRPr lang="en-IN" sz="1400" b="1" i="1" kern="1200">
                <a:solidFill>
                  <a:schemeClr val="accent4">
                    <a:lumMod val="50000"/>
                  </a:schemeClr>
                </a:solidFill>
              </a:endParaRPr>
            </a:p>
            <a:p>
              <a:r>
                <a:rPr lang="en-IN" sz="1100" kern="1200"/>
                <a:t>    </a:t>
              </a:r>
            </a:p>
            <a:p>
              <a:r>
                <a:rPr lang="en-IN" sz="1100" kern="1200"/>
                <a:t>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kern="1200"/>
                <a:t>                     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                                       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                                       </a:t>
              </a:r>
            </a:p>
            <a:p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</a:t>
              </a:r>
              <a:r>
                <a:rPr lang="en-IN" sz="1400" b="1" i="1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Mixer</a:t>
              </a:r>
              <a:r>
                <a:rPr lang="en-IN" sz="1100" b="1" i="1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𝐶𝐿^3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endParaRPr lang="en-IN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</a:t>
              </a:r>
              <a:r>
                <a:rPr lang="en-IN" sz="1400" b="1" i="1">
                  <a:solidFill>
                    <a:schemeClr val="accent4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Reactor 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</a:t>
              </a:r>
              <a:r>
                <a:rPr lang="en-IN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𝐻𝐶𝐿^3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IN">
                <a:effectLst/>
              </a:endParaRPr>
            </a:p>
            <a:p>
              <a:r>
                <a:rPr lang="en-IN">
                  <a:effectLst/>
                </a:rPr>
                <a:t>                                                                                                           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ζ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67%</a:t>
              </a:r>
              <a:r>
                <a:rPr lang="en-IN">
                  <a:effectLst/>
                </a:rPr>
                <a:t>                                                            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𝐶𝐻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𝐶𝐿^4</a:t>
              </a:r>
              <a:r>
                <a:rPr lang="en-IN">
                  <a:effectLst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𝐻𝐶𝐿^4</a:t>
              </a:r>
              <a:r>
                <a:rPr lang="en-IN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endParaRPr lang="en-IN">
                <a:effectLst/>
              </a:endParaRPr>
            </a:p>
            <a:p>
              <a:r>
                <a:rPr lang="en-IN">
                  <a:effectLst/>
                </a:rPr>
                <a:t>                                                                                                                                                                                                                4</a:t>
              </a:r>
            </a:p>
            <a:p>
              <a:r>
                <a:rPr lang="en-IN">
                  <a:effectLst/>
                </a:rPr>
                <a:t>                                                                                                                                                                                           </a:t>
              </a:r>
            </a:p>
            <a:p>
              <a:pPr eaLnBrk="1" fontAlgn="auto" latinLnBrk="0" hangingPunct="1"/>
              <a:endParaRPr lang="en-IN">
                <a:effectLst/>
              </a:endParaRPr>
            </a:p>
            <a:p>
              <a:r>
                <a:rPr lang="en-IN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</a:t>
              </a:r>
              <a:endParaRPr lang="en-IN" sz="1100" kern="1200"/>
            </a:p>
          </xdr:txBody>
        </xdr:sp>
      </mc:Fallback>
    </mc:AlternateContent>
    <xdr:clientData/>
  </xdr:twoCellAnchor>
  <xdr:twoCellAnchor>
    <xdr:from>
      <xdr:col>4</xdr:col>
      <xdr:colOff>563880</xdr:colOff>
      <xdr:row>9</xdr:row>
      <xdr:rowOff>175260</xdr:rowOff>
    </xdr:from>
    <xdr:to>
      <xdr:col>5</xdr:col>
      <xdr:colOff>304800</xdr:colOff>
      <xdr:row>11</xdr:row>
      <xdr:rowOff>144780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7AAC6755-D23D-623A-1D51-3C3D6E46356D}"/>
            </a:ext>
          </a:extLst>
        </xdr:cNvPr>
        <xdr:cNvSpPr/>
      </xdr:nvSpPr>
      <xdr:spPr>
        <a:xfrm>
          <a:off x="3002280" y="1821180"/>
          <a:ext cx="350520" cy="33528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7</xdr:col>
      <xdr:colOff>287074</xdr:colOff>
      <xdr:row>9</xdr:row>
      <xdr:rowOff>67740</xdr:rowOff>
    </xdr:from>
    <xdr:to>
      <xdr:col>9</xdr:col>
      <xdr:colOff>482681</xdr:colOff>
      <xdr:row>12</xdr:row>
      <xdr:rowOff>70926</xdr:rowOff>
    </xdr:to>
    <xdr:sp macro="" textlink="">
      <xdr:nvSpPr>
        <xdr:cNvPr id="12" name="Flowchart: Terminator 11">
          <a:extLst>
            <a:ext uri="{FF2B5EF4-FFF2-40B4-BE49-F238E27FC236}">
              <a16:creationId xmlns:a16="http://schemas.microsoft.com/office/drawing/2014/main" id="{47FA7029-2739-4D50-8C90-549EEDB3C41B}"/>
            </a:ext>
          </a:extLst>
        </xdr:cNvPr>
        <xdr:cNvSpPr/>
      </xdr:nvSpPr>
      <xdr:spPr>
        <a:xfrm>
          <a:off x="4554274" y="1713660"/>
          <a:ext cx="1414807" cy="551826"/>
        </a:xfrm>
        <a:prstGeom prst="flowChartTerminator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60908</xdr:colOff>
      <xdr:row>9</xdr:row>
      <xdr:rowOff>68999</xdr:rowOff>
    </xdr:from>
    <xdr:to>
      <xdr:col>9</xdr:col>
      <xdr:colOff>95544</xdr:colOff>
      <xdr:row>12</xdr:row>
      <xdr:rowOff>68479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0A4AA9C-5899-1C4C-4E63-B2259B306661}"/>
            </a:ext>
          </a:extLst>
        </xdr:cNvPr>
        <xdr:cNvSpPr/>
      </xdr:nvSpPr>
      <xdr:spPr>
        <a:xfrm>
          <a:off x="4937708" y="1714919"/>
          <a:ext cx="644236" cy="54812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3</xdr:col>
      <xdr:colOff>581891</xdr:colOff>
      <xdr:row>10</xdr:row>
      <xdr:rowOff>160021</xdr:rowOff>
    </xdr:from>
    <xdr:to>
      <xdr:col>4</xdr:col>
      <xdr:colOff>563880</xdr:colOff>
      <xdr:row>10</xdr:row>
      <xdr:rowOff>169718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ECA6B20-5C20-AD3C-AE8B-7288D8D65D5F}"/>
            </a:ext>
          </a:extLst>
        </xdr:cNvPr>
        <xdr:cNvCxnSpPr/>
      </xdr:nvCxnSpPr>
      <xdr:spPr>
        <a:xfrm>
          <a:off x="2410691" y="1995748"/>
          <a:ext cx="591589" cy="9697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10</xdr:row>
      <xdr:rowOff>160020</xdr:rowOff>
    </xdr:from>
    <xdr:to>
      <xdr:col>7</xdr:col>
      <xdr:colOff>290593</xdr:colOff>
      <xdr:row>10</xdr:row>
      <xdr:rowOff>160021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0070572-AA7A-942B-137A-7E2238B9BFEB}"/>
            </a:ext>
          </a:extLst>
        </xdr:cNvPr>
        <xdr:cNvCxnSpPr>
          <a:stCxn id="3" idx="6"/>
        </xdr:cNvCxnSpPr>
      </xdr:nvCxnSpPr>
      <xdr:spPr>
        <a:xfrm>
          <a:off x="3339885" y="1968156"/>
          <a:ext cx="1199827" cy="1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60734</xdr:colOff>
      <xdr:row>9</xdr:row>
      <xdr:rowOff>63284</xdr:rowOff>
    </xdr:from>
    <xdr:to>
      <xdr:col>9</xdr:col>
      <xdr:colOff>91214</xdr:colOff>
      <xdr:row>12</xdr:row>
      <xdr:rowOff>65189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7D8006A-91AA-593C-2474-651BFDC0D78D}"/>
            </a:ext>
          </a:extLst>
        </xdr:cNvPr>
        <xdr:cNvCxnSpPr/>
      </xdr:nvCxnSpPr>
      <xdr:spPr>
        <a:xfrm>
          <a:off x="4937534" y="1709204"/>
          <a:ext cx="640080" cy="550545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62639</xdr:colOff>
      <xdr:row>9</xdr:row>
      <xdr:rowOff>67094</xdr:rowOff>
    </xdr:from>
    <xdr:to>
      <xdr:col>9</xdr:col>
      <xdr:colOff>91214</xdr:colOff>
      <xdr:row>12</xdr:row>
      <xdr:rowOff>67094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DACB16E-D280-EBEB-DDE6-370F398403B0}"/>
            </a:ext>
          </a:extLst>
        </xdr:cNvPr>
        <xdr:cNvCxnSpPr/>
      </xdr:nvCxnSpPr>
      <xdr:spPr>
        <a:xfrm flipV="1">
          <a:off x="4939439" y="1713014"/>
          <a:ext cx="638175" cy="54864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482681</xdr:colOff>
      <xdr:row>10</xdr:row>
      <xdr:rowOff>154659</xdr:rowOff>
    </xdr:from>
    <xdr:to>
      <xdr:col>11</xdr:col>
      <xdr:colOff>97188</xdr:colOff>
      <xdr:row>10</xdr:row>
      <xdr:rowOff>159740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FE41266-8AB4-C23A-AC48-E8979C50A310}"/>
            </a:ext>
          </a:extLst>
        </xdr:cNvPr>
        <xdr:cNvCxnSpPr>
          <a:stCxn id="12" idx="3"/>
        </xdr:cNvCxnSpPr>
      </xdr:nvCxnSpPr>
      <xdr:spPr>
        <a:xfrm flipV="1">
          <a:off x="5969081" y="1983459"/>
          <a:ext cx="833707" cy="5081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77031</xdr:colOff>
      <xdr:row>6</xdr:row>
      <xdr:rowOff>172499</xdr:rowOff>
    </xdr:from>
    <xdr:to>
      <xdr:col>12</xdr:col>
      <xdr:colOff>19257</xdr:colOff>
      <xdr:row>14</xdr:row>
      <xdr:rowOff>126825</xdr:rowOff>
    </xdr:to>
    <xdr:sp macro="" textlink="">
      <xdr:nvSpPr>
        <xdr:cNvPr id="29" name="Flowchart: Terminator 28">
          <a:extLst>
            <a:ext uri="{FF2B5EF4-FFF2-40B4-BE49-F238E27FC236}">
              <a16:creationId xmlns:a16="http://schemas.microsoft.com/office/drawing/2014/main" id="{6434DF30-919C-4C25-9A7E-041803C5C269}"/>
            </a:ext>
          </a:extLst>
        </xdr:cNvPr>
        <xdr:cNvSpPr/>
      </xdr:nvSpPr>
      <xdr:spPr>
        <a:xfrm rot="16200000">
          <a:off x="6373477" y="1676374"/>
          <a:ext cx="1396891" cy="552989"/>
        </a:xfrm>
        <a:prstGeom prst="flowChartTerminator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351844</xdr:colOff>
      <xdr:row>14</xdr:row>
      <xdr:rowOff>133487</xdr:rowOff>
    </xdr:from>
    <xdr:to>
      <xdr:col>11</xdr:col>
      <xdr:colOff>351844</xdr:colOff>
      <xdr:row>16</xdr:row>
      <xdr:rowOff>10402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7CAFDB43-D507-0167-D716-EE5C4D534F1E}"/>
            </a:ext>
          </a:extLst>
        </xdr:cNvPr>
        <xdr:cNvCxnSpPr/>
      </xdr:nvCxnSpPr>
      <xdr:spPr>
        <a:xfrm flipV="1">
          <a:off x="7046001" y="2682156"/>
          <a:ext cx="0" cy="24101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340995</xdr:colOff>
      <xdr:row>16</xdr:row>
      <xdr:rowOff>15604</xdr:rowOff>
    </xdr:from>
    <xdr:to>
      <xdr:col>14</xdr:col>
      <xdr:colOff>486328</xdr:colOff>
      <xdr:row>16</xdr:row>
      <xdr:rowOff>19050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F14774E-A150-8F1D-EDE3-0247F6C8EAA5}"/>
            </a:ext>
          </a:extLst>
        </xdr:cNvPr>
        <xdr:cNvCxnSpPr/>
      </xdr:nvCxnSpPr>
      <xdr:spPr>
        <a:xfrm flipV="1">
          <a:off x="7046595" y="2941684"/>
          <a:ext cx="1974133" cy="3446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348018</xdr:colOff>
      <xdr:row>5</xdr:row>
      <xdr:rowOff>121222</xdr:rowOff>
    </xdr:from>
    <xdr:to>
      <xdr:col>11</xdr:col>
      <xdr:colOff>348018</xdr:colOff>
      <xdr:row>6</xdr:row>
      <xdr:rowOff>178457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91ECBEB7-D926-4014-9D0A-7F3AA599E2CE}"/>
            </a:ext>
          </a:extLst>
        </xdr:cNvPr>
        <xdr:cNvCxnSpPr/>
      </xdr:nvCxnSpPr>
      <xdr:spPr>
        <a:xfrm flipV="1">
          <a:off x="7066415" y="1022825"/>
          <a:ext cx="0" cy="237556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175318</xdr:colOff>
      <xdr:row>4</xdr:row>
      <xdr:rowOff>23791</xdr:rowOff>
    </xdr:from>
    <xdr:to>
      <xdr:col>11</xdr:col>
      <xdr:colOff>527002</xdr:colOff>
      <xdr:row>5</xdr:row>
      <xdr:rowOff>173632</xdr:rowOff>
    </xdr:to>
    <xdr:sp macro="" textlink="">
      <xdr:nvSpPr>
        <xdr:cNvPr id="41" name="Flowchart: Connector 40">
          <a:extLst>
            <a:ext uri="{FF2B5EF4-FFF2-40B4-BE49-F238E27FC236}">
              <a16:creationId xmlns:a16="http://schemas.microsoft.com/office/drawing/2014/main" id="{768DCDBE-C9FB-45FC-A8D3-AEEF1AE8CED0}"/>
            </a:ext>
          </a:extLst>
        </xdr:cNvPr>
        <xdr:cNvSpPr/>
      </xdr:nvSpPr>
      <xdr:spPr>
        <a:xfrm>
          <a:off x="6893715" y="745073"/>
          <a:ext cx="351684" cy="330162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527002</xdr:colOff>
      <xdr:row>5</xdr:row>
      <xdr:rowOff>8551</xdr:rowOff>
    </xdr:from>
    <xdr:to>
      <xdr:col>14</xdr:col>
      <xdr:colOff>546779</xdr:colOff>
      <xdr:row>5</xdr:row>
      <xdr:rowOff>11634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46A9566-FBBA-D398-A2AE-05912DFA0CFC}"/>
            </a:ext>
          </a:extLst>
        </xdr:cNvPr>
        <xdr:cNvCxnSpPr>
          <a:stCxn id="41" idx="6"/>
        </xdr:cNvCxnSpPr>
      </xdr:nvCxnSpPr>
      <xdr:spPr>
        <a:xfrm>
          <a:off x="7245399" y="910154"/>
          <a:ext cx="1852067" cy="3083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127969</xdr:colOff>
      <xdr:row>5</xdr:row>
      <xdr:rowOff>2037</xdr:rowOff>
    </xdr:from>
    <xdr:to>
      <xdr:col>5</xdr:col>
      <xdr:colOff>127969</xdr:colOff>
      <xdr:row>9</xdr:row>
      <xdr:rowOff>175260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73338DCB-38F0-FC08-4D0B-D0B06E626197}"/>
            </a:ext>
          </a:extLst>
        </xdr:cNvPr>
        <xdr:cNvCxnSpPr/>
      </xdr:nvCxnSpPr>
      <xdr:spPr>
        <a:xfrm>
          <a:off x="3173932" y="918882"/>
          <a:ext cx="0" cy="906699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127969</xdr:colOff>
      <xdr:row>5</xdr:row>
      <xdr:rowOff>5817</xdr:rowOff>
    </xdr:from>
    <xdr:to>
      <xdr:col>11</xdr:col>
      <xdr:colOff>175318</xdr:colOff>
      <xdr:row>5</xdr:row>
      <xdr:rowOff>8551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152FE5D3-8138-7E31-D397-F74D6E18DFFA}"/>
            </a:ext>
          </a:extLst>
        </xdr:cNvPr>
        <xdr:cNvCxnSpPr>
          <a:stCxn id="41" idx="2"/>
        </xdr:cNvCxnSpPr>
      </xdr:nvCxnSpPr>
      <xdr:spPr>
        <a:xfrm flipH="1" flipV="1">
          <a:off x="3181786" y="907420"/>
          <a:ext cx="3711929" cy="2734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8</xdr:row>
      <xdr:rowOff>31750</xdr:rowOff>
    </xdr:from>
    <xdr:to>
      <xdr:col>8</xdr:col>
      <xdr:colOff>508000</xdr:colOff>
      <xdr:row>8</xdr:row>
      <xdr:rowOff>31750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15E661C7-D8E1-03D6-75A2-5F001EBE9743}"/>
            </a:ext>
          </a:extLst>
        </xdr:cNvPr>
        <xdr:cNvCxnSpPr/>
      </xdr:nvCxnSpPr>
      <xdr:spPr>
        <a:xfrm>
          <a:off x="5111750" y="1492250"/>
          <a:ext cx="285750" cy="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19793</xdr:colOff>
      <xdr:row>15</xdr:row>
      <xdr:rowOff>128649</xdr:rowOff>
    </xdr:from>
    <xdr:to>
      <xdr:col>5</xdr:col>
      <xdr:colOff>326572</xdr:colOff>
      <xdr:row>18</xdr:row>
      <xdr:rowOff>49481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9773F9-3AE5-9735-4156-DA8ACDDD3622}"/>
            </a:ext>
          </a:extLst>
        </xdr:cNvPr>
        <xdr:cNvSpPr txBox="1"/>
      </xdr:nvSpPr>
      <xdr:spPr>
        <a:xfrm>
          <a:off x="1860468" y="3166753"/>
          <a:ext cx="1533896" cy="544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kern="1200"/>
            <a:t>Shriniwas Magar</a:t>
          </a:r>
        </a:p>
        <a:p>
          <a:r>
            <a:rPr lang="en-IN" sz="1400" kern="1200"/>
            <a:t>1MS21CH021</a:t>
          </a:r>
        </a:p>
        <a:p>
          <a:endParaRPr lang="en-IN" sz="14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R5:Z35"/>
  <sheetViews>
    <sheetView zoomScale="69" zoomScaleNormal="85" workbookViewId="0">
      <selection activeCell="H27" sqref="H27"/>
    </sheetView>
  </sheetViews>
  <sheetFormatPr defaultRowHeight="14.4" x14ac:dyDescent="0.3"/>
  <cols>
    <col min="18" max="18" width="36.44140625" customWidth="1"/>
    <col min="19" max="19" width="9.21875" customWidth="1"/>
  </cols>
  <sheetData>
    <row r="5" spans="18:26" x14ac:dyDescent="0.3">
      <c r="R5" s="25" t="s">
        <v>0</v>
      </c>
      <c r="S5" s="25"/>
      <c r="T5" s="25"/>
    </row>
    <row r="6" spans="18:26" ht="16.2" x14ac:dyDescent="0.3">
      <c r="R6" s="7" t="s">
        <v>14</v>
      </c>
      <c r="S6" s="2">
        <v>3</v>
      </c>
      <c r="T6" s="7" t="s">
        <v>14</v>
      </c>
    </row>
    <row r="7" spans="18:26" ht="16.2" x14ac:dyDescent="0.3">
      <c r="R7" s="8" t="s">
        <v>15</v>
      </c>
      <c r="S7" s="2">
        <v>2</v>
      </c>
      <c r="T7" s="8" t="s">
        <v>15</v>
      </c>
    </row>
    <row r="8" spans="18:26" ht="16.2" x14ac:dyDescent="0.3">
      <c r="R8" s="8" t="s">
        <v>17</v>
      </c>
      <c r="S8" s="2">
        <v>4</v>
      </c>
      <c r="T8" s="8" t="s">
        <v>17</v>
      </c>
    </row>
    <row r="9" spans="18:26" ht="16.2" x14ac:dyDescent="0.3">
      <c r="R9" s="8" t="s">
        <v>18</v>
      </c>
      <c r="S9" s="2">
        <v>96</v>
      </c>
      <c r="T9" s="8" t="s">
        <v>18</v>
      </c>
    </row>
    <row r="10" spans="18:26" ht="16.8" x14ac:dyDescent="0.35">
      <c r="R10" s="1" t="s">
        <v>1</v>
      </c>
      <c r="S10" s="2">
        <v>95</v>
      </c>
      <c r="T10" s="1" t="s">
        <v>1</v>
      </c>
    </row>
    <row r="12" spans="18:26" x14ac:dyDescent="0.3">
      <c r="R12" s="16"/>
      <c r="S12" s="27" t="s">
        <v>2</v>
      </c>
      <c r="T12" s="28"/>
      <c r="U12" s="29" t="s">
        <v>3</v>
      </c>
      <c r="V12" s="28"/>
      <c r="W12" s="29" t="s">
        <v>4</v>
      </c>
      <c r="X12" s="30"/>
      <c r="Y12" s="27" t="s">
        <v>5</v>
      </c>
      <c r="Z12" s="30"/>
    </row>
    <row r="13" spans="18:26" x14ac:dyDescent="0.3">
      <c r="R13" s="17" t="s">
        <v>6</v>
      </c>
      <c r="S13" s="18" t="s">
        <v>22</v>
      </c>
      <c r="T13" s="18" t="s">
        <v>7</v>
      </c>
      <c r="U13" s="18" t="s">
        <v>22</v>
      </c>
      <c r="V13" s="18" t="s">
        <v>7</v>
      </c>
      <c r="W13" s="19" t="s">
        <v>22</v>
      </c>
      <c r="X13" s="19" t="s">
        <v>7</v>
      </c>
      <c r="Y13" s="19" t="s">
        <v>22</v>
      </c>
      <c r="Z13" s="19" t="s">
        <v>7</v>
      </c>
    </row>
    <row r="14" spans="18:26" ht="16.2" x14ac:dyDescent="0.3">
      <c r="R14" s="11" t="s">
        <v>9</v>
      </c>
      <c r="S14" s="12">
        <v>40</v>
      </c>
      <c r="T14" s="12">
        <v>40</v>
      </c>
      <c r="U14" s="12">
        <f>S14-S23</f>
        <v>13.2</v>
      </c>
      <c r="V14" s="12">
        <f>U14/$U$19*100</f>
        <v>13.200000000000001</v>
      </c>
      <c r="W14" s="13">
        <f>V14-Y14</f>
        <v>12.804</v>
      </c>
      <c r="X14" s="13">
        <f>W14/$W$19*100</f>
        <v>26.926312247644681</v>
      </c>
      <c r="Y14" s="13">
        <f>U14*S6*0.01</f>
        <v>0.39599999999999996</v>
      </c>
      <c r="Z14" s="13">
        <f>Y14/$Y$19*100</f>
        <v>0.75503355704697983</v>
      </c>
    </row>
    <row r="15" spans="18:26" ht="16.2" x14ac:dyDescent="0.3">
      <c r="R15" s="14" t="s">
        <v>10</v>
      </c>
      <c r="S15" s="15">
        <v>50</v>
      </c>
      <c r="T15" s="15">
        <v>50</v>
      </c>
      <c r="U15" s="15">
        <f>S15-S24</f>
        <v>23.2</v>
      </c>
      <c r="V15" s="12">
        <f t="shared" ref="V15:V18" si="0">U15/$U$19*100</f>
        <v>23.2</v>
      </c>
      <c r="W15" s="13">
        <f t="shared" ref="W15:W18" si="1">V15-Y15</f>
        <v>22.736000000000001</v>
      </c>
      <c r="X15" s="13">
        <f t="shared" ref="X15:X18" si="2">W15/$W$19*100</f>
        <v>47.812920592193805</v>
      </c>
      <c r="Y15" s="13">
        <f t="shared" ref="Y15:Y18" si="3">U15*S7*0.01</f>
        <v>0.46399999999999997</v>
      </c>
      <c r="Z15" s="13">
        <f t="shared" ref="Z15:Z18" si="4">Y15/$Y$19*100</f>
        <v>0.88468578401464293</v>
      </c>
    </row>
    <row r="16" spans="18:26" ht="16.2" x14ac:dyDescent="0.3">
      <c r="R16" s="14" t="s">
        <v>11</v>
      </c>
      <c r="S16" s="15">
        <v>10</v>
      </c>
      <c r="T16" s="15">
        <v>10</v>
      </c>
      <c r="U16" s="15">
        <v>10</v>
      </c>
      <c r="V16" s="12">
        <f t="shared" si="0"/>
        <v>10</v>
      </c>
      <c r="W16" s="13">
        <f t="shared" si="1"/>
        <v>9.6</v>
      </c>
      <c r="X16" s="13">
        <f t="shared" si="2"/>
        <v>20.188425302826378</v>
      </c>
      <c r="Y16" s="13">
        <f t="shared" si="3"/>
        <v>0.4</v>
      </c>
      <c r="Z16" s="13">
        <f t="shared" si="4"/>
        <v>0.76266015863331305</v>
      </c>
    </row>
    <row r="17" spans="18:26" ht="16.2" x14ac:dyDescent="0.3">
      <c r="R17" s="14" t="s">
        <v>12</v>
      </c>
      <c r="S17" s="15">
        <v>0</v>
      </c>
      <c r="T17" s="15">
        <v>0</v>
      </c>
      <c r="U17" s="15">
        <f>S23</f>
        <v>26.8</v>
      </c>
      <c r="V17" s="12">
        <f t="shared" si="0"/>
        <v>26.8</v>
      </c>
      <c r="W17" s="13">
        <f t="shared" si="1"/>
        <v>1.0719999999999992</v>
      </c>
      <c r="X17" s="13">
        <f t="shared" si="2"/>
        <v>2.2543741588156103</v>
      </c>
      <c r="Y17" s="13">
        <f t="shared" si="3"/>
        <v>25.728000000000002</v>
      </c>
      <c r="Z17" s="13">
        <f t="shared" si="4"/>
        <v>49.054301403294694</v>
      </c>
    </row>
    <row r="18" spans="18:26" ht="16.2" x14ac:dyDescent="0.3">
      <c r="R18" s="14" t="s">
        <v>13</v>
      </c>
      <c r="S18" s="15">
        <v>0</v>
      </c>
      <c r="T18" s="15">
        <v>0</v>
      </c>
      <c r="U18" s="15">
        <f>S24</f>
        <v>26.8</v>
      </c>
      <c r="V18" s="12">
        <f t="shared" si="0"/>
        <v>26.8</v>
      </c>
      <c r="W18" s="13">
        <f t="shared" si="1"/>
        <v>1.3399999999999999</v>
      </c>
      <c r="X18" s="13">
        <f t="shared" si="2"/>
        <v>2.817967698519515</v>
      </c>
      <c r="Y18" s="13">
        <f t="shared" si="3"/>
        <v>25.46</v>
      </c>
      <c r="Z18" s="13">
        <f t="shared" si="4"/>
        <v>48.543319097010375</v>
      </c>
    </row>
    <row r="19" spans="18:26" x14ac:dyDescent="0.3">
      <c r="R19" s="9" t="s">
        <v>8</v>
      </c>
      <c r="S19" s="9">
        <v>100</v>
      </c>
      <c r="T19" s="9">
        <f>SUM(T14:T18)</f>
        <v>100</v>
      </c>
      <c r="U19" s="9">
        <v>100</v>
      </c>
      <c r="V19" s="9">
        <f>SUM(V14:V18)</f>
        <v>100</v>
      </c>
      <c r="W19" s="10">
        <f>SUM(W14:W18)</f>
        <v>47.552000000000007</v>
      </c>
      <c r="X19" s="10">
        <f>SUM(X14:X18)</f>
        <v>99.999999999999972</v>
      </c>
      <c r="Y19" s="10">
        <f>SUM(Y14:Y18)</f>
        <v>52.448</v>
      </c>
      <c r="Z19" s="10">
        <f>SUM(Z14:Z18)</f>
        <v>100</v>
      </c>
    </row>
    <row r="20" spans="18:26" x14ac:dyDescent="0.3">
      <c r="R20" s="4"/>
      <c r="S20" s="26"/>
      <c r="T20" s="26"/>
      <c r="U20" s="26"/>
      <c r="V20" s="26"/>
      <c r="W20" s="26"/>
      <c r="X20" s="26"/>
      <c r="Y20" s="26"/>
      <c r="Z20" s="26"/>
    </row>
    <row r="21" spans="18:26" x14ac:dyDescent="0.3">
      <c r="R21" s="5"/>
      <c r="S21" s="5"/>
      <c r="T21" s="5"/>
      <c r="U21" s="5"/>
      <c r="V21" s="5"/>
      <c r="W21" s="5"/>
      <c r="X21" s="5"/>
      <c r="Y21" s="5"/>
      <c r="Z21" s="5"/>
    </row>
    <row r="22" spans="18:26" x14ac:dyDescent="0.3">
      <c r="R22" s="3" t="s">
        <v>19</v>
      </c>
      <c r="S22" s="3">
        <v>0.67</v>
      </c>
      <c r="T22" s="5"/>
      <c r="U22" s="5"/>
      <c r="V22" s="5"/>
    </row>
    <row r="23" spans="18:26" ht="15.6" x14ac:dyDescent="0.3">
      <c r="R23" s="3" t="s">
        <v>20</v>
      </c>
      <c r="S23" s="3">
        <f>S14*S22</f>
        <v>26.8</v>
      </c>
      <c r="T23" s="5"/>
      <c r="U23" s="5"/>
      <c r="V23" s="5"/>
    </row>
    <row r="24" spans="18:26" ht="15.6" x14ac:dyDescent="0.3">
      <c r="R24" s="3" t="s">
        <v>21</v>
      </c>
      <c r="S24" s="3">
        <v>26.8</v>
      </c>
      <c r="T24" s="5"/>
      <c r="U24" s="5"/>
      <c r="V24" s="5"/>
    </row>
    <row r="25" spans="18:26" x14ac:dyDescent="0.3">
      <c r="R25" s="5"/>
      <c r="S25" s="5"/>
      <c r="T25" s="5"/>
      <c r="U25" s="5"/>
      <c r="V25" s="5"/>
    </row>
    <row r="26" spans="18:26" x14ac:dyDescent="0.3">
      <c r="R26" s="5"/>
      <c r="S26" s="5"/>
      <c r="T26" s="5"/>
      <c r="U26" s="5"/>
      <c r="V26" s="5"/>
    </row>
    <row r="27" spans="18:26" x14ac:dyDescent="0.3">
      <c r="R27" s="5"/>
      <c r="S27" s="6"/>
      <c r="T27" s="5"/>
      <c r="U27" s="5"/>
      <c r="V27" s="5"/>
    </row>
    <row r="30" spans="18:26" x14ac:dyDescent="0.3">
      <c r="R30" s="4"/>
      <c r="S30" s="4"/>
    </row>
    <row r="31" spans="18:26" x14ac:dyDescent="0.3">
      <c r="R31" s="4"/>
      <c r="S31" s="4"/>
    </row>
    <row r="32" spans="18:26" x14ac:dyDescent="0.3">
      <c r="R32" s="4"/>
      <c r="S32" s="4"/>
    </row>
    <row r="33" spans="18:19" x14ac:dyDescent="0.3">
      <c r="R33" s="4"/>
      <c r="S33" s="4"/>
    </row>
    <row r="35" spans="18:19" x14ac:dyDescent="0.3">
      <c r="R35" s="4"/>
      <c r="S35" s="4"/>
    </row>
  </sheetData>
  <mergeCells count="9">
    <mergeCell ref="R5:T5"/>
    <mergeCell ref="S20:T20"/>
    <mergeCell ref="U20:V20"/>
    <mergeCell ref="W20:X20"/>
    <mergeCell ref="Y20:Z20"/>
    <mergeCell ref="S12:T12"/>
    <mergeCell ref="U12:V12"/>
    <mergeCell ref="W12:X12"/>
    <mergeCell ref="Y12:Z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149C-FFBE-4369-A730-2045E20E6458}">
  <dimension ref="C4:AE38"/>
  <sheetViews>
    <sheetView tabSelected="1" topLeftCell="B1" zoomScale="77" zoomScaleNormal="100" workbookViewId="0">
      <selection activeCell="AE16" sqref="AE16"/>
    </sheetView>
  </sheetViews>
  <sheetFormatPr defaultRowHeight="14.4" x14ac:dyDescent="0.3"/>
  <cols>
    <col min="20" max="20" width="11.33203125" bestFit="1" customWidth="1"/>
    <col min="22" max="27" width="12.44140625" bestFit="1" customWidth="1"/>
    <col min="28" max="28" width="12.44140625" style="5" bestFit="1" customWidth="1"/>
    <col min="29" max="29" width="13" bestFit="1" customWidth="1"/>
    <col min="30" max="30" width="12.44140625" bestFit="1" customWidth="1"/>
    <col min="31" max="31" width="12.88671875" customWidth="1"/>
  </cols>
  <sheetData>
    <row r="4" spans="20:31" x14ac:dyDescent="0.3">
      <c r="Z4" s="25" t="s">
        <v>0</v>
      </c>
      <c r="AA4" s="25"/>
      <c r="AB4" s="25"/>
      <c r="AD4" s="3" t="s">
        <v>19</v>
      </c>
      <c r="AE4" s="3">
        <v>0.67</v>
      </c>
    </row>
    <row r="5" spans="20:31" ht="16.2" x14ac:dyDescent="0.3">
      <c r="T5" t="s">
        <v>29</v>
      </c>
      <c r="U5" t="s">
        <v>30</v>
      </c>
      <c r="X5">
        <v>0</v>
      </c>
      <c r="Z5" s="7" t="s">
        <v>14</v>
      </c>
      <c r="AA5" s="21">
        <v>0.03</v>
      </c>
      <c r="AB5" s="3" t="s">
        <v>45</v>
      </c>
      <c r="AD5" s="3" t="s">
        <v>20</v>
      </c>
      <c r="AE5" s="3">
        <f>U14*AE4</f>
        <v>26.8</v>
      </c>
    </row>
    <row r="6" spans="20:31" ht="16.2" x14ac:dyDescent="0.3">
      <c r="Z6" s="8" t="s">
        <v>15</v>
      </c>
      <c r="AA6" s="21">
        <v>0.02</v>
      </c>
      <c r="AB6" s="3" t="s">
        <v>46</v>
      </c>
      <c r="AD6" s="3" t="s">
        <v>21</v>
      </c>
      <c r="AE6" s="3">
        <v>26.8</v>
      </c>
    </row>
    <row r="7" spans="20:31" ht="16.2" x14ac:dyDescent="0.3">
      <c r="T7" t="s">
        <v>32</v>
      </c>
      <c r="U7" t="s">
        <v>34</v>
      </c>
      <c r="V7" s="5" t="s">
        <v>35</v>
      </c>
      <c r="W7" t="s">
        <v>33</v>
      </c>
      <c r="Z7" s="8" t="s">
        <v>48</v>
      </c>
      <c r="AA7" s="21">
        <v>0.96</v>
      </c>
      <c r="AB7" s="3" t="s">
        <v>45</v>
      </c>
    </row>
    <row r="8" spans="20:31" ht="28.8" x14ac:dyDescent="0.3">
      <c r="T8" t="s">
        <v>37</v>
      </c>
      <c r="U8" t="s">
        <v>38</v>
      </c>
      <c r="V8" s="20">
        <v>0.1</v>
      </c>
      <c r="Z8" s="8" t="s">
        <v>18</v>
      </c>
      <c r="AA8" s="21">
        <v>0.95</v>
      </c>
      <c r="AB8" s="3" t="s">
        <v>47</v>
      </c>
      <c r="AD8" s="22" t="s">
        <v>49</v>
      </c>
      <c r="AE8" s="3">
        <f>V14*$AB$11</f>
        <v>37.644088604790412</v>
      </c>
    </row>
    <row r="9" spans="20:31" ht="16.2" x14ac:dyDescent="0.3">
      <c r="T9" t="s">
        <v>36</v>
      </c>
      <c r="U9" t="s">
        <v>32</v>
      </c>
      <c r="V9" s="4" t="s">
        <v>35</v>
      </c>
      <c r="W9" t="s">
        <v>37</v>
      </c>
      <c r="Z9" s="8" t="s">
        <v>16</v>
      </c>
      <c r="AA9" s="21">
        <v>0.04</v>
      </c>
      <c r="AB9" s="3" t="s">
        <v>1</v>
      </c>
    </row>
    <row r="11" spans="20:31" x14ac:dyDescent="0.3">
      <c r="AA11" t="s">
        <v>19</v>
      </c>
      <c r="AB11" s="23">
        <v>0.67</v>
      </c>
    </row>
    <row r="13" spans="20:31" x14ac:dyDescent="0.3">
      <c r="T13" s="24" t="s">
        <v>39</v>
      </c>
      <c r="U13" s="24" t="s">
        <v>40</v>
      </c>
      <c r="V13" s="24" t="s">
        <v>41</v>
      </c>
      <c r="W13" s="24" t="s">
        <v>42</v>
      </c>
      <c r="X13" s="24" t="s">
        <v>43</v>
      </c>
      <c r="Y13" s="24" t="s">
        <v>31</v>
      </c>
      <c r="Z13" s="24" t="s">
        <v>44</v>
      </c>
      <c r="AA13" s="24" t="s">
        <v>50</v>
      </c>
      <c r="AB13" s="3" t="s">
        <v>51</v>
      </c>
      <c r="AC13" s="24" t="s">
        <v>52</v>
      </c>
      <c r="AD13" s="24" t="s">
        <v>53</v>
      </c>
    </row>
    <row r="14" spans="20:31" ht="16.2" x14ac:dyDescent="0.3">
      <c r="T14" s="7" t="s">
        <v>14</v>
      </c>
      <c r="U14" s="24">
        <v>40</v>
      </c>
      <c r="V14" s="24">
        <f>U14+AA14</f>
        <v>56.185206872821503</v>
      </c>
      <c r="W14" s="24">
        <f>V14-$AE$8</f>
        <v>18.541118268031092</v>
      </c>
      <c r="X14" s="24">
        <f>W14*AA5</f>
        <v>0.55623354804093272</v>
      </c>
      <c r="Y14" s="24">
        <f>W14-X14</f>
        <v>17.984884719990159</v>
      </c>
      <c r="Z14" s="24">
        <f>Y14*$V$8</f>
        <v>1.798488471999016</v>
      </c>
      <c r="AA14" s="24">
        <v>16.185206872821503</v>
      </c>
      <c r="AB14" s="3">
        <f>Y14-Z14</f>
        <v>16.186396247991144</v>
      </c>
      <c r="AC14" s="24">
        <f>AA14-AB14</f>
        <v>-1.189375169641238E-3</v>
      </c>
      <c r="AD14" s="24">
        <f>AC14*AC14</f>
        <v>1.4146132941591237E-6</v>
      </c>
    </row>
    <row r="15" spans="20:31" ht="16.2" x14ac:dyDescent="0.3">
      <c r="T15" s="7" t="s">
        <v>15</v>
      </c>
      <c r="U15" s="24">
        <v>50</v>
      </c>
      <c r="V15" s="24">
        <f t="shared" ref="V15:V18" si="0">U15+AA15</f>
        <v>142.39034999454094</v>
      </c>
      <c r="W15" s="24">
        <f>V15-$AE$8</f>
        <v>104.74626138975053</v>
      </c>
      <c r="X15" s="24">
        <f t="shared" ref="X15:X18" si="1">W15*AA6</f>
        <v>2.0949252277950108</v>
      </c>
      <c r="Y15" s="24">
        <f t="shared" ref="Y15:Y18" si="2">W15-X15</f>
        <v>102.65133616195551</v>
      </c>
      <c r="Z15" s="24">
        <f t="shared" ref="Z15:Z19" si="3">Y15*$V$8</f>
        <v>10.265133616195552</v>
      </c>
      <c r="AA15" s="24">
        <v>92.390349994540941</v>
      </c>
      <c r="AB15" s="3">
        <f t="shared" ref="AB15:AB18" si="4">Y15-Z15</f>
        <v>92.386202545759957</v>
      </c>
      <c r="AC15" s="24">
        <f t="shared" ref="AC15:AC18" si="5">AA15-AB15</f>
        <v>4.1474487809836091E-3</v>
      </c>
      <c r="AD15" s="24">
        <f t="shared" ref="AD15:AD18" si="6">AC15*AC15</f>
        <v>1.7201331390882424E-5</v>
      </c>
    </row>
    <row r="16" spans="20:31" ht="16.2" x14ac:dyDescent="0.3">
      <c r="T16" s="7" t="s">
        <v>48</v>
      </c>
      <c r="U16" s="24">
        <v>0</v>
      </c>
      <c r="V16" s="24">
        <f t="shared" si="0"/>
        <v>1.2934168604627869</v>
      </c>
      <c r="W16" s="24">
        <f>AE8</f>
        <v>37.644088604790412</v>
      </c>
      <c r="X16" s="24">
        <f t="shared" si="1"/>
        <v>36.138325060598795</v>
      </c>
      <c r="Y16" s="24">
        <f t="shared" si="2"/>
        <v>1.5057635441916162</v>
      </c>
      <c r="Z16" s="24">
        <f t="shared" si="3"/>
        <v>0.15057635441916162</v>
      </c>
      <c r="AA16" s="24">
        <v>1.2934168604627869</v>
      </c>
      <c r="AB16" s="3">
        <f t="shared" si="4"/>
        <v>1.3551871897724546</v>
      </c>
      <c r="AC16" s="24">
        <f t="shared" si="5"/>
        <v>-6.1770329309667638E-2</v>
      </c>
      <c r="AD16" s="24">
        <f t="shared" si="6"/>
        <v>3.8155735830247848E-3</v>
      </c>
    </row>
    <row r="17" spans="20:30" ht="16.2" x14ac:dyDescent="0.3">
      <c r="T17" s="7" t="s">
        <v>18</v>
      </c>
      <c r="U17" s="24">
        <v>0</v>
      </c>
      <c r="V17" s="24">
        <f t="shared" si="0"/>
        <v>1.6988885709960173</v>
      </c>
      <c r="W17" s="24">
        <f>AE8</f>
        <v>37.644088604790412</v>
      </c>
      <c r="X17" s="24">
        <f t="shared" si="1"/>
        <v>35.761884174550886</v>
      </c>
      <c r="Y17" s="24">
        <f t="shared" si="2"/>
        <v>1.8822044302395255</v>
      </c>
      <c r="Z17" s="24">
        <f t="shared" si="3"/>
        <v>0.18822044302395258</v>
      </c>
      <c r="AA17" s="24">
        <v>1.6988885709960173</v>
      </c>
      <c r="AB17" s="3">
        <f t="shared" si="4"/>
        <v>1.6939839872155731</v>
      </c>
      <c r="AC17" s="24">
        <f t="shared" si="5"/>
        <v>4.9045837804442272E-3</v>
      </c>
      <c r="AD17" s="24">
        <f t="shared" si="6"/>
        <v>2.4054942059396587E-5</v>
      </c>
    </row>
    <row r="18" spans="20:30" ht="16.2" x14ac:dyDescent="0.3">
      <c r="T18" s="7" t="s">
        <v>16</v>
      </c>
      <c r="U18" s="24">
        <v>10</v>
      </c>
      <c r="V18" s="24">
        <f t="shared" si="0"/>
        <v>73.433275014345611</v>
      </c>
      <c r="W18" s="24">
        <f>V18</f>
        <v>73.433275014345611</v>
      </c>
      <c r="X18" s="24">
        <f t="shared" si="1"/>
        <v>2.9373310005738245</v>
      </c>
      <c r="Y18" s="24">
        <f t="shared" si="2"/>
        <v>70.495944013771791</v>
      </c>
      <c r="Z18" s="24">
        <f t="shared" si="3"/>
        <v>7.0495944013771794</v>
      </c>
      <c r="AA18" s="24">
        <v>63.433275014345611</v>
      </c>
      <c r="AB18" s="3">
        <f t="shared" si="4"/>
        <v>63.446349612394613</v>
      </c>
      <c r="AC18" s="24">
        <f t="shared" si="5"/>
        <v>-1.3074598049001906E-2</v>
      </c>
      <c r="AD18" s="24">
        <f t="shared" si="6"/>
        <v>1.7094511414296446E-4</v>
      </c>
    </row>
    <row r="19" spans="20:30" x14ac:dyDescent="0.3">
      <c r="T19" s="24" t="s">
        <v>28</v>
      </c>
      <c r="U19" s="24">
        <f>SUM(U14:U18)</f>
        <v>100</v>
      </c>
      <c r="V19" s="24">
        <f>SUM(V14:V18)</f>
        <v>275.00113731316685</v>
      </c>
      <c r="W19" s="24">
        <f>SUM(W14:W18)</f>
        <v>272.00883188170803</v>
      </c>
      <c r="X19" s="24">
        <f>SUM(X14:X18)</f>
        <v>77.488699011559447</v>
      </c>
      <c r="Y19" s="24">
        <f>SUM(Y14:Y18)</f>
        <v>194.52013287014861</v>
      </c>
      <c r="Z19" s="24">
        <f t="shared" si="3"/>
        <v>19.452013287014864</v>
      </c>
      <c r="AA19" s="24">
        <f>SUM(AA14:AA18)</f>
        <v>175.00113731316685</v>
      </c>
      <c r="AB19" s="3">
        <f>SUM(AB14:AB18)</f>
        <v>175.06811958313375</v>
      </c>
      <c r="AC19" s="24">
        <f>SUM(AC14:AC18)</f>
        <v>-6.6982269966882946E-2</v>
      </c>
      <c r="AD19" s="24">
        <f>SUM(AD14:AD18)</f>
        <v>4.0291895839121876E-3</v>
      </c>
    </row>
    <row r="33" spans="3:4" x14ac:dyDescent="0.3">
      <c r="C33" t="s">
        <v>23</v>
      </c>
      <c r="D33">
        <v>40</v>
      </c>
    </row>
    <row r="34" spans="3:4" x14ac:dyDescent="0.3">
      <c r="C34" t="s">
        <v>24</v>
      </c>
      <c r="D34">
        <v>50</v>
      </c>
    </row>
    <row r="35" spans="3:4" x14ac:dyDescent="0.3">
      <c r="C35" t="s">
        <v>25</v>
      </c>
      <c r="D35">
        <v>0</v>
      </c>
    </row>
    <row r="36" spans="3:4" x14ac:dyDescent="0.3">
      <c r="C36" t="s">
        <v>26</v>
      </c>
      <c r="D36">
        <v>0</v>
      </c>
    </row>
    <row r="37" spans="3:4" x14ac:dyDescent="0.3">
      <c r="C37" t="s">
        <v>27</v>
      </c>
      <c r="D37">
        <v>10</v>
      </c>
    </row>
    <row r="38" spans="3:4" x14ac:dyDescent="0.3">
      <c r="C38" t="s">
        <v>28</v>
      </c>
      <c r="D38">
        <f>SUM(D33:D37)</f>
        <v>100</v>
      </c>
    </row>
  </sheetData>
  <mergeCells count="1">
    <mergeCell ref="Z4:AB4"/>
  </mergeCells>
  <pageMargins left="0.7" right="0.7" top="0.75" bottom="0.75" header="0.3" footer="0.3"/>
  <ignoredErrors>
    <ignoredError sqref="Z1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Shriniwas S Magar</cp:lastModifiedBy>
  <dcterms:created xsi:type="dcterms:W3CDTF">2024-11-06T09:44:51Z</dcterms:created>
  <dcterms:modified xsi:type="dcterms:W3CDTF">2024-12-04T06:58:37Z</dcterms:modified>
</cp:coreProperties>
</file>