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as.shr\Desktop\"/>
    </mc:Choice>
  </mc:AlternateContent>
  <xr:revisionPtr revIDLastSave="0" documentId="13_ncr:1_{CABF4630-6961-4C6A-A69E-1956F1373B67}" xr6:coauthVersionLast="47" xr6:coauthVersionMax="47" xr10:uidLastSave="{00000000-0000-0000-0000-000000000000}"/>
  <bookViews>
    <workbookView xWindow="-108" yWindow="-108" windowWidth="23256" windowHeight="12456" xr2:uid="{CDD917A6-D646-421E-B97F-62DCFF0053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 a="1"/>
  <c r="I8" i="1" s="1"/>
  <c r="I9" i="1" s="1"/>
  <c r="I16" i="1" s="1" a="1"/>
  <c r="I16" i="1" s="1"/>
  <c r="T20" i="1"/>
  <c r="S20" i="1"/>
  <c r="R20" i="1"/>
  <c r="Q20" i="1"/>
  <c r="P20" i="1"/>
  <c r="O20" i="1"/>
  <c r="N20" i="1"/>
  <c r="T19" i="1"/>
  <c r="S19" i="1"/>
  <c r="R19" i="1"/>
  <c r="Q19" i="1"/>
  <c r="P19" i="1"/>
  <c r="O19" i="1"/>
  <c r="N19" i="1"/>
  <c r="C17" i="1"/>
  <c r="C5" i="1"/>
  <c r="C18" i="1" s="1"/>
  <c r="I6" i="1"/>
  <c r="I7" i="1"/>
  <c r="I10" i="1"/>
  <c r="I11" i="1"/>
  <c r="I12" i="1" s="1"/>
  <c r="I13" i="1"/>
  <c r="I14" i="1"/>
  <c r="U19" i="1"/>
  <c r="C6" i="1" l="1"/>
  <c r="I15" i="1"/>
  <c r="C7" i="1" l="1"/>
  <c r="C19" i="1"/>
  <c r="C8" i="1" l="1"/>
  <c r="C20" i="1"/>
  <c r="C9" i="1" l="1"/>
  <c r="C21" i="1"/>
  <c r="C10" i="1" l="1"/>
  <c r="C22" i="1"/>
  <c r="C11" i="1" l="1"/>
  <c r="C23" i="1"/>
  <c r="C12" i="1" l="1"/>
  <c r="C24" i="1"/>
  <c r="C13" i="1" l="1"/>
  <c r="D5" i="1" s="1" a="1"/>
  <c r="C25" i="1"/>
  <c r="D17" i="1" s="1" a="1"/>
  <c r="D17" i="1" s="1"/>
  <c r="D9" i="1" l="1"/>
  <c r="D10" i="1"/>
  <c r="D5" i="1"/>
  <c r="D11" i="1"/>
  <c r="D6" i="1"/>
  <c r="D7" i="1"/>
  <c r="D13" i="1"/>
  <c r="D8" i="1"/>
  <c r="D12" i="1"/>
  <c r="D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<sst xmlns="http://schemas.openxmlformats.org/spreadsheetml/2006/main" count="35" uniqueCount="22">
  <si>
    <t>Границы гистограммы</t>
  </si>
  <si>
    <t>X0</t>
  </si>
  <si>
    <t>Δ</t>
  </si>
  <si>
    <t>r</t>
  </si>
  <si>
    <t/>
  </si>
  <si>
    <t>Объем выборки</t>
  </si>
  <si>
    <t>Среднее</t>
  </si>
  <si>
    <t>Медиана</t>
  </si>
  <si>
    <t>Дисперсия</t>
  </si>
  <si>
    <t>Станд.отклонение</t>
  </si>
  <si>
    <t>Минимум</t>
  </si>
  <si>
    <t>Максимум</t>
  </si>
  <si>
    <t>Размах</t>
  </si>
  <si>
    <t>Интеркварт.широта</t>
  </si>
  <si>
    <t>Асимметрия</t>
  </si>
  <si>
    <t xml:space="preserve">𝑛 </t>
  </si>
  <si>
    <t>𝑚 </t>
  </si>
  <si>
    <t>Квартиль  ¼</t>
  </si>
  <si>
    <t>Квартиль ¾</t>
  </si>
  <si>
    <t>Правая
граница</t>
  </si>
  <si>
    <t>% гр. 1</t>
  </si>
  <si>
    <t>% гр.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</si>
</sst>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2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Гистограммы распределений (в %) в двух группах</a:t>
            </a:r>
            <a:endParaRPr lang="ru-RU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Лист1!$L$19</c:f>
              <c:strCache>
                <c:ptCount val="1"/>
                <c:pt idx="0">
                  <c:v>% гр.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Лист1!$M$18:$V$18</c:f>
              <c:numCache>
                <c:formatCode>General</c:formatCode>
                <c:ptCount val="10"/>
                <c:pt idx="0">
                  <c:v>113.55</c:v>
                </c:pt>
                <c:pt idx="1">
                  <c:v>115.55</c:v>
                </c:pt>
                <c:pt idx="2">
                  <c:v>117.55</c:v>
                </c:pt>
                <c:pt idx="3">
                  <c:v>119.55</c:v>
                </c:pt>
                <c:pt idx="4">
                  <c:v>121.55</c:v>
                </c:pt>
                <c:pt idx="5">
                  <c:v>123.55</c:v>
                </c:pt>
                <c:pt idx="6">
                  <c:v>125.55</c:v>
                </c:pt>
                <c:pt idx="7">
                  <c:v>127.55</c:v>
                </c:pt>
                <c:pt idx="8">
                  <c:v>129.55000000000001</c:v>
                </c:pt>
              </c:numCache>
            </c:numRef>
          </c:cat>
          <c:val>
            <c:numRef>
              <c:f>Лист1!$M$19:$V$19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2.2222222222222223</c:v>
                </c:pt>
                <c:pt idx="2">
                  <c:v>5.5555555555555554</c:v>
                </c:pt>
                <c:pt idx="3">
                  <c:v>23.333333333333332</c:v>
                </c:pt>
                <c:pt idx="4">
                  <c:v>30</c:v>
                </c:pt>
                <c:pt idx="5">
                  <c:v>27.777777777777779</c:v>
                </c:pt>
                <c:pt idx="6">
                  <c:v>31.111111111111111</c:v>
                </c:pt>
                <c:pt idx="7">
                  <c:v>1.1111111111111112</c:v>
                </c:pt>
                <c:pt idx="8">
                  <c:v>1.1111111111111112</c:v>
                </c:pt>
                <c:pt idx="9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4-4B6A-82CD-47E3557C838B}"/>
            </c:ext>
          </c:extLst>
        </c:ser>
        <c:ser>
          <c:idx val="1"/>
          <c:order val="1"/>
          <c:tx>
            <c:strRef>
              <c:f>Лист1!$L$20</c:f>
              <c:strCache>
                <c:ptCount val="1"/>
                <c:pt idx="0">
                  <c:v>% гр.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Лист1!$M$18:$V$18</c:f>
              <c:numCache>
                <c:formatCode>General</c:formatCode>
                <c:ptCount val="10"/>
                <c:pt idx="0">
                  <c:v>113.55</c:v>
                </c:pt>
                <c:pt idx="1">
                  <c:v>115.55</c:v>
                </c:pt>
                <c:pt idx="2">
                  <c:v>117.55</c:v>
                </c:pt>
                <c:pt idx="3">
                  <c:v>119.55</c:v>
                </c:pt>
                <c:pt idx="4">
                  <c:v>121.55</c:v>
                </c:pt>
                <c:pt idx="5">
                  <c:v>123.55</c:v>
                </c:pt>
                <c:pt idx="6">
                  <c:v>125.55</c:v>
                </c:pt>
                <c:pt idx="7">
                  <c:v>127.55</c:v>
                </c:pt>
                <c:pt idx="8">
                  <c:v>129.55000000000001</c:v>
                </c:pt>
              </c:numCache>
            </c:numRef>
          </c:cat>
          <c:val>
            <c:numRef>
              <c:f>Лист1!$M$20:$V$20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1.9230769230769231</c:v>
                </c:pt>
                <c:pt idx="2">
                  <c:v>2.8846153846153846</c:v>
                </c:pt>
                <c:pt idx="3">
                  <c:v>17.307692307692307</c:v>
                </c:pt>
                <c:pt idx="4">
                  <c:v>30.76923076923077</c:v>
                </c:pt>
                <c:pt idx="5">
                  <c:v>28.846153846153847</c:v>
                </c:pt>
                <c:pt idx="6">
                  <c:v>12.5</c:v>
                </c:pt>
                <c:pt idx="7">
                  <c:v>5.7692307692307692</c:v>
                </c:pt>
                <c:pt idx="8" formatCode="0">
                  <c:v>0</c:v>
                </c:pt>
                <c:pt idx="9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44-4B6A-82CD-47E3557C8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43281664"/>
        <c:axId val="543278336"/>
      </c:barChart>
      <c:catAx>
        <c:axId val="54328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3278336"/>
        <c:crosses val="autoZero"/>
        <c:auto val="1"/>
        <c:lblAlgn val="ctr"/>
        <c:lblOffset val="100"/>
        <c:noMultiLvlLbl val="0"/>
      </c:catAx>
      <c:valAx>
        <c:axId val="54327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328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419100</xdr:colOff>
      <xdr:row>5</xdr:row>
      <xdr:rowOff>7620</xdr:rowOff>
    </xdr:from>
    <xdr:ext cx="1112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3E17916-6E78-1C81-A8DA-5F3B104F8D28}"/>
                </a:ext>
              </a:extLst>
            </xdr:cNvPr>
            <xdr:cNvSpPr txBox="1"/>
          </xdr:nvSpPr>
          <xdr:spPr>
            <a:xfrm>
              <a:off x="5273040" y="922020"/>
              <a:ext cx="1112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3E17916-6E78-1C81-A8DA-5F3B104F8D28}"/>
                </a:ext>
              </a:extLst>
            </xdr:cNvPr>
            <xdr:cNvSpPr txBox="1"/>
          </xdr:nvSpPr>
          <xdr:spPr>
            <a:xfrm>
              <a:off x="5273040" y="922020"/>
              <a:ext cx="1112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441960</xdr:colOff>
      <xdr:row>7</xdr:row>
      <xdr:rowOff>15240</xdr:rowOff>
    </xdr:from>
    <xdr:ext cx="16908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787F38A-5970-5DEC-CFFD-85AD44ACD269}"/>
                </a:ext>
              </a:extLst>
            </xdr:cNvPr>
            <xdr:cNvSpPr txBox="1"/>
          </xdr:nvSpPr>
          <xdr:spPr>
            <a:xfrm>
              <a:off x="5295900" y="1295400"/>
              <a:ext cx="16908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787F38A-5970-5DEC-CFFD-85AD44ACD269}"/>
                </a:ext>
              </a:extLst>
            </xdr:cNvPr>
            <xdr:cNvSpPr txBox="1"/>
          </xdr:nvSpPr>
          <xdr:spPr>
            <a:xfrm>
              <a:off x="5295900" y="1295400"/>
              <a:ext cx="16908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𝑠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449580</xdr:colOff>
      <xdr:row>8</xdr:row>
      <xdr:rowOff>7620</xdr:rowOff>
    </xdr:from>
    <xdr:ext cx="998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F3C085C-B51A-8122-6253-FAA2415B8EDC}"/>
                </a:ext>
              </a:extLst>
            </xdr:cNvPr>
            <xdr:cNvSpPr txBox="1"/>
          </xdr:nvSpPr>
          <xdr:spPr>
            <a:xfrm>
              <a:off x="5303520" y="1470660"/>
              <a:ext cx="998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F3C085C-B51A-8122-6253-FAA2415B8EDC}"/>
                </a:ext>
              </a:extLst>
            </xdr:cNvPr>
            <xdr:cNvSpPr txBox="1"/>
          </xdr:nvSpPr>
          <xdr:spPr>
            <a:xfrm>
              <a:off x="5303520" y="1470660"/>
              <a:ext cx="998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𝑠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373380</xdr:colOff>
      <xdr:row>8</xdr:row>
      <xdr:rowOff>167640</xdr:rowOff>
    </xdr:from>
    <xdr:ext cx="257891" cy="181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3C6099F-95BE-905D-618F-8FF3ACB90BC9}"/>
                </a:ext>
              </a:extLst>
            </xdr:cNvPr>
            <xdr:cNvSpPr txBox="1"/>
          </xdr:nvSpPr>
          <xdr:spPr>
            <a:xfrm>
              <a:off x="5227320" y="1630680"/>
              <a:ext cx="257891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d>
                          <m:d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</m:d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3C6099F-95BE-905D-618F-8FF3ACB90BC9}"/>
                </a:ext>
              </a:extLst>
            </xdr:cNvPr>
            <xdr:cNvSpPr txBox="1"/>
          </xdr:nvSpPr>
          <xdr:spPr>
            <a:xfrm>
              <a:off x="5227320" y="1630680"/>
              <a:ext cx="257891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</a:t>
              </a:r>
              <a:r>
                <a:rPr lang="ru-RU" sz="1100" i="0">
                  <a:latin typeface="Cambria Math" panose="02040503050406030204" pitchFamily="18" charset="0"/>
                </a:rPr>
                <a:t>1) 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373380</xdr:colOff>
      <xdr:row>9</xdr:row>
      <xdr:rowOff>167640</xdr:rowOff>
    </xdr:from>
    <xdr:ext cx="266933" cy="181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A0700CF-BD4E-1492-B86D-A56A403D1776}"/>
                </a:ext>
              </a:extLst>
            </xdr:cNvPr>
            <xdr:cNvSpPr txBox="1"/>
          </xdr:nvSpPr>
          <xdr:spPr>
            <a:xfrm>
              <a:off x="5227320" y="1813560"/>
              <a:ext cx="266933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d>
                          <m:d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A0700CF-BD4E-1492-B86D-A56A403D1776}"/>
                </a:ext>
              </a:extLst>
            </xdr:cNvPr>
            <xdr:cNvSpPr txBox="1"/>
          </xdr:nvSpPr>
          <xdr:spPr>
            <a:xfrm>
              <a:off x="5227320" y="1813560"/>
              <a:ext cx="266933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</a:t>
              </a:r>
              <a:r>
                <a:rPr lang="ru-RU" sz="1100" i="0">
                  <a:latin typeface="Cambria Math" panose="02040503050406030204" pitchFamily="18" charset="0"/>
                </a:rPr>
                <a:t>𝑛) 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190500</xdr:colOff>
      <xdr:row>10</xdr:row>
      <xdr:rowOff>167640</xdr:rowOff>
    </xdr:from>
    <xdr:ext cx="661078" cy="181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56197D3-AAA9-444B-9DE5-43DF6D9B2535}"/>
                </a:ext>
              </a:extLst>
            </xdr:cNvPr>
            <xdr:cNvSpPr txBox="1"/>
          </xdr:nvSpPr>
          <xdr:spPr>
            <a:xfrm>
              <a:off x="5044440" y="1996440"/>
              <a:ext cx="661078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d>
                          <m:d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d>
                          <m:d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</m:d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56197D3-AAA9-444B-9DE5-43DF6D9B2535}"/>
                </a:ext>
              </a:extLst>
            </xdr:cNvPr>
            <xdr:cNvSpPr txBox="1"/>
          </xdr:nvSpPr>
          <xdr:spPr>
            <a:xfrm>
              <a:off x="5044440" y="1996440"/>
              <a:ext cx="661078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</a:t>
              </a:r>
              <a:r>
                <a:rPr lang="ru-RU" sz="1100" i="0">
                  <a:latin typeface="Cambria Math" panose="02040503050406030204" pitchFamily="18" charset="0"/>
                </a:rPr>
                <a:t>𝑛) 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ru-RU" sz="1100" i="0">
                  <a:latin typeface="Cambria Math" panose="02040503050406030204" pitchFamily="18" charset="0"/>
                </a:rPr>
                <a:t>−𝑥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</a:t>
              </a:r>
              <a:r>
                <a:rPr lang="ru-RU" sz="1100" i="0">
                  <a:latin typeface="Cambria Math" panose="02040503050406030204" pitchFamily="18" charset="0"/>
                </a:rPr>
                <a:t>1) 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266700</xdr:colOff>
      <xdr:row>12</xdr:row>
      <xdr:rowOff>175260</xdr:rowOff>
    </xdr:from>
    <xdr:ext cx="443070" cy="181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3D13BA0-5DAB-69B8-4490-B73114E4AF99}"/>
                </a:ext>
              </a:extLst>
            </xdr:cNvPr>
            <xdr:cNvSpPr txBox="1"/>
          </xdr:nvSpPr>
          <xdr:spPr>
            <a:xfrm>
              <a:off x="5120640" y="2369820"/>
              <a:ext cx="443070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d>
                          <m:d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3</m:t>
                            </m:r>
                            <m:f>
                              <m:fPr>
                                <m:type m:val="lin"/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ru-RU" sz="1100" i="0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den>
                            </m:f>
                          </m:e>
                        </m:d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3D13BA0-5DAB-69B8-4490-B73114E4AF99}"/>
                </a:ext>
              </a:extLst>
            </xdr:cNvPr>
            <xdr:cNvSpPr txBox="1"/>
          </xdr:nvSpPr>
          <xdr:spPr>
            <a:xfrm>
              <a:off x="5120640" y="2369820"/>
              <a:ext cx="443070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</a:t>
              </a:r>
              <a:r>
                <a:rPr lang="ru-RU" sz="1100" i="0">
                  <a:latin typeface="Cambria Math" panose="02040503050406030204" pitchFamily="18" charset="0"/>
                </a:rPr>
                <a:t>3 𝑛∕4) 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312420</xdr:colOff>
      <xdr:row>11</xdr:row>
      <xdr:rowOff>175260</xdr:rowOff>
    </xdr:from>
    <xdr:ext cx="383503" cy="181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DC306C6-4031-F065-F2A9-86C127D2A4B6}"/>
                </a:ext>
              </a:extLst>
            </xdr:cNvPr>
            <xdr:cNvSpPr txBox="1"/>
          </xdr:nvSpPr>
          <xdr:spPr>
            <a:xfrm>
              <a:off x="5166360" y="2186940"/>
              <a:ext cx="383503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d>
                          <m:d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lin"/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ru-RU" sz="1100" i="0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den>
                            </m:f>
                          </m:e>
                        </m:d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DC306C6-4031-F065-F2A9-86C127D2A4B6}"/>
                </a:ext>
              </a:extLst>
            </xdr:cNvPr>
            <xdr:cNvSpPr txBox="1"/>
          </xdr:nvSpPr>
          <xdr:spPr>
            <a:xfrm>
              <a:off x="5166360" y="2186940"/>
              <a:ext cx="383503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</a:t>
              </a:r>
              <a:r>
                <a:rPr lang="ru-RU" sz="1100" i="0">
                  <a:latin typeface="Cambria Math" panose="02040503050406030204" pitchFamily="18" charset="0"/>
                </a:rPr>
                <a:t>𝑛∕4) 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22860</xdr:colOff>
      <xdr:row>13</xdr:row>
      <xdr:rowOff>167640</xdr:rowOff>
    </xdr:from>
    <xdr:ext cx="962828" cy="181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9C28423-AB2F-1B68-FB53-65EBB09A9DB1}"/>
                </a:ext>
              </a:extLst>
            </xdr:cNvPr>
            <xdr:cNvSpPr txBox="1"/>
          </xdr:nvSpPr>
          <xdr:spPr>
            <a:xfrm>
              <a:off x="4876800" y="2545080"/>
              <a:ext cx="962828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d>
                          <m:d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3</m:t>
                            </m:r>
                            <m:f>
                              <m:fPr>
                                <m:type m:val="lin"/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ru-RU" sz="1100" i="0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den>
                            </m:f>
                          </m:e>
                        </m:d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d>
                          <m:d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lin"/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ru-RU" sz="1100" i="0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den>
                            </m:f>
                          </m:e>
                        </m:d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9C28423-AB2F-1B68-FB53-65EBB09A9DB1}"/>
                </a:ext>
              </a:extLst>
            </xdr:cNvPr>
            <xdr:cNvSpPr txBox="1"/>
          </xdr:nvSpPr>
          <xdr:spPr>
            <a:xfrm>
              <a:off x="4876800" y="2545080"/>
              <a:ext cx="962828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</a:t>
              </a:r>
              <a:r>
                <a:rPr lang="ru-RU" sz="1100" i="0">
                  <a:latin typeface="Cambria Math" panose="02040503050406030204" pitchFamily="18" charset="0"/>
                </a:rPr>
                <a:t>3 𝑛∕4) 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ru-RU" sz="1100" i="0">
                  <a:latin typeface="Cambria Math" panose="02040503050406030204" pitchFamily="18" charset="0"/>
                </a:rPr>
                <a:t>−𝑥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</a:t>
              </a:r>
              <a:r>
                <a:rPr lang="ru-RU" sz="1100" i="0">
                  <a:latin typeface="Cambria Math" panose="02040503050406030204" pitchFamily="18" charset="0"/>
                </a:rPr>
                <a:t>𝑛∕4) 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434340</xdr:colOff>
      <xdr:row>14</xdr:row>
      <xdr:rowOff>167640</xdr:rowOff>
    </xdr:from>
    <xdr:ext cx="16344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EF6F138D-5C37-AECD-C819-51328510AD88}"/>
                </a:ext>
              </a:extLst>
            </xdr:cNvPr>
            <xdr:cNvSpPr txBox="1"/>
          </xdr:nvSpPr>
          <xdr:spPr>
            <a:xfrm>
              <a:off x="5288280" y="2727960"/>
              <a:ext cx="1634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𝛾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EF6F138D-5C37-AECD-C819-51328510AD88}"/>
                </a:ext>
              </a:extLst>
            </xdr:cNvPr>
            <xdr:cNvSpPr txBox="1"/>
          </xdr:nvSpPr>
          <xdr:spPr>
            <a:xfrm>
              <a:off x="5288280" y="2727960"/>
              <a:ext cx="1634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𝛾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259080</xdr:colOff>
      <xdr:row>3</xdr:row>
      <xdr:rowOff>7620</xdr:rowOff>
    </xdr:from>
    <xdr:ext cx="8983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5EABC5B-396B-4697-5BFE-FFC1F1863BE9}"/>
                </a:ext>
              </a:extLst>
            </xdr:cNvPr>
            <xdr:cNvSpPr txBox="1"/>
          </xdr:nvSpPr>
          <xdr:spPr>
            <a:xfrm>
              <a:off x="6103620" y="556260"/>
              <a:ext cx="89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𝐼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5EABC5B-396B-4697-5BFE-FFC1F1863BE9}"/>
                </a:ext>
              </a:extLst>
            </xdr:cNvPr>
            <xdr:cNvSpPr txBox="1"/>
          </xdr:nvSpPr>
          <xdr:spPr>
            <a:xfrm>
              <a:off x="6103620" y="556260"/>
              <a:ext cx="89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𝐼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251460</xdr:colOff>
      <xdr:row>3</xdr:row>
      <xdr:rowOff>7620</xdr:rowOff>
    </xdr:from>
    <xdr:ext cx="1433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90EC84F0-92C0-E208-4600-DFD1FF36C55F}"/>
                </a:ext>
              </a:extLst>
            </xdr:cNvPr>
            <xdr:cNvSpPr txBox="1"/>
          </xdr:nvSpPr>
          <xdr:spPr>
            <a:xfrm>
              <a:off x="6705600" y="556260"/>
              <a:ext cx="1433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ru-RU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𝐼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90EC84F0-92C0-E208-4600-DFD1FF36C55F}"/>
                </a:ext>
              </a:extLst>
            </xdr:cNvPr>
            <xdr:cNvSpPr txBox="1"/>
          </xdr:nvSpPr>
          <xdr:spPr>
            <a:xfrm>
              <a:off x="6705600" y="556260"/>
              <a:ext cx="1433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𝐼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11</xdr:col>
      <xdr:colOff>129540</xdr:colOff>
      <xdr:row>2</xdr:row>
      <xdr:rowOff>144780</xdr:rowOff>
    </xdr:from>
    <xdr:to>
      <xdr:col>17</xdr:col>
      <xdr:colOff>175260</xdr:colOff>
      <xdr:row>15</xdr:row>
      <xdr:rowOff>38100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7A3AC8C-A222-BE3A-D94F-86E0E8C3F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0980" y="510540"/>
          <a:ext cx="3703320" cy="2270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381000</xdr:colOff>
      <xdr:row>18</xdr:row>
      <xdr:rowOff>22860</xdr:rowOff>
    </xdr:from>
    <xdr:to>
      <xdr:col>10</xdr:col>
      <xdr:colOff>289560</xdr:colOff>
      <xdr:row>33</xdr:row>
      <xdr:rowOff>22860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B6949F64-FB5D-B865-19D6-12DCF9829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A606-F01A-4BE3-B21B-9B13A6EB0149}">
  <dimension ref="A1:W104"/>
  <sheetViews>
    <sheetView tabSelected="1" topLeftCell="B4" workbookViewId="0">
      <selection activeCell="I9" sqref="I9"/>
    </sheetView>
  </sheetViews>
  <sheetFormatPr defaultRowHeight="14.4" x14ac:dyDescent="0.3"/>
  <cols>
    <col min="6" max="6" width="7.77734375" customWidth="1"/>
    <col min="7" max="7" width="18.5546875" customWidth="1"/>
    <col min="8" max="8" width="14.44140625" customWidth="1"/>
    <col min="9" max="9" width="9.44140625" bestFit="1" customWidth="1"/>
  </cols>
  <sheetData>
    <row r="1" spans="1:10" x14ac:dyDescent="0.3">
      <c r="A1">
        <v>115</v>
      </c>
      <c r="B1">
        <v>115.5</v>
      </c>
      <c r="C1" t="s">
        <v>0</v>
      </c>
    </row>
    <row r="2" spans="1:10" x14ac:dyDescent="0.3">
      <c r="A2">
        <v>115.3</v>
      </c>
      <c r="B2">
        <v>115.5</v>
      </c>
      <c r="C2" s="1" t="s">
        <v>1</v>
      </c>
      <c r="D2" s="1" t="s">
        <v>2</v>
      </c>
      <c r="E2" s="1" t="s">
        <v>3</v>
      </c>
    </row>
    <row r="3" spans="1:10" x14ac:dyDescent="0.3">
      <c r="A3">
        <v>116</v>
      </c>
      <c r="B3">
        <v>115.8</v>
      </c>
      <c r="C3">
        <v>111.55</v>
      </c>
      <c r="D3">
        <v>2</v>
      </c>
      <c r="E3">
        <v>10</v>
      </c>
    </row>
    <row r="4" spans="1:10" x14ac:dyDescent="0.3">
      <c r="A4">
        <v>116.2</v>
      </c>
      <c r="B4">
        <v>116.5</v>
      </c>
      <c r="G4" s="7"/>
      <c r="H4" s="7"/>
      <c r="I4" s="7"/>
      <c r="J4" s="7"/>
    </row>
    <row r="5" spans="1:10" x14ac:dyDescent="0.3">
      <c r="A5">
        <v>116.7</v>
      </c>
      <c r="B5">
        <v>117</v>
      </c>
      <c r="C5">
        <f>C3+$D$3</f>
        <v>113.55</v>
      </c>
      <c r="D5">
        <f t="array" ref="D5:D14">FREQUENCY(A1:A90,C5:C13)</f>
        <v>0</v>
      </c>
      <c r="G5" s="5" t="s">
        <v>5</v>
      </c>
      <c r="H5" s="6" t="s">
        <v>15</v>
      </c>
      <c r="I5" s="6">
        <v>90</v>
      </c>
      <c r="J5" s="3">
        <v>104</v>
      </c>
    </row>
    <row r="6" spans="1:10" x14ac:dyDescent="0.3">
      <c r="A6">
        <v>117</v>
      </c>
      <c r="B6">
        <v>117.8</v>
      </c>
      <c r="C6">
        <f>C5+$D$3</f>
        <v>115.55</v>
      </c>
      <c r="D6">
        <v>2</v>
      </c>
      <c r="G6" s="2" t="s">
        <v>6</v>
      </c>
      <c r="H6" s="4"/>
      <c r="I6" s="9">
        <f>(1/I5)*SUM(A1:A90)</f>
        <v>121.01555555555558</v>
      </c>
      <c r="J6" s="3">
        <v>121.4</v>
      </c>
    </row>
    <row r="7" spans="1:10" x14ac:dyDescent="0.3">
      <c r="A7">
        <v>117.2</v>
      </c>
      <c r="B7">
        <v>117.9</v>
      </c>
      <c r="C7">
        <f t="shared" ref="C7:C13" si="0">C6+$D$3</f>
        <v>117.55</v>
      </c>
      <c r="D7">
        <v>5</v>
      </c>
      <c r="G7" s="2" t="s">
        <v>7</v>
      </c>
      <c r="H7" s="4" t="s">
        <v>16</v>
      </c>
      <c r="I7" s="3">
        <f>(1/2)*(A45+A46)</f>
        <v>121</v>
      </c>
      <c r="J7" s="3">
        <v>121.5</v>
      </c>
    </row>
    <row r="8" spans="1:10" x14ac:dyDescent="0.3">
      <c r="A8">
        <v>117.8</v>
      </c>
      <c r="B8">
        <v>118</v>
      </c>
      <c r="C8">
        <f t="shared" si="0"/>
        <v>119.55</v>
      </c>
      <c r="D8">
        <v>21</v>
      </c>
      <c r="G8" s="2" t="s">
        <v>8</v>
      </c>
      <c r="H8" s="3"/>
      <c r="I8" s="9" cm="1">
        <f t="array" ref="I8">(1/I5)*SUMPRODUCT(((A1:A90)^2)-((I6)^2))</f>
        <v>6.0086469135738101</v>
      </c>
      <c r="J8" s="3">
        <v>6.2</v>
      </c>
    </row>
    <row r="9" spans="1:10" x14ac:dyDescent="0.3">
      <c r="A9">
        <v>118</v>
      </c>
      <c r="B9">
        <v>118</v>
      </c>
      <c r="C9">
        <f t="shared" si="0"/>
        <v>121.55</v>
      </c>
      <c r="D9">
        <v>27</v>
      </c>
      <c r="G9" s="2" t="s">
        <v>9</v>
      </c>
      <c r="H9" s="3"/>
      <c r="I9" s="10">
        <f>SQRT(I8)</f>
        <v>2.4512541511589143</v>
      </c>
      <c r="J9" s="3">
        <v>2.5</v>
      </c>
    </row>
    <row r="10" spans="1:10" x14ac:dyDescent="0.3">
      <c r="A10">
        <v>118</v>
      </c>
      <c r="B10">
        <v>118</v>
      </c>
      <c r="C10">
        <f t="shared" si="0"/>
        <v>123.55</v>
      </c>
      <c r="D10">
        <v>25</v>
      </c>
      <c r="G10" s="2" t="s">
        <v>10</v>
      </c>
      <c r="H10" s="3"/>
      <c r="I10" s="3">
        <f>MIN(A1:A90)</f>
        <v>115</v>
      </c>
      <c r="J10" s="3">
        <v>115.5</v>
      </c>
    </row>
    <row r="11" spans="1:10" x14ac:dyDescent="0.3">
      <c r="A11">
        <v>118.2</v>
      </c>
      <c r="B11">
        <v>118</v>
      </c>
      <c r="C11">
        <f t="shared" si="0"/>
        <v>125.55</v>
      </c>
      <c r="D11">
        <v>8</v>
      </c>
      <c r="G11" s="2" t="s">
        <v>11</v>
      </c>
      <c r="H11" s="3"/>
      <c r="I11" s="3">
        <f>MAX(A1:A90)</f>
        <v>128</v>
      </c>
      <c r="J11" s="3">
        <v>127.5</v>
      </c>
    </row>
    <row r="12" spans="1:10" x14ac:dyDescent="0.3">
      <c r="A12">
        <v>118.5</v>
      </c>
      <c r="B12">
        <v>118</v>
      </c>
      <c r="C12">
        <f t="shared" si="0"/>
        <v>127.55</v>
      </c>
      <c r="D12">
        <v>1</v>
      </c>
      <c r="G12" s="2" t="s">
        <v>12</v>
      </c>
      <c r="H12" s="3"/>
      <c r="I12" s="3">
        <f>I11-I10</f>
        <v>13</v>
      </c>
      <c r="J12" s="3">
        <v>12</v>
      </c>
    </row>
    <row r="13" spans="1:10" x14ac:dyDescent="0.3">
      <c r="A13">
        <v>118.7</v>
      </c>
      <c r="B13">
        <v>118.2</v>
      </c>
      <c r="C13">
        <f t="shared" si="0"/>
        <v>129.55000000000001</v>
      </c>
      <c r="D13">
        <v>1</v>
      </c>
      <c r="G13" s="2" t="s">
        <v>17</v>
      </c>
      <c r="H13" s="3"/>
      <c r="I13" s="3">
        <f>A23</f>
        <v>119.5</v>
      </c>
      <c r="J13" s="3">
        <v>120</v>
      </c>
    </row>
    <row r="14" spans="1:10" x14ac:dyDescent="0.3">
      <c r="A14">
        <v>118.9</v>
      </c>
      <c r="B14">
        <v>118.5</v>
      </c>
      <c r="D14">
        <v>0</v>
      </c>
      <c r="G14" s="2" t="s">
        <v>18</v>
      </c>
      <c r="H14" s="3"/>
      <c r="I14" s="3">
        <f>A68</f>
        <v>123</v>
      </c>
      <c r="J14" s="3">
        <v>123.1</v>
      </c>
    </row>
    <row r="15" spans="1:10" x14ac:dyDescent="0.3">
      <c r="A15">
        <v>119</v>
      </c>
      <c r="B15">
        <v>118.5</v>
      </c>
      <c r="G15" s="2" t="s">
        <v>13</v>
      </c>
      <c r="H15" s="3"/>
      <c r="I15" s="3">
        <f>I14-I13</f>
        <v>3.5</v>
      </c>
      <c r="J15" s="3">
        <v>3.1</v>
      </c>
    </row>
    <row r="16" spans="1:10" x14ac:dyDescent="0.3">
      <c r="A16">
        <v>119</v>
      </c>
      <c r="B16">
        <v>119</v>
      </c>
      <c r="G16" s="2" t="s">
        <v>14</v>
      </c>
      <c r="H16" s="3"/>
      <c r="I16" s="10" cm="1">
        <f t="array" ref="I16">(1/(I5*((I9)^3)))*SUMPRODUCT((A1:A90-I6)^3)</f>
        <v>-3.1945639252512266E-2</v>
      </c>
      <c r="J16" s="3">
        <v>-4.5999999999999999E-2</v>
      </c>
    </row>
    <row r="17" spans="1:23" x14ac:dyDescent="0.3">
      <c r="A17">
        <v>119</v>
      </c>
      <c r="B17">
        <v>119</v>
      </c>
      <c r="C17">
        <f>C3+$D$3</f>
        <v>113.55</v>
      </c>
      <c r="D17" cm="1">
        <f t="array" ref="D17:D26">FREQUENCY(B1:B104,C17:C25)</f>
        <v>0</v>
      </c>
    </row>
    <row r="18" spans="1:23" ht="28.8" x14ac:dyDescent="0.3">
      <c r="A18">
        <v>119</v>
      </c>
      <c r="B18">
        <v>119</v>
      </c>
      <c r="C18">
        <f>C5+$D$3</f>
        <v>115.55</v>
      </c>
      <c r="D18">
        <v>2</v>
      </c>
      <c r="L18" s="12" t="s">
        <v>19</v>
      </c>
      <c r="M18" s="3">
        <v>113.55</v>
      </c>
      <c r="N18" s="3">
        <v>115.55</v>
      </c>
      <c r="O18" s="3">
        <v>117.55</v>
      </c>
      <c r="P18" s="3">
        <v>119.55</v>
      </c>
      <c r="Q18" s="3">
        <v>121.55</v>
      </c>
      <c r="R18" s="3">
        <v>123.55</v>
      </c>
      <c r="S18" s="3">
        <v>125.55</v>
      </c>
      <c r="T18" s="3">
        <v>127.55</v>
      </c>
      <c r="U18" s="3">
        <v>129.55000000000001</v>
      </c>
      <c r="V18" s="3"/>
    </row>
    <row r="19" spans="1:23" x14ac:dyDescent="0.3">
      <c r="A19">
        <v>119</v>
      </c>
      <c r="B19">
        <v>119</v>
      </c>
      <c r="C19">
        <f t="shared" ref="C19:C25" si="1">C6+$D$3</f>
        <v>117.55</v>
      </c>
      <c r="D19">
        <v>3</v>
      </c>
      <c r="L19" s="3" t="s">
        <v>20</v>
      </c>
      <c r="M19" s="3">
        <v>0</v>
      </c>
      <c r="N19" s="10">
        <f>(2*100)/90</f>
        <v>2.2222222222222223</v>
      </c>
      <c r="O19" s="10">
        <f>(5*100)/90</f>
        <v>5.5555555555555554</v>
      </c>
      <c r="P19" s="10">
        <f>(21*100)/90</f>
        <v>23.333333333333332</v>
      </c>
      <c r="Q19" s="10">
        <f>(27*100)/90</f>
        <v>30</v>
      </c>
      <c r="R19" s="10">
        <f>(25*100)/90</f>
        <v>27.777777777777779</v>
      </c>
      <c r="S19" s="10">
        <f>(28*100)/90</f>
        <v>31.111111111111111</v>
      </c>
      <c r="T19" s="10">
        <f>(1*100)/90</f>
        <v>1.1111111111111112</v>
      </c>
      <c r="U19" s="10">
        <f>(1*100)/90</f>
        <v>1.1111111111111112</v>
      </c>
      <c r="V19" s="13">
        <v>0</v>
      </c>
      <c r="W19" s="8"/>
    </row>
    <row r="20" spans="1:23" x14ac:dyDescent="0.3">
      <c r="A20">
        <v>119.2</v>
      </c>
      <c r="B20">
        <v>119.2</v>
      </c>
      <c r="C20">
        <f t="shared" si="1"/>
        <v>119.55</v>
      </c>
      <c r="D20">
        <v>18</v>
      </c>
      <c r="L20" s="3" t="s">
        <v>21</v>
      </c>
      <c r="M20" s="3">
        <v>0</v>
      </c>
      <c r="N20" s="10">
        <f>(2*100)/104</f>
        <v>1.9230769230769231</v>
      </c>
      <c r="O20" s="10">
        <f>(3*100)/104</f>
        <v>2.8846153846153846</v>
      </c>
      <c r="P20" s="10">
        <f>(18*100)/104</f>
        <v>17.307692307692307</v>
      </c>
      <c r="Q20" s="10">
        <f>(32*100)/104</f>
        <v>30.76923076923077</v>
      </c>
      <c r="R20" s="10">
        <f>(30*100)/104</f>
        <v>28.846153846153847</v>
      </c>
      <c r="S20" s="10">
        <f>(13*100)/104</f>
        <v>12.5</v>
      </c>
      <c r="T20" s="10">
        <f>(6*100)/104</f>
        <v>5.7692307692307692</v>
      </c>
      <c r="U20" s="13">
        <v>0</v>
      </c>
      <c r="V20" s="3">
        <v>0</v>
      </c>
      <c r="W20" s="8"/>
    </row>
    <row r="21" spans="1:23" x14ac:dyDescent="0.3">
      <c r="A21">
        <v>119.2</v>
      </c>
      <c r="B21">
        <v>119.2</v>
      </c>
      <c r="C21">
        <f t="shared" si="1"/>
        <v>121.55</v>
      </c>
      <c r="D21">
        <v>32</v>
      </c>
    </row>
    <row r="22" spans="1:23" x14ac:dyDescent="0.3">
      <c r="A22">
        <v>119.3</v>
      </c>
      <c r="B22">
        <v>119.5</v>
      </c>
      <c r="C22">
        <f t="shared" si="1"/>
        <v>123.55</v>
      </c>
      <c r="D22">
        <v>30</v>
      </c>
    </row>
    <row r="23" spans="1:23" x14ac:dyDescent="0.3">
      <c r="A23">
        <v>119.5</v>
      </c>
      <c r="B23">
        <v>119.5</v>
      </c>
      <c r="C23">
        <f t="shared" si="1"/>
        <v>125.55</v>
      </c>
      <c r="D23">
        <v>13</v>
      </c>
    </row>
    <row r="24" spans="1:23" x14ac:dyDescent="0.3">
      <c r="A24">
        <v>119.5</v>
      </c>
      <c r="B24">
        <v>119.8</v>
      </c>
      <c r="C24">
        <f t="shared" si="1"/>
        <v>127.55</v>
      </c>
      <c r="D24">
        <v>6</v>
      </c>
    </row>
    <row r="25" spans="1:23" x14ac:dyDescent="0.3">
      <c r="A25">
        <v>119.5</v>
      </c>
      <c r="B25">
        <v>119.8</v>
      </c>
      <c r="C25">
        <f t="shared" si="1"/>
        <v>129.55000000000001</v>
      </c>
      <c r="D25">
        <v>0</v>
      </c>
    </row>
    <row r="26" spans="1:23" x14ac:dyDescent="0.3">
      <c r="A26">
        <v>119.5</v>
      </c>
      <c r="B26">
        <v>120</v>
      </c>
      <c r="D26">
        <v>0</v>
      </c>
    </row>
    <row r="27" spans="1:23" x14ac:dyDescent="0.3">
      <c r="A27">
        <v>119.5</v>
      </c>
      <c r="B27">
        <v>120</v>
      </c>
    </row>
    <row r="28" spans="1:23" x14ac:dyDescent="0.3">
      <c r="A28">
        <v>119.5</v>
      </c>
      <c r="B28">
        <v>120</v>
      </c>
    </row>
    <row r="29" spans="1:23" x14ac:dyDescent="0.3">
      <c r="A29">
        <v>120</v>
      </c>
      <c r="B29">
        <v>120</v>
      </c>
    </row>
    <row r="30" spans="1:23" x14ac:dyDescent="0.3">
      <c r="A30">
        <v>120</v>
      </c>
      <c r="B30">
        <v>120</v>
      </c>
    </row>
    <row r="31" spans="1:23" x14ac:dyDescent="0.3">
      <c r="A31">
        <v>120</v>
      </c>
      <c r="B31">
        <v>120</v>
      </c>
    </row>
    <row r="32" spans="1:23" x14ac:dyDescent="0.3">
      <c r="A32">
        <v>120</v>
      </c>
      <c r="B32">
        <v>120</v>
      </c>
    </row>
    <row r="33" spans="1:2" x14ac:dyDescent="0.3">
      <c r="A33">
        <v>120</v>
      </c>
      <c r="B33">
        <v>120</v>
      </c>
    </row>
    <row r="34" spans="1:2" x14ac:dyDescent="0.3">
      <c r="A34">
        <v>120</v>
      </c>
      <c r="B34">
        <v>120</v>
      </c>
    </row>
    <row r="35" spans="1:2" x14ac:dyDescent="0.3">
      <c r="A35">
        <v>120</v>
      </c>
      <c r="B35">
        <v>120.2</v>
      </c>
    </row>
    <row r="36" spans="1:2" x14ac:dyDescent="0.3">
      <c r="A36">
        <v>120</v>
      </c>
      <c r="B36">
        <v>120.2</v>
      </c>
    </row>
    <row r="37" spans="1:2" x14ac:dyDescent="0.3">
      <c r="A37">
        <v>120.1</v>
      </c>
      <c r="B37">
        <v>120.2</v>
      </c>
    </row>
    <row r="38" spans="1:2" x14ac:dyDescent="0.3">
      <c r="A38">
        <v>120.2</v>
      </c>
      <c r="B38">
        <v>120.5</v>
      </c>
    </row>
    <row r="39" spans="1:2" x14ac:dyDescent="0.3">
      <c r="A39">
        <v>120.3</v>
      </c>
      <c r="B39">
        <v>120.5</v>
      </c>
    </row>
    <row r="40" spans="1:2" x14ac:dyDescent="0.3">
      <c r="A40">
        <v>120.5</v>
      </c>
      <c r="B40">
        <v>121</v>
      </c>
    </row>
    <row r="41" spans="1:2" x14ac:dyDescent="0.3">
      <c r="A41">
        <v>120.5</v>
      </c>
      <c r="B41">
        <v>121</v>
      </c>
    </row>
    <row r="42" spans="1:2" x14ac:dyDescent="0.3">
      <c r="A42">
        <v>120.5</v>
      </c>
      <c r="B42">
        <v>121</v>
      </c>
    </row>
    <row r="43" spans="1:2" x14ac:dyDescent="0.3">
      <c r="A43">
        <v>120.8</v>
      </c>
      <c r="B43">
        <v>121</v>
      </c>
    </row>
    <row r="44" spans="1:2" x14ac:dyDescent="0.3">
      <c r="A44">
        <v>121</v>
      </c>
      <c r="B44">
        <v>121</v>
      </c>
    </row>
    <row r="45" spans="1:2" x14ac:dyDescent="0.3">
      <c r="A45">
        <v>121</v>
      </c>
      <c r="B45">
        <v>121.1</v>
      </c>
    </row>
    <row r="46" spans="1:2" x14ac:dyDescent="0.3">
      <c r="A46">
        <v>121</v>
      </c>
      <c r="B46">
        <v>121.2</v>
      </c>
    </row>
    <row r="47" spans="1:2" x14ac:dyDescent="0.3">
      <c r="A47">
        <v>121.2</v>
      </c>
      <c r="B47">
        <v>121.2</v>
      </c>
    </row>
    <row r="48" spans="1:2" x14ac:dyDescent="0.3">
      <c r="A48">
        <v>121.3</v>
      </c>
      <c r="B48">
        <v>121.3</v>
      </c>
    </row>
    <row r="49" spans="1:2" x14ac:dyDescent="0.3">
      <c r="A49">
        <v>121.5</v>
      </c>
      <c r="B49">
        <v>121.3</v>
      </c>
    </row>
    <row r="50" spans="1:2" x14ac:dyDescent="0.3">
      <c r="A50">
        <v>121.5</v>
      </c>
      <c r="B50">
        <v>121.3</v>
      </c>
    </row>
    <row r="51" spans="1:2" x14ac:dyDescent="0.3">
      <c r="A51">
        <v>121.5</v>
      </c>
      <c r="B51">
        <v>121.4</v>
      </c>
    </row>
    <row r="52" spans="1:2" x14ac:dyDescent="0.3">
      <c r="A52">
        <v>121.5</v>
      </c>
      <c r="B52" s="11">
        <v>121.5</v>
      </c>
    </row>
    <row r="53" spans="1:2" x14ac:dyDescent="0.3">
      <c r="A53">
        <v>121.5</v>
      </c>
      <c r="B53" s="11">
        <v>121.5</v>
      </c>
    </row>
    <row r="54" spans="1:2" x14ac:dyDescent="0.3">
      <c r="A54">
        <v>121.5</v>
      </c>
      <c r="B54">
        <v>121.5</v>
      </c>
    </row>
    <row r="55" spans="1:2" x14ac:dyDescent="0.3">
      <c r="A55">
        <v>121.5</v>
      </c>
      <c r="B55">
        <v>121.5</v>
      </c>
    </row>
    <row r="56" spans="1:2" x14ac:dyDescent="0.3">
      <c r="A56">
        <v>122</v>
      </c>
      <c r="B56">
        <v>121.6</v>
      </c>
    </row>
    <row r="57" spans="1:2" x14ac:dyDescent="0.3">
      <c r="A57">
        <v>122</v>
      </c>
      <c r="B57">
        <v>121.8</v>
      </c>
    </row>
    <row r="58" spans="1:2" x14ac:dyDescent="0.3">
      <c r="A58">
        <v>122</v>
      </c>
      <c r="B58">
        <v>121.8</v>
      </c>
    </row>
    <row r="59" spans="1:2" x14ac:dyDescent="0.3">
      <c r="A59">
        <v>122</v>
      </c>
      <c r="B59">
        <v>122</v>
      </c>
    </row>
    <row r="60" spans="1:2" x14ac:dyDescent="0.3">
      <c r="A60">
        <v>122.5</v>
      </c>
      <c r="B60">
        <v>122</v>
      </c>
    </row>
    <row r="61" spans="1:2" x14ac:dyDescent="0.3">
      <c r="A61">
        <v>122.5</v>
      </c>
      <c r="B61">
        <v>122</v>
      </c>
    </row>
    <row r="62" spans="1:2" x14ac:dyDescent="0.3">
      <c r="A62">
        <v>122.5</v>
      </c>
      <c r="B62">
        <v>122</v>
      </c>
    </row>
    <row r="63" spans="1:2" x14ac:dyDescent="0.3">
      <c r="A63">
        <v>122.5</v>
      </c>
      <c r="B63">
        <v>122</v>
      </c>
    </row>
    <row r="64" spans="1:2" x14ac:dyDescent="0.3">
      <c r="A64">
        <v>122.5</v>
      </c>
      <c r="B64">
        <v>122</v>
      </c>
    </row>
    <row r="65" spans="1:2" x14ac:dyDescent="0.3">
      <c r="A65">
        <v>122.8</v>
      </c>
      <c r="B65">
        <v>122</v>
      </c>
    </row>
    <row r="66" spans="1:2" x14ac:dyDescent="0.3">
      <c r="A66">
        <v>123</v>
      </c>
      <c r="B66">
        <v>122.1</v>
      </c>
    </row>
    <row r="67" spans="1:2" x14ac:dyDescent="0.3">
      <c r="A67">
        <v>123</v>
      </c>
      <c r="B67">
        <v>122.2</v>
      </c>
    </row>
    <row r="68" spans="1:2" x14ac:dyDescent="0.3">
      <c r="A68">
        <v>123</v>
      </c>
      <c r="B68">
        <v>122.3</v>
      </c>
    </row>
    <row r="69" spans="1:2" x14ac:dyDescent="0.3">
      <c r="A69">
        <v>123</v>
      </c>
      <c r="B69">
        <v>122.3</v>
      </c>
    </row>
    <row r="70" spans="1:2" x14ac:dyDescent="0.3">
      <c r="A70">
        <v>123</v>
      </c>
      <c r="B70">
        <v>122.5</v>
      </c>
    </row>
    <row r="71" spans="1:2" x14ac:dyDescent="0.3">
      <c r="A71">
        <v>123</v>
      </c>
      <c r="B71">
        <v>122.5</v>
      </c>
    </row>
    <row r="72" spans="1:2" x14ac:dyDescent="0.3">
      <c r="A72">
        <v>123</v>
      </c>
      <c r="B72">
        <v>122.5</v>
      </c>
    </row>
    <row r="73" spans="1:2" x14ac:dyDescent="0.3">
      <c r="A73">
        <v>123.1</v>
      </c>
      <c r="B73">
        <v>122.5</v>
      </c>
    </row>
    <row r="74" spans="1:2" x14ac:dyDescent="0.3">
      <c r="A74">
        <v>123.2</v>
      </c>
      <c r="B74">
        <v>122.8</v>
      </c>
    </row>
    <row r="75" spans="1:2" x14ac:dyDescent="0.3">
      <c r="A75">
        <v>123.3</v>
      </c>
      <c r="B75">
        <v>123</v>
      </c>
    </row>
    <row r="76" spans="1:2" x14ac:dyDescent="0.3">
      <c r="A76">
        <v>123.5</v>
      </c>
      <c r="B76">
        <v>123</v>
      </c>
    </row>
    <row r="77" spans="1:2" x14ac:dyDescent="0.3">
      <c r="A77">
        <v>123.5</v>
      </c>
      <c r="B77">
        <v>123</v>
      </c>
    </row>
    <row r="78" spans="1:2" x14ac:dyDescent="0.3">
      <c r="A78">
        <v>123.5</v>
      </c>
      <c r="B78">
        <v>123</v>
      </c>
    </row>
    <row r="79" spans="1:2" x14ac:dyDescent="0.3">
      <c r="A79">
        <v>123.5</v>
      </c>
      <c r="B79">
        <v>123.2</v>
      </c>
    </row>
    <row r="80" spans="1:2" x14ac:dyDescent="0.3">
      <c r="A80">
        <v>123.5</v>
      </c>
      <c r="B80">
        <v>123.3</v>
      </c>
    </row>
    <row r="81" spans="1:2" x14ac:dyDescent="0.3">
      <c r="A81">
        <v>124</v>
      </c>
      <c r="B81">
        <v>123.5</v>
      </c>
    </row>
    <row r="82" spans="1:2" x14ac:dyDescent="0.3">
      <c r="A82">
        <v>124</v>
      </c>
      <c r="B82">
        <v>123.5</v>
      </c>
    </row>
    <row r="83" spans="1:2" x14ac:dyDescent="0.3">
      <c r="A83">
        <v>124</v>
      </c>
      <c r="B83">
        <v>123.5</v>
      </c>
    </row>
    <row r="84" spans="1:2" x14ac:dyDescent="0.3">
      <c r="A84">
        <v>124</v>
      </c>
      <c r="B84">
        <v>123.5</v>
      </c>
    </row>
    <row r="85" spans="1:2" x14ac:dyDescent="0.3">
      <c r="A85">
        <v>124</v>
      </c>
      <c r="B85">
        <v>123.5</v>
      </c>
    </row>
    <row r="86" spans="1:2" x14ac:dyDescent="0.3">
      <c r="A86">
        <v>125</v>
      </c>
      <c r="B86">
        <v>124</v>
      </c>
    </row>
    <row r="87" spans="1:2" x14ac:dyDescent="0.3">
      <c r="A87">
        <v>125.1</v>
      </c>
      <c r="B87">
        <v>124</v>
      </c>
    </row>
    <row r="88" spans="1:2" x14ac:dyDescent="0.3">
      <c r="A88">
        <v>125.3</v>
      </c>
      <c r="B88">
        <v>124</v>
      </c>
    </row>
    <row r="89" spans="1:2" x14ac:dyDescent="0.3">
      <c r="A89">
        <v>126.5</v>
      </c>
      <c r="B89">
        <v>124</v>
      </c>
    </row>
    <row r="90" spans="1:2" x14ac:dyDescent="0.3">
      <c r="A90">
        <v>128</v>
      </c>
      <c r="B90">
        <v>124</v>
      </c>
    </row>
    <row r="91" spans="1:2" x14ac:dyDescent="0.3">
      <c r="A91" t="s">
        <v>4</v>
      </c>
      <c r="B91">
        <v>124</v>
      </c>
    </row>
    <row r="92" spans="1:2" x14ac:dyDescent="0.3">
      <c r="A92" t="s">
        <v>4</v>
      </c>
      <c r="B92">
        <v>124.2</v>
      </c>
    </row>
    <row r="93" spans="1:2" x14ac:dyDescent="0.3">
      <c r="A93" t="s">
        <v>4</v>
      </c>
      <c r="B93">
        <v>124.2</v>
      </c>
    </row>
    <row r="94" spans="1:2" x14ac:dyDescent="0.3">
      <c r="A94" t="s">
        <v>4</v>
      </c>
      <c r="B94">
        <v>124.5</v>
      </c>
    </row>
    <row r="95" spans="1:2" x14ac:dyDescent="0.3">
      <c r="A95" t="s">
        <v>4</v>
      </c>
      <c r="B95">
        <v>125</v>
      </c>
    </row>
    <row r="96" spans="1:2" x14ac:dyDescent="0.3">
      <c r="A96" t="s">
        <v>4</v>
      </c>
      <c r="B96">
        <v>125</v>
      </c>
    </row>
    <row r="97" spans="1:2" x14ac:dyDescent="0.3">
      <c r="A97" t="s">
        <v>4</v>
      </c>
      <c r="B97">
        <v>125</v>
      </c>
    </row>
    <row r="98" spans="1:2" x14ac:dyDescent="0.3">
      <c r="A98" t="s">
        <v>4</v>
      </c>
      <c r="B98">
        <v>125.5</v>
      </c>
    </row>
    <row r="99" spans="1:2" x14ac:dyDescent="0.3">
      <c r="A99" t="s">
        <v>4</v>
      </c>
      <c r="B99">
        <v>125.8</v>
      </c>
    </row>
    <row r="100" spans="1:2" x14ac:dyDescent="0.3">
      <c r="A100" t="s">
        <v>4</v>
      </c>
      <c r="B100">
        <v>125.9</v>
      </c>
    </row>
    <row r="101" spans="1:2" x14ac:dyDescent="0.3">
      <c r="A101" t="s">
        <v>4</v>
      </c>
      <c r="B101">
        <v>126</v>
      </c>
    </row>
    <row r="102" spans="1:2" x14ac:dyDescent="0.3">
      <c r="A102" t="s">
        <v>4</v>
      </c>
      <c r="B102">
        <v>126.2</v>
      </c>
    </row>
    <row r="103" spans="1:2" x14ac:dyDescent="0.3">
      <c r="A103" t="s">
        <v>4</v>
      </c>
      <c r="B103">
        <v>127</v>
      </c>
    </row>
    <row r="104" spans="1:2" x14ac:dyDescent="0.3">
      <c r="A104" t="s">
        <v>4</v>
      </c>
      <c r="B104">
        <v>127.5</v>
      </c>
    </row>
  </sheetData>
  <sortState xmlns:xlrd2="http://schemas.microsoft.com/office/spreadsheetml/2017/richdata2" ref="A1:A90">
    <sortCondition ref="A1:A9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rinas.shr</cp:lastModifiedBy>
  <dcterms:created xsi:type="dcterms:W3CDTF">2021-09-15T11:41:01Z</dcterms:created>
  <dcterms:modified xsi:type="dcterms:W3CDTF">2023-03-27T23:22:36Z</dcterms:modified>
</cp:coreProperties>
</file>