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ruthi\Marketing\CAC and CLTV\"/>
    </mc:Choice>
  </mc:AlternateContent>
  <xr:revisionPtr revIDLastSave="0" documentId="13_ncr:1_{E9CB5E21-27CC-4F52-B594-B3CB679E156C}" xr6:coauthVersionLast="47" xr6:coauthVersionMax="47" xr10:uidLastSave="{00000000-0000-0000-0000-000000000000}"/>
  <bookViews>
    <workbookView xWindow="-108" yWindow="-108" windowWidth="23256" windowHeight="12576" activeTab="1" xr2:uid="{2C984C99-DE92-4725-B869-E18AA8D8E259}"/>
  </bookViews>
  <sheets>
    <sheet name="CAC" sheetId="1" r:id="rId1"/>
    <sheet name="CLT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2" l="1"/>
  <c r="B51" i="2"/>
  <c r="B37" i="2"/>
  <c r="B38" i="2"/>
  <c r="B39" i="2" s="1"/>
  <c r="C36" i="2"/>
  <c r="C37" i="2"/>
  <c r="C35" i="2"/>
  <c r="B36" i="2"/>
  <c r="C31" i="2"/>
  <c r="C30" i="2"/>
  <c r="C29" i="2"/>
  <c r="C28" i="2"/>
  <c r="C27" i="2"/>
  <c r="B38" i="1"/>
  <c r="B36" i="1"/>
  <c r="B25" i="1"/>
  <c r="C23" i="1"/>
  <c r="D17" i="1"/>
  <c r="D21" i="1" s="1"/>
  <c r="D18" i="1"/>
  <c r="D19" i="1"/>
  <c r="D20" i="1"/>
  <c r="D16" i="1"/>
  <c r="B40" i="2" l="1"/>
  <c r="C39" i="2"/>
  <c r="C38" i="2"/>
  <c r="B41" i="2" l="1"/>
  <c r="C40" i="2"/>
  <c r="B42" i="2" l="1"/>
  <c r="C41" i="2"/>
  <c r="B43" i="2" l="1"/>
  <c r="C42" i="2"/>
  <c r="B44" i="2" l="1"/>
  <c r="C43" i="2"/>
  <c r="B45" i="2" l="1"/>
  <c r="C44" i="2"/>
  <c r="B46" i="2" l="1"/>
  <c r="C45" i="2"/>
  <c r="B47" i="2" l="1"/>
  <c r="C46" i="2"/>
  <c r="B48" i="2" l="1"/>
  <c r="C48" i="2" s="1"/>
  <c r="C47" i="2"/>
</calcChain>
</file>

<file path=xl/sharedStrings.xml><?xml version="1.0" encoding="utf-8"?>
<sst xmlns="http://schemas.openxmlformats.org/spreadsheetml/2006/main" count="88" uniqueCount="81">
  <si>
    <t>Customer Acqusition Channel</t>
  </si>
  <si>
    <t>direct mail</t>
  </si>
  <si>
    <t xml:space="preserve">Objective </t>
  </si>
  <si>
    <t>Attract new customers</t>
  </si>
  <si>
    <t>Budget</t>
  </si>
  <si>
    <t>Prospect mailing list</t>
  </si>
  <si>
    <t>$35/1k records(5k records)</t>
  </si>
  <si>
    <t>Flyer graphic design</t>
  </si>
  <si>
    <t>$100 (flat rate)</t>
  </si>
  <si>
    <t>Marketing copywriting</t>
  </si>
  <si>
    <t>$150 (flat rate)</t>
  </si>
  <si>
    <t>Printing</t>
  </si>
  <si>
    <t>$0.02/piece(5k copies)</t>
  </si>
  <si>
    <t>Distribution</t>
  </si>
  <si>
    <t>$0.2/piece</t>
  </si>
  <si>
    <t>Response rate</t>
  </si>
  <si>
    <t>(Total Acquisition Cost)/(New Customer count)</t>
  </si>
  <si>
    <t>Total Acquistion Cost</t>
  </si>
  <si>
    <t>Mailing list</t>
  </si>
  <si>
    <t>Design</t>
  </si>
  <si>
    <t>Copywriting</t>
  </si>
  <si>
    <t>Unit price</t>
  </si>
  <si>
    <t>Quantity</t>
  </si>
  <si>
    <t>Subtotal</t>
  </si>
  <si>
    <t>Total Cost</t>
  </si>
  <si>
    <t>New Customer Count</t>
  </si>
  <si>
    <t xml:space="preserve">Target Customer Count * Response rate </t>
  </si>
  <si>
    <t>Customer Acqustion Cost must be calculated along with the value it brings to the business.</t>
  </si>
  <si>
    <t>How much value do customers generate? - Total Customer Value</t>
  </si>
  <si>
    <t>Total Customer Value</t>
  </si>
  <si>
    <t># of new customers x average customer spend x gross margin</t>
  </si>
  <si>
    <t>New customer count</t>
  </si>
  <si>
    <t>Average customer spend</t>
  </si>
  <si>
    <t>Gross margin</t>
  </si>
  <si>
    <t>Customer Acquisition Cost(CAC)</t>
  </si>
  <si>
    <t>Net profit</t>
  </si>
  <si>
    <t>Is it worth it ?</t>
  </si>
  <si>
    <t>We don’t know yet..</t>
  </si>
  <si>
    <t xml:space="preserve">Customer Acqusition Cost(CAC) </t>
  </si>
  <si>
    <t>PCV is the sum of total previous contributions by a customer adjusted for the time value of the money.</t>
  </si>
  <si>
    <t>CLV is extrapolated using  PCV</t>
  </si>
  <si>
    <t>Components of CLV</t>
  </si>
  <si>
    <t>Past Customer Value(PCV)</t>
  </si>
  <si>
    <t>Customer Lifetime Value (CLV/LTV)</t>
  </si>
  <si>
    <r>
      <rPr>
        <b/>
        <sz val="11"/>
        <color theme="1"/>
        <rFont val="Calibri"/>
        <family val="2"/>
        <scheme val="minor"/>
      </rPr>
      <t>Period</t>
    </r>
    <r>
      <rPr>
        <sz val="11"/>
        <color theme="1"/>
        <rFont val="Calibri"/>
        <family val="2"/>
        <scheme val="minor"/>
      </rPr>
      <t xml:space="preserve"> - The unit time into which a customer relationship is divided for analysis. Ex. Monthly, quarterly,annually</t>
    </r>
  </si>
  <si>
    <r>
      <rPr>
        <b/>
        <sz val="11"/>
        <color theme="1"/>
        <rFont val="Calibri"/>
        <family val="2"/>
        <scheme val="minor"/>
      </rPr>
      <t>Retention rate</t>
    </r>
    <r>
      <rPr>
        <sz val="11"/>
        <color theme="1"/>
        <rFont val="Calibri"/>
        <family val="2"/>
        <scheme val="minor"/>
      </rPr>
      <t xml:space="preserve"> - The percentage of customers who have not terminated their relationship with the firm in  a given period</t>
    </r>
  </si>
  <si>
    <r>
      <t xml:space="preserve">Average Spend per customer - </t>
    </r>
    <r>
      <rPr>
        <sz val="11"/>
        <color theme="1"/>
        <rFont val="Calibri"/>
        <family val="2"/>
        <scheme val="minor"/>
      </rPr>
      <t>The amount a customer spends at every period</t>
    </r>
  </si>
  <si>
    <r>
      <rPr>
        <b/>
        <sz val="11"/>
        <color theme="1"/>
        <rFont val="Calibri"/>
        <family val="2"/>
        <scheme val="minor"/>
      </rPr>
      <t xml:space="preserve">Gross margin - </t>
    </r>
    <r>
      <rPr>
        <sz val="11"/>
        <color theme="1"/>
        <rFont val="Calibri"/>
        <family val="2"/>
        <scheme val="minor"/>
      </rPr>
      <t>Net sales less the cost of product or service cold, expressed as a percentage ( fixed cost not included)</t>
    </r>
  </si>
  <si>
    <t>Gross margin (%)</t>
  </si>
  <si>
    <t xml:space="preserve"> = (Revenue-COGS)/Revenue</t>
  </si>
  <si>
    <t>BASIC 
CLV</t>
  </si>
  <si>
    <t>ADVANCE 
CLV</t>
  </si>
  <si>
    <r>
      <rPr>
        <b/>
        <sz val="11"/>
        <color theme="1"/>
        <rFont val="Calibri"/>
        <family val="2"/>
        <scheme val="minor"/>
      </rPr>
      <t>Retention Cost</t>
    </r>
    <r>
      <rPr>
        <sz val="11"/>
        <color theme="1"/>
        <rFont val="Calibri"/>
        <family val="2"/>
        <scheme val="minor"/>
      </rPr>
      <t xml:space="preserve"> - It is the cost of keeping an existing customer purchase and stay loyal.</t>
    </r>
  </si>
  <si>
    <r>
      <t xml:space="preserve">Discount Rate - </t>
    </r>
    <r>
      <rPr>
        <sz val="11"/>
        <color theme="1"/>
        <rFont val="Calibri"/>
        <family val="2"/>
        <scheme val="minor"/>
      </rPr>
      <t>It is the cost of capital used to discount future revenue.</t>
    </r>
  </si>
  <si>
    <t>Basic CLV - Method 1</t>
  </si>
  <si>
    <t>Acquistion cost</t>
  </si>
  <si>
    <t>Period</t>
  </si>
  <si>
    <t>Retention rate</t>
  </si>
  <si>
    <t>Average customer spend per period</t>
  </si>
  <si>
    <t>Retention cost</t>
  </si>
  <si>
    <t>Discount rate</t>
  </si>
  <si>
    <t>month</t>
  </si>
  <si>
    <t>advanced level</t>
  </si>
  <si>
    <t>CLV for month 0</t>
  </si>
  <si>
    <t>150 x $10 x 50%</t>
  </si>
  <si>
    <t># of retained customers for Month 1</t>
  </si>
  <si>
    <t>150 x 70%</t>
  </si>
  <si>
    <t>CLV for month 1</t>
  </si>
  <si>
    <t>105 x $10 x 50%</t>
  </si>
  <si>
    <t>CLV for month 2</t>
  </si>
  <si>
    <t># of retained customers for Month 2</t>
  </si>
  <si>
    <t>and so on....</t>
  </si>
  <si>
    <t>105 x 70%</t>
  </si>
  <si>
    <t>74 x $10 x 50%</t>
  </si>
  <si>
    <t>#of retained customers</t>
  </si>
  <si>
    <t>CLV Per period</t>
  </si>
  <si>
    <t>Total CLV</t>
  </si>
  <si>
    <t>Sum of CLV of all Periods - CAC</t>
  </si>
  <si>
    <t>CLV per Customer</t>
  </si>
  <si>
    <t>Is is worth it</t>
  </si>
  <si>
    <t>Yes because CLV is a positive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</si>
</sst>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[$$-409]* #,##0.00_ ;_-[$$-409]* \-#,##0.00\ ;_-[$$-409]* &quot;-&quot;??_ ;_-@_ "/>
    <numFmt numFmtId="168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0" fillId="0" borderId="1" xfId="0" applyBorder="1"/>
    <xf numFmtId="166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1" fillId="2" borderId="0" xfId="0" applyFont="1" applyFill="1"/>
    <xf numFmtId="0" fontId="3" fillId="3" borderId="1" xfId="0" applyFont="1" applyFill="1" applyBorder="1" applyAlignment="1">
      <alignment horizontal="left"/>
    </xf>
    <xf numFmtId="168" fontId="0" fillId="0" borderId="1" xfId="0" applyNumberFormat="1" applyBorder="1"/>
    <xf numFmtId="168" fontId="0" fillId="3" borderId="1" xfId="0" applyNumberFormat="1" applyFill="1" applyBorder="1"/>
    <xf numFmtId="0" fontId="0" fillId="3" borderId="1" xfId="0" applyFill="1" applyBorder="1"/>
    <xf numFmtId="168" fontId="0" fillId="0" borderId="0" xfId="0" applyNumberFormat="1"/>
    <xf numFmtId="166" fontId="0" fillId="3" borderId="0" xfId="0" applyNumberFormat="1" applyFill="1"/>
    <xf numFmtId="166" fontId="2" fillId="3" borderId="0" xfId="0" applyNumberFormat="1" applyFont="1" applyFill="1"/>
    <xf numFmtId="0" fontId="4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/>
    <xf numFmtId="16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F8F0-88E3-4B5B-9456-EEE30015ED64}">
  <dimension ref="A1:D41"/>
  <sheetViews>
    <sheetView topLeftCell="A25" workbookViewId="0">
      <selection activeCell="D16" sqref="D16"/>
    </sheetView>
  </sheetViews>
  <sheetFormatPr defaultRowHeight="14.4" x14ac:dyDescent="0.3"/>
  <cols>
    <col min="1" max="1" width="29.21875" bestFit="1" customWidth="1"/>
    <col min="2" max="2" width="39.6640625" bestFit="1" customWidth="1"/>
    <col min="4" max="4" width="10.109375" bestFit="1" customWidth="1"/>
  </cols>
  <sheetData>
    <row r="1" spans="1:4" x14ac:dyDescent="0.3">
      <c r="A1" s="8" t="s">
        <v>0</v>
      </c>
      <c r="B1" s="2" t="s">
        <v>1</v>
      </c>
    </row>
    <row r="2" spans="1:4" x14ac:dyDescent="0.3">
      <c r="A2" s="8" t="s">
        <v>2</v>
      </c>
      <c r="B2" s="2" t="s">
        <v>3</v>
      </c>
    </row>
    <row r="3" spans="1:4" x14ac:dyDescent="0.3">
      <c r="A3" s="8" t="s">
        <v>4</v>
      </c>
      <c r="B3" s="3">
        <v>1500</v>
      </c>
    </row>
    <row r="4" spans="1:4" x14ac:dyDescent="0.3">
      <c r="A4" s="1"/>
    </row>
    <row r="5" spans="1:4" x14ac:dyDescent="0.3">
      <c r="A5" s="8" t="s">
        <v>5</v>
      </c>
      <c r="B5" s="5" t="s">
        <v>6</v>
      </c>
    </row>
    <row r="6" spans="1:4" x14ac:dyDescent="0.3">
      <c r="A6" s="8" t="s">
        <v>7</v>
      </c>
      <c r="B6" s="5" t="s">
        <v>8</v>
      </c>
    </row>
    <row r="7" spans="1:4" x14ac:dyDescent="0.3">
      <c r="A7" s="8" t="s">
        <v>9</v>
      </c>
      <c r="B7" s="5" t="s">
        <v>10</v>
      </c>
    </row>
    <row r="8" spans="1:4" x14ac:dyDescent="0.3">
      <c r="A8" s="8" t="s">
        <v>11</v>
      </c>
      <c r="B8" s="5" t="s">
        <v>12</v>
      </c>
    </row>
    <row r="9" spans="1:4" x14ac:dyDescent="0.3">
      <c r="A9" s="8" t="s">
        <v>13</v>
      </c>
      <c r="B9" s="5" t="s">
        <v>14</v>
      </c>
    </row>
    <row r="10" spans="1:4" x14ac:dyDescent="0.3">
      <c r="A10" s="8" t="s">
        <v>15</v>
      </c>
      <c r="B10" s="6">
        <v>0.03</v>
      </c>
    </row>
    <row r="12" spans="1:4" x14ac:dyDescent="0.3">
      <c r="A12" s="7" t="s">
        <v>38</v>
      </c>
      <c r="B12" s="2" t="s">
        <v>16</v>
      </c>
    </row>
    <row r="14" spans="1:4" x14ac:dyDescent="0.3">
      <c r="A14" s="7" t="s">
        <v>17</v>
      </c>
    </row>
    <row r="15" spans="1:4" x14ac:dyDescent="0.3">
      <c r="A15" s="2"/>
      <c r="B15" s="11" t="s">
        <v>21</v>
      </c>
      <c r="C15" s="11" t="s">
        <v>22</v>
      </c>
      <c r="D15" s="11" t="s">
        <v>23</v>
      </c>
    </row>
    <row r="16" spans="1:4" x14ac:dyDescent="0.3">
      <c r="A16" s="2" t="s">
        <v>18</v>
      </c>
      <c r="B16" s="9">
        <v>35</v>
      </c>
      <c r="C16" s="2">
        <v>5</v>
      </c>
      <c r="D16" s="9">
        <f>B16*C16</f>
        <v>175</v>
      </c>
    </row>
    <row r="17" spans="1:4" x14ac:dyDescent="0.3">
      <c r="A17" s="2" t="s">
        <v>19</v>
      </c>
      <c r="B17" s="9">
        <v>100</v>
      </c>
      <c r="C17" s="2">
        <v>1</v>
      </c>
      <c r="D17" s="9">
        <f t="shared" ref="D17:D20" si="0">B17*C17</f>
        <v>100</v>
      </c>
    </row>
    <row r="18" spans="1:4" x14ac:dyDescent="0.3">
      <c r="A18" s="2" t="s">
        <v>20</v>
      </c>
      <c r="B18" s="9">
        <v>150</v>
      </c>
      <c r="C18" s="2">
        <v>1</v>
      </c>
      <c r="D18" s="9">
        <f t="shared" si="0"/>
        <v>150</v>
      </c>
    </row>
    <row r="19" spans="1:4" x14ac:dyDescent="0.3">
      <c r="A19" s="2" t="s">
        <v>11</v>
      </c>
      <c r="B19" s="9">
        <v>0.02</v>
      </c>
      <c r="C19" s="2">
        <v>5000</v>
      </c>
      <c r="D19" s="9">
        <f t="shared" si="0"/>
        <v>100</v>
      </c>
    </row>
    <row r="20" spans="1:4" x14ac:dyDescent="0.3">
      <c r="A20" s="2" t="s">
        <v>13</v>
      </c>
      <c r="B20" s="9">
        <v>0.2</v>
      </c>
      <c r="C20" s="2">
        <v>5000</v>
      </c>
      <c r="D20" s="9">
        <f t="shared" si="0"/>
        <v>1000</v>
      </c>
    </row>
    <row r="21" spans="1:4" x14ac:dyDescent="0.3">
      <c r="A21" s="2" t="s">
        <v>24</v>
      </c>
      <c r="B21" s="9"/>
      <c r="C21" s="2"/>
      <c r="D21" s="10">
        <f>SUM(D16:D20)</f>
        <v>1525</v>
      </c>
    </row>
    <row r="23" spans="1:4" x14ac:dyDescent="0.3">
      <c r="A23" s="7" t="s">
        <v>25</v>
      </c>
      <c r="B23" s="2" t="s">
        <v>26</v>
      </c>
      <c r="C23" s="11">
        <f>5000*B10</f>
        <v>150</v>
      </c>
    </row>
    <row r="25" spans="1:4" x14ac:dyDescent="0.3">
      <c r="A25" s="7" t="s">
        <v>34</v>
      </c>
      <c r="B25" s="13">
        <f>D21/150</f>
        <v>10.166666666666666</v>
      </c>
    </row>
    <row r="27" spans="1:4" x14ac:dyDescent="0.3">
      <c r="A27" t="s">
        <v>27</v>
      </c>
    </row>
    <row r="28" spans="1:4" x14ac:dyDescent="0.3">
      <c r="A28" t="s">
        <v>28</v>
      </c>
    </row>
    <row r="30" spans="1:4" x14ac:dyDescent="0.3">
      <c r="A30" s="7" t="s">
        <v>29</v>
      </c>
      <c r="B30" t="s">
        <v>30</v>
      </c>
    </row>
    <row r="32" spans="1:4" x14ac:dyDescent="0.3">
      <c r="A32" s="2" t="s">
        <v>31</v>
      </c>
      <c r="B32" s="9">
        <v>150</v>
      </c>
    </row>
    <row r="33" spans="1:2" x14ac:dyDescent="0.3">
      <c r="A33" s="2" t="s">
        <v>32</v>
      </c>
      <c r="B33" s="9">
        <v>10</v>
      </c>
    </row>
    <row r="34" spans="1:2" x14ac:dyDescent="0.3">
      <c r="A34" s="2" t="s">
        <v>33</v>
      </c>
      <c r="B34" s="4">
        <v>0.5</v>
      </c>
    </row>
    <row r="36" spans="1:2" x14ac:dyDescent="0.3">
      <c r="A36" s="7" t="s">
        <v>29</v>
      </c>
      <c r="B36" s="13">
        <f>B32*B33*B34</f>
        <v>750</v>
      </c>
    </row>
    <row r="38" spans="1:2" x14ac:dyDescent="0.3">
      <c r="A38" s="7" t="s">
        <v>35</v>
      </c>
      <c r="B38" s="14">
        <f>B36-D21</f>
        <v>-775</v>
      </c>
    </row>
    <row r="40" spans="1:2" x14ac:dyDescent="0.3">
      <c r="B40" t="s">
        <v>36</v>
      </c>
    </row>
    <row r="41" spans="1:2" x14ac:dyDescent="0.3">
      <c r="B41" s="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EB48-719A-4F99-B7C3-78398F511A3B}">
  <dimension ref="A1:E56"/>
  <sheetViews>
    <sheetView tabSelected="1" topLeftCell="A35" workbookViewId="0">
      <selection activeCell="B58" sqref="B58"/>
    </sheetView>
  </sheetViews>
  <sheetFormatPr defaultRowHeight="14.4" x14ac:dyDescent="0.3"/>
  <cols>
    <col min="1" max="1" width="31.109375" bestFit="1" customWidth="1"/>
    <col min="2" max="2" width="56.6640625" customWidth="1"/>
    <col min="3" max="3" width="45.33203125" customWidth="1"/>
  </cols>
  <sheetData>
    <row r="1" spans="1:5" x14ac:dyDescent="0.3">
      <c r="A1" s="7" t="s">
        <v>43</v>
      </c>
    </row>
    <row r="3" spans="1:5" x14ac:dyDescent="0.3">
      <c r="A3" s="7" t="s">
        <v>42</v>
      </c>
      <c r="B3" t="s">
        <v>39</v>
      </c>
    </row>
    <row r="5" spans="1:5" x14ac:dyDescent="0.3">
      <c r="A5" t="s">
        <v>40</v>
      </c>
    </row>
    <row r="7" spans="1:5" x14ac:dyDescent="0.3">
      <c r="A7" s="7" t="s">
        <v>41</v>
      </c>
      <c r="B7" t="s">
        <v>44</v>
      </c>
      <c r="D7" s="16" t="s">
        <v>50</v>
      </c>
      <c r="E7" s="18" t="s">
        <v>51</v>
      </c>
    </row>
    <row r="8" spans="1:5" x14ac:dyDescent="0.3">
      <c r="B8" t="s">
        <v>45</v>
      </c>
      <c r="D8" s="17"/>
      <c r="E8" s="19"/>
    </row>
    <row r="9" spans="1:5" x14ac:dyDescent="0.3">
      <c r="B9" s="1" t="s">
        <v>46</v>
      </c>
      <c r="D9" s="17"/>
      <c r="E9" s="19"/>
    </row>
    <row r="10" spans="1:5" x14ac:dyDescent="0.3">
      <c r="B10" t="s">
        <v>47</v>
      </c>
      <c r="D10" s="17"/>
      <c r="E10" s="19"/>
    </row>
    <row r="11" spans="1:5" x14ac:dyDescent="0.3">
      <c r="B11" s="7" t="s">
        <v>48</v>
      </c>
      <c r="C11" t="s">
        <v>49</v>
      </c>
      <c r="D11" s="17"/>
      <c r="E11" s="19"/>
    </row>
    <row r="12" spans="1:5" x14ac:dyDescent="0.3">
      <c r="B12" t="s">
        <v>52</v>
      </c>
      <c r="E12" s="19"/>
    </row>
    <row r="13" spans="1:5" x14ac:dyDescent="0.3">
      <c r="B13" s="1" t="s">
        <v>53</v>
      </c>
      <c r="E13" s="19"/>
    </row>
    <row r="15" spans="1:5" x14ac:dyDescent="0.3">
      <c r="A15" s="7" t="s">
        <v>54</v>
      </c>
    </row>
    <row r="17" spans="1:3" x14ac:dyDescent="0.3">
      <c r="A17" s="2" t="s">
        <v>31</v>
      </c>
      <c r="B17" s="2">
        <v>150</v>
      </c>
    </row>
    <row r="18" spans="1:3" x14ac:dyDescent="0.3">
      <c r="A18" s="2" t="s">
        <v>55</v>
      </c>
      <c r="B18" s="9">
        <v>1525</v>
      </c>
    </row>
    <row r="19" spans="1:3" x14ac:dyDescent="0.3">
      <c r="A19" s="2" t="s">
        <v>56</v>
      </c>
      <c r="B19" s="2" t="s">
        <v>61</v>
      </c>
    </row>
    <row r="20" spans="1:3" x14ac:dyDescent="0.3">
      <c r="A20" s="2" t="s">
        <v>57</v>
      </c>
      <c r="B20" s="4">
        <v>0.7</v>
      </c>
    </row>
    <row r="21" spans="1:3" x14ac:dyDescent="0.3">
      <c r="A21" s="2" t="s">
        <v>58</v>
      </c>
      <c r="B21" s="9">
        <v>10</v>
      </c>
    </row>
    <row r="22" spans="1:3" x14ac:dyDescent="0.3">
      <c r="A22" s="2" t="s">
        <v>33</v>
      </c>
      <c r="B22" s="4">
        <v>0.5</v>
      </c>
    </row>
    <row r="23" spans="1:3" x14ac:dyDescent="0.3">
      <c r="A23" s="2" t="s">
        <v>59</v>
      </c>
      <c r="B23" s="2" t="s">
        <v>62</v>
      </c>
    </row>
    <row r="24" spans="1:3" x14ac:dyDescent="0.3">
      <c r="A24" s="2" t="s">
        <v>60</v>
      </c>
      <c r="B24" s="2" t="s">
        <v>62</v>
      </c>
    </row>
    <row r="27" spans="1:3" x14ac:dyDescent="0.3">
      <c r="A27" t="s">
        <v>63</v>
      </c>
      <c r="B27" t="s">
        <v>64</v>
      </c>
      <c r="C27" s="12">
        <f>B17*B21*B22</f>
        <v>750</v>
      </c>
    </row>
    <row r="28" spans="1:3" x14ac:dyDescent="0.3">
      <c r="A28" t="s">
        <v>65</v>
      </c>
      <c r="B28" t="s">
        <v>66</v>
      </c>
      <c r="C28">
        <f>B17*B20</f>
        <v>105</v>
      </c>
    </row>
    <row r="29" spans="1:3" x14ac:dyDescent="0.3">
      <c r="A29" t="s">
        <v>67</v>
      </c>
      <c r="B29" t="s">
        <v>68</v>
      </c>
      <c r="C29" s="12">
        <f>C28*B21*B22</f>
        <v>525</v>
      </c>
    </row>
    <row r="30" spans="1:3" x14ac:dyDescent="0.3">
      <c r="A30" t="s">
        <v>70</v>
      </c>
      <c r="B30" t="s">
        <v>72</v>
      </c>
      <c r="C30" s="20">
        <f>C28*B20</f>
        <v>73.5</v>
      </c>
    </row>
    <row r="31" spans="1:3" x14ac:dyDescent="0.3">
      <c r="A31" t="s">
        <v>69</v>
      </c>
      <c r="B31" t="s">
        <v>73</v>
      </c>
      <c r="C31" s="12">
        <f>C30*B21*B22</f>
        <v>367.5</v>
      </c>
    </row>
    <row r="32" spans="1:3" x14ac:dyDescent="0.3">
      <c r="A32" t="s">
        <v>71</v>
      </c>
    </row>
    <row r="34" spans="1:3" x14ac:dyDescent="0.3">
      <c r="A34" s="11" t="s">
        <v>56</v>
      </c>
      <c r="B34" s="11" t="s">
        <v>74</v>
      </c>
      <c r="C34" s="11" t="s">
        <v>75</v>
      </c>
    </row>
    <row r="35" spans="1:3" x14ac:dyDescent="0.3">
      <c r="A35" s="2">
        <v>0</v>
      </c>
      <c r="B35" s="2">
        <v>150</v>
      </c>
      <c r="C35" s="9">
        <f>B35*$B$21*$B$22</f>
        <v>750</v>
      </c>
    </row>
    <row r="36" spans="1:3" x14ac:dyDescent="0.3">
      <c r="A36" s="2">
        <v>1</v>
      </c>
      <c r="B36" s="21">
        <f>B35*0.7</f>
        <v>105</v>
      </c>
      <c r="C36" s="9">
        <f t="shared" ref="C36:C48" si="0">B36*$B$21*$B$22</f>
        <v>525</v>
      </c>
    </row>
    <row r="37" spans="1:3" x14ac:dyDescent="0.3">
      <c r="A37" s="2">
        <v>2</v>
      </c>
      <c r="B37" s="21">
        <f t="shared" ref="B37:B48" si="1">B36*0.7</f>
        <v>73.5</v>
      </c>
      <c r="C37" s="9">
        <f t="shared" si="0"/>
        <v>367.5</v>
      </c>
    </row>
    <row r="38" spans="1:3" x14ac:dyDescent="0.3">
      <c r="A38" s="2">
        <v>3</v>
      </c>
      <c r="B38" s="21">
        <f t="shared" si="1"/>
        <v>51.449999999999996</v>
      </c>
      <c r="C38" s="9">
        <f t="shared" si="0"/>
        <v>257.25</v>
      </c>
    </row>
    <row r="39" spans="1:3" x14ac:dyDescent="0.3">
      <c r="A39" s="2">
        <v>4</v>
      </c>
      <c r="B39" s="21">
        <f t="shared" si="1"/>
        <v>36.014999999999993</v>
      </c>
      <c r="C39" s="9">
        <f t="shared" si="0"/>
        <v>180.07499999999996</v>
      </c>
    </row>
    <row r="40" spans="1:3" x14ac:dyDescent="0.3">
      <c r="A40" s="2">
        <v>5</v>
      </c>
      <c r="B40" s="21">
        <f t="shared" si="1"/>
        <v>25.210499999999993</v>
      </c>
      <c r="C40" s="9">
        <f t="shared" si="0"/>
        <v>126.05249999999997</v>
      </c>
    </row>
    <row r="41" spans="1:3" x14ac:dyDescent="0.3">
      <c r="A41" s="2">
        <v>6</v>
      </c>
      <c r="B41" s="21">
        <f t="shared" si="1"/>
        <v>17.647349999999992</v>
      </c>
      <c r="C41" s="9">
        <f t="shared" si="0"/>
        <v>88.236749999999958</v>
      </c>
    </row>
    <row r="42" spans="1:3" x14ac:dyDescent="0.3">
      <c r="A42" s="2">
        <v>7</v>
      </c>
      <c r="B42" s="21">
        <f t="shared" si="1"/>
        <v>12.353144999999994</v>
      </c>
      <c r="C42" s="9">
        <f t="shared" si="0"/>
        <v>61.765724999999975</v>
      </c>
    </row>
    <row r="43" spans="1:3" x14ac:dyDescent="0.3">
      <c r="A43" s="2">
        <v>8</v>
      </c>
      <c r="B43" s="21">
        <f t="shared" si="1"/>
        <v>8.647201499999996</v>
      </c>
      <c r="C43" s="9">
        <f t="shared" si="0"/>
        <v>43.236007499999978</v>
      </c>
    </row>
    <row r="44" spans="1:3" x14ac:dyDescent="0.3">
      <c r="A44" s="2">
        <v>9</v>
      </c>
      <c r="B44" s="21">
        <f t="shared" si="1"/>
        <v>6.0530410499999965</v>
      </c>
      <c r="C44" s="9">
        <f t="shared" si="0"/>
        <v>30.265205249999983</v>
      </c>
    </row>
    <row r="45" spans="1:3" x14ac:dyDescent="0.3">
      <c r="A45" s="2">
        <v>10</v>
      </c>
      <c r="B45" s="21">
        <f t="shared" si="1"/>
        <v>4.2371287349999971</v>
      </c>
      <c r="C45" s="9">
        <f t="shared" si="0"/>
        <v>21.185643674999987</v>
      </c>
    </row>
    <row r="46" spans="1:3" x14ac:dyDescent="0.3">
      <c r="A46" s="2">
        <v>11</v>
      </c>
      <c r="B46" s="21">
        <f t="shared" si="1"/>
        <v>2.9659901144999976</v>
      </c>
      <c r="C46" s="9">
        <f t="shared" si="0"/>
        <v>14.829950572499989</v>
      </c>
    </row>
    <row r="47" spans="1:3" x14ac:dyDescent="0.3">
      <c r="A47" s="2">
        <v>12</v>
      </c>
      <c r="B47" s="21">
        <f t="shared" si="1"/>
        <v>2.0761930801499981</v>
      </c>
      <c r="C47" s="9">
        <f t="shared" si="0"/>
        <v>10.380965400749991</v>
      </c>
    </row>
    <row r="48" spans="1:3" x14ac:dyDescent="0.3">
      <c r="A48" s="2">
        <v>13</v>
      </c>
      <c r="B48" s="21">
        <f t="shared" si="1"/>
        <v>1.4533351561049985</v>
      </c>
      <c r="C48" s="9">
        <f t="shared" si="0"/>
        <v>7.2666757805249924</v>
      </c>
    </row>
    <row r="50" spans="1:2" x14ac:dyDescent="0.3">
      <c r="A50" s="7" t="s">
        <v>76</v>
      </c>
      <c r="B50" t="s">
        <v>77</v>
      </c>
    </row>
    <row r="51" spans="1:2" x14ac:dyDescent="0.3">
      <c r="B51" s="22">
        <f>SUM(C35:C48) - B18</f>
        <v>958.04442317877465</v>
      </c>
    </row>
    <row r="53" spans="1:2" x14ac:dyDescent="0.3">
      <c r="A53" s="7" t="s">
        <v>78</v>
      </c>
      <c r="B53" s="13">
        <f>B51/150</f>
        <v>6.3869628211918306</v>
      </c>
    </row>
    <row r="55" spans="1:2" x14ac:dyDescent="0.3">
      <c r="B55" t="s">
        <v>79</v>
      </c>
    </row>
    <row r="56" spans="1:2" x14ac:dyDescent="0.3">
      <c r="B56" s="15" t="s">
        <v>80</v>
      </c>
    </row>
  </sheetData>
  <mergeCells count="2">
    <mergeCell ref="D7:D11"/>
    <mergeCell ref="E7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</vt:lpstr>
      <vt:lpstr>CLTV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D</dc:creator>
  <cp:lastModifiedBy>Shruthi D</cp:lastModifiedBy>
  <dcterms:created xsi:type="dcterms:W3CDTF">2021-07-09T14:22:33Z</dcterms:created>
  <dcterms:modified xsi:type="dcterms:W3CDTF">2021-07-09T15:27:07Z</dcterms:modified>
</cp:coreProperties>
</file>