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-110" yWindow="-110" windowWidth="19430" windowHeight="11030" firstSheet="2" activeTab="7"/>
  </bookViews>
  <sheets>
    <sheet name="Sheet3" sheetId="6" r:id="rId1"/>
    <sheet name="Sheet2" sheetId="5" r:id="rId2"/>
    <sheet name="Sheet11" sheetId="14" r:id="rId3"/>
    <sheet name="Sheet12" sheetId="15" r:id="rId4"/>
    <sheet name="Sheet13" sheetId="16" r:id="rId5"/>
    <sheet name="Sheet14" sheetId="17" r:id="rId6"/>
    <sheet name="Sheet10" sheetId="13" r:id="rId7"/>
    <sheet name="Sheet15" sheetId="18" r:id="rId8"/>
    <sheet name="Sheet1" sheetId="1" r:id="rId9"/>
    <sheet name="Sheet9" sheetId="12" r:id="rId10"/>
    <sheet name="Sheet8" sheetId="11" r:id="rId11"/>
    <sheet name="Sheet7" sheetId="10" r:id="rId12"/>
    <sheet name="Sheet4" sheetId="7" r:id="rId13"/>
    <sheet name="Sheet5" sheetId="8" r:id="rId14"/>
    <sheet name="Sheet6" sheetId="9" r:id="rId15"/>
  </sheets>
  <definedNames>
    <definedName name="_xlnm._FilterDatabase" localSheetId="8" hidden="1">Sheet1!$A$1:$I$51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M10" i="1"/>
  <c r="M9" i="1"/>
  <c r="L10" i="1"/>
  <c r="L9" i="1"/>
  <c r="N17" i="1"/>
  <c r="N16" i="1"/>
  <c r="N15" i="1"/>
  <c r="N14" i="1"/>
  <c r="M17" i="1"/>
  <c r="M16" i="1"/>
  <c r="M15" i="1"/>
  <c r="M14" i="1"/>
  <c r="L17" i="1"/>
  <c r="L16" i="1"/>
  <c r="L15" i="1"/>
  <c r="L14" i="1"/>
  <c r="M6" i="1" l="1"/>
  <c r="M5" i="1"/>
  <c r="M4" i="1"/>
  <c r="M3" i="1"/>
  <c r="M2" i="1"/>
  <c r="L3" i="1"/>
  <c r="L2" i="1"/>
  <c r="L6" i="1" l="1"/>
  <c r="L5" i="1"/>
  <c r="L4" i="1"/>
  <c r="E51" i="10" l="1"/>
  <c r="G51" i="10" s="1"/>
  <c r="E50" i="10"/>
  <c r="G50" i="10" s="1"/>
  <c r="E49" i="10"/>
  <c r="G49" i="10" s="1"/>
  <c r="E48" i="10"/>
  <c r="G48" i="10" s="1"/>
  <c r="E47" i="10"/>
  <c r="G47" i="10" s="1"/>
  <c r="E46" i="10"/>
  <c r="G46" i="10" s="1"/>
  <c r="E45" i="10"/>
  <c r="G45" i="10" s="1"/>
  <c r="E44" i="10"/>
  <c r="G44" i="10" s="1"/>
  <c r="E43" i="10"/>
  <c r="G43" i="10" s="1"/>
  <c r="E42" i="10"/>
  <c r="G42" i="10" s="1"/>
  <c r="E41" i="10"/>
  <c r="G41" i="10" s="1"/>
  <c r="E40" i="10"/>
  <c r="G40" i="10" s="1"/>
  <c r="E39" i="10"/>
  <c r="G39" i="10" s="1"/>
  <c r="E38" i="10"/>
  <c r="G38" i="10" s="1"/>
  <c r="E37" i="10"/>
  <c r="G37" i="10" s="1"/>
  <c r="E36" i="10"/>
  <c r="G36" i="10" s="1"/>
  <c r="E35" i="10"/>
  <c r="G35" i="10" s="1"/>
  <c r="E34" i="10"/>
  <c r="G34" i="10" s="1"/>
  <c r="E33" i="10"/>
  <c r="G33" i="10" s="1"/>
  <c r="E32" i="10"/>
  <c r="G32" i="10" s="1"/>
  <c r="E31" i="10"/>
  <c r="G31" i="10" s="1"/>
  <c r="E30" i="10"/>
  <c r="G30" i="10" s="1"/>
  <c r="E29" i="10"/>
  <c r="G29" i="10" s="1"/>
  <c r="E28" i="10"/>
  <c r="G28" i="10" s="1"/>
  <c r="E27" i="10"/>
  <c r="G27" i="10" s="1"/>
  <c r="E26" i="10"/>
  <c r="G26" i="10" s="1"/>
  <c r="E25" i="10"/>
  <c r="G25" i="10" s="1"/>
  <c r="E24" i="10"/>
  <c r="G24" i="10" s="1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7" i="10"/>
  <c r="G17" i="10" s="1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BB6" i="9" l="1"/>
  <c r="C57" i="8"/>
  <c r="D57" i="8"/>
  <c r="E57" i="8"/>
  <c r="G57" i="8"/>
  <c r="I57" i="8"/>
  <c r="C58" i="8"/>
  <c r="D58" i="8"/>
  <c r="E58" i="8"/>
  <c r="G58" i="8"/>
  <c r="I58" i="8"/>
  <c r="C59" i="8"/>
  <c r="D59" i="8"/>
  <c r="E59" i="8"/>
  <c r="G59" i="8"/>
  <c r="I59" i="8"/>
  <c r="C60" i="8"/>
  <c r="D60" i="8"/>
  <c r="E60" i="8"/>
  <c r="G60" i="8"/>
  <c r="I60" i="8"/>
  <c r="C61" i="8"/>
  <c r="D61" i="8"/>
  <c r="E61" i="8"/>
  <c r="G61" i="8"/>
  <c r="I61" i="8"/>
  <c r="C62" i="8"/>
  <c r="D62" i="8"/>
  <c r="E62" i="8"/>
  <c r="G62" i="8"/>
  <c r="I62" i="8"/>
  <c r="C63" i="8"/>
  <c r="D63" i="8"/>
  <c r="E63" i="8"/>
  <c r="G63" i="8"/>
  <c r="I63" i="8"/>
  <c r="C64" i="8"/>
  <c r="D64" i="8"/>
  <c r="E64" i="8"/>
  <c r="G64" i="8"/>
  <c r="I64" i="8"/>
  <c r="C65" i="8"/>
  <c r="D65" i="8"/>
  <c r="E65" i="8"/>
  <c r="G65" i="8"/>
  <c r="I65" i="8"/>
  <c r="C66" i="8"/>
  <c r="D66" i="8"/>
  <c r="E66" i="8"/>
  <c r="G66" i="8"/>
  <c r="I66" i="8"/>
  <c r="C67" i="8"/>
  <c r="D67" i="8"/>
  <c r="E67" i="8"/>
  <c r="G67" i="8"/>
  <c r="I67" i="8"/>
  <c r="C68" i="8"/>
  <c r="D68" i="8"/>
  <c r="E68" i="8"/>
  <c r="G68" i="8"/>
  <c r="I68" i="8"/>
  <c r="C69" i="8"/>
  <c r="D69" i="8"/>
  <c r="E69" i="8"/>
  <c r="G69" i="8"/>
  <c r="I69" i="8"/>
  <c r="C70" i="8"/>
  <c r="D70" i="8"/>
  <c r="E70" i="8"/>
  <c r="G70" i="8"/>
  <c r="I70" i="8"/>
  <c r="C71" i="8"/>
  <c r="D71" i="8"/>
  <c r="E71" i="8"/>
  <c r="G71" i="8"/>
  <c r="I71" i="8"/>
  <c r="C72" i="8"/>
  <c r="D72" i="8"/>
  <c r="E72" i="8"/>
  <c r="G72" i="8"/>
  <c r="I72" i="8"/>
  <c r="C73" i="8"/>
  <c r="D73" i="8"/>
  <c r="E73" i="8"/>
  <c r="G73" i="8"/>
  <c r="I73" i="8"/>
  <c r="C74" i="8"/>
  <c r="D74" i="8"/>
  <c r="E74" i="8"/>
  <c r="G74" i="8"/>
  <c r="I74" i="8"/>
  <c r="C75" i="8"/>
  <c r="D75" i="8"/>
  <c r="E75" i="8"/>
  <c r="G75" i="8"/>
  <c r="I75" i="8"/>
  <c r="C76" i="8"/>
  <c r="D76" i="8"/>
  <c r="E76" i="8"/>
  <c r="G76" i="8"/>
  <c r="I76" i="8"/>
  <c r="C77" i="8"/>
  <c r="D77" i="8"/>
  <c r="E77" i="8"/>
  <c r="G77" i="8"/>
  <c r="I77" i="8"/>
  <c r="C78" i="8"/>
  <c r="D78" i="8"/>
  <c r="E78" i="8"/>
  <c r="G78" i="8"/>
  <c r="I78" i="8"/>
  <c r="C79" i="8"/>
  <c r="D79" i="8"/>
  <c r="E79" i="8"/>
  <c r="G79" i="8"/>
  <c r="I79" i="8"/>
  <c r="C80" i="8"/>
  <c r="D80" i="8"/>
  <c r="E80" i="8"/>
  <c r="G80" i="8"/>
  <c r="I80" i="8"/>
  <c r="C81" i="8"/>
  <c r="D81" i="8"/>
  <c r="E81" i="8"/>
  <c r="F81" i="8"/>
  <c r="G81" i="8"/>
  <c r="H81" i="8"/>
  <c r="I81" i="8"/>
  <c r="D56" i="8"/>
  <c r="E56" i="8"/>
  <c r="G56" i="8"/>
  <c r="I56" i="8"/>
  <c r="C56" i="8"/>
  <c r="M13" i="8"/>
  <c r="M11" i="8"/>
  <c r="M8" i="8"/>
  <c r="M7" i="8"/>
  <c r="N7" i="8" s="1"/>
  <c r="O7" i="8" s="1"/>
  <c r="P7" i="8" s="1"/>
  <c r="Q7" i="8" s="1"/>
  <c r="R7" i="8" s="1"/>
  <c r="S7" i="8" s="1"/>
  <c r="T7" i="8" s="1"/>
  <c r="F52" i="8"/>
  <c r="H52" i="8" s="1"/>
  <c r="H80" i="8" s="1"/>
  <c r="F51" i="8"/>
  <c r="H51" i="8" s="1"/>
  <c r="F50" i="8"/>
  <c r="F78" i="8" s="1"/>
  <c r="F49" i="8"/>
  <c r="H49" i="8" s="1"/>
  <c r="H77" i="8" s="1"/>
  <c r="H48" i="8"/>
  <c r="H76" i="8" s="1"/>
  <c r="F48" i="8"/>
  <c r="F76" i="8" s="1"/>
  <c r="F47" i="8"/>
  <c r="H47" i="8" s="1"/>
  <c r="H75" i="8" s="1"/>
  <c r="H46" i="8"/>
  <c r="H74" i="8" s="1"/>
  <c r="F46" i="8"/>
  <c r="F74" i="8" s="1"/>
  <c r="F45" i="8"/>
  <c r="H45" i="8" s="1"/>
  <c r="H73" i="8" s="1"/>
  <c r="F44" i="8"/>
  <c r="H44" i="8" s="1"/>
  <c r="H72" i="8" s="1"/>
  <c r="F43" i="8"/>
  <c r="H43" i="8" s="1"/>
  <c r="H71" i="8" s="1"/>
  <c r="H42" i="8"/>
  <c r="H70" i="8" s="1"/>
  <c r="F42" i="8"/>
  <c r="F70" i="8" s="1"/>
  <c r="F41" i="8"/>
  <c r="H41" i="8" s="1"/>
  <c r="H79" i="8" s="1"/>
  <c r="H40" i="8"/>
  <c r="H68" i="8" s="1"/>
  <c r="F40" i="8"/>
  <c r="F68" i="8" s="1"/>
  <c r="F39" i="8"/>
  <c r="H39" i="8" s="1"/>
  <c r="H67" i="8" s="1"/>
  <c r="H38" i="8"/>
  <c r="H66" i="8" s="1"/>
  <c r="F38" i="8"/>
  <c r="F66" i="8" s="1"/>
  <c r="F37" i="8"/>
  <c r="H37" i="8" s="1"/>
  <c r="H65" i="8" s="1"/>
  <c r="F36" i="8"/>
  <c r="H36" i="8" s="1"/>
  <c r="H64" i="8" s="1"/>
  <c r="F35" i="8"/>
  <c r="H35" i="8" s="1"/>
  <c r="H63" i="8" s="1"/>
  <c r="H34" i="8"/>
  <c r="H62" i="8" s="1"/>
  <c r="F34" i="8"/>
  <c r="F62" i="8" s="1"/>
  <c r="F33" i="8"/>
  <c r="H33" i="8" s="1"/>
  <c r="H61" i="8" s="1"/>
  <c r="H32" i="8"/>
  <c r="H60" i="8" s="1"/>
  <c r="F32" i="8"/>
  <c r="F60" i="8" s="1"/>
  <c r="F31" i="8"/>
  <c r="H31" i="8" s="1"/>
  <c r="H59" i="8" s="1"/>
  <c r="H30" i="8"/>
  <c r="H58" i="8" s="1"/>
  <c r="F30" i="8"/>
  <c r="F58" i="8" s="1"/>
  <c r="F29" i="8"/>
  <c r="H29" i="8" s="1"/>
  <c r="H57" i="8" s="1"/>
  <c r="F28" i="8"/>
  <c r="H28" i="8" s="1"/>
  <c r="H56" i="8" s="1"/>
  <c r="F27" i="8"/>
  <c r="H27" i="8" s="1"/>
  <c r="H26" i="8"/>
  <c r="F26" i="8"/>
  <c r="F25" i="8"/>
  <c r="H25" i="8" s="1"/>
  <c r="H24" i="8"/>
  <c r="F24" i="8"/>
  <c r="F23" i="8"/>
  <c r="H23" i="8" s="1"/>
  <c r="H22" i="8"/>
  <c r="F22" i="8"/>
  <c r="F21" i="8"/>
  <c r="H21" i="8" s="1"/>
  <c r="F20" i="8"/>
  <c r="H20" i="8" s="1"/>
  <c r="F19" i="8"/>
  <c r="H19" i="8" s="1"/>
  <c r="H18" i="8"/>
  <c r="F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N6" i="7"/>
  <c r="N5" i="7"/>
  <c r="N4" i="7"/>
  <c r="N3" i="7"/>
  <c r="N2" i="7"/>
  <c r="F51" i="7"/>
  <c r="H51" i="7" s="1"/>
  <c r="F50" i="7"/>
  <c r="H50" i="7" s="1"/>
  <c r="F49" i="7"/>
  <c r="H49" i="7" s="1"/>
  <c r="F48" i="7"/>
  <c r="H48" i="7" s="1"/>
  <c r="F47" i="7"/>
  <c r="H47" i="7" s="1"/>
  <c r="F46" i="7"/>
  <c r="H46" i="7" s="1"/>
  <c r="F45" i="7"/>
  <c r="H45" i="7" s="1"/>
  <c r="F44" i="7"/>
  <c r="H44" i="7" s="1"/>
  <c r="F43" i="7"/>
  <c r="H43" i="7" s="1"/>
  <c r="F42" i="7"/>
  <c r="H42" i="7" s="1"/>
  <c r="F41" i="7"/>
  <c r="H41" i="7" s="1"/>
  <c r="F40" i="7"/>
  <c r="H40" i="7" s="1"/>
  <c r="F39" i="7"/>
  <c r="H39" i="7" s="1"/>
  <c r="F38" i="7"/>
  <c r="H38" i="7" s="1"/>
  <c r="F37" i="7"/>
  <c r="H37" i="7" s="1"/>
  <c r="F36" i="7"/>
  <c r="H36" i="7" s="1"/>
  <c r="F35" i="7"/>
  <c r="H35" i="7" s="1"/>
  <c r="F34" i="7"/>
  <c r="H34" i="7" s="1"/>
  <c r="F33" i="7"/>
  <c r="H33" i="7" s="1"/>
  <c r="F32" i="7"/>
  <c r="H32" i="7" s="1"/>
  <c r="F31" i="7"/>
  <c r="H31" i="7" s="1"/>
  <c r="F30" i="7"/>
  <c r="H30" i="7" s="1"/>
  <c r="F29" i="7"/>
  <c r="H29" i="7" s="1"/>
  <c r="F28" i="7"/>
  <c r="H28" i="7" s="1"/>
  <c r="F27" i="7"/>
  <c r="H27" i="7" s="1"/>
  <c r="F26" i="7"/>
  <c r="H26" i="7" s="1"/>
  <c r="F25" i="7"/>
  <c r="H25" i="7" s="1"/>
  <c r="F24" i="7"/>
  <c r="H24" i="7" s="1"/>
  <c r="F23" i="7"/>
  <c r="H23" i="7" s="1"/>
  <c r="F22" i="7"/>
  <c r="H22" i="7" s="1"/>
  <c r="F21" i="7"/>
  <c r="H21" i="7" s="1"/>
  <c r="F20" i="7"/>
  <c r="H20" i="7" s="1"/>
  <c r="F19" i="7"/>
  <c r="H19" i="7" s="1"/>
  <c r="F18" i="7"/>
  <c r="H18" i="7" s="1"/>
  <c r="F17" i="7"/>
  <c r="H17" i="7" s="1"/>
  <c r="H16" i="7"/>
  <c r="H15" i="7"/>
  <c r="H14" i="7"/>
  <c r="H13" i="7"/>
  <c r="H12" i="7"/>
  <c r="H11" i="7"/>
  <c r="V10" i="7"/>
  <c r="H10" i="7"/>
  <c r="H9" i="7"/>
  <c r="H8" i="7"/>
  <c r="H7" i="7"/>
  <c r="H6" i="7"/>
  <c r="H5" i="7"/>
  <c r="H4" i="7"/>
  <c r="M4" i="7" s="1"/>
  <c r="H3" i="7"/>
  <c r="M3" i="7" s="1"/>
  <c r="H2" i="7"/>
  <c r="O2" i="7" s="1"/>
  <c r="O4" i="7" l="1"/>
  <c r="M6" i="7"/>
  <c r="M2" i="7"/>
  <c r="H50" i="8"/>
  <c r="H78" i="8" s="1"/>
  <c r="O6" i="7"/>
  <c r="M5" i="7"/>
  <c r="F56" i="8"/>
  <c r="F79" i="8"/>
  <c r="F75" i="8"/>
  <c r="F71" i="8"/>
  <c r="H69" i="8"/>
  <c r="F67" i="8"/>
  <c r="F63" i="8"/>
  <c r="F59" i="8"/>
  <c r="O3" i="7"/>
  <c r="O5" i="7"/>
  <c r="F80" i="8"/>
  <c r="F72" i="8"/>
  <c r="F64" i="8"/>
  <c r="F77" i="8"/>
  <c r="F73" i="8"/>
  <c r="F69" i="8"/>
  <c r="F65" i="8"/>
  <c r="F61" i="8"/>
  <c r="F57" i="8"/>
  <c r="F51" i="1" l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18" i="1"/>
  <c r="H18" i="1" s="1"/>
  <c r="F17" i="1"/>
  <c r="H17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</calcChain>
</file>

<file path=xl/sharedStrings.xml><?xml version="1.0" encoding="utf-8"?>
<sst xmlns="http://schemas.openxmlformats.org/spreadsheetml/2006/main" count="2343" uniqueCount="87">
  <si>
    <t>Mode of Sale</t>
  </si>
  <si>
    <t>Product</t>
  </si>
  <si>
    <t>Region</t>
  </si>
  <si>
    <t>City</t>
  </si>
  <si>
    <t>Price</t>
  </si>
  <si>
    <t>Quantity</t>
  </si>
  <si>
    <t>Sale</t>
  </si>
  <si>
    <t>Online</t>
  </si>
  <si>
    <t>Store</t>
  </si>
  <si>
    <t>Centre Table</t>
  </si>
  <si>
    <t>Cots</t>
  </si>
  <si>
    <t>Chair Set</t>
  </si>
  <si>
    <t>Dining Table</t>
  </si>
  <si>
    <t>Sofa Set</t>
  </si>
  <si>
    <t>East</t>
  </si>
  <si>
    <t>South</t>
  </si>
  <si>
    <t>North</t>
  </si>
  <si>
    <t>West</t>
  </si>
  <si>
    <t>City48</t>
  </si>
  <si>
    <t>City51</t>
  </si>
  <si>
    <t>City43</t>
  </si>
  <si>
    <t>City42</t>
  </si>
  <si>
    <t>City45</t>
  </si>
  <si>
    <t>City47</t>
  </si>
  <si>
    <t>City41</t>
  </si>
  <si>
    <t>City46</t>
  </si>
  <si>
    <t>City44</t>
  </si>
  <si>
    <t>City49</t>
  </si>
  <si>
    <t>City40</t>
  </si>
  <si>
    <t>Grand Total</t>
  </si>
  <si>
    <t>City13</t>
  </si>
  <si>
    <t>Row Labels</t>
  </si>
  <si>
    <t>City15</t>
  </si>
  <si>
    <t>City10</t>
  </si>
  <si>
    <t>City12</t>
  </si>
  <si>
    <t>City17</t>
  </si>
  <si>
    <t>City20</t>
  </si>
  <si>
    <t>City19</t>
  </si>
  <si>
    <t>City52</t>
  </si>
  <si>
    <t>date</t>
  </si>
  <si>
    <t>SALES</t>
  </si>
  <si>
    <t>COUNT</t>
  </si>
  <si>
    <t>AVERAGE</t>
  </si>
  <si>
    <t>Sum of Sale</t>
  </si>
  <si>
    <t>REGION</t>
  </si>
  <si>
    <t>MODE OF SALES</t>
  </si>
  <si>
    <t>PRODUCT AND REGION</t>
  </si>
  <si>
    <t>SUMIFS</t>
  </si>
  <si>
    <t>COUNTIFS</t>
  </si>
  <si>
    <t>AVERAGEIFS</t>
  </si>
  <si>
    <t>Column1</t>
  </si>
  <si>
    <t xml:space="preserve"> </t>
  </si>
  <si>
    <t>Custmer Id</t>
  </si>
  <si>
    <t>Sum of Quantity</t>
  </si>
  <si>
    <t>Count of Sale</t>
  </si>
  <si>
    <t>=</t>
  </si>
  <si>
    <t>sumif</t>
  </si>
  <si>
    <t>countif</t>
  </si>
  <si>
    <t xml:space="preserve"> average</t>
  </si>
  <si>
    <t>(All)</t>
  </si>
  <si>
    <t>(blank)</t>
  </si>
  <si>
    <t>Count of Quantity</t>
  </si>
  <si>
    <t>Product wise sales</t>
  </si>
  <si>
    <t>Product wise Quantity</t>
  </si>
  <si>
    <t>Region wise Sale</t>
  </si>
  <si>
    <t>Region wise Quantity</t>
  </si>
  <si>
    <t>City wise sale</t>
  </si>
  <si>
    <t>Mode of sale wise sale</t>
  </si>
  <si>
    <t>Mode of sale wise Quantity</t>
  </si>
  <si>
    <t>City wise Quantity</t>
  </si>
  <si>
    <t>Column Labels</t>
  </si>
  <si>
    <t>Product and Date wise Sales</t>
  </si>
  <si>
    <t>Region and Mode of Sale wise (Qty)</t>
  </si>
  <si>
    <t>Region and Mode of Sale wise (Sales)</t>
  </si>
  <si>
    <t>Mode of Sale and product wise  (sales)</t>
  </si>
  <si>
    <t>Mode of Sale and product wise  (Qty)</t>
  </si>
  <si>
    <t>Product wise and Region wise  (sales)</t>
  </si>
  <si>
    <t>Product wise and Region wise  (Qty)</t>
  </si>
  <si>
    <t>Product &amp; Region &amp; Mode Of Sale Wise (sales)</t>
  </si>
  <si>
    <t>Product   &amp; Region &amp; Mode of Sale Wise (Qty)</t>
  </si>
  <si>
    <t>Customer wise( Qty)</t>
  </si>
  <si>
    <t>Customer wise( sale)</t>
  </si>
  <si>
    <t>Triple Condition for Sales &amp; Qty</t>
  </si>
  <si>
    <r>
      <rPr>
        <b/>
        <sz val="24"/>
        <color theme="0"/>
        <rFont val="Calibri"/>
        <family val="2"/>
        <scheme val="minor"/>
      </rPr>
      <t>Double Condition For Sales &amp; Qty</t>
    </r>
    <r>
      <rPr>
        <b/>
        <sz val="24"/>
        <color theme="1"/>
        <rFont val="Calibri"/>
        <family val="2"/>
        <scheme val="minor"/>
      </rPr>
      <t>Do</t>
    </r>
    <r>
      <rPr>
        <sz val="24"/>
        <color theme="1"/>
        <rFont val="Calibri"/>
        <family val="2"/>
        <scheme val="minor"/>
      </rPr>
      <t>uble</t>
    </r>
  </si>
  <si>
    <t>Single Condition For Sales &amp; Qty</t>
  </si>
  <si>
    <t xml:space="preserve">                                                  </t>
  </si>
  <si>
    <t>DATA ANALYSIS BY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</si>
</sst>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pivotButton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" xfId="0" pivotButton="1" applyBorder="1" applyAlignment="1">
      <alignment horizontal="left"/>
    </xf>
    <xf numFmtId="0" fontId="0" fillId="0" borderId="1" xfId="0" pivotButton="1" applyNumberFormat="1" applyBorder="1"/>
    <xf numFmtId="0" fontId="0" fillId="0" borderId="0" xfId="0" pivotButton="1" applyBorder="1"/>
    <xf numFmtId="0" fontId="0" fillId="0" borderId="0" xfId="0" applyBorder="1"/>
    <xf numFmtId="0" fontId="0" fillId="3" borderId="0" xfId="0" applyFill="1" applyBorder="1" applyAlignment="1">
      <alignment horizontal="left"/>
    </xf>
    <xf numFmtId="0" fontId="0" fillId="3" borderId="0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0" xfId="0" applyNumberFormat="1" applyFill="1" applyBorder="1"/>
    <xf numFmtId="14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 indent="1"/>
    </xf>
  </cellXfs>
  <cellStyles count="1">
    <cellStyle name="Normal" xfId="0" builtinId="0"/>
  </cellStyles>
  <dxfs count="393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ill>
        <patternFill patternType="solid">
          <bgColor rgb="FF9999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 patternType="solid">
          <bgColor rgb="FF9999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9999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Sheet2!$A$4:$A$29</c:f>
              <c:multiLvlStrCache>
                <c:ptCount val="20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  <c:pt idx="12">
                    <c:v>East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West</c:v>
                  </c:pt>
                  <c:pt idx="16">
                    <c:v>East</c:v>
                  </c:pt>
                  <c:pt idx="17">
                    <c:v>North</c:v>
                  </c:pt>
                  <c:pt idx="18">
                    <c:v>South</c:v>
                  </c:pt>
                  <c:pt idx="19">
                    <c:v>West</c:v>
                  </c:pt>
                </c:lvl>
                <c:lvl>
                  <c:pt idx="0">
                    <c:v>Centre Table</c:v>
                  </c:pt>
                  <c:pt idx="4">
                    <c:v>Chair Set</c:v>
                  </c:pt>
                  <c:pt idx="8">
                    <c:v>Cots</c:v>
                  </c:pt>
                  <c:pt idx="12">
                    <c:v>Dining Table</c:v>
                  </c:pt>
                  <c:pt idx="16">
                    <c:v>Sofa Set</c:v>
                  </c:pt>
                </c:lvl>
              </c:multiLvlStrCache>
            </c:multiLvlStrRef>
          </c:cat>
          <c:val>
            <c:numRef>
              <c:f>Sheet2!$B$4:$B$29</c:f>
              <c:numCache>
                <c:formatCode>General</c:formatCode>
                <c:ptCount val="20"/>
                <c:pt idx="0">
                  <c:v>105000</c:v>
                </c:pt>
                <c:pt idx="1">
                  <c:v>150000</c:v>
                </c:pt>
                <c:pt idx="2">
                  <c:v>60000</c:v>
                </c:pt>
                <c:pt idx="3">
                  <c:v>270000</c:v>
                </c:pt>
                <c:pt idx="4">
                  <c:v>168000</c:v>
                </c:pt>
                <c:pt idx="5">
                  <c:v>36000</c:v>
                </c:pt>
                <c:pt idx="6">
                  <c:v>24000</c:v>
                </c:pt>
                <c:pt idx="7">
                  <c:v>180000</c:v>
                </c:pt>
                <c:pt idx="8">
                  <c:v>560000</c:v>
                </c:pt>
                <c:pt idx="9">
                  <c:v>40000</c:v>
                </c:pt>
                <c:pt idx="10">
                  <c:v>320000</c:v>
                </c:pt>
                <c:pt idx="11">
                  <c:v>120000</c:v>
                </c:pt>
                <c:pt idx="12">
                  <c:v>480000</c:v>
                </c:pt>
                <c:pt idx="13">
                  <c:v>330000</c:v>
                </c:pt>
                <c:pt idx="14">
                  <c:v>270000</c:v>
                </c:pt>
                <c:pt idx="15">
                  <c:v>210000</c:v>
                </c:pt>
                <c:pt idx="16">
                  <c:v>315000</c:v>
                </c:pt>
                <c:pt idx="17">
                  <c:v>105000</c:v>
                </c:pt>
                <c:pt idx="18">
                  <c:v>140000</c:v>
                </c:pt>
                <c:pt idx="19">
                  <c:v>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D0-4029-AD3F-A243A267D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765144"/>
        <c:axId val="229805688"/>
      </c:barChart>
      <c:catAx>
        <c:axId val="22976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05688"/>
        <c:crosses val="autoZero"/>
        <c:auto val="1"/>
        <c:lblAlgn val="ctr"/>
        <c:lblOffset val="100"/>
        <c:noMultiLvlLbl val="0"/>
      </c:catAx>
      <c:valAx>
        <c:axId val="2298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6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412430559927997E-2"/>
          <c:y val="0.11810909150374894"/>
          <c:w val="0.84805267423342257"/>
          <c:h val="0.762035796927253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Sheet15!$D$139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Sheet15!$C$140:$C$189</c:f>
              <c:strCache>
                <c:ptCount val="49"/>
                <c:pt idx="0">
                  <c:v>1250</c:v>
                </c:pt>
                <c:pt idx="1">
                  <c:v>1256</c:v>
                </c:pt>
                <c:pt idx="2">
                  <c:v>1283</c:v>
                </c:pt>
                <c:pt idx="3">
                  <c:v>1314</c:v>
                </c:pt>
                <c:pt idx="4">
                  <c:v>1353</c:v>
                </c:pt>
                <c:pt idx="5">
                  <c:v>1356</c:v>
                </c:pt>
                <c:pt idx="6">
                  <c:v>1370</c:v>
                </c:pt>
                <c:pt idx="7">
                  <c:v>1373</c:v>
                </c:pt>
                <c:pt idx="8">
                  <c:v>1389</c:v>
                </c:pt>
                <c:pt idx="9">
                  <c:v>1392</c:v>
                </c:pt>
                <c:pt idx="10">
                  <c:v>1403</c:v>
                </c:pt>
                <c:pt idx="11">
                  <c:v>1413</c:v>
                </c:pt>
                <c:pt idx="12">
                  <c:v>1430</c:v>
                </c:pt>
                <c:pt idx="13">
                  <c:v>1432</c:v>
                </c:pt>
                <c:pt idx="14">
                  <c:v>1449</c:v>
                </c:pt>
                <c:pt idx="15">
                  <c:v>1458</c:v>
                </c:pt>
                <c:pt idx="16">
                  <c:v>1465</c:v>
                </c:pt>
                <c:pt idx="17">
                  <c:v>1471</c:v>
                </c:pt>
                <c:pt idx="18">
                  <c:v>1490</c:v>
                </c:pt>
                <c:pt idx="19">
                  <c:v>1495</c:v>
                </c:pt>
                <c:pt idx="20">
                  <c:v>1553</c:v>
                </c:pt>
                <c:pt idx="21">
                  <c:v>1563</c:v>
                </c:pt>
                <c:pt idx="22">
                  <c:v>1575</c:v>
                </c:pt>
                <c:pt idx="23">
                  <c:v>1581</c:v>
                </c:pt>
                <c:pt idx="24">
                  <c:v>1616</c:v>
                </c:pt>
                <c:pt idx="25">
                  <c:v>1650</c:v>
                </c:pt>
                <c:pt idx="26">
                  <c:v>1691</c:v>
                </c:pt>
                <c:pt idx="27">
                  <c:v>1700</c:v>
                </c:pt>
                <c:pt idx="28">
                  <c:v>1715</c:v>
                </c:pt>
                <c:pt idx="29">
                  <c:v>1721</c:v>
                </c:pt>
                <c:pt idx="30">
                  <c:v>1733</c:v>
                </c:pt>
                <c:pt idx="31">
                  <c:v>1773</c:v>
                </c:pt>
                <c:pt idx="32">
                  <c:v>1786</c:v>
                </c:pt>
                <c:pt idx="33">
                  <c:v>1795</c:v>
                </c:pt>
                <c:pt idx="34">
                  <c:v>1798</c:v>
                </c:pt>
                <c:pt idx="35">
                  <c:v>1809</c:v>
                </c:pt>
                <c:pt idx="36">
                  <c:v>1825</c:v>
                </c:pt>
                <c:pt idx="37">
                  <c:v>1869</c:v>
                </c:pt>
                <c:pt idx="38">
                  <c:v>1870</c:v>
                </c:pt>
                <c:pt idx="39">
                  <c:v>1890</c:v>
                </c:pt>
                <c:pt idx="40">
                  <c:v>1891</c:v>
                </c:pt>
                <c:pt idx="41">
                  <c:v>1898</c:v>
                </c:pt>
                <c:pt idx="42">
                  <c:v>1913</c:v>
                </c:pt>
                <c:pt idx="43">
                  <c:v>1930</c:v>
                </c:pt>
                <c:pt idx="44">
                  <c:v>1936</c:v>
                </c:pt>
                <c:pt idx="45">
                  <c:v>1954</c:v>
                </c:pt>
                <c:pt idx="46">
                  <c:v>1967</c:v>
                </c:pt>
                <c:pt idx="47">
                  <c:v>1983</c:v>
                </c:pt>
                <c:pt idx="48">
                  <c:v>(blank)</c:v>
                </c:pt>
              </c:strCache>
            </c:strRef>
          </c:cat>
          <c:val>
            <c:numRef>
              <c:f>Sheet15!$D$140:$D$189</c:f>
              <c:numCache>
                <c:formatCode>General</c:formatCode>
                <c:ptCount val="49"/>
                <c:pt idx="0">
                  <c:v>35000</c:v>
                </c:pt>
                <c:pt idx="1">
                  <c:v>175000</c:v>
                </c:pt>
                <c:pt idx="2">
                  <c:v>45000</c:v>
                </c:pt>
                <c:pt idx="3">
                  <c:v>75000</c:v>
                </c:pt>
                <c:pt idx="4">
                  <c:v>40000</c:v>
                </c:pt>
                <c:pt idx="5">
                  <c:v>30000</c:v>
                </c:pt>
                <c:pt idx="6">
                  <c:v>150000</c:v>
                </c:pt>
                <c:pt idx="7">
                  <c:v>120000</c:v>
                </c:pt>
                <c:pt idx="8">
                  <c:v>120000</c:v>
                </c:pt>
                <c:pt idx="9">
                  <c:v>75000</c:v>
                </c:pt>
                <c:pt idx="10">
                  <c:v>60000</c:v>
                </c:pt>
                <c:pt idx="11">
                  <c:v>70000</c:v>
                </c:pt>
                <c:pt idx="12">
                  <c:v>160000</c:v>
                </c:pt>
                <c:pt idx="13">
                  <c:v>48000</c:v>
                </c:pt>
                <c:pt idx="14">
                  <c:v>36000</c:v>
                </c:pt>
                <c:pt idx="15">
                  <c:v>90000</c:v>
                </c:pt>
                <c:pt idx="16">
                  <c:v>24000</c:v>
                </c:pt>
                <c:pt idx="17">
                  <c:v>120000</c:v>
                </c:pt>
                <c:pt idx="18">
                  <c:v>60000</c:v>
                </c:pt>
                <c:pt idx="19">
                  <c:v>105000</c:v>
                </c:pt>
                <c:pt idx="20">
                  <c:v>160000</c:v>
                </c:pt>
                <c:pt idx="21">
                  <c:v>120000</c:v>
                </c:pt>
                <c:pt idx="22">
                  <c:v>80000</c:v>
                </c:pt>
                <c:pt idx="23">
                  <c:v>150000</c:v>
                </c:pt>
                <c:pt idx="24">
                  <c:v>12000</c:v>
                </c:pt>
                <c:pt idx="25">
                  <c:v>60000</c:v>
                </c:pt>
                <c:pt idx="26">
                  <c:v>75000</c:v>
                </c:pt>
                <c:pt idx="27">
                  <c:v>105000</c:v>
                </c:pt>
                <c:pt idx="28">
                  <c:v>60000</c:v>
                </c:pt>
                <c:pt idx="29">
                  <c:v>72000</c:v>
                </c:pt>
                <c:pt idx="30">
                  <c:v>60000</c:v>
                </c:pt>
                <c:pt idx="31">
                  <c:v>36000</c:v>
                </c:pt>
                <c:pt idx="32">
                  <c:v>35000</c:v>
                </c:pt>
                <c:pt idx="33">
                  <c:v>190000</c:v>
                </c:pt>
                <c:pt idx="34">
                  <c:v>120000</c:v>
                </c:pt>
                <c:pt idx="35">
                  <c:v>120000</c:v>
                </c:pt>
                <c:pt idx="36">
                  <c:v>40000</c:v>
                </c:pt>
                <c:pt idx="37">
                  <c:v>30000</c:v>
                </c:pt>
                <c:pt idx="38">
                  <c:v>90000</c:v>
                </c:pt>
                <c:pt idx="39">
                  <c:v>40000</c:v>
                </c:pt>
                <c:pt idx="40">
                  <c:v>105000</c:v>
                </c:pt>
                <c:pt idx="41">
                  <c:v>210000</c:v>
                </c:pt>
                <c:pt idx="42">
                  <c:v>40000</c:v>
                </c:pt>
                <c:pt idx="43">
                  <c:v>60000</c:v>
                </c:pt>
                <c:pt idx="44">
                  <c:v>35000</c:v>
                </c:pt>
                <c:pt idx="45">
                  <c:v>150000</c:v>
                </c:pt>
                <c:pt idx="46">
                  <c:v>24000</c:v>
                </c:pt>
                <c:pt idx="47">
                  <c:v>36000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8C-4508-906B-A4A30E8C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5153992"/>
        <c:axId val="275833752"/>
      </c:barChart>
      <c:catAx>
        <c:axId val="2751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3752"/>
        <c:crosses val="autoZero"/>
        <c:auto val="1"/>
        <c:lblAlgn val="ctr"/>
        <c:lblOffset val="100"/>
        <c:noMultiLvlLbl val="0"/>
      </c:catAx>
      <c:valAx>
        <c:axId val="2758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399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764018995256957"/>
          <c:y val="2.0731964579193948E-2"/>
          <c:w val="6.5795605748384528E-2"/>
          <c:h val="3.5692275212525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[DataAnalysis.xlsx]Sheet15!PivotTable30</c:name>
    <c:fmtId val="0"/>
  </c:pivotSource>
  <c:chart>
    <c:title>
      <c:layout>
        <c:manualLayout>
          <c:xMode val="edge"/>
          <c:yMode val="edge"/>
          <c:x val="0.48047331894164974"/>
          <c:y val="3.153602573871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Sheet15!$D$193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Sheet15!$C$194:$C$243</c:f>
              <c:strCache>
                <c:ptCount val="49"/>
                <c:pt idx="0">
                  <c:v>1250</c:v>
                </c:pt>
                <c:pt idx="1">
                  <c:v>1256</c:v>
                </c:pt>
                <c:pt idx="2">
                  <c:v>1283</c:v>
                </c:pt>
                <c:pt idx="3">
                  <c:v>1314</c:v>
                </c:pt>
                <c:pt idx="4">
                  <c:v>1353</c:v>
                </c:pt>
                <c:pt idx="5">
                  <c:v>1356</c:v>
                </c:pt>
                <c:pt idx="6">
                  <c:v>1370</c:v>
                </c:pt>
                <c:pt idx="7">
                  <c:v>1373</c:v>
                </c:pt>
                <c:pt idx="8">
                  <c:v>1389</c:v>
                </c:pt>
                <c:pt idx="9">
                  <c:v>1392</c:v>
                </c:pt>
                <c:pt idx="10">
                  <c:v>1403</c:v>
                </c:pt>
                <c:pt idx="11">
                  <c:v>1413</c:v>
                </c:pt>
                <c:pt idx="12">
                  <c:v>1430</c:v>
                </c:pt>
                <c:pt idx="13">
                  <c:v>1432</c:v>
                </c:pt>
                <c:pt idx="14">
                  <c:v>1449</c:v>
                </c:pt>
                <c:pt idx="15">
                  <c:v>1458</c:v>
                </c:pt>
                <c:pt idx="16">
                  <c:v>1465</c:v>
                </c:pt>
                <c:pt idx="17">
                  <c:v>1471</c:v>
                </c:pt>
                <c:pt idx="18">
                  <c:v>1490</c:v>
                </c:pt>
                <c:pt idx="19">
                  <c:v>1495</c:v>
                </c:pt>
                <c:pt idx="20">
                  <c:v>1553</c:v>
                </c:pt>
                <c:pt idx="21">
                  <c:v>1563</c:v>
                </c:pt>
                <c:pt idx="22">
                  <c:v>1575</c:v>
                </c:pt>
                <c:pt idx="23">
                  <c:v>1581</c:v>
                </c:pt>
                <c:pt idx="24">
                  <c:v>1616</c:v>
                </c:pt>
                <c:pt idx="25">
                  <c:v>1650</c:v>
                </c:pt>
                <c:pt idx="26">
                  <c:v>1691</c:v>
                </c:pt>
                <c:pt idx="27">
                  <c:v>1700</c:v>
                </c:pt>
                <c:pt idx="28">
                  <c:v>1715</c:v>
                </c:pt>
                <c:pt idx="29">
                  <c:v>1721</c:v>
                </c:pt>
                <c:pt idx="30">
                  <c:v>1733</c:v>
                </c:pt>
                <c:pt idx="31">
                  <c:v>1773</c:v>
                </c:pt>
                <c:pt idx="32">
                  <c:v>1786</c:v>
                </c:pt>
                <c:pt idx="33">
                  <c:v>1795</c:v>
                </c:pt>
                <c:pt idx="34">
                  <c:v>1798</c:v>
                </c:pt>
                <c:pt idx="35">
                  <c:v>1809</c:v>
                </c:pt>
                <c:pt idx="36">
                  <c:v>1825</c:v>
                </c:pt>
                <c:pt idx="37">
                  <c:v>1869</c:v>
                </c:pt>
                <c:pt idx="38">
                  <c:v>1870</c:v>
                </c:pt>
                <c:pt idx="39">
                  <c:v>1890</c:v>
                </c:pt>
                <c:pt idx="40">
                  <c:v>1891</c:v>
                </c:pt>
                <c:pt idx="41">
                  <c:v>1898</c:v>
                </c:pt>
                <c:pt idx="42">
                  <c:v>1913</c:v>
                </c:pt>
                <c:pt idx="43">
                  <c:v>1930</c:v>
                </c:pt>
                <c:pt idx="44">
                  <c:v>1936</c:v>
                </c:pt>
                <c:pt idx="45">
                  <c:v>1954</c:v>
                </c:pt>
                <c:pt idx="46">
                  <c:v>1967</c:v>
                </c:pt>
                <c:pt idx="47">
                  <c:v>1983</c:v>
                </c:pt>
                <c:pt idx="48">
                  <c:v>(blank)</c:v>
                </c:pt>
              </c:strCache>
            </c:strRef>
          </c:cat>
          <c:val>
            <c:numRef>
              <c:f>Sheet15!$D$194:$D$243</c:f>
              <c:numCache>
                <c:formatCode>General</c:formatCode>
                <c:ptCount val="4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3</c:v>
                </c:pt>
                <c:pt idx="41">
                  <c:v>7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6A-4343-9925-45778C4D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836104"/>
        <c:axId val="275839240"/>
      </c:barChart>
      <c:catAx>
        <c:axId val="275836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9240"/>
        <c:crosses val="autoZero"/>
        <c:auto val="1"/>
        <c:lblAlgn val="ctr"/>
        <c:lblOffset val="100"/>
        <c:noMultiLvlLbl val="0"/>
      </c:catAx>
      <c:valAx>
        <c:axId val="27583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610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48140857392831"/>
          <c:y val="4.6862058909302978E-2"/>
          <c:w val="7.2479627695843526E-2"/>
          <c:h val="3.695589328112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7786914850655295E-2"/>
          <c:y val="8.1996734814085148E-2"/>
          <c:w val="0.68733811875434259"/>
          <c:h val="0.720912817270622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Sheet15!$D$249:$D$250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Sheet15!$C$251:$C$302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Sheet15!$D$251:$D$302</c:f>
              <c:numCache>
                <c:formatCode>General</c:formatCode>
                <c:ptCount val="51"/>
                <c:pt idx="0">
                  <c:v>45000</c:v>
                </c:pt>
                <c:pt idx="11">
                  <c:v>60000</c:v>
                </c:pt>
                <c:pt idx="25">
                  <c:v>75000</c:v>
                </c:pt>
                <c:pt idx="30">
                  <c:v>30000</c:v>
                </c:pt>
                <c:pt idx="34">
                  <c:v>30000</c:v>
                </c:pt>
                <c:pt idx="40">
                  <c:v>75000</c:v>
                </c:pt>
                <c:pt idx="41">
                  <c:v>105000</c:v>
                </c:pt>
                <c:pt idx="42">
                  <c:v>90000</c:v>
                </c:pt>
                <c:pt idx="49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17-4E6A-92B3-A2611D91C03D}"/>
            </c:ext>
          </c:extLst>
        </c:ser>
        <c:ser>
          <c:idx val="1"/>
          <c:order val="1"/>
          <c:tx>
            <c:strRef>
              <c:f>Sheet15!$E$249:$E$250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Sheet15!$C$251:$C$302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Sheet15!$E$251:$E$302</c:f>
              <c:numCache>
                <c:formatCode>General</c:formatCode>
                <c:ptCount val="51"/>
                <c:pt idx="2">
                  <c:v>60000</c:v>
                </c:pt>
                <c:pt idx="3">
                  <c:v>24000</c:v>
                </c:pt>
                <c:pt idx="10">
                  <c:v>12000</c:v>
                </c:pt>
                <c:pt idx="12">
                  <c:v>24000</c:v>
                </c:pt>
                <c:pt idx="15">
                  <c:v>36000</c:v>
                </c:pt>
                <c:pt idx="16">
                  <c:v>36000</c:v>
                </c:pt>
                <c:pt idx="17">
                  <c:v>36000</c:v>
                </c:pt>
                <c:pt idx="19">
                  <c:v>48000</c:v>
                </c:pt>
                <c:pt idx="23">
                  <c:v>24000</c:v>
                </c:pt>
                <c:pt idx="28">
                  <c:v>48000</c:v>
                </c:pt>
                <c:pt idx="32">
                  <c:v>60000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17-4E6A-92B3-A2611D91C03D}"/>
            </c:ext>
          </c:extLst>
        </c:ser>
        <c:ser>
          <c:idx val="2"/>
          <c:order val="2"/>
          <c:tx>
            <c:strRef>
              <c:f>Sheet15!$F$249:$F$250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Sheet15!$C$251:$C$302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Sheet15!$F$251:$F$302</c:f>
              <c:numCache>
                <c:formatCode>General</c:formatCode>
                <c:ptCount val="51"/>
                <c:pt idx="1">
                  <c:v>40000</c:v>
                </c:pt>
                <c:pt idx="4">
                  <c:v>40000</c:v>
                </c:pt>
                <c:pt idx="8">
                  <c:v>120000</c:v>
                </c:pt>
                <c:pt idx="13">
                  <c:v>160000</c:v>
                </c:pt>
                <c:pt idx="18">
                  <c:v>40000</c:v>
                </c:pt>
                <c:pt idx="24">
                  <c:v>120000</c:v>
                </c:pt>
                <c:pt idx="31">
                  <c:v>40000</c:v>
                </c:pt>
                <c:pt idx="35">
                  <c:v>160000</c:v>
                </c:pt>
                <c:pt idx="43">
                  <c:v>80000</c:v>
                </c:pt>
                <c:pt idx="44">
                  <c:v>120000</c:v>
                </c:pt>
                <c:pt idx="45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017-4E6A-92B3-A2611D91C03D}"/>
            </c:ext>
          </c:extLst>
        </c:ser>
        <c:ser>
          <c:idx val="3"/>
          <c:order val="3"/>
          <c:tx>
            <c:strRef>
              <c:f>Sheet15!$G$249:$G$250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Sheet15!$C$251:$C$302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Sheet15!$G$251:$G$302</c:f>
              <c:numCache>
                <c:formatCode>General</c:formatCode>
                <c:ptCount val="51"/>
                <c:pt idx="5">
                  <c:v>150000</c:v>
                </c:pt>
                <c:pt idx="6">
                  <c:v>150000</c:v>
                </c:pt>
                <c:pt idx="7">
                  <c:v>60000</c:v>
                </c:pt>
                <c:pt idx="9">
                  <c:v>120000</c:v>
                </c:pt>
                <c:pt idx="26">
                  <c:v>60000</c:v>
                </c:pt>
                <c:pt idx="29">
                  <c:v>120000</c:v>
                </c:pt>
                <c:pt idx="36">
                  <c:v>60000</c:v>
                </c:pt>
                <c:pt idx="37">
                  <c:v>90000</c:v>
                </c:pt>
                <c:pt idx="46">
                  <c:v>150000</c:v>
                </c:pt>
                <c:pt idx="47">
                  <c:v>210000</c:v>
                </c:pt>
                <c:pt idx="48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017-4E6A-92B3-A2611D91C03D}"/>
            </c:ext>
          </c:extLst>
        </c:ser>
        <c:ser>
          <c:idx val="4"/>
          <c:order val="4"/>
          <c:tx>
            <c:strRef>
              <c:f>Sheet15!$H$249:$H$250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Sheet15!$C$251:$C$302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Sheet15!$H$251:$H$302</c:f>
              <c:numCache>
                <c:formatCode>General</c:formatCode>
                <c:ptCount val="51"/>
                <c:pt idx="14">
                  <c:v>35000</c:v>
                </c:pt>
                <c:pt idx="20">
                  <c:v>70000</c:v>
                </c:pt>
                <c:pt idx="21">
                  <c:v>35000</c:v>
                </c:pt>
                <c:pt idx="22">
                  <c:v>35000</c:v>
                </c:pt>
                <c:pt idx="27">
                  <c:v>175000</c:v>
                </c:pt>
                <c:pt idx="33">
                  <c:v>105000</c:v>
                </c:pt>
                <c:pt idx="38">
                  <c:v>70000</c:v>
                </c:pt>
                <c:pt idx="39">
                  <c:v>105000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017-4E6A-92B3-A2611D91C03D}"/>
            </c:ext>
          </c:extLst>
        </c:ser>
        <c:ser>
          <c:idx val="5"/>
          <c:order val="5"/>
          <c:tx>
            <c:strRef>
              <c:f>Sheet15!$I$249:$I$250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Sheet15!$C$251:$C$302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Sheet15!$I$251:$I$302</c:f>
              <c:numCache>
                <c:formatCode>General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017-4E6A-92B3-A2611D91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5834928"/>
        <c:axId val="275837280"/>
      </c:barChart>
      <c:catAx>
        <c:axId val="2758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7280"/>
        <c:crosses val="autoZero"/>
        <c:auto val="1"/>
        <c:lblAlgn val="ctr"/>
        <c:lblOffset val="100"/>
        <c:noMultiLvlLbl val="0"/>
      </c:catAx>
      <c:valAx>
        <c:axId val="275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492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4786741151501"/>
          <c:y val="0.19872634136195705"/>
          <c:w val="0.11499291462454865"/>
          <c:h val="0.41464128498004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Sheet15!$D$306:$D$307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Sheet15!$C$308:$C$359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Sheet15!$D$308:$D$359</c:f>
              <c:numCache>
                <c:formatCode>General</c:formatCode>
                <c:ptCount val="51"/>
                <c:pt idx="0">
                  <c:v>45000</c:v>
                </c:pt>
                <c:pt idx="11">
                  <c:v>60000</c:v>
                </c:pt>
                <c:pt idx="25">
                  <c:v>75000</c:v>
                </c:pt>
                <c:pt idx="30">
                  <c:v>30000</c:v>
                </c:pt>
                <c:pt idx="34">
                  <c:v>30000</c:v>
                </c:pt>
                <c:pt idx="40">
                  <c:v>75000</c:v>
                </c:pt>
                <c:pt idx="41">
                  <c:v>105000</c:v>
                </c:pt>
                <c:pt idx="42">
                  <c:v>90000</c:v>
                </c:pt>
                <c:pt idx="49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E7-4AE2-84F1-3141D45EFBF0}"/>
            </c:ext>
          </c:extLst>
        </c:ser>
        <c:ser>
          <c:idx val="1"/>
          <c:order val="1"/>
          <c:tx>
            <c:strRef>
              <c:f>Sheet15!$E$306:$E$307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Sheet15!$C$308:$C$359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Sheet15!$E$308:$E$359</c:f>
              <c:numCache>
                <c:formatCode>General</c:formatCode>
                <c:ptCount val="51"/>
                <c:pt idx="2">
                  <c:v>60000</c:v>
                </c:pt>
                <c:pt idx="3">
                  <c:v>24000</c:v>
                </c:pt>
                <c:pt idx="10">
                  <c:v>12000</c:v>
                </c:pt>
                <c:pt idx="12">
                  <c:v>24000</c:v>
                </c:pt>
                <c:pt idx="15">
                  <c:v>36000</c:v>
                </c:pt>
                <c:pt idx="16">
                  <c:v>36000</c:v>
                </c:pt>
                <c:pt idx="17">
                  <c:v>36000</c:v>
                </c:pt>
                <c:pt idx="19">
                  <c:v>48000</c:v>
                </c:pt>
                <c:pt idx="23">
                  <c:v>24000</c:v>
                </c:pt>
                <c:pt idx="28">
                  <c:v>48000</c:v>
                </c:pt>
                <c:pt idx="32">
                  <c:v>60000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E7-4AE2-84F1-3141D45EFBF0}"/>
            </c:ext>
          </c:extLst>
        </c:ser>
        <c:ser>
          <c:idx val="2"/>
          <c:order val="2"/>
          <c:tx>
            <c:strRef>
              <c:f>Sheet15!$F$306:$F$307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Sheet15!$C$308:$C$359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Sheet15!$F$308:$F$359</c:f>
              <c:numCache>
                <c:formatCode>General</c:formatCode>
                <c:ptCount val="51"/>
                <c:pt idx="1">
                  <c:v>40000</c:v>
                </c:pt>
                <c:pt idx="4">
                  <c:v>40000</c:v>
                </c:pt>
                <c:pt idx="8">
                  <c:v>120000</c:v>
                </c:pt>
                <c:pt idx="13">
                  <c:v>160000</c:v>
                </c:pt>
                <c:pt idx="18">
                  <c:v>40000</c:v>
                </c:pt>
                <c:pt idx="24">
                  <c:v>120000</c:v>
                </c:pt>
                <c:pt idx="31">
                  <c:v>40000</c:v>
                </c:pt>
                <c:pt idx="35">
                  <c:v>160000</c:v>
                </c:pt>
                <c:pt idx="43">
                  <c:v>80000</c:v>
                </c:pt>
                <c:pt idx="44">
                  <c:v>120000</c:v>
                </c:pt>
                <c:pt idx="45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E7-4AE2-84F1-3141D45EFBF0}"/>
            </c:ext>
          </c:extLst>
        </c:ser>
        <c:ser>
          <c:idx val="3"/>
          <c:order val="3"/>
          <c:tx>
            <c:strRef>
              <c:f>Sheet15!$G$306:$G$307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Sheet15!$C$308:$C$359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Sheet15!$G$308:$G$359</c:f>
              <c:numCache>
                <c:formatCode>General</c:formatCode>
                <c:ptCount val="51"/>
                <c:pt idx="5">
                  <c:v>150000</c:v>
                </c:pt>
                <c:pt idx="6">
                  <c:v>150000</c:v>
                </c:pt>
                <c:pt idx="7">
                  <c:v>60000</c:v>
                </c:pt>
                <c:pt idx="9">
                  <c:v>120000</c:v>
                </c:pt>
                <c:pt idx="26">
                  <c:v>60000</c:v>
                </c:pt>
                <c:pt idx="29">
                  <c:v>120000</c:v>
                </c:pt>
                <c:pt idx="36">
                  <c:v>60000</c:v>
                </c:pt>
                <c:pt idx="37">
                  <c:v>90000</c:v>
                </c:pt>
                <c:pt idx="46">
                  <c:v>150000</c:v>
                </c:pt>
                <c:pt idx="47">
                  <c:v>210000</c:v>
                </c:pt>
                <c:pt idx="48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5E7-4AE2-84F1-3141D45EFBF0}"/>
            </c:ext>
          </c:extLst>
        </c:ser>
        <c:ser>
          <c:idx val="4"/>
          <c:order val="4"/>
          <c:tx>
            <c:strRef>
              <c:f>Sheet15!$H$306:$H$307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Sheet15!$C$308:$C$359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Sheet15!$H$308:$H$359</c:f>
              <c:numCache>
                <c:formatCode>General</c:formatCode>
                <c:ptCount val="51"/>
                <c:pt idx="14">
                  <c:v>35000</c:v>
                </c:pt>
                <c:pt idx="20">
                  <c:v>70000</c:v>
                </c:pt>
                <c:pt idx="21">
                  <c:v>35000</c:v>
                </c:pt>
                <c:pt idx="22">
                  <c:v>35000</c:v>
                </c:pt>
                <c:pt idx="27">
                  <c:v>175000</c:v>
                </c:pt>
                <c:pt idx="33">
                  <c:v>105000</c:v>
                </c:pt>
                <c:pt idx="38">
                  <c:v>70000</c:v>
                </c:pt>
                <c:pt idx="39">
                  <c:v>105000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5E7-4AE2-84F1-3141D45EFBF0}"/>
            </c:ext>
          </c:extLst>
        </c:ser>
        <c:ser>
          <c:idx val="5"/>
          <c:order val="5"/>
          <c:tx>
            <c:strRef>
              <c:f>Sheet15!$I$306:$I$307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Sheet15!$C$308:$C$359</c:f>
              <c:strCache>
                <c:ptCount val="51"/>
                <c:pt idx="0">
                  <c:v>01-01-2022</c:v>
                </c:pt>
                <c:pt idx="1">
                  <c:v>02-01-2022</c:v>
                </c:pt>
                <c:pt idx="2">
                  <c:v>03-01-2022</c:v>
                </c:pt>
                <c:pt idx="3">
                  <c:v>04-01-2022</c:v>
                </c:pt>
                <c:pt idx="4">
                  <c:v>05-01-2022</c:v>
                </c:pt>
                <c:pt idx="5">
                  <c:v>06-01-2022</c:v>
                </c:pt>
                <c:pt idx="6">
                  <c:v>07-01-2022</c:v>
                </c:pt>
                <c:pt idx="7">
                  <c:v>08-01-2022</c:v>
                </c:pt>
                <c:pt idx="8">
                  <c:v>09-01-2022</c:v>
                </c:pt>
                <c:pt idx="9">
                  <c:v>10-01-2022</c:v>
                </c:pt>
                <c:pt idx="10">
                  <c:v>11-01-2022</c:v>
                </c:pt>
                <c:pt idx="11">
                  <c:v>12-01-2022</c:v>
                </c:pt>
                <c:pt idx="12">
                  <c:v>13-01-2022</c:v>
                </c:pt>
                <c:pt idx="13">
                  <c:v>14-01-2022</c:v>
                </c:pt>
                <c:pt idx="14">
                  <c:v>15-01-2022</c:v>
                </c:pt>
                <c:pt idx="15">
                  <c:v>16-01-2022</c:v>
                </c:pt>
                <c:pt idx="16">
                  <c:v>17-01-2022</c:v>
                </c:pt>
                <c:pt idx="17">
                  <c:v>01-02-2022</c:v>
                </c:pt>
                <c:pt idx="18">
                  <c:v>02-02-2022</c:v>
                </c:pt>
                <c:pt idx="19">
                  <c:v>03-02-2022</c:v>
                </c:pt>
                <c:pt idx="20">
                  <c:v>04-02-2022</c:v>
                </c:pt>
                <c:pt idx="21">
                  <c:v>05-02-2022</c:v>
                </c:pt>
                <c:pt idx="22">
                  <c:v>06-02-2022</c:v>
                </c:pt>
                <c:pt idx="23">
                  <c:v>07-02-2022</c:v>
                </c:pt>
                <c:pt idx="24">
                  <c:v>08-02-2022</c:v>
                </c:pt>
                <c:pt idx="25">
                  <c:v>09-02-2022</c:v>
                </c:pt>
                <c:pt idx="26">
                  <c:v>10-02-2022</c:v>
                </c:pt>
                <c:pt idx="27">
                  <c:v>01-03-2022</c:v>
                </c:pt>
                <c:pt idx="28">
                  <c:v>02-03-2022</c:v>
                </c:pt>
                <c:pt idx="29">
                  <c:v>03-03-2022</c:v>
                </c:pt>
                <c:pt idx="30">
                  <c:v>04-03-2022</c:v>
                </c:pt>
                <c:pt idx="31">
                  <c:v>05-03-2022</c:v>
                </c:pt>
                <c:pt idx="32">
                  <c:v>06-03-2022</c:v>
                </c:pt>
                <c:pt idx="33">
                  <c:v>07-03-2022</c:v>
                </c:pt>
                <c:pt idx="34">
                  <c:v>08-03-2022</c:v>
                </c:pt>
                <c:pt idx="35">
                  <c:v>09-03-2022</c:v>
                </c:pt>
                <c:pt idx="36">
                  <c:v>10-03-2022</c:v>
                </c:pt>
                <c:pt idx="37">
                  <c:v>11-03-2022</c:v>
                </c:pt>
                <c:pt idx="38">
                  <c:v>01-04-2022</c:v>
                </c:pt>
                <c:pt idx="39">
                  <c:v>02-04-2022</c:v>
                </c:pt>
                <c:pt idx="40">
                  <c:v>03-04-2022</c:v>
                </c:pt>
                <c:pt idx="41">
                  <c:v>04-04-2022</c:v>
                </c:pt>
                <c:pt idx="42">
                  <c:v>05-04-2022</c:v>
                </c:pt>
                <c:pt idx="43">
                  <c:v>06-04-2022</c:v>
                </c:pt>
                <c:pt idx="44">
                  <c:v>07-04-2022</c:v>
                </c:pt>
                <c:pt idx="45">
                  <c:v>08-04-2022</c:v>
                </c:pt>
                <c:pt idx="46">
                  <c:v>01-05-2022</c:v>
                </c:pt>
                <c:pt idx="47">
                  <c:v>01-06-2022</c:v>
                </c:pt>
                <c:pt idx="48">
                  <c:v>02-06-2022</c:v>
                </c:pt>
                <c:pt idx="49">
                  <c:v>03-06-2022</c:v>
                </c:pt>
                <c:pt idx="50">
                  <c:v>(blank)</c:v>
                </c:pt>
              </c:strCache>
            </c:strRef>
          </c:cat>
          <c:val>
            <c:numRef>
              <c:f>Sheet15!$I$308:$I$359</c:f>
              <c:numCache>
                <c:formatCode>General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5E7-4AE2-84F1-3141D45EF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834144"/>
        <c:axId val="275837672"/>
      </c:areaChart>
      <c:catAx>
        <c:axId val="27583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7672"/>
        <c:crosses val="autoZero"/>
        <c:auto val="1"/>
        <c:lblAlgn val="ctr"/>
        <c:lblOffset val="100"/>
        <c:noMultiLvlLbl val="0"/>
      </c:catAx>
      <c:valAx>
        <c:axId val="2758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4144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[DataAnalysis.xlsx]Sheet15!PivotTable34</c:name>
    <c:fmtId val="0"/>
  </c:pivotSource>
  <c:chart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58092738407696"/>
          <c:y val="0.19805336832895887"/>
          <c:w val="0.645780183727034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Sheet15!$D$363:$D$364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Sheet15!$C$365:$C$370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Sheet15!$D$365:$D$370</c:f>
              <c:numCache>
                <c:formatCode>General</c:formatCode>
                <c:ptCount val="5"/>
                <c:pt idx="0">
                  <c:v>986000</c:v>
                </c:pt>
                <c:pt idx="1">
                  <c:v>430000</c:v>
                </c:pt>
                <c:pt idx="2">
                  <c:v>404000</c:v>
                </c:pt>
                <c:pt idx="3">
                  <c:v>603000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13-4B57-9EA6-68C6A7CC7CBA}"/>
            </c:ext>
          </c:extLst>
        </c:ser>
        <c:ser>
          <c:idx val="1"/>
          <c:order val="1"/>
          <c:tx>
            <c:strRef>
              <c:f>Sheet15!$E$363:$E$364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Sheet15!$C$365:$C$370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Sheet15!$E$365:$E$370</c:f>
              <c:numCache>
                <c:formatCode>General</c:formatCode>
                <c:ptCount val="5"/>
                <c:pt idx="0">
                  <c:v>642000</c:v>
                </c:pt>
                <c:pt idx="1">
                  <c:v>231000</c:v>
                </c:pt>
                <c:pt idx="2">
                  <c:v>410000</c:v>
                </c:pt>
                <c:pt idx="3">
                  <c:v>247000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13-4B57-9EA6-68C6A7CC7CBA}"/>
            </c:ext>
          </c:extLst>
        </c:ser>
        <c:ser>
          <c:idx val="2"/>
          <c:order val="2"/>
          <c:tx>
            <c:strRef>
              <c:f>Sheet15!$F$363:$F$364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Sheet15!$C$365:$C$370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Sheet15!$F$365:$F$370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13-4B57-9EA6-68C6A7CC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36496"/>
        <c:axId val="275835712"/>
      </c:barChart>
      <c:catAx>
        <c:axId val="2758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5712"/>
        <c:crosses val="autoZero"/>
        <c:auto val="1"/>
        <c:lblAlgn val="ctr"/>
        <c:lblOffset val="100"/>
        <c:noMultiLvlLbl val="0"/>
      </c:catAx>
      <c:valAx>
        <c:axId val="2758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3649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0544746667417"/>
          <c:y val="0.32201297905154408"/>
          <c:w val="0.1471921093539274"/>
          <c:h val="0.3832915683486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[DataAnalysis.xlsx]Sheet15!PivotTable35</c:name>
    <c:fmtId val="0"/>
  </c:pivotSource>
  <c:chart>
    <c:title>
      <c:layout>
        <c:manualLayout>
          <c:xMode val="edge"/>
          <c:yMode val="edge"/>
          <c:x val="0.413573883161512"/>
          <c:y val="1.53694384462582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32924425683902914"/>
          <c:y val="0.17745418301660942"/>
          <c:w val="0.40678458670927004"/>
          <c:h val="0.77322667672380885"/>
        </c:manualLayout>
      </c:layout>
      <c:pieChart>
        <c:varyColors val="1"/>
        <c:ser>
          <c:idx val="0"/>
          <c:order val="0"/>
          <c:tx>
            <c:strRef>
              <c:f>Sheet15!$D$377:$D$378</c:f>
              <c:strCache>
                <c:ptCount val="1"/>
                <c:pt idx="0">
                  <c:v>Online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B0E-4DAB-BD89-710D26493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E9-48AD-B77E-E8994CBDC9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9E9-48AD-B77E-E8994CBDC9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9E9-48AD-B77E-E8994CBDC9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9E9-48AD-B77E-E8994CBDC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Sheet15!$C$379:$C$384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Sheet15!$D$379:$D$384</c:f>
              <c:numCache>
                <c:formatCode>General</c:formatCode>
                <c:ptCount val="5"/>
                <c:pt idx="0">
                  <c:v>35</c:v>
                </c:pt>
                <c:pt idx="1">
                  <c:v>16</c:v>
                </c:pt>
                <c:pt idx="2">
                  <c:v>15</c:v>
                </c:pt>
                <c:pt idx="3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0E-4DAB-BD89-710D264932AF}"/>
            </c:ext>
          </c:extLst>
        </c:ser>
        <c:ser>
          <c:idx val="1"/>
          <c:order val="1"/>
          <c:tx>
            <c:strRef>
              <c:f>Sheet15!$E$377:$E$378</c:f>
              <c:strCache>
                <c:ptCount val="1"/>
                <c:pt idx="0">
                  <c:v>Store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9E9-48AD-B77E-E8994CBDC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9E9-48AD-B77E-E8994CBDC9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9E9-48AD-B77E-E8994CBDC9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9E9-48AD-B77E-E8994CBDC9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9E9-48AD-B77E-E8994CBDC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Sheet15!$C$379:$C$384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Sheet15!$E$379:$E$384</c:f>
              <c:numCache>
                <c:formatCode>General</c:formatCode>
                <c:ptCount val="5"/>
                <c:pt idx="0">
                  <c:v>25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0E-4DAB-BD89-710D264932AF}"/>
            </c:ext>
          </c:extLst>
        </c:ser>
        <c:ser>
          <c:idx val="2"/>
          <c:order val="2"/>
          <c:tx>
            <c:strRef>
              <c:f>Sheet15!$F$377:$F$378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69E9-48AD-B77E-E8994CBDC9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9E9-48AD-B77E-E8994CBDC9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69E9-48AD-B77E-E8994CBDC9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9E9-48AD-B77E-E8994CBDC9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69E9-48AD-B77E-E8994CBDC9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Sheet15!$C$379:$C$384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Sheet15!$F$379:$F$384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B0E-4DAB-BD89-710D264932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40008658711473"/>
          <c:y val="0.30156911118784485"/>
          <c:w val="0.14698135671185431"/>
          <c:h val="0.55433783873044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897338336063698"/>
          <c:y val="6.8188596148801045E-2"/>
          <c:w val="0.53937301461478393"/>
          <c:h val="0.802663513989922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Sheet15!$D$391:$D$392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Sheet15!$C$393:$C$396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Sheet15!$D$393:$D$396</c:f>
              <c:numCache>
                <c:formatCode>General</c:formatCode>
                <c:ptCount val="3"/>
                <c:pt idx="0">
                  <c:v>345000</c:v>
                </c:pt>
                <c:pt idx="1">
                  <c:v>240000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60-4942-A567-3D028F2A4234}"/>
            </c:ext>
          </c:extLst>
        </c:ser>
        <c:ser>
          <c:idx val="1"/>
          <c:order val="1"/>
          <c:tx>
            <c:strRef>
              <c:f>Sheet15!$E$391:$E$392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Sheet15!$C$393:$C$396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Sheet15!$E$393:$E$396</c:f>
              <c:numCache>
                <c:formatCode>General</c:formatCode>
                <c:ptCount val="3"/>
                <c:pt idx="0">
                  <c:v>228000</c:v>
                </c:pt>
                <c:pt idx="1">
                  <c:v>180000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60-4942-A567-3D028F2A4234}"/>
            </c:ext>
          </c:extLst>
        </c:ser>
        <c:ser>
          <c:idx val="2"/>
          <c:order val="2"/>
          <c:tx>
            <c:strRef>
              <c:f>Sheet15!$F$391:$F$392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Sheet15!$C$393:$C$396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Sheet15!$F$393:$F$396</c:f>
              <c:numCache>
                <c:formatCode>General</c:formatCode>
                <c:ptCount val="3"/>
                <c:pt idx="0">
                  <c:v>680000</c:v>
                </c:pt>
                <c:pt idx="1">
                  <c:v>360000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60-4942-A567-3D028F2A4234}"/>
            </c:ext>
          </c:extLst>
        </c:ser>
        <c:ser>
          <c:idx val="3"/>
          <c:order val="3"/>
          <c:tx>
            <c:strRef>
              <c:f>Sheet15!$G$391:$G$392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Sheet15!$C$393:$C$396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Sheet15!$G$393:$G$396</c:f>
              <c:numCache>
                <c:formatCode>General</c:formatCode>
                <c:ptCount val="3"/>
                <c:pt idx="0">
                  <c:v>750000</c:v>
                </c:pt>
                <c:pt idx="1">
                  <c:v>540000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360-4942-A567-3D028F2A4234}"/>
            </c:ext>
          </c:extLst>
        </c:ser>
        <c:ser>
          <c:idx val="4"/>
          <c:order val="4"/>
          <c:tx>
            <c:strRef>
              <c:f>Sheet15!$H$391:$H$392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Sheet15!$C$393:$C$396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Sheet15!$H$393:$H$396</c:f>
              <c:numCache>
                <c:formatCode>General</c:formatCode>
                <c:ptCount val="3"/>
                <c:pt idx="0">
                  <c:v>420000</c:v>
                </c:pt>
                <c:pt idx="1">
                  <c:v>210000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360-4942-A567-3D028F2A4234}"/>
            </c:ext>
          </c:extLst>
        </c:ser>
        <c:ser>
          <c:idx val="5"/>
          <c:order val="5"/>
          <c:tx>
            <c:strRef>
              <c:f>Sheet15!$I$391:$I$392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Sheet15!$C$393:$C$396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Sheet15!$I$393:$I$396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360-4942-A567-3D028F2A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709456"/>
        <c:axId val="276703576"/>
      </c:barChart>
      <c:catAx>
        <c:axId val="27670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3576"/>
        <c:crosses val="autoZero"/>
        <c:auto val="1"/>
        <c:lblAlgn val="ctr"/>
        <c:lblOffset val="100"/>
        <c:noMultiLvlLbl val="0"/>
      </c:catAx>
      <c:valAx>
        <c:axId val="27670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945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247594050743664E-2"/>
          <c:y val="0.14292181251399644"/>
          <c:w val="0.65644641294838146"/>
          <c:h val="0.66870514322083952"/>
        </c:manualLayout>
      </c:layout>
      <c:lineChart>
        <c:grouping val="stacked"/>
        <c:varyColors val="0"/>
        <c:ser>
          <c:idx val="0"/>
          <c:order val="0"/>
          <c:tx>
            <c:strRef>
              <c:f>Sheet15!$D$404:$D$405</c:f>
              <c:strCache>
                <c:ptCount val="1"/>
                <c:pt idx="0">
                  <c:v>Centre 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Sheet15!$C$406:$C$409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Sheet15!$D$406:$D$409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32-4165-A5E4-D30F85019E6A}"/>
            </c:ext>
          </c:extLst>
        </c:ser>
        <c:ser>
          <c:idx val="1"/>
          <c:order val="1"/>
          <c:tx>
            <c:strRef>
              <c:f>Sheet15!$E$404:$E$405</c:f>
              <c:strCache>
                <c:ptCount val="1"/>
                <c:pt idx="0">
                  <c:v>Chair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Sheet15!$C$406:$C$409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Sheet15!$E$406:$E$409</c:f>
              <c:numCache>
                <c:formatCode>General</c:formatCode>
                <c:ptCount val="3"/>
                <c:pt idx="0">
                  <c:v>19</c:v>
                </c:pt>
                <c:pt idx="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32-4165-A5E4-D30F85019E6A}"/>
            </c:ext>
          </c:extLst>
        </c:ser>
        <c:ser>
          <c:idx val="2"/>
          <c:order val="2"/>
          <c:tx>
            <c:strRef>
              <c:f>Sheet15!$F$404:$F$405</c:f>
              <c:strCache>
                <c:ptCount val="1"/>
                <c:pt idx="0">
                  <c:v>Cots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Sheet15!$C$406:$C$409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Sheet15!$F$406:$F$409</c:f>
              <c:numCache>
                <c:formatCode>General</c:formatCode>
                <c:ptCount val="3"/>
                <c:pt idx="0">
                  <c:v>17</c:v>
                </c:pt>
                <c:pt idx="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32-4165-A5E4-D30F85019E6A}"/>
            </c:ext>
          </c:extLst>
        </c:ser>
        <c:ser>
          <c:idx val="3"/>
          <c:order val="3"/>
          <c:tx>
            <c:strRef>
              <c:f>Sheet15!$G$404:$G$405</c:f>
              <c:strCache>
                <c:ptCount val="1"/>
                <c:pt idx="0">
                  <c:v>Dining 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Sheet15!$C$406:$C$409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Sheet15!$G$406:$G$409</c:f>
              <c:numCache>
                <c:formatCode>General</c:formatCode>
                <c:ptCount val="3"/>
                <c:pt idx="0">
                  <c:v>25</c:v>
                </c:pt>
                <c:pt idx="1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32-4165-A5E4-D30F85019E6A}"/>
            </c:ext>
          </c:extLst>
        </c:ser>
        <c:ser>
          <c:idx val="4"/>
          <c:order val="4"/>
          <c:tx>
            <c:strRef>
              <c:f>Sheet15!$H$404:$H$405</c:f>
              <c:strCache>
                <c:ptCount val="1"/>
                <c:pt idx="0">
                  <c:v>Sofa 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Sheet15!$C$406:$C$409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Sheet15!$H$406:$H$409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32-4165-A5E4-D30F85019E6A}"/>
            </c:ext>
          </c:extLst>
        </c:ser>
        <c:ser>
          <c:idx val="5"/>
          <c:order val="5"/>
          <c:tx>
            <c:strRef>
              <c:f>Sheet15!$I$404:$I$405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Sheet15!$C$406:$C$409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Sheet15!$I$406:$I$409</c:f>
              <c:numCache>
                <c:formatCode>General</c:formatCode>
                <c:ptCount val="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332-4165-A5E4-D30F8501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709064"/>
        <c:axId val="276704752"/>
      </c:lineChart>
      <c:catAx>
        <c:axId val="27670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4752"/>
        <c:crosses val="autoZero"/>
        <c:auto val="1"/>
        <c:lblAlgn val="ctr"/>
        <c:lblOffset val="100"/>
        <c:noMultiLvlLbl val="0"/>
      </c:catAx>
      <c:valAx>
        <c:axId val="2767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9064"/>
        <c:crosses val="autoZero"/>
        <c:crossBetween val="between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[DataAnalysis.xlsx]Sheet15!PivotTable38</c:name>
    <c:fmtId val="0"/>
  </c:pivotSource>
  <c:chart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4344925634295695E-2"/>
          <c:y val="0.12860892388451445"/>
          <c:w val="0.67777537182852143"/>
          <c:h val="0.6585309128025663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Sheet15!$D$417:$D$418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Sheet15!$C$419:$C$424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Sheet15!$D$419:$D$424</c:f>
              <c:numCache>
                <c:formatCode>General</c:formatCode>
                <c:ptCount val="5"/>
                <c:pt idx="0">
                  <c:v>105000</c:v>
                </c:pt>
                <c:pt idx="1">
                  <c:v>150000</c:v>
                </c:pt>
                <c:pt idx="2">
                  <c:v>60000</c:v>
                </c:pt>
                <c:pt idx="3">
                  <c:v>270000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5B-4B33-A032-353C175C6CEB}"/>
            </c:ext>
          </c:extLst>
        </c:ser>
        <c:ser>
          <c:idx val="1"/>
          <c:order val="1"/>
          <c:tx>
            <c:strRef>
              <c:f>Sheet15!$E$417:$E$418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Sheet15!$C$419:$C$424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Sheet15!$E$419:$E$424</c:f>
              <c:numCache>
                <c:formatCode>General</c:formatCode>
                <c:ptCount val="5"/>
                <c:pt idx="0">
                  <c:v>168000</c:v>
                </c:pt>
                <c:pt idx="1">
                  <c:v>36000</c:v>
                </c:pt>
                <c:pt idx="2">
                  <c:v>24000</c:v>
                </c:pt>
                <c:pt idx="3">
                  <c:v>180000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5B-4B33-A032-353C175C6CEB}"/>
            </c:ext>
          </c:extLst>
        </c:ser>
        <c:ser>
          <c:idx val="2"/>
          <c:order val="2"/>
          <c:tx>
            <c:strRef>
              <c:f>Sheet15!$F$417:$F$418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Sheet15!$C$419:$C$424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Sheet15!$F$419:$F$424</c:f>
              <c:numCache>
                <c:formatCode>General</c:formatCode>
                <c:ptCount val="5"/>
                <c:pt idx="0">
                  <c:v>560000</c:v>
                </c:pt>
                <c:pt idx="1">
                  <c:v>40000</c:v>
                </c:pt>
                <c:pt idx="2">
                  <c:v>320000</c:v>
                </c:pt>
                <c:pt idx="3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5B-4B33-A032-353C175C6CEB}"/>
            </c:ext>
          </c:extLst>
        </c:ser>
        <c:ser>
          <c:idx val="3"/>
          <c:order val="3"/>
          <c:tx>
            <c:strRef>
              <c:f>Sheet15!$G$417:$G$418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Sheet15!$C$419:$C$424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Sheet15!$G$419:$G$424</c:f>
              <c:numCache>
                <c:formatCode>General</c:formatCode>
                <c:ptCount val="5"/>
                <c:pt idx="0">
                  <c:v>480000</c:v>
                </c:pt>
                <c:pt idx="1">
                  <c:v>330000</c:v>
                </c:pt>
                <c:pt idx="2">
                  <c:v>270000</c:v>
                </c:pt>
                <c:pt idx="3">
                  <c:v>210000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5B-4B33-A032-353C175C6CEB}"/>
            </c:ext>
          </c:extLst>
        </c:ser>
        <c:ser>
          <c:idx val="4"/>
          <c:order val="4"/>
          <c:tx>
            <c:strRef>
              <c:f>Sheet15!$H$417:$H$418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Sheet15!$C$419:$C$424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Sheet15!$H$419:$H$424</c:f>
              <c:numCache>
                <c:formatCode>General</c:formatCode>
                <c:ptCount val="5"/>
                <c:pt idx="0">
                  <c:v>315000</c:v>
                </c:pt>
                <c:pt idx="1">
                  <c:v>105000</c:v>
                </c:pt>
                <c:pt idx="2">
                  <c:v>140000</c:v>
                </c:pt>
                <c:pt idx="3">
                  <c:v>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5B-4B33-A032-353C175C6CEB}"/>
            </c:ext>
          </c:extLst>
        </c:ser>
        <c:ser>
          <c:idx val="5"/>
          <c:order val="5"/>
          <c:tx>
            <c:strRef>
              <c:f>Sheet15!$I$417:$I$418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Sheet15!$C$419:$C$424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Sheet15!$I$419:$I$424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F5B-4B33-A032-353C175C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702008"/>
        <c:axId val="276703968"/>
      </c:barChart>
      <c:catAx>
        <c:axId val="27670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3968"/>
        <c:crosses val="autoZero"/>
        <c:auto val="1"/>
        <c:lblAlgn val="ctr"/>
        <c:lblOffset val="100"/>
        <c:noMultiLvlLbl val="0"/>
      </c:catAx>
      <c:valAx>
        <c:axId val="2767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200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[DataAnalysis.xlsx]Sheet15!PivotTable39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580927384076991E-2"/>
          <c:y val="0.18527927924511847"/>
          <c:w val="0.70831714785651789"/>
          <c:h val="0.61620883235661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Sheet15!$D$432:$D$433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Sheet15!$C$434:$C$439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Sheet15!$D$434:$D$439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E2-418A-9BB4-1F0E894E1685}"/>
            </c:ext>
          </c:extLst>
        </c:ser>
        <c:ser>
          <c:idx val="1"/>
          <c:order val="1"/>
          <c:tx>
            <c:strRef>
              <c:f>Sheet15!$E$432:$E$433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Sheet15!$C$434:$C$439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Sheet15!$E$434:$E$439</c:f>
              <c:numCache>
                <c:formatCode>General</c:formatCode>
                <c:ptCount val="5"/>
                <c:pt idx="0">
                  <c:v>14</c:v>
                </c:pt>
                <c:pt idx="1">
                  <c:v>3</c:v>
                </c:pt>
                <c:pt idx="2">
                  <c:v>2</c:v>
                </c:pt>
                <c:pt idx="3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E2-418A-9BB4-1F0E894E1685}"/>
            </c:ext>
          </c:extLst>
        </c:ser>
        <c:ser>
          <c:idx val="2"/>
          <c:order val="2"/>
          <c:tx>
            <c:strRef>
              <c:f>Sheet15!$F$432:$F$433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Sheet15!$C$434:$C$439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Sheet15!$F$434:$F$439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E2-418A-9BB4-1F0E894E1685}"/>
            </c:ext>
          </c:extLst>
        </c:ser>
        <c:ser>
          <c:idx val="3"/>
          <c:order val="3"/>
          <c:tx>
            <c:strRef>
              <c:f>Sheet15!$G$432:$G$433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Sheet15!$C$434:$C$439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Sheet15!$G$434:$G$439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E2-418A-9BB4-1F0E894E1685}"/>
            </c:ext>
          </c:extLst>
        </c:ser>
        <c:ser>
          <c:idx val="4"/>
          <c:order val="4"/>
          <c:tx>
            <c:strRef>
              <c:f>Sheet15!$H$432:$H$433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Sheet15!$C$434:$C$439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Sheet15!$H$434:$H$439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E2-418A-9BB4-1F0E894E1685}"/>
            </c:ext>
          </c:extLst>
        </c:ser>
        <c:ser>
          <c:idx val="5"/>
          <c:order val="5"/>
          <c:tx>
            <c:strRef>
              <c:f>Sheet15!$I$432:$I$433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Sheet15!$C$434:$C$439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Sheet15!$I$434:$I$439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EE2-418A-9BB4-1F0E894E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703184"/>
        <c:axId val="276704360"/>
      </c:barChart>
      <c:catAx>
        <c:axId val="2767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4360"/>
        <c:crosses val="autoZero"/>
        <c:auto val="1"/>
        <c:lblAlgn val="ctr"/>
        <c:lblOffset val="100"/>
        <c:noMultiLvlLbl val="0"/>
      </c:catAx>
      <c:valAx>
        <c:axId val="2767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318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0918635170616"/>
          <c:y val="0.21347149314669001"/>
          <c:w val="0.17761405841394698"/>
          <c:h val="0.57927193422993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[DataAnalysis.xlsx]Sheet15!PivotTable21</c:name>
    <c:fmtId val="1"/>
  </c:pivotSource>
  <c:chart>
    <c:title>
      <c:layout>
        <c:manualLayout>
          <c:xMode val="edge"/>
          <c:yMode val="edge"/>
          <c:x val="0.44529086136960155"/>
          <c:y val="3.9597550306211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5.6428857540018317E-3"/>
              <c:y val="5.490199129954742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969621312151125"/>
          <c:y val="0.21411847712584314"/>
          <c:w val="0.54495302642885601"/>
          <c:h val="0.633922614511895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Sheet15!$D$11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1BC-4493-8236-9CB6D479559B}"/>
              </c:ext>
            </c:extLst>
          </c:dPt>
          <c:dLbls>
            <c:dLbl>
              <c:idx val="3"/>
              <c:layout>
                <c:manualLayout>
                  <c:x val="-5.6428857540018317E-3"/>
                  <c:y val="5.490199129954742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Sheet15!$C$12:$C$18</c:f>
              <c:strCache>
                <c:ptCount val="6"/>
                <c:pt idx="0">
                  <c:v>Centre Table</c:v>
                </c:pt>
                <c:pt idx="1">
                  <c:v>Chair Set</c:v>
                </c:pt>
                <c:pt idx="2">
                  <c:v>Cots</c:v>
                </c:pt>
                <c:pt idx="3">
                  <c:v>Dining Table</c:v>
                </c:pt>
                <c:pt idx="4">
                  <c:v>Sofa Set</c:v>
                </c:pt>
                <c:pt idx="5">
                  <c:v>(blank)</c:v>
                </c:pt>
              </c:strCache>
            </c:strRef>
          </c:cat>
          <c:val>
            <c:numRef>
              <c:f>Sheet15!$D$12:$D$18</c:f>
              <c:numCache>
                <c:formatCode>General</c:formatCode>
                <c:ptCount val="6"/>
                <c:pt idx="0">
                  <c:v>585000</c:v>
                </c:pt>
                <c:pt idx="1">
                  <c:v>408000</c:v>
                </c:pt>
                <c:pt idx="2">
                  <c:v>1040000</c:v>
                </c:pt>
                <c:pt idx="3">
                  <c:v>1290000</c:v>
                </c:pt>
                <c:pt idx="4">
                  <c:v>630000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E0-491C-A9A5-4A34F55D2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1196048"/>
        <c:axId val="229960384"/>
      </c:barChart>
      <c:catAx>
        <c:axId val="23119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60384"/>
        <c:crosses val="autoZero"/>
        <c:auto val="1"/>
        <c:lblAlgn val="ctr"/>
        <c:lblOffset val="100"/>
        <c:noMultiLvlLbl val="0"/>
      </c:catAx>
      <c:valAx>
        <c:axId val="2299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9604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116446251545"/>
          <c:y val="0.19165328980593027"/>
          <c:w val="0.16368835537484547"/>
          <c:h val="0.49820945458480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[DataAnalysis.xlsx]Sheet15!PivotTable40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7368244194389192E-2"/>
          <c:y val="0.12106012621965986"/>
          <c:w val="0.71569590133413252"/>
          <c:h val="0.65602510271064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Sheet15!$D$448:$D$449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Sheet15!$C$450:$C$464</c:f>
              <c:multiLvlStrCache>
                <c:ptCount val="9"/>
                <c:lvl>
                  <c:pt idx="0">
                    <c:v>Online</c:v>
                  </c:pt>
                  <c:pt idx="1">
                    <c:v>Store</c:v>
                  </c:pt>
                  <c:pt idx="2">
                    <c:v>Online</c:v>
                  </c:pt>
                  <c:pt idx="3">
                    <c:v>Store</c:v>
                  </c:pt>
                  <c:pt idx="4">
                    <c:v>Online</c:v>
                  </c:pt>
                  <c:pt idx="5">
                    <c:v>Store</c:v>
                  </c:pt>
                  <c:pt idx="6">
                    <c:v>Online</c:v>
                  </c:pt>
                  <c:pt idx="7">
                    <c:v>Store</c:v>
                  </c:pt>
                  <c:pt idx="8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Sheet15!$D$450:$D$464</c:f>
              <c:numCache>
                <c:formatCode>General</c:formatCode>
                <c:ptCount val="9"/>
                <c:pt idx="0">
                  <c:v>45000</c:v>
                </c:pt>
                <c:pt idx="1">
                  <c:v>60000</c:v>
                </c:pt>
                <c:pt idx="2">
                  <c:v>75000</c:v>
                </c:pt>
                <c:pt idx="3">
                  <c:v>75000</c:v>
                </c:pt>
                <c:pt idx="4">
                  <c:v>60000</c:v>
                </c:pt>
                <c:pt idx="6">
                  <c:v>165000</c:v>
                </c:pt>
                <c:pt idx="7">
                  <c:v>105000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CB-4947-B5EB-B858D3F94530}"/>
            </c:ext>
          </c:extLst>
        </c:ser>
        <c:ser>
          <c:idx val="1"/>
          <c:order val="1"/>
          <c:tx>
            <c:strRef>
              <c:f>Sheet15!$E$448:$E$449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Sheet15!$C$450:$C$464</c:f>
              <c:multiLvlStrCache>
                <c:ptCount val="9"/>
                <c:lvl>
                  <c:pt idx="0">
                    <c:v>Online</c:v>
                  </c:pt>
                  <c:pt idx="1">
                    <c:v>Store</c:v>
                  </c:pt>
                  <c:pt idx="2">
                    <c:v>Online</c:v>
                  </c:pt>
                  <c:pt idx="3">
                    <c:v>Store</c:v>
                  </c:pt>
                  <c:pt idx="4">
                    <c:v>Online</c:v>
                  </c:pt>
                  <c:pt idx="5">
                    <c:v>Store</c:v>
                  </c:pt>
                  <c:pt idx="6">
                    <c:v>Online</c:v>
                  </c:pt>
                  <c:pt idx="7">
                    <c:v>Store</c:v>
                  </c:pt>
                  <c:pt idx="8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Sheet15!$E$450:$E$464</c:f>
              <c:numCache>
                <c:formatCode>General</c:formatCode>
                <c:ptCount val="9"/>
                <c:pt idx="0">
                  <c:v>96000</c:v>
                </c:pt>
                <c:pt idx="1">
                  <c:v>72000</c:v>
                </c:pt>
                <c:pt idx="3">
                  <c:v>36000</c:v>
                </c:pt>
                <c:pt idx="4">
                  <c:v>24000</c:v>
                </c:pt>
                <c:pt idx="6">
                  <c:v>108000</c:v>
                </c:pt>
                <c:pt idx="7">
                  <c:v>72000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CB-4947-B5EB-B858D3F94530}"/>
            </c:ext>
          </c:extLst>
        </c:ser>
        <c:ser>
          <c:idx val="2"/>
          <c:order val="2"/>
          <c:tx>
            <c:strRef>
              <c:f>Sheet15!$F$448:$F$449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Sheet15!$C$450:$C$464</c:f>
              <c:multiLvlStrCache>
                <c:ptCount val="9"/>
                <c:lvl>
                  <c:pt idx="0">
                    <c:v>Online</c:v>
                  </c:pt>
                  <c:pt idx="1">
                    <c:v>Store</c:v>
                  </c:pt>
                  <c:pt idx="2">
                    <c:v>Online</c:v>
                  </c:pt>
                  <c:pt idx="3">
                    <c:v>Store</c:v>
                  </c:pt>
                  <c:pt idx="4">
                    <c:v>Online</c:v>
                  </c:pt>
                  <c:pt idx="5">
                    <c:v>Store</c:v>
                  </c:pt>
                  <c:pt idx="6">
                    <c:v>Online</c:v>
                  </c:pt>
                  <c:pt idx="7">
                    <c:v>Store</c:v>
                  </c:pt>
                  <c:pt idx="8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Sheet15!$F$450:$F$464</c:f>
              <c:numCache>
                <c:formatCode>General</c:formatCode>
                <c:ptCount val="9"/>
                <c:pt idx="0">
                  <c:v>400000</c:v>
                </c:pt>
                <c:pt idx="1">
                  <c:v>160000</c:v>
                </c:pt>
                <c:pt idx="2">
                  <c:v>40000</c:v>
                </c:pt>
                <c:pt idx="4">
                  <c:v>120000</c:v>
                </c:pt>
                <c:pt idx="5">
                  <c:v>200000</c:v>
                </c:pt>
                <c:pt idx="6">
                  <c:v>120000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CB-4947-B5EB-B858D3F94530}"/>
            </c:ext>
          </c:extLst>
        </c:ser>
        <c:ser>
          <c:idx val="3"/>
          <c:order val="3"/>
          <c:tx>
            <c:strRef>
              <c:f>Sheet15!$G$448:$G$449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Sheet15!$C$450:$C$464</c:f>
              <c:multiLvlStrCache>
                <c:ptCount val="9"/>
                <c:lvl>
                  <c:pt idx="0">
                    <c:v>Online</c:v>
                  </c:pt>
                  <c:pt idx="1">
                    <c:v>Store</c:v>
                  </c:pt>
                  <c:pt idx="2">
                    <c:v>Online</c:v>
                  </c:pt>
                  <c:pt idx="3">
                    <c:v>Store</c:v>
                  </c:pt>
                  <c:pt idx="4">
                    <c:v>Online</c:v>
                  </c:pt>
                  <c:pt idx="5">
                    <c:v>Store</c:v>
                  </c:pt>
                  <c:pt idx="6">
                    <c:v>Online</c:v>
                  </c:pt>
                  <c:pt idx="7">
                    <c:v>Store</c:v>
                  </c:pt>
                  <c:pt idx="8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Sheet15!$G$450:$G$464</c:f>
              <c:numCache>
                <c:formatCode>General</c:formatCode>
                <c:ptCount val="9"/>
                <c:pt idx="0">
                  <c:v>270000</c:v>
                </c:pt>
                <c:pt idx="1">
                  <c:v>210000</c:v>
                </c:pt>
                <c:pt idx="2">
                  <c:v>210000</c:v>
                </c:pt>
                <c:pt idx="3">
                  <c:v>120000</c:v>
                </c:pt>
                <c:pt idx="4">
                  <c:v>60000</c:v>
                </c:pt>
                <c:pt idx="5">
                  <c:v>210000</c:v>
                </c:pt>
                <c:pt idx="6">
                  <c:v>210000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CB-4947-B5EB-B858D3F94530}"/>
            </c:ext>
          </c:extLst>
        </c:ser>
        <c:ser>
          <c:idx val="4"/>
          <c:order val="4"/>
          <c:tx>
            <c:strRef>
              <c:f>Sheet15!$H$448:$H$449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Sheet15!$C$450:$C$464</c:f>
              <c:multiLvlStrCache>
                <c:ptCount val="9"/>
                <c:lvl>
                  <c:pt idx="0">
                    <c:v>Online</c:v>
                  </c:pt>
                  <c:pt idx="1">
                    <c:v>Store</c:v>
                  </c:pt>
                  <c:pt idx="2">
                    <c:v>Online</c:v>
                  </c:pt>
                  <c:pt idx="3">
                    <c:v>Store</c:v>
                  </c:pt>
                  <c:pt idx="4">
                    <c:v>Online</c:v>
                  </c:pt>
                  <c:pt idx="5">
                    <c:v>Store</c:v>
                  </c:pt>
                  <c:pt idx="6">
                    <c:v>Online</c:v>
                  </c:pt>
                  <c:pt idx="7">
                    <c:v>Store</c:v>
                  </c:pt>
                  <c:pt idx="8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Sheet15!$H$450:$H$464</c:f>
              <c:numCache>
                <c:formatCode>General</c:formatCode>
                <c:ptCount val="9"/>
                <c:pt idx="0">
                  <c:v>175000</c:v>
                </c:pt>
                <c:pt idx="1">
                  <c:v>140000</c:v>
                </c:pt>
                <c:pt idx="2">
                  <c:v>105000</c:v>
                </c:pt>
                <c:pt idx="4">
                  <c:v>140000</c:v>
                </c:pt>
                <c:pt idx="7">
                  <c:v>70000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ECB-4947-B5EB-B858D3F94530}"/>
            </c:ext>
          </c:extLst>
        </c:ser>
        <c:ser>
          <c:idx val="5"/>
          <c:order val="5"/>
          <c:tx>
            <c:strRef>
              <c:f>Sheet15!$I$448:$I$449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Sheet15!$C$450:$C$464</c:f>
              <c:multiLvlStrCache>
                <c:ptCount val="9"/>
                <c:lvl>
                  <c:pt idx="0">
                    <c:v>Online</c:v>
                  </c:pt>
                  <c:pt idx="1">
                    <c:v>Store</c:v>
                  </c:pt>
                  <c:pt idx="2">
                    <c:v>Online</c:v>
                  </c:pt>
                  <c:pt idx="3">
                    <c:v>Store</c:v>
                  </c:pt>
                  <c:pt idx="4">
                    <c:v>Online</c:v>
                  </c:pt>
                  <c:pt idx="5">
                    <c:v>Store</c:v>
                  </c:pt>
                  <c:pt idx="6">
                    <c:v>Online</c:v>
                  </c:pt>
                  <c:pt idx="7">
                    <c:v>Store</c:v>
                  </c:pt>
                  <c:pt idx="8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4">
                    <c:v>South</c:v>
                  </c:pt>
                  <c:pt idx="6">
                    <c:v>West</c:v>
                  </c:pt>
                  <c:pt idx="8">
                    <c:v>(blank)</c:v>
                  </c:pt>
                </c:lvl>
              </c:multiLvlStrCache>
            </c:multiLvlStrRef>
          </c:cat>
          <c:val>
            <c:numRef>
              <c:f>Sheet15!$I$450:$I$464</c:f>
              <c:numCache>
                <c:formatCode>General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ECB-4947-B5EB-B858D3F9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706320"/>
        <c:axId val="276706712"/>
      </c:barChart>
      <c:catAx>
        <c:axId val="2767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6712"/>
        <c:crosses val="autoZero"/>
        <c:auto val="1"/>
        <c:lblAlgn val="ctr"/>
        <c:lblOffset val="100"/>
        <c:noMultiLvlLbl val="0"/>
      </c:catAx>
      <c:valAx>
        <c:axId val="2767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0632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[DataAnalysis.xlsx]Sheet15!PivotTable41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2320344196774131E-2"/>
          <c:y val="0.12551304413895017"/>
          <c:w val="0.75735226420443069"/>
          <c:h val="0.661690220731562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Sheet15!$D$468:$D$469</c:f>
              <c:strCache>
                <c:ptCount val="1"/>
                <c:pt idx="0">
                  <c:v>Centre 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Sheet15!$C$470:$C$482</c:f>
              <c:multiLvlStrCache>
                <c:ptCount val="8"/>
                <c:lvl>
                  <c:pt idx="0">
                    <c:v>Online</c:v>
                  </c:pt>
                  <c:pt idx="1">
                    <c:v>Store</c:v>
                  </c:pt>
                  <c:pt idx="3">
                    <c:v>Online</c:v>
                  </c:pt>
                  <c:pt idx="4">
                    <c:v>Store</c:v>
                  </c:pt>
                  <c:pt idx="5">
                    <c:v>Online</c:v>
                  </c:pt>
                  <c:pt idx="6">
                    <c:v>Store</c:v>
                  </c:pt>
                  <c:pt idx="7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5">
                    <c:v>West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Sheet15!$D$470:$D$482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5">
                  <c:v>11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20-4B1B-8559-E625198BF4F6}"/>
            </c:ext>
          </c:extLst>
        </c:ser>
        <c:ser>
          <c:idx val="1"/>
          <c:order val="1"/>
          <c:tx>
            <c:strRef>
              <c:f>Sheet15!$E$468:$E$469</c:f>
              <c:strCache>
                <c:ptCount val="1"/>
                <c:pt idx="0">
                  <c:v>Chair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Sheet15!$C$470:$C$482</c:f>
              <c:multiLvlStrCache>
                <c:ptCount val="8"/>
                <c:lvl>
                  <c:pt idx="0">
                    <c:v>Online</c:v>
                  </c:pt>
                  <c:pt idx="1">
                    <c:v>Store</c:v>
                  </c:pt>
                  <c:pt idx="3">
                    <c:v>Online</c:v>
                  </c:pt>
                  <c:pt idx="4">
                    <c:v>Store</c:v>
                  </c:pt>
                  <c:pt idx="5">
                    <c:v>Online</c:v>
                  </c:pt>
                  <c:pt idx="6">
                    <c:v>Store</c:v>
                  </c:pt>
                  <c:pt idx="7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5">
                    <c:v>West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Sheet15!$E$470:$E$482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120-4B1B-8559-E625198BF4F6}"/>
            </c:ext>
          </c:extLst>
        </c:ser>
        <c:ser>
          <c:idx val="2"/>
          <c:order val="2"/>
          <c:tx>
            <c:strRef>
              <c:f>Sheet15!$F$468:$F$469</c:f>
              <c:strCache>
                <c:ptCount val="1"/>
                <c:pt idx="0">
                  <c:v>Cots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Sheet15!$C$470:$C$482</c:f>
              <c:multiLvlStrCache>
                <c:ptCount val="8"/>
                <c:lvl>
                  <c:pt idx="0">
                    <c:v>Online</c:v>
                  </c:pt>
                  <c:pt idx="1">
                    <c:v>Store</c:v>
                  </c:pt>
                  <c:pt idx="3">
                    <c:v>Online</c:v>
                  </c:pt>
                  <c:pt idx="4">
                    <c:v>Store</c:v>
                  </c:pt>
                  <c:pt idx="5">
                    <c:v>Online</c:v>
                  </c:pt>
                  <c:pt idx="6">
                    <c:v>Store</c:v>
                  </c:pt>
                  <c:pt idx="7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5">
                    <c:v>West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Sheet15!$F$470:$F$482</c:f>
              <c:numCache>
                <c:formatCode>General</c:formatCode>
                <c:ptCount val="8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120-4B1B-8559-E625198BF4F6}"/>
            </c:ext>
          </c:extLst>
        </c:ser>
        <c:ser>
          <c:idx val="3"/>
          <c:order val="3"/>
          <c:tx>
            <c:strRef>
              <c:f>Sheet15!$G$468:$G$469</c:f>
              <c:strCache>
                <c:ptCount val="1"/>
                <c:pt idx="0">
                  <c:v>Dining 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Sheet15!$C$470:$C$482</c:f>
              <c:multiLvlStrCache>
                <c:ptCount val="8"/>
                <c:lvl>
                  <c:pt idx="0">
                    <c:v>Online</c:v>
                  </c:pt>
                  <c:pt idx="1">
                    <c:v>Store</c:v>
                  </c:pt>
                  <c:pt idx="3">
                    <c:v>Online</c:v>
                  </c:pt>
                  <c:pt idx="4">
                    <c:v>Store</c:v>
                  </c:pt>
                  <c:pt idx="5">
                    <c:v>Online</c:v>
                  </c:pt>
                  <c:pt idx="6">
                    <c:v>Store</c:v>
                  </c:pt>
                  <c:pt idx="7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5">
                    <c:v>West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Sheet15!$G$470:$G$482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11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120-4B1B-8559-E625198BF4F6}"/>
            </c:ext>
          </c:extLst>
        </c:ser>
        <c:ser>
          <c:idx val="4"/>
          <c:order val="4"/>
          <c:tx>
            <c:strRef>
              <c:f>Sheet15!$H$468:$H$469</c:f>
              <c:strCache>
                <c:ptCount val="1"/>
                <c:pt idx="0">
                  <c:v>Sofa 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Sheet15!$C$470:$C$482</c:f>
              <c:multiLvlStrCache>
                <c:ptCount val="8"/>
                <c:lvl>
                  <c:pt idx="0">
                    <c:v>Online</c:v>
                  </c:pt>
                  <c:pt idx="1">
                    <c:v>Store</c:v>
                  </c:pt>
                  <c:pt idx="3">
                    <c:v>Online</c:v>
                  </c:pt>
                  <c:pt idx="4">
                    <c:v>Store</c:v>
                  </c:pt>
                  <c:pt idx="5">
                    <c:v>Online</c:v>
                  </c:pt>
                  <c:pt idx="6">
                    <c:v>Store</c:v>
                  </c:pt>
                  <c:pt idx="7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5">
                    <c:v>West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Sheet15!$H$470:$H$482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120-4B1B-8559-E625198BF4F6}"/>
            </c:ext>
          </c:extLst>
        </c:ser>
        <c:ser>
          <c:idx val="5"/>
          <c:order val="5"/>
          <c:tx>
            <c:strRef>
              <c:f>Sheet15!$I$468:$I$469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Sheet15!$C$470:$C$482</c:f>
              <c:multiLvlStrCache>
                <c:ptCount val="8"/>
                <c:lvl>
                  <c:pt idx="0">
                    <c:v>Online</c:v>
                  </c:pt>
                  <c:pt idx="1">
                    <c:v>Store</c:v>
                  </c:pt>
                  <c:pt idx="3">
                    <c:v>Online</c:v>
                  </c:pt>
                  <c:pt idx="4">
                    <c:v>Store</c:v>
                  </c:pt>
                  <c:pt idx="5">
                    <c:v>Online</c:v>
                  </c:pt>
                  <c:pt idx="6">
                    <c:v>Store</c:v>
                  </c:pt>
                  <c:pt idx="7">
                    <c:v>(blank)</c:v>
                  </c:pt>
                </c:lvl>
                <c:lvl>
                  <c:pt idx="0">
                    <c:v>East</c:v>
                  </c:pt>
                  <c:pt idx="2">
                    <c:v>North</c:v>
                  </c:pt>
                  <c:pt idx="3">
                    <c:v>South</c:v>
                  </c:pt>
                  <c:pt idx="5">
                    <c:v>West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Sheet15!$I$470:$I$482</c:f>
              <c:numCache>
                <c:formatCode>General</c:formatCode>
                <c:ptCount val="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120-4B1B-8559-E625198B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030136"/>
        <c:axId val="277032488"/>
      </c:barChart>
      <c:catAx>
        <c:axId val="27703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2488"/>
        <c:crosses val="autoZero"/>
        <c:auto val="1"/>
        <c:lblAlgn val="ctr"/>
        <c:lblOffset val="100"/>
        <c:noMultiLvlLbl val="0"/>
      </c:catAx>
      <c:valAx>
        <c:axId val="2770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013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15902906989648"/>
          <c:y val="0.2199060978666022"/>
          <c:w val="0.14797615542858475"/>
          <c:h val="0.49660670095942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Sum of 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Sheet9!$A$2:$A$7</c:f>
              <c:strCache>
                <c:ptCount val="5"/>
                <c:pt idx="0">
                  <c:v>Centre Table</c:v>
                </c:pt>
                <c:pt idx="1">
                  <c:v>Chair Set</c:v>
                </c:pt>
                <c:pt idx="2">
                  <c:v>Cots</c:v>
                </c:pt>
                <c:pt idx="3">
                  <c:v>Dining Table</c:v>
                </c:pt>
                <c:pt idx="4">
                  <c:v>Sofa Set</c:v>
                </c:pt>
              </c:strCache>
            </c:strRef>
          </c:cat>
          <c:val>
            <c:numRef>
              <c:f>Sheet9!$B$2:$B$7</c:f>
              <c:numCache>
                <c:formatCode>General</c:formatCode>
                <c:ptCount val="5"/>
                <c:pt idx="0">
                  <c:v>585000</c:v>
                </c:pt>
                <c:pt idx="1">
                  <c:v>408000</c:v>
                </c:pt>
                <c:pt idx="2">
                  <c:v>1040000</c:v>
                </c:pt>
                <c:pt idx="3">
                  <c:v>1290000</c:v>
                </c:pt>
                <c:pt idx="4">
                  <c:v>630000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12-491D-AEB9-DA4E9E628E7D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Sheet9!$A$2:$A$7</c:f>
              <c:strCache>
                <c:ptCount val="5"/>
                <c:pt idx="0">
                  <c:v>Centre Table</c:v>
                </c:pt>
                <c:pt idx="1">
                  <c:v>Chair Set</c:v>
                </c:pt>
                <c:pt idx="2">
                  <c:v>Cots</c:v>
                </c:pt>
                <c:pt idx="3">
                  <c:v>Dining Table</c:v>
                </c:pt>
                <c:pt idx="4">
                  <c:v>Sofa Set</c:v>
                </c:pt>
              </c:strCache>
            </c:strRef>
          </c:cat>
          <c:val>
            <c:numRef>
              <c:f>Sheet9!$C$2:$C$7</c:f>
              <c:numCache>
                <c:formatCode>General</c:formatCode>
                <c:ptCount val="5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43</c:v>
                </c:pt>
                <c:pt idx="4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12-491D-AEB9-DA4E9E62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030528"/>
        <c:axId val="277033272"/>
      </c:barChart>
      <c:catAx>
        <c:axId val="2770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3272"/>
        <c:crosses val="autoZero"/>
        <c:auto val="1"/>
        <c:lblAlgn val="ctr"/>
        <c:lblOffset val="100"/>
        <c:noMultiLvlLbl val="0"/>
      </c:catAx>
      <c:valAx>
        <c:axId val="2770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[DataAnalysis.xlsx]Sheet15!PivotTable22</c:name>
    <c:fmtId val="1"/>
  </c:pivotSource>
  <c:chart>
    <c:title>
      <c:layout>
        <c:manualLayout>
          <c:xMode val="edge"/>
          <c:yMode val="edge"/>
          <c:x val="0.48884176822295555"/>
          <c:y val="3.4541521590502625E-2"/>
        </c:manualLayout>
      </c:layout>
      <c:overlay val="0"/>
      <c:spPr>
        <a:noFill/>
        <a:ln w="15875"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  <a:prstDash val="sysDash"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0833136482939633"/>
          <c:y val="0.25402559055118112"/>
          <c:w val="0.53203893263342084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Sheet15!$D$25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Sheet15!$C$26:$C$32</c:f>
              <c:strCache>
                <c:ptCount val="6"/>
                <c:pt idx="0">
                  <c:v>Centre Table</c:v>
                </c:pt>
                <c:pt idx="1">
                  <c:v>Chair Set</c:v>
                </c:pt>
                <c:pt idx="2">
                  <c:v>Cots</c:v>
                </c:pt>
                <c:pt idx="3">
                  <c:v>Dining Table</c:v>
                </c:pt>
                <c:pt idx="4">
                  <c:v>Sofa Set</c:v>
                </c:pt>
                <c:pt idx="5">
                  <c:v>(blank)</c:v>
                </c:pt>
              </c:strCache>
            </c:strRef>
          </c:cat>
          <c:val>
            <c:numRef>
              <c:f>Sheet15!$D$26:$D$32</c:f>
              <c:numCache>
                <c:formatCode>General</c:formatCode>
                <c:ptCount val="6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C-4BB4-A42A-57846EC1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81624"/>
        <c:axId val="275447504"/>
      </c:barChart>
      <c:catAx>
        <c:axId val="23118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47504"/>
        <c:crosses val="autoZero"/>
        <c:auto val="1"/>
        <c:lblAlgn val="ctr"/>
        <c:lblOffset val="100"/>
        <c:noMultiLvlLbl val="0"/>
      </c:catAx>
      <c:valAx>
        <c:axId val="2754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81624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88130928654665053"/>
          <c:y val="6.2423877461389742E-2"/>
          <c:w val="9.9326951350998144E-2"/>
          <c:h val="0.12668544921919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[DataAnalysis.xlsx]Sheet15!PivotTable23</c:name>
    <c:fmtId val="1"/>
  </c:pivotSource>
  <c:chart>
    <c:title>
      <c:layout>
        <c:manualLayout>
          <c:xMode val="edge"/>
          <c:yMode val="edge"/>
          <c:x val="0.42445066676247517"/>
          <c:y val="2.92718564818573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217787012683866E-2"/>
          <c:y val="0.19485166249953356"/>
          <c:w val="0.91584848131181995"/>
          <c:h val="0.68993444539811666"/>
        </c:manualLayout>
      </c:layout>
      <c:pie3DChart>
        <c:varyColors val="1"/>
        <c:ser>
          <c:idx val="0"/>
          <c:order val="0"/>
          <c:tx>
            <c:strRef>
              <c:f>Sheet15!$D$37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EB-4E4B-B86A-7602DF3FB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EB-4E4B-B86A-7602DF3FB2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EB-4E4B-B86A-7602DF3FB2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EB-4E4B-B86A-7602DF3FB2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4EB-4E4B-B86A-7602DF3FB2A0}"/>
              </c:ext>
            </c:extLst>
          </c:dPt>
          <c:dLbls>
            <c:dLbl>
              <c:idx val="0"/>
              <c:layout/>
              <c:dLblPos val="outEnd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Sheet15!$C$38:$C$43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Sheet15!$D$38:$D$43</c:f>
              <c:numCache>
                <c:formatCode>General</c:formatCode>
                <c:ptCount val="5"/>
                <c:pt idx="0">
                  <c:v>1628000</c:v>
                </c:pt>
                <c:pt idx="1">
                  <c:v>661000</c:v>
                </c:pt>
                <c:pt idx="2">
                  <c:v>814000</c:v>
                </c:pt>
                <c:pt idx="3">
                  <c:v>850000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7-46E9-851D-3E4BB1CE8E6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222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[DataAnalysis.xlsx]Sheet15!PivotTable24</c:name>
    <c:fmtId val="0"/>
  </c:pivotSource>
  <c:chart>
    <c:title>
      <c:layout>
        <c:manualLayout>
          <c:xMode val="edge"/>
          <c:yMode val="edge"/>
          <c:x val="0.44426367023560676"/>
          <c:y val="5.121454612075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9777500523636578E-2"/>
              <c:y val="-4.26666547214964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3.2962500872727629E-3"/>
              <c:y val="-2.84444364809976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6.5925001745455259E-3"/>
              <c:y val="-3.55555456012470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6.39999820822447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530372081851386"/>
          <c:y val="0.24075178908886288"/>
          <c:w val="0.68584619411453374"/>
          <c:h val="0.44968988729825721"/>
        </c:manualLayout>
      </c:layout>
      <c:areaChart>
        <c:grouping val="standard"/>
        <c:varyColors val="0"/>
        <c:ser>
          <c:idx val="0"/>
          <c:order val="0"/>
          <c:tx>
            <c:strRef>
              <c:f>Sheet15!$D$51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0F7E-4C72-9520-22A9C01C26F5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0F7E-4C72-9520-22A9C01C26F5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F7E-4C72-9520-22A9C01C26F5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0F7E-4C72-9520-22A9C01C26F5}"/>
              </c:ext>
            </c:extLst>
          </c:dPt>
          <c:dLbls>
            <c:dLbl>
              <c:idx val="0"/>
              <c:layout>
                <c:manualLayout>
                  <c:x val="0"/>
                  <c:y val="-6.3999982082244736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5925001745455259E-3"/>
                  <c:y val="-3.5555545601247074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2962500872727629E-3"/>
                  <c:y val="-2.844443648099766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9777500523636578E-2"/>
                  <c:y val="-4.2666654721496493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Sheet15!$C$52:$C$57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Sheet15!$D$52:$D$57</c:f>
              <c:numCache>
                <c:formatCode>General</c:formatCode>
                <c:ptCount val="5"/>
                <c:pt idx="0">
                  <c:v>60</c:v>
                </c:pt>
                <c:pt idx="1">
                  <c:v>28</c:v>
                </c:pt>
                <c:pt idx="2">
                  <c:v>27</c:v>
                </c:pt>
                <c:pt idx="3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7E-4C72-9520-22A9C01C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75552"/>
        <c:axId val="275284136"/>
      </c:areaChart>
      <c:catAx>
        <c:axId val="2752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84136"/>
        <c:crosses val="autoZero"/>
        <c:auto val="1"/>
        <c:lblAlgn val="ctr"/>
        <c:lblOffset val="100"/>
        <c:noMultiLvlLbl val="0"/>
      </c:catAx>
      <c:valAx>
        <c:axId val="2752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75552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46120268955583"/>
          <c:y val="3.3389385800187174E-2"/>
          <c:w val="0.11831991250841639"/>
          <c:h val="0.1219974667317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[DataAnalysis.xlsx]Sheet15!PivotTable25</c:name>
    <c:fmtId val="0"/>
  </c:pivotSource>
  <c:chart>
    <c:title>
      <c:layout>
        <c:manualLayout>
          <c:xMode val="edge"/>
          <c:yMode val="edge"/>
          <c:x val="0.48138888888888887"/>
          <c:y val="3.161292534285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Sheet15!$D$63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Sheet15!$C$64:$C$84</c:f>
              <c:strCache>
                <c:ptCount val="20"/>
                <c:pt idx="0">
                  <c:v>City10</c:v>
                </c:pt>
                <c:pt idx="1">
                  <c:v>City12</c:v>
                </c:pt>
                <c:pt idx="2">
                  <c:v>City13</c:v>
                </c:pt>
                <c:pt idx="3">
                  <c:v>City15</c:v>
                </c:pt>
                <c:pt idx="4">
                  <c:v>City17</c:v>
                </c:pt>
                <c:pt idx="5">
                  <c:v>City19</c:v>
                </c:pt>
                <c:pt idx="6">
                  <c:v>City20</c:v>
                </c:pt>
                <c:pt idx="7">
                  <c:v>City40</c:v>
                </c:pt>
                <c:pt idx="8">
                  <c:v>City41</c:v>
                </c:pt>
                <c:pt idx="9">
                  <c:v>City42</c:v>
                </c:pt>
                <c:pt idx="10">
                  <c:v>City43</c:v>
                </c:pt>
                <c:pt idx="11">
                  <c:v>City44</c:v>
                </c:pt>
                <c:pt idx="12">
                  <c:v>City45</c:v>
                </c:pt>
                <c:pt idx="13">
                  <c:v>City46</c:v>
                </c:pt>
                <c:pt idx="14">
                  <c:v>City47</c:v>
                </c:pt>
                <c:pt idx="15">
                  <c:v>City48</c:v>
                </c:pt>
                <c:pt idx="16">
                  <c:v>City49</c:v>
                </c:pt>
                <c:pt idx="17">
                  <c:v>City51</c:v>
                </c:pt>
                <c:pt idx="18">
                  <c:v>City52</c:v>
                </c:pt>
                <c:pt idx="19">
                  <c:v>(blank)</c:v>
                </c:pt>
              </c:strCache>
            </c:strRef>
          </c:cat>
          <c:val>
            <c:numRef>
              <c:f>Sheet15!$D$64:$D$84</c:f>
              <c:numCache>
                <c:formatCode>General</c:formatCode>
                <c:ptCount val="20"/>
                <c:pt idx="0">
                  <c:v>105000</c:v>
                </c:pt>
                <c:pt idx="1">
                  <c:v>90000</c:v>
                </c:pt>
                <c:pt idx="2">
                  <c:v>105000</c:v>
                </c:pt>
                <c:pt idx="3">
                  <c:v>75000</c:v>
                </c:pt>
                <c:pt idx="4">
                  <c:v>150000</c:v>
                </c:pt>
                <c:pt idx="5">
                  <c:v>210000</c:v>
                </c:pt>
                <c:pt idx="6">
                  <c:v>120000</c:v>
                </c:pt>
                <c:pt idx="7">
                  <c:v>165000</c:v>
                </c:pt>
                <c:pt idx="8">
                  <c:v>297000</c:v>
                </c:pt>
                <c:pt idx="9">
                  <c:v>72000</c:v>
                </c:pt>
                <c:pt idx="10">
                  <c:v>323000</c:v>
                </c:pt>
                <c:pt idx="11">
                  <c:v>36000</c:v>
                </c:pt>
                <c:pt idx="12">
                  <c:v>540000</c:v>
                </c:pt>
                <c:pt idx="13">
                  <c:v>78000</c:v>
                </c:pt>
                <c:pt idx="14">
                  <c:v>426000</c:v>
                </c:pt>
                <c:pt idx="15">
                  <c:v>116000</c:v>
                </c:pt>
                <c:pt idx="16">
                  <c:v>250000</c:v>
                </c:pt>
                <c:pt idx="17">
                  <c:v>720000</c:v>
                </c:pt>
                <c:pt idx="18">
                  <c:v>75000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84-42CA-BC69-534BEC59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150072"/>
        <c:axId val="275154384"/>
      </c:barChart>
      <c:catAx>
        <c:axId val="275150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4384"/>
        <c:crosses val="autoZero"/>
        <c:auto val="1"/>
        <c:lblAlgn val="ctr"/>
        <c:lblOffset val="100"/>
        <c:noMultiLvlLbl val="0"/>
      </c:catAx>
      <c:valAx>
        <c:axId val="2751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007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81474190726172"/>
          <c:y val="2.5515873838340756E-2"/>
          <c:w val="9.9692886053467739E-2"/>
          <c:h val="4.2278157673451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[DataAnalysis.xlsx]Sheet15!PivotTable26</c:name>
    <c:fmtId val="0"/>
  </c:pivotSource>
  <c:chart>
    <c:title>
      <c:layout>
        <c:manualLayout>
          <c:xMode val="edge"/>
          <c:yMode val="edge"/>
          <c:x val="0.45317674484721504"/>
          <c:y val="2.9978911595588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987591242459"/>
          <c:y val="0.15665358661850437"/>
          <c:w val="0.77217081096981643"/>
          <c:h val="0.58645842537009607"/>
        </c:manualLayout>
      </c:layout>
      <c:lineChart>
        <c:grouping val="stacked"/>
        <c:varyColors val="0"/>
        <c:ser>
          <c:idx val="0"/>
          <c:order val="0"/>
          <c:tx>
            <c:strRef>
              <c:f>Sheet15!$D$90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Sheet15!$C$91:$C$111</c:f>
              <c:strCache>
                <c:ptCount val="20"/>
                <c:pt idx="0">
                  <c:v>City10</c:v>
                </c:pt>
                <c:pt idx="1">
                  <c:v>City12</c:v>
                </c:pt>
                <c:pt idx="2">
                  <c:v>City13</c:v>
                </c:pt>
                <c:pt idx="3">
                  <c:v>City15</c:v>
                </c:pt>
                <c:pt idx="4">
                  <c:v>City17</c:v>
                </c:pt>
                <c:pt idx="5">
                  <c:v>City19</c:v>
                </c:pt>
                <c:pt idx="6">
                  <c:v>City20</c:v>
                </c:pt>
                <c:pt idx="7">
                  <c:v>City40</c:v>
                </c:pt>
                <c:pt idx="8">
                  <c:v>City41</c:v>
                </c:pt>
                <c:pt idx="9">
                  <c:v>City42</c:v>
                </c:pt>
                <c:pt idx="10">
                  <c:v>City43</c:v>
                </c:pt>
                <c:pt idx="11">
                  <c:v>City44</c:v>
                </c:pt>
                <c:pt idx="12">
                  <c:v>City45</c:v>
                </c:pt>
                <c:pt idx="13">
                  <c:v>City46</c:v>
                </c:pt>
                <c:pt idx="14">
                  <c:v>City47</c:v>
                </c:pt>
                <c:pt idx="15">
                  <c:v>City48</c:v>
                </c:pt>
                <c:pt idx="16">
                  <c:v>City49</c:v>
                </c:pt>
                <c:pt idx="17">
                  <c:v>City51</c:v>
                </c:pt>
                <c:pt idx="18">
                  <c:v>City52</c:v>
                </c:pt>
                <c:pt idx="19">
                  <c:v>(blank)</c:v>
                </c:pt>
              </c:strCache>
            </c:strRef>
          </c:cat>
          <c:val>
            <c:numRef>
              <c:f>Sheet15!$D$91:$D$111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6</c:v>
                </c:pt>
                <c:pt idx="10">
                  <c:v>17</c:v>
                </c:pt>
                <c:pt idx="11">
                  <c:v>3</c:v>
                </c:pt>
                <c:pt idx="12">
                  <c:v>18</c:v>
                </c:pt>
                <c:pt idx="13">
                  <c:v>6</c:v>
                </c:pt>
                <c:pt idx="14">
                  <c:v>15</c:v>
                </c:pt>
                <c:pt idx="15">
                  <c:v>7</c:v>
                </c:pt>
                <c:pt idx="16">
                  <c:v>11</c:v>
                </c:pt>
                <c:pt idx="17">
                  <c:v>18</c:v>
                </c:pt>
                <c:pt idx="18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F-4830-A909-B29C323B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155560"/>
        <c:axId val="275150464"/>
      </c:lineChart>
      <c:catAx>
        <c:axId val="27515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0464"/>
        <c:crosses val="autoZero"/>
        <c:auto val="1"/>
        <c:lblAlgn val="ctr"/>
        <c:lblOffset val="100"/>
        <c:noMultiLvlLbl val="0"/>
      </c:catAx>
      <c:valAx>
        <c:axId val="2751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556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3044893172657"/>
          <c:y val="4.0582798437324069E-2"/>
          <c:w val="0.12517978721706235"/>
          <c:h val="7.5638046810374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[DataAnalysis.xlsx]Sheet15!PivotTable27</c:name>
    <c:fmtId val="0"/>
  </c:pivotSource>
  <c:chart>
    <c:title>
      <c:layout>
        <c:manualLayout>
          <c:xMode val="edge"/>
          <c:yMode val="edge"/>
          <c:x val="0.44791410083211014"/>
          <c:y val="5.5027650280345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136574558987525"/>
          <c:y val="0.20420549374227567"/>
          <c:w val="0.68912019021905302"/>
          <c:h val="0.576676407897470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Sheet15!$D$116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Sheet15!$C$117:$C$120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Sheet15!$D$117:$D$120</c:f>
              <c:numCache>
                <c:formatCode>General</c:formatCode>
                <c:ptCount val="3"/>
                <c:pt idx="0">
                  <c:v>2423000</c:v>
                </c:pt>
                <c:pt idx="1">
                  <c:v>1530000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73-47AE-99DC-7445FC28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152816"/>
        <c:axId val="275148504"/>
      </c:barChart>
      <c:catAx>
        <c:axId val="27515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48504"/>
        <c:crosses val="autoZero"/>
        <c:auto val="1"/>
        <c:lblAlgn val="ctr"/>
        <c:lblOffset val="100"/>
        <c:noMultiLvlLbl val="0"/>
      </c:catAx>
      <c:valAx>
        <c:axId val="27514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281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05903062842082"/>
          <c:y val="2.7726583868989633E-2"/>
          <c:w val="0.11195610090350021"/>
          <c:h val="0.11456327673726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[DataAnalysis.xlsx]Sheet15!PivotTable28</c:name>
    <c:fmtId val="0"/>
  </c:pivotSource>
  <c:chart>
    <c:title>
      <c:layout>
        <c:manualLayout>
          <c:xMode val="edge"/>
          <c:yMode val="edge"/>
          <c:x val="0.55715456416505216"/>
          <c:y val="4.6410295193903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5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48915665202197"/>
          <c:y val="0.18050739417466241"/>
          <c:w val="0.47283714723920328"/>
          <c:h val="0.5886048602238587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Sheet15!$D$129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Sheet15!$C$130:$C$133</c:f>
              <c:strCache>
                <c:ptCount val="3"/>
                <c:pt idx="0">
                  <c:v>Online</c:v>
                </c:pt>
                <c:pt idx="1">
                  <c:v>Store</c:v>
                </c:pt>
                <c:pt idx="2">
                  <c:v>(blank)</c:v>
                </c:pt>
              </c:strCache>
            </c:strRef>
          </c:cat>
          <c:val>
            <c:numRef>
              <c:f>Sheet15!$D$130:$D$133</c:f>
              <c:numCache>
                <c:formatCode>General</c:formatCode>
                <c:ptCount val="3"/>
                <c:pt idx="0">
                  <c:v>96</c:v>
                </c:pt>
                <c:pt idx="1">
                  <c:v>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CE-4B7B-8015-28FFC205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75149288"/>
        <c:axId val="275151640"/>
        <c:axId val="0"/>
      </c:bar3DChart>
      <c:catAx>
        <c:axId val="275149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51640"/>
        <c:crosses val="autoZero"/>
        <c:auto val="1"/>
        <c:lblAlgn val="ctr"/>
        <c:lblOffset val="100"/>
        <c:noMultiLvlLbl val="0"/>
      </c:catAx>
      <c:valAx>
        <c:axId val="2751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4928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38478757141491"/>
          <c:y val="2.9439064879525828E-2"/>
          <c:w val="0.11773795646162605"/>
          <c:h val="0.10255762936137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20000"/>
        <a:lumOff val="80000"/>
      </a:schemeClr>
    </a:solidFill>
    <a:ln w="158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1</xdr:row>
      <xdr:rowOff>23812</xdr:rowOff>
    </xdr:from>
    <xdr:to>
      <xdr:col>10</xdr:col>
      <xdr:colOff>52387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213EE05-D8AE-4CF6-BC1C-C4C3B0EE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25086</xdr:colOff>
      <xdr:row>8</xdr:row>
      <xdr:rowOff>26120</xdr:rowOff>
    </xdr:from>
    <xdr:to>
      <xdr:col>12</xdr:col>
      <xdr:colOff>87923</xdr:colOff>
      <xdr:row>20</xdr:row>
      <xdr:rowOff>26118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6F6250-6904-4F6B-B126-4B479780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22</xdr:row>
      <xdr:rowOff>109537</xdr:rowOff>
    </xdr:from>
    <xdr:to>
      <xdr:col>12</xdr:col>
      <xdr:colOff>142875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00B1EF5-CB71-41AF-9C49-422032E9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9524</xdr:colOff>
      <xdr:row>34</xdr:row>
      <xdr:rowOff>9523</xdr:rowOff>
    </xdr:from>
    <xdr:to>
      <xdr:col>10</xdr:col>
      <xdr:colOff>600075</xdr:colOff>
      <xdr:row>44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C0FE3EA-C713-46C8-9D35-FC535B33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14286</xdr:colOff>
      <xdr:row>47</xdr:row>
      <xdr:rowOff>166687</xdr:rowOff>
    </xdr:from>
    <xdr:to>
      <xdr:col>11</xdr:col>
      <xdr:colOff>9524</xdr:colOff>
      <xdr:row>57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4A3DAEF-E5B7-4EE4-8A94-F7A64EE84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14287</xdr:colOff>
      <xdr:row>58</xdr:row>
      <xdr:rowOff>171448</xdr:rowOff>
    </xdr:from>
    <xdr:to>
      <xdr:col>12</xdr:col>
      <xdr:colOff>119062</xdr:colOff>
      <xdr:row>85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3C5D4AEA-0F6C-4689-A609-31AD6D173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776286</xdr:colOff>
      <xdr:row>92</xdr:row>
      <xdr:rowOff>0</xdr:rowOff>
    </xdr:from>
    <xdr:to>
      <xdr:col>12</xdr:col>
      <xdr:colOff>600074</xdr:colOff>
      <xdr:row>107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EACCFDF0-54C8-404E-9101-4140DACFA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112</xdr:row>
      <xdr:rowOff>0</xdr:rowOff>
    </xdr:from>
    <xdr:to>
      <xdr:col>11</xdr:col>
      <xdr:colOff>223837</xdr:colOff>
      <xdr:row>122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F206BCF5-8092-46F3-B653-4F7C29A1D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23812</xdr:colOff>
      <xdr:row>124</xdr:row>
      <xdr:rowOff>4762</xdr:rowOff>
    </xdr:from>
    <xdr:to>
      <xdr:col>11</xdr:col>
      <xdr:colOff>38100</xdr:colOff>
      <xdr:row>135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37047800-8155-4204-8520-BE8FE7AE3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9524</xdr:colOff>
      <xdr:row>139</xdr:row>
      <xdr:rowOff>9525</xdr:rowOff>
    </xdr:from>
    <xdr:to>
      <xdr:col>16</xdr:col>
      <xdr:colOff>28575</xdr:colOff>
      <xdr:row>171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CE36FC9A-D2A3-497F-8B30-1CBAA2DAD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9524</xdr:colOff>
      <xdr:row>194</xdr:row>
      <xdr:rowOff>0</xdr:rowOff>
    </xdr:from>
    <xdr:to>
      <xdr:col>15</xdr:col>
      <xdr:colOff>0</xdr:colOff>
      <xdr:row>225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CBD7898B-E3FE-442F-9346-9EEA16D2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4761</xdr:colOff>
      <xdr:row>247</xdr:row>
      <xdr:rowOff>14286</xdr:rowOff>
    </xdr:from>
    <xdr:to>
      <xdr:col>24</xdr:col>
      <xdr:colOff>0</xdr:colOff>
      <xdr:row>272</xdr:row>
      <xdr:rowOff>19049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10CC74CC-2E3E-4B8E-8DD9-7D00ACE6A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14286</xdr:colOff>
      <xdr:row>304</xdr:row>
      <xdr:rowOff>23811</xdr:rowOff>
    </xdr:from>
    <xdr:to>
      <xdr:col>23</xdr:col>
      <xdr:colOff>579783</xdr:colOff>
      <xdr:row>337</xdr:row>
      <xdr:rowOff>20706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5C09974B-77EC-440C-B618-42F4B4B95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28575</xdr:colOff>
      <xdr:row>359</xdr:row>
      <xdr:rowOff>180974</xdr:rowOff>
    </xdr:from>
    <xdr:to>
      <xdr:col>18</xdr:col>
      <xdr:colOff>333375</xdr:colOff>
      <xdr:row>372</xdr:row>
      <xdr:rowOff>82826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74071E8-414B-4647-AE75-2AE35DE59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28575</xdr:colOff>
      <xdr:row>375</xdr:row>
      <xdr:rowOff>42862</xdr:rowOff>
    </xdr:from>
    <xdr:to>
      <xdr:col>17</xdr:col>
      <xdr:colOff>66675</xdr:colOff>
      <xdr:row>384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CFF92562-FE41-4C97-9F22-EA7FAFD3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600074</xdr:colOff>
      <xdr:row>387</xdr:row>
      <xdr:rowOff>14287</xdr:rowOff>
    </xdr:from>
    <xdr:to>
      <xdr:col>17</xdr:col>
      <xdr:colOff>590549</xdr:colOff>
      <xdr:row>397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DD6B3878-F324-4D0D-9680-6A0004BE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9525</xdr:colOff>
      <xdr:row>399</xdr:row>
      <xdr:rowOff>166687</xdr:rowOff>
    </xdr:from>
    <xdr:to>
      <xdr:col>18</xdr:col>
      <xdr:colOff>314325</xdr:colOff>
      <xdr:row>411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F1004AE5-ABFD-4442-A104-875544CBE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</xdr:colOff>
      <xdr:row>413</xdr:row>
      <xdr:rowOff>4762</xdr:rowOff>
    </xdr:from>
    <xdr:to>
      <xdr:col>18</xdr:col>
      <xdr:colOff>200025</xdr:colOff>
      <xdr:row>426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6AE3335E-5C57-4E04-A94F-6CC38EAC4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428</xdr:row>
      <xdr:rowOff>185737</xdr:rowOff>
    </xdr:from>
    <xdr:to>
      <xdr:col>18</xdr:col>
      <xdr:colOff>304800</xdr:colOff>
      <xdr:row>440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6FEA5F5-8721-4923-99BE-D71252605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19050</xdr:colOff>
      <xdr:row>446</xdr:row>
      <xdr:rowOff>1</xdr:rowOff>
    </xdr:from>
    <xdr:to>
      <xdr:col>20</xdr:col>
      <xdr:colOff>38100</xdr:colOff>
      <xdr:row>462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E88FF24E-7B94-4B93-B670-A8B6EF4E5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466</xdr:row>
      <xdr:rowOff>4761</xdr:rowOff>
    </xdr:from>
    <xdr:to>
      <xdr:col>20</xdr:col>
      <xdr:colOff>9526</xdr:colOff>
      <xdr:row>483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D6E6CB77-5D34-40CE-A0D6-A7A0178AE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14</xdr:row>
      <xdr:rowOff>104775</xdr:rowOff>
    </xdr:from>
    <xdr:to>
      <xdr:col>7</xdr:col>
      <xdr:colOff>200026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BD3817-8C66-4733-9AA7-12FCFD71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sha Compute" refreshedDate="45559.383750925925" createdVersion="6" refreshedVersion="6" minRefreshableVersion="3" recordCount="50">
  <cacheSource type="worksheet">
    <worksheetSource ref="A1:I51" sheet="Sheet1"/>
  </cacheSource>
  <cacheFields count="9">
    <cacheField name="Customer ID" numFmtId="0">
      <sharedItems containsSemiMixedTypes="0" containsString="0" containsNumber="1" containsInteger="1" minValue="1250" maxValue="1983"/>
    </cacheField>
    <cacheField name="Mode of Sale" numFmtId="0">
      <sharedItems/>
    </cacheField>
    <cacheField name="Product" numFmtId="0">
      <sharedItems count="5">
        <s v="Centre Table"/>
        <s v="Cots"/>
        <s v="Chair Set"/>
        <s v="Dining Table"/>
        <s v="Sofa Set"/>
      </sharedItems>
    </cacheField>
    <cacheField name="Region" numFmtId="0">
      <sharedItems count="4">
        <s v="East"/>
        <s v="South"/>
        <s v="North"/>
        <s v="West"/>
      </sharedItems>
    </cacheField>
    <cacheField name="City" numFmtId="0">
      <sharedItems/>
    </cacheField>
    <cacheField name="Price" numFmtId="0">
      <sharedItems containsSemiMixedTypes="0" containsString="0" containsNumber="1" containsInteger="1" minValue="12000" maxValue="40000"/>
    </cacheField>
    <cacheField name="Quantity" numFmtId="0">
      <sharedItems containsSemiMixedTypes="0" containsString="0" containsNumber="1" containsInteger="1" minValue="1" maxValue="7"/>
    </cacheField>
    <cacheField name="Sale" numFmtId="0">
      <sharedItems containsSemiMixedTypes="0" containsString="0" containsNumber="1" containsInteger="1" minValue="12000" maxValue="210000"/>
    </cacheField>
    <cacheField name="date" numFmtId="14">
      <sharedItems containsSemiMixedTypes="0" containsNonDate="0" containsDate="1" containsString="0" minDate="2022-01-01T00:00:00" maxDate="2022-06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sha Compute" refreshedDate="45743.785225347223" createdVersion="6" refreshedVersion="6" minRefreshableVersion="3" recordCount="50">
  <cacheSource type="worksheet">
    <worksheetSource ref="A1:I51" sheet="Sheet8"/>
  </cacheSource>
  <cacheFields count="9">
    <cacheField name="Custmer Id" numFmtId="0">
      <sharedItems containsSemiMixedTypes="0" containsString="0" containsNumber="1" containsInteger="1" minValue="1250" maxValue="1983"/>
    </cacheField>
    <cacheField name="Mode of Sale" numFmtId="0">
      <sharedItems count="2">
        <s v="Online"/>
        <s v="Store"/>
      </sharedItems>
    </cacheField>
    <cacheField name="Product" numFmtId="0">
      <sharedItems count="5">
        <s v="Centre Table"/>
        <s v="Cots"/>
        <s v="Chair Set"/>
        <s v="Dining Table"/>
        <s v="Sofa Set"/>
      </sharedItems>
    </cacheField>
    <cacheField name="Region" numFmtId="0">
      <sharedItems count="4">
        <s v="East"/>
        <s v="South"/>
        <s v="North"/>
        <s v="West"/>
      </sharedItems>
    </cacheField>
    <cacheField name="City" numFmtId="0">
      <sharedItems count="19">
        <s v="City48"/>
        <s v="City51"/>
        <s v="City43"/>
        <s v="City42"/>
        <s v="City45"/>
        <s v="City47"/>
        <s v="City41"/>
        <s v="City46"/>
        <s v="City44"/>
        <s v="City49"/>
        <s v="City40"/>
        <s v="City13"/>
        <s v="City15"/>
        <s v="City10"/>
        <s v="City12"/>
        <s v="City17"/>
        <s v="City19"/>
        <s v="City20"/>
        <s v="City52"/>
      </sharedItems>
    </cacheField>
    <cacheField name="Price" numFmtId="0">
      <sharedItems containsSemiMixedTypes="0" containsString="0" containsNumber="1" containsInteger="1" minValue="12000" maxValue="40000"/>
    </cacheField>
    <cacheField name="Quantity" numFmtId="0">
      <sharedItems containsSemiMixedTypes="0" containsString="0" containsNumber="1" containsInteger="1" minValue="1" maxValue="7"/>
    </cacheField>
    <cacheField name="Sale" numFmtId="0">
      <sharedItems containsSemiMixedTypes="0" containsString="0" containsNumber="1" containsInteger="1" minValue="12000" maxValue="210000"/>
    </cacheField>
    <cacheField name="date" numFmtId="164">
      <sharedItems containsSemiMixedTypes="0" containsNonDate="0" containsDate="1" containsString="0" minDate="2022-01-01T00:00:00" maxDate="2022-06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SIHA" refreshedDate="45862.578314120372" createdVersion="6" refreshedVersion="6" minRefreshableVersion="3" recordCount="51">
  <cacheSource type="worksheet">
    <worksheetSource ref="A1:I52" sheet="Sheet1"/>
  </cacheSource>
  <cacheFields count="9">
    <cacheField name="Custmer Id" numFmtId="0">
      <sharedItems containsString="0" containsBlank="1" containsNumber="1" containsInteger="1" minValue="1250" maxValue="1983" count="49">
        <n v="1283"/>
        <n v="1353"/>
        <n v="1733"/>
        <n v="1721"/>
        <n v="1890"/>
        <n v="1954"/>
        <n v="1370"/>
        <n v="1650"/>
        <n v="1563"/>
        <n v="1373"/>
        <n v="1616"/>
        <n v="1930"/>
        <n v="1465"/>
        <n v="1430"/>
        <n v="1936"/>
        <n v="1449"/>
        <n v="1983"/>
        <n v="1773"/>
        <n v="1913"/>
        <n v="1413"/>
        <n v="1250"/>
        <n v="1786"/>
        <n v="1967"/>
        <n v="1389"/>
        <n v="1314"/>
        <n v="1715"/>
        <n v="1256"/>
        <n v="1432"/>
        <n v="1798"/>
        <n v="1869"/>
        <n v="1825"/>
        <n v="1490"/>
        <n v="1700"/>
        <n v="1356"/>
        <n v="1553"/>
        <n v="1403"/>
        <n v="1458"/>
        <n v="1795"/>
        <n v="1891"/>
        <n v="1392"/>
        <n v="1495"/>
        <n v="1870"/>
        <n v="1575"/>
        <n v="1471"/>
        <n v="1809"/>
        <n v="1581"/>
        <n v="1898"/>
        <n v="1691"/>
        <m/>
      </sharedItems>
    </cacheField>
    <cacheField name="Mode of Sale" numFmtId="0">
      <sharedItems containsBlank="1" count="3">
        <s v="Online"/>
        <s v="Store"/>
        <m/>
      </sharedItems>
    </cacheField>
    <cacheField name="Product" numFmtId="0">
      <sharedItems containsBlank="1" count="6">
        <s v="Centre Table"/>
        <s v="Cots"/>
        <s v="Chair Set"/>
        <s v="Dining Table"/>
        <s v="Sofa Set"/>
        <m/>
      </sharedItems>
    </cacheField>
    <cacheField name="Region" numFmtId="0">
      <sharedItems containsBlank="1" count="5">
        <s v="East"/>
        <s v="South"/>
        <s v="North"/>
        <s v="West"/>
        <m/>
      </sharedItems>
    </cacheField>
    <cacheField name="City" numFmtId="0">
      <sharedItems containsBlank="1" count="20">
        <s v="City48"/>
        <s v="City51"/>
        <s v="City43"/>
        <s v="City42"/>
        <s v="City45"/>
        <s v="City47"/>
        <s v="City41"/>
        <s v="City46"/>
        <s v="City44"/>
        <s v="City49"/>
        <s v="City40"/>
        <s v="City13"/>
        <s v="City15"/>
        <s v="City10"/>
        <s v="City12"/>
        <s v="City17"/>
        <s v="City19"/>
        <s v="City20"/>
        <s v="City52"/>
        <m/>
      </sharedItems>
    </cacheField>
    <cacheField name="Price" numFmtId="0">
      <sharedItems containsString="0" containsBlank="1" containsNumber="1" containsInteger="1" minValue="12000" maxValue="40000"/>
    </cacheField>
    <cacheField name="Quantity" numFmtId="0">
      <sharedItems containsString="0" containsBlank="1" containsNumber="1" containsInteger="1" minValue="1" maxValue="7" count="8">
        <n v="3"/>
        <n v="1"/>
        <n v="5"/>
        <n v="2"/>
        <n v="4"/>
        <n v="7"/>
        <n v="6"/>
        <m/>
      </sharedItems>
    </cacheField>
    <cacheField name="Sale" numFmtId="0">
      <sharedItems containsString="0" containsBlank="1" containsNumber="1" containsInteger="1" minValue="12000" maxValue="210000"/>
    </cacheField>
    <cacheField name="date" numFmtId="0">
      <sharedItems containsNonDate="0" containsDate="1" containsString="0" containsBlank="1" minDate="2022-01-01T00:00:00" maxDate="2022-06-04T00:00:00" count="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5-01T00:00:00"/>
        <d v="2022-06-01T00:00:00"/>
        <d v="2022-06-02T00:00:00"/>
        <d v="2022-06-03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283"/>
    <s v="Online"/>
    <x v="0"/>
    <x v="0"/>
    <s v="City48"/>
    <n v="15000"/>
    <n v="3"/>
    <n v="45000"/>
    <d v="2022-01-01T00:00:00"/>
  </r>
  <r>
    <n v="1353"/>
    <s v="Online"/>
    <x v="1"/>
    <x v="0"/>
    <s v="City51"/>
    <n v="40000"/>
    <n v="1"/>
    <n v="40000"/>
    <d v="2022-01-02T00:00:00"/>
  </r>
  <r>
    <n v="1733"/>
    <s v="Online"/>
    <x v="2"/>
    <x v="0"/>
    <s v="City43"/>
    <n v="12000"/>
    <n v="5"/>
    <n v="60000"/>
    <d v="2022-01-03T00:00:00"/>
  </r>
  <r>
    <n v="1721"/>
    <s v="Online"/>
    <x v="2"/>
    <x v="1"/>
    <s v="City42"/>
    <n v="12000"/>
    <n v="2"/>
    <n v="24000"/>
    <d v="2022-01-04T00:00:00"/>
  </r>
  <r>
    <n v="1890"/>
    <s v="Online"/>
    <x v="1"/>
    <x v="2"/>
    <s v="City51"/>
    <n v="40000"/>
    <n v="1"/>
    <n v="40000"/>
    <d v="2022-01-05T00:00:00"/>
  </r>
  <r>
    <n v="1954"/>
    <s v="Store"/>
    <x v="3"/>
    <x v="1"/>
    <s v="City45"/>
    <n v="30000"/>
    <n v="5"/>
    <n v="150000"/>
    <d v="2022-01-06T00:00:00"/>
  </r>
  <r>
    <n v="1370"/>
    <s v="Online"/>
    <x v="3"/>
    <x v="3"/>
    <s v="City47"/>
    <n v="30000"/>
    <n v="5"/>
    <n v="150000"/>
    <d v="2022-01-07T00:00:00"/>
  </r>
  <r>
    <n v="1650"/>
    <s v="Online"/>
    <x v="3"/>
    <x v="1"/>
    <s v="City45"/>
    <n v="30000"/>
    <n v="2"/>
    <n v="60000"/>
    <d v="2022-01-08T00:00:00"/>
  </r>
  <r>
    <n v="1563"/>
    <s v="Online"/>
    <x v="1"/>
    <x v="0"/>
    <s v="City51"/>
    <n v="40000"/>
    <n v="3"/>
    <n v="120000"/>
    <d v="2022-01-09T00:00:00"/>
  </r>
  <r>
    <n v="1373"/>
    <s v="Store"/>
    <x v="3"/>
    <x v="2"/>
    <s v="City47"/>
    <n v="30000"/>
    <n v="4"/>
    <n v="120000"/>
    <d v="2022-01-10T00:00:00"/>
  </r>
  <r>
    <n v="1616"/>
    <s v="Store"/>
    <x v="2"/>
    <x v="0"/>
    <s v="City41"/>
    <n v="12000"/>
    <n v="1"/>
    <n v="12000"/>
    <d v="2022-01-11T00:00:00"/>
  </r>
  <r>
    <n v="1930"/>
    <s v="Store"/>
    <x v="0"/>
    <x v="0"/>
    <s v="City43"/>
    <n v="15000"/>
    <n v="4"/>
    <n v="60000"/>
    <d v="2022-01-12T00:00:00"/>
  </r>
  <r>
    <n v="1465"/>
    <s v="Store"/>
    <x v="2"/>
    <x v="3"/>
    <s v="City46"/>
    <n v="12000"/>
    <n v="2"/>
    <n v="24000"/>
    <d v="2022-01-13T00:00:00"/>
  </r>
  <r>
    <n v="1430"/>
    <s v="Store"/>
    <x v="1"/>
    <x v="0"/>
    <s v="City51"/>
    <n v="40000"/>
    <n v="4"/>
    <n v="160000"/>
    <d v="2022-01-14T00:00:00"/>
  </r>
  <r>
    <n v="1936"/>
    <s v="Online"/>
    <x v="4"/>
    <x v="1"/>
    <s v="City43"/>
    <n v="35000"/>
    <n v="1"/>
    <n v="35000"/>
    <d v="2022-01-15T00:00:00"/>
  </r>
  <r>
    <n v="1449"/>
    <s v="Store"/>
    <x v="2"/>
    <x v="2"/>
    <s v="City44"/>
    <n v="12000"/>
    <n v="3"/>
    <n v="36000"/>
    <d v="2022-01-16T00:00:00"/>
  </r>
  <r>
    <n v="1983"/>
    <s v="Store"/>
    <x v="2"/>
    <x v="0"/>
    <s v="City48"/>
    <n v="12000"/>
    <n v="3"/>
    <n v="36000"/>
    <d v="2022-01-17T00:00:00"/>
  </r>
  <r>
    <n v="1773"/>
    <s v="Online"/>
    <x v="2"/>
    <x v="0"/>
    <s v="City47"/>
    <n v="12000"/>
    <n v="3"/>
    <n v="36000"/>
    <d v="2022-02-01T00:00:00"/>
  </r>
  <r>
    <n v="1913"/>
    <s v="Online"/>
    <x v="1"/>
    <x v="0"/>
    <s v="City51"/>
    <n v="40000"/>
    <n v="1"/>
    <n v="40000"/>
    <d v="2022-02-02T00:00:00"/>
  </r>
  <r>
    <n v="1721"/>
    <s v="Store"/>
    <x v="2"/>
    <x v="3"/>
    <s v="City42"/>
    <n v="12000"/>
    <n v="4"/>
    <n v="48000"/>
    <d v="2022-02-03T00:00:00"/>
  </r>
  <r>
    <n v="1413"/>
    <s v="Store"/>
    <x v="4"/>
    <x v="3"/>
    <s v="City41"/>
    <n v="35000"/>
    <n v="2"/>
    <n v="70000"/>
    <d v="2022-02-04T00:00:00"/>
  </r>
  <r>
    <n v="1250"/>
    <s v="Store"/>
    <x v="4"/>
    <x v="0"/>
    <s v="City45"/>
    <n v="35000"/>
    <n v="1"/>
    <n v="35000"/>
    <d v="2022-02-05T00:00:00"/>
  </r>
  <r>
    <n v="1786"/>
    <s v="Online"/>
    <x v="4"/>
    <x v="1"/>
    <s v="City48"/>
    <n v="35000"/>
    <n v="1"/>
    <n v="35000"/>
    <d v="2022-02-06T00:00:00"/>
  </r>
  <r>
    <n v="1967"/>
    <s v="Store"/>
    <x v="2"/>
    <x v="0"/>
    <s v="City46"/>
    <n v="12000"/>
    <n v="2"/>
    <n v="24000"/>
    <d v="2022-02-07T00:00:00"/>
  </r>
  <r>
    <n v="1389"/>
    <s v="Online"/>
    <x v="1"/>
    <x v="3"/>
    <s v="City51"/>
    <n v="40000"/>
    <n v="3"/>
    <n v="120000"/>
    <d v="2022-02-08T00:00:00"/>
  </r>
  <r>
    <n v="1314"/>
    <s v="Online"/>
    <x v="0"/>
    <x v="2"/>
    <s v="City41"/>
    <n v="15000"/>
    <n v="5"/>
    <n v="75000"/>
    <d v="2022-02-09T00:00:00"/>
  </r>
  <r>
    <n v="1715"/>
    <s v="Store"/>
    <x v="3"/>
    <x v="1"/>
    <s v="City41"/>
    <n v="30000"/>
    <n v="2"/>
    <n v="60000"/>
    <d v="2022-02-10T00:00:00"/>
  </r>
  <r>
    <n v="1256"/>
    <s v="Online"/>
    <x v="4"/>
    <x v="0"/>
    <s v="City45"/>
    <n v="35000"/>
    <n v="5"/>
    <n v="175000"/>
    <d v="2022-03-01T00:00:00"/>
  </r>
  <r>
    <n v="1432"/>
    <s v="Online"/>
    <x v="2"/>
    <x v="3"/>
    <s v="City43"/>
    <n v="12000"/>
    <n v="4"/>
    <n v="48000"/>
    <d v="2022-03-02T00:00:00"/>
  </r>
  <r>
    <n v="1798"/>
    <s v="Online"/>
    <x v="3"/>
    <x v="2"/>
    <s v="City49"/>
    <n v="30000"/>
    <n v="4"/>
    <n v="120000"/>
    <d v="2022-03-03T00:00:00"/>
  </r>
  <r>
    <n v="1869"/>
    <s v="Online"/>
    <x v="0"/>
    <x v="1"/>
    <s v="City46"/>
    <n v="15000"/>
    <n v="2"/>
    <n v="30000"/>
    <d v="2022-03-04T00:00:00"/>
  </r>
  <r>
    <n v="1825"/>
    <s v="Online"/>
    <x v="1"/>
    <x v="0"/>
    <s v="City51"/>
    <n v="40000"/>
    <n v="1"/>
    <n v="40000"/>
    <d v="2022-03-05T00:00:00"/>
  </r>
  <r>
    <n v="1490"/>
    <s v="Online"/>
    <x v="2"/>
    <x v="3"/>
    <s v="City49"/>
    <n v="12000"/>
    <n v="5"/>
    <n v="60000"/>
    <d v="2022-03-06T00:00:00"/>
  </r>
  <r>
    <n v="1700"/>
    <s v="Online"/>
    <x v="4"/>
    <x v="2"/>
    <s v="City40"/>
    <n v="35000"/>
    <n v="3"/>
    <n v="105000"/>
    <d v="2022-03-07T00:00:00"/>
  </r>
  <r>
    <n v="1356"/>
    <s v="Online"/>
    <x v="0"/>
    <x v="1"/>
    <s v="City45"/>
    <n v="15000"/>
    <n v="2"/>
    <n v="30000"/>
    <d v="2022-03-08T00:00:00"/>
  </r>
  <r>
    <n v="1553"/>
    <s v="Online"/>
    <x v="1"/>
    <x v="0"/>
    <s v="City51"/>
    <n v="40000"/>
    <n v="4"/>
    <n v="160000"/>
    <d v="2022-03-09T00:00:00"/>
  </r>
  <r>
    <n v="1403"/>
    <s v="Online"/>
    <x v="3"/>
    <x v="3"/>
    <s v="City40"/>
    <n v="30000"/>
    <n v="2"/>
    <n v="60000"/>
    <d v="2022-03-10T00:00:00"/>
  </r>
  <r>
    <n v="1458"/>
    <s v="Online"/>
    <x v="3"/>
    <x v="2"/>
    <s v="City45"/>
    <n v="30000"/>
    <n v="3"/>
    <n v="90000"/>
    <d v="2022-03-11T00:00:00"/>
  </r>
  <r>
    <n v="1795"/>
    <s v="Online"/>
    <x v="4"/>
    <x v="1"/>
    <s v="City49"/>
    <n v="35000"/>
    <n v="2"/>
    <n v="70000"/>
    <d v="2022-04-01T00:00:00"/>
  </r>
  <r>
    <n v="1891"/>
    <s v="Store"/>
    <x v="4"/>
    <x v="0"/>
    <s v="City13"/>
    <n v="35000"/>
    <n v="3"/>
    <n v="105000"/>
    <d v="2022-04-02T00:00:00"/>
  </r>
  <r>
    <n v="1392"/>
    <s v="Online"/>
    <x v="0"/>
    <x v="3"/>
    <s v="City15"/>
    <n v="15000"/>
    <n v="5"/>
    <n v="75000"/>
    <d v="2022-04-03T00:00:00"/>
  </r>
  <r>
    <n v="1495"/>
    <s v="Store"/>
    <x v="0"/>
    <x v="3"/>
    <s v="City10"/>
    <n v="15000"/>
    <n v="7"/>
    <n v="105000"/>
    <d v="2022-04-04T00:00:00"/>
  </r>
  <r>
    <n v="1870"/>
    <s v="Online"/>
    <x v="0"/>
    <x v="3"/>
    <s v="City12"/>
    <n v="15000"/>
    <n v="6"/>
    <n v="90000"/>
    <d v="2022-04-05T00:00:00"/>
  </r>
  <r>
    <n v="1575"/>
    <s v="Store"/>
    <x v="1"/>
    <x v="1"/>
    <s v="City41"/>
    <n v="40000"/>
    <n v="2"/>
    <n v="80000"/>
    <d v="2022-04-06T00:00:00"/>
  </r>
  <r>
    <n v="1471"/>
    <s v="Online"/>
    <x v="1"/>
    <x v="1"/>
    <s v="City43"/>
    <n v="40000"/>
    <n v="3"/>
    <n v="120000"/>
    <d v="2022-04-07T00:00:00"/>
  </r>
  <r>
    <n v="1809"/>
    <s v="Store"/>
    <x v="1"/>
    <x v="1"/>
    <s v="City47"/>
    <n v="40000"/>
    <n v="3"/>
    <n v="120000"/>
    <d v="2022-04-08T00:00:00"/>
  </r>
  <r>
    <n v="1581"/>
    <s v="Online"/>
    <x v="3"/>
    <x v="0"/>
    <s v="City17"/>
    <n v="30000"/>
    <n v="5"/>
    <n v="150000"/>
    <d v="2022-05-01T00:00:00"/>
  </r>
  <r>
    <n v="1898"/>
    <s v="Store"/>
    <x v="3"/>
    <x v="0"/>
    <s v="City19"/>
    <n v="30000"/>
    <n v="7"/>
    <n v="210000"/>
    <d v="2022-06-01T00:00:00"/>
  </r>
  <r>
    <n v="1795"/>
    <s v="Online"/>
    <x v="3"/>
    <x v="0"/>
    <s v="City20"/>
    <n v="30000"/>
    <n v="4"/>
    <n v="120000"/>
    <d v="2022-06-02T00:00:00"/>
  </r>
  <r>
    <n v="1691"/>
    <s v="Store"/>
    <x v="0"/>
    <x v="2"/>
    <s v="City52"/>
    <n v="15000"/>
    <n v="5"/>
    <n v="75000"/>
    <d v="2022-06-0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283"/>
    <x v="0"/>
    <x v="0"/>
    <x v="0"/>
    <x v="0"/>
    <n v="15000"/>
    <n v="3"/>
    <n v="45000"/>
    <d v="2022-01-01T00:00:00"/>
  </r>
  <r>
    <n v="1353"/>
    <x v="0"/>
    <x v="1"/>
    <x v="0"/>
    <x v="1"/>
    <n v="40000"/>
    <n v="1"/>
    <n v="40000"/>
    <d v="2022-01-02T00:00:00"/>
  </r>
  <r>
    <n v="1733"/>
    <x v="0"/>
    <x v="2"/>
    <x v="0"/>
    <x v="2"/>
    <n v="12000"/>
    <n v="5"/>
    <n v="60000"/>
    <d v="2022-01-03T00:00:00"/>
  </r>
  <r>
    <n v="1721"/>
    <x v="0"/>
    <x v="2"/>
    <x v="1"/>
    <x v="3"/>
    <n v="12000"/>
    <n v="2"/>
    <n v="24000"/>
    <d v="2022-01-04T00:00:00"/>
  </r>
  <r>
    <n v="1890"/>
    <x v="0"/>
    <x v="1"/>
    <x v="2"/>
    <x v="1"/>
    <n v="40000"/>
    <n v="1"/>
    <n v="40000"/>
    <d v="2022-01-05T00:00:00"/>
  </r>
  <r>
    <n v="1954"/>
    <x v="1"/>
    <x v="3"/>
    <x v="1"/>
    <x v="4"/>
    <n v="30000"/>
    <n v="5"/>
    <n v="150000"/>
    <d v="2022-01-06T00:00:00"/>
  </r>
  <r>
    <n v="1370"/>
    <x v="0"/>
    <x v="3"/>
    <x v="3"/>
    <x v="5"/>
    <n v="30000"/>
    <n v="5"/>
    <n v="150000"/>
    <d v="2022-01-07T00:00:00"/>
  </r>
  <r>
    <n v="1650"/>
    <x v="0"/>
    <x v="3"/>
    <x v="1"/>
    <x v="4"/>
    <n v="30000"/>
    <n v="2"/>
    <n v="60000"/>
    <d v="2022-01-08T00:00:00"/>
  </r>
  <r>
    <n v="1563"/>
    <x v="0"/>
    <x v="1"/>
    <x v="0"/>
    <x v="1"/>
    <n v="40000"/>
    <n v="3"/>
    <n v="120000"/>
    <d v="2022-01-09T00:00:00"/>
  </r>
  <r>
    <n v="1373"/>
    <x v="1"/>
    <x v="3"/>
    <x v="2"/>
    <x v="5"/>
    <n v="30000"/>
    <n v="4"/>
    <n v="120000"/>
    <d v="2022-01-10T00:00:00"/>
  </r>
  <r>
    <n v="1616"/>
    <x v="1"/>
    <x v="2"/>
    <x v="0"/>
    <x v="6"/>
    <n v="12000"/>
    <n v="1"/>
    <n v="12000"/>
    <d v="2022-01-11T00:00:00"/>
  </r>
  <r>
    <n v="1930"/>
    <x v="1"/>
    <x v="0"/>
    <x v="0"/>
    <x v="2"/>
    <n v="15000"/>
    <n v="4"/>
    <n v="60000"/>
    <d v="2022-01-12T00:00:00"/>
  </r>
  <r>
    <n v="1465"/>
    <x v="1"/>
    <x v="2"/>
    <x v="3"/>
    <x v="7"/>
    <n v="12000"/>
    <n v="2"/>
    <n v="24000"/>
    <d v="2022-01-13T00:00:00"/>
  </r>
  <r>
    <n v="1430"/>
    <x v="1"/>
    <x v="1"/>
    <x v="0"/>
    <x v="1"/>
    <n v="40000"/>
    <n v="4"/>
    <n v="160000"/>
    <d v="2022-01-14T00:00:00"/>
  </r>
  <r>
    <n v="1936"/>
    <x v="0"/>
    <x v="4"/>
    <x v="1"/>
    <x v="2"/>
    <n v="35000"/>
    <n v="1"/>
    <n v="35000"/>
    <d v="2022-01-15T00:00:00"/>
  </r>
  <r>
    <n v="1449"/>
    <x v="1"/>
    <x v="2"/>
    <x v="2"/>
    <x v="8"/>
    <n v="12000"/>
    <n v="3"/>
    <n v="36000"/>
    <d v="2022-01-16T00:00:00"/>
  </r>
  <r>
    <n v="1983"/>
    <x v="1"/>
    <x v="2"/>
    <x v="0"/>
    <x v="0"/>
    <n v="12000"/>
    <n v="3"/>
    <n v="36000"/>
    <d v="2022-01-17T00:00:00"/>
  </r>
  <r>
    <n v="1773"/>
    <x v="0"/>
    <x v="2"/>
    <x v="0"/>
    <x v="5"/>
    <n v="12000"/>
    <n v="3"/>
    <n v="36000"/>
    <d v="2022-02-01T00:00:00"/>
  </r>
  <r>
    <n v="1913"/>
    <x v="0"/>
    <x v="1"/>
    <x v="0"/>
    <x v="1"/>
    <n v="40000"/>
    <n v="1"/>
    <n v="40000"/>
    <d v="2022-02-02T00:00:00"/>
  </r>
  <r>
    <n v="1721"/>
    <x v="1"/>
    <x v="2"/>
    <x v="3"/>
    <x v="3"/>
    <n v="12000"/>
    <n v="4"/>
    <n v="48000"/>
    <d v="2022-02-03T00:00:00"/>
  </r>
  <r>
    <n v="1413"/>
    <x v="1"/>
    <x v="4"/>
    <x v="3"/>
    <x v="6"/>
    <n v="35000"/>
    <n v="2"/>
    <n v="70000"/>
    <d v="2022-02-04T00:00:00"/>
  </r>
  <r>
    <n v="1250"/>
    <x v="1"/>
    <x v="4"/>
    <x v="0"/>
    <x v="4"/>
    <n v="35000"/>
    <n v="1"/>
    <n v="35000"/>
    <d v="2022-02-05T00:00:00"/>
  </r>
  <r>
    <n v="1786"/>
    <x v="0"/>
    <x v="4"/>
    <x v="1"/>
    <x v="0"/>
    <n v="35000"/>
    <n v="1"/>
    <n v="35000"/>
    <d v="2022-02-06T00:00:00"/>
  </r>
  <r>
    <n v="1967"/>
    <x v="1"/>
    <x v="2"/>
    <x v="0"/>
    <x v="7"/>
    <n v="12000"/>
    <n v="2"/>
    <n v="24000"/>
    <d v="2022-02-07T00:00:00"/>
  </r>
  <r>
    <n v="1389"/>
    <x v="0"/>
    <x v="1"/>
    <x v="3"/>
    <x v="1"/>
    <n v="40000"/>
    <n v="3"/>
    <n v="120000"/>
    <d v="2022-02-08T00:00:00"/>
  </r>
  <r>
    <n v="1314"/>
    <x v="0"/>
    <x v="0"/>
    <x v="2"/>
    <x v="6"/>
    <n v="15000"/>
    <n v="5"/>
    <n v="75000"/>
    <d v="2022-02-09T00:00:00"/>
  </r>
  <r>
    <n v="1715"/>
    <x v="1"/>
    <x v="3"/>
    <x v="1"/>
    <x v="6"/>
    <n v="30000"/>
    <n v="2"/>
    <n v="60000"/>
    <d v="2022-02-10T00:00:00"/>
  </r>
  <r>
    <n v="1256"/>
    <x v="0"/>
    <x v="4"/>
    <x v="0"/>
    <x v="4"/>
    <n v="35000"/>
    <n v="5"/>
    <n v="175000"/>
    <d v="2022-03-01T00:00:00"/>
  </r>
  <r>
    <n v="1432"/>
    <x v="0"/>
    <x v="2"/>
    <x v="3"/>
    <x v="2"/>
    <n v="12000"/>
    <n v="4"/>
    <n v="48000"/>
    <d v="2022-03-02T00:00:00"/>
  </r>
  <r>
    <n v="1798"/>
    <x v="0"/>
    <x v="3"/>
    <x v="2"/>
    <x v="9"/>
    <n v="30000"/>
    <n v="4"/>
    <n v="120000"/>
    <d v="2022-03-03T00:00:00"/>
  </r>
  <r>
    <n v="1869"/>
    <x v="0"/>
    <x v="0"/>
    <x v="1"/>
    <x v="7"/>
    <n v="15000"/>
    <n v="2"/>
    <n v="30000"/>
    <d v="2022-03-04T00:00:00"/>
  </r>
  <r>
    <n v="1825"/>
    <x v="0"/>
    <x v="1"/>
    <x v="0"/>
    <x v="1"/>
    <n v="40000"/>
    <n v="1"/>
    <n v="40000"/>
    <d v="2022-03-05T00:00:00"/>
  </r>
  <r>
    <n v="1490"/>
    <x v="0"/>
    <x v="2"/>
    <x v="3"/>
    <x v="9"/>
    <n v="12000"/>
    <n v="5"/>
    <n v="60000"/>
    <d v="2022-03-06T00:00:00"/>
  </r>
  <r>
    <n v="1700"/>
    <x v="0"/>
    <x v="4"/>
    <x v="2"/>
    <x v="10"/>
    <n v="35000"/>
    <n v="3"/>
    <n v="105000"/>
    <d v="2022-03-07T00:00:00"/>
  </r>
  <r>
    <n v="1356"/>
    <x v="0"/>
    <x v="0"/>
    <x v="1"/>
    <x v="4"/>
    <n v="15000"/>
    <n v="2"/>
    <n v="30000"/>
    <d v="2022-03-08T00:00:00"/>
  </r>
  <r>
    <n v="1553"/>
    <x v="0"/>
    <x v="1"/>
    <x v="0"/>
    <x v="1"/>
    <n v="40000"/>
    <n v="4"/>
    <n v="160000"/>
    <d v="2022-03-09T00:00:00"/>
  </r>
  <r>
    <n v="1403"/>
    <x v="0"/>
    <x v="3"/>
    <x v="3"/>
    <x v="10"/>
    <n v="30000"/>
    <n v="2"/>
    <n v="60000"/>
    <d v="2022-03-10T00:00:00"/>
  </r>
  <r>
    <n v="1458"/>
    <x v="0"/>
    <x v="3"/>
    <x v="2"/>
    <x v="4"/>
    <n v="30000"/>
    <n v="3"/>
    <n v="90000"/>
    <d v="2022-03-11T00:00:00"/>
  </r>
  <r>
    <n v="1795"/>
    <x v="0"/>
    <x v="4"/>
    <x v="1"/>
    <x v="9"/>
    <n v="35000"/>
    <n v="2"/>
    <n v="70000"/>
    <d v="2022-04-01T00:00:00"/>
  </r>
  <r>
    <n v="1891"/>
    <x v="1"/>
    <x v="4"/>
    <x v="0"/>
    <x v="11"/>
    <n v="35000"/>
    <n v="3"/>
    <n v="105000"/>
    <d v="2022-04-02T00:00:00"/>
  </r>
  <r>
    <n v="1392"/>
    <x v="0"/>
    <x v="0"/>
    <x v="3"/>
    <x v="12"/>
    <n v="15000"/>
    <n v="5"/>
    <n v="75000"/>
    <d v="2022-04-03T00:00:00"/>
  </r>
  <r>
    <n v="1495"/>
    <x v="1"/>
    <x v="0"/>
    <x v="3"/>
    <x v="13"/>
    <n v="15000"/>
    <n v="7"/>
    <n v="105000"/>
    <d v="2022-04-04T00:00:00"/>
  </r>
  <r>
    <n v="1870"/>
    <x v="0"/>
    <x v="0"/>
    <x v="3"/>
    <x v="14"/>
    <n v="15000"/>
    <n v="6"/>
    <n v="90000"/>
    <d v="2022-04-05T00:00:00"/>
  </r>
  <r>
    <n v="1575"/>
    <x v="1"/>
    <x v="1"/>
    <x v="1"/>
    <x v="6"/>
    <n v="40000"/>
    <n v="2"/>
    <n v="80000"/>
    <d v="2022-04-06T00:00:00"/>
  </r>
  <r>
    <n v="1471"/>
    <x v="0"/>
    <x v="1"/>
    <x v="1"/>
    <x v="2"/>
    <n v="40000"/>
    <n v="3"/>
    <n v="120000"/>
    <d v="2022-04-07T00:00:00"/>
  </r>
  <r>
    <n v="1809"/>
    <x v="1"/>
    <x v="1"/>
    <x v="1"/>
    <x v="5"/>
    <n v="40000"/>
    <n v="3"/>
    <n v="120000"/>
    <d v="2022-04-08T00:00:00"/>
  </r>
  <r>
    <n v="1581"/>
    <x v="0"/>
    <x v="3"/>
    <x v="0"/>
    <x v="15"/>
    <n v="30000"/>
    <n v="5"/>
    <n v="150000"/>
    <d v="2022-05-01T00:00:00"/>
  </r>
  <r>
    <n v="1898"/>
    <x v="1"/>
    <x v="3"/>
    <x v="0"/>
    <x v="16"/>
    <n v="30000"/>
    <n v="7"/>
    <n v="210000"/>
    <d v="2022-06-01T00:00:00"/>
  </r>
  <r>
    <n v="1795"/>
    <x v="0"/>
    <x v="3"/>
    <x v="0"/>
    <x v="17"/>
    <n v="30000"/>
    <n v="4"/>
    <n v="120000"/>
    <d v="2022-06-02T00:00:00"/>
  </r>
  <r>
    <n v="1691"/>
    <x v="1"/>
    <x v="0"/>
    <x v="2"/>
    <x v="18"/>
    <n v="15000"/>
    <n v="5"/>
    <n v="75000"/>
    <d v="2022-06-03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n v="15000"/>
    <x v="0"/>
    <n v="45000"/>
    <x v="0"/>
  </r>
  <r>
    <x v="1"/>
    <x v="0"/>
    <x v="1"/>
    <x v="0"/>
    <x v="1"/>
    <n v="40000"/>
    <x v="1"/>
    <n v="40000"/>
    <x v="1"/>
  </r>
  <r>
    <x v="2"/>
    <x v="0"/>
    <x v="2"/>
    <x v="0"/>
    <x v="2"/>
    <n v="12000"/>
    <x v="2"/>
    <n v="60000"/>
    <x v="2"/>
  </r>
  <r>
    <x v="3"/>
    <x v="0"/>
    <x v="2"/>
    <x v="1"/>
    <x v="3"/>
    <n v="12000"/>
    <x v="3"/>
    <n v="24000"/>
    <x v="3"/>
  </r>
  <r>
    <x v="4"/>
    <x v="0"/>
    <x v="1"/>
    <x v="2"/>
    <x v="1"/>
    <n v="40000"/>
    <x v="1"/>
    <n v="40000"/>
    <x v="4"/>
  </r>
  <r>
    <x v="5"/>
    <x v="1"/>
    <x v="3"/>
    <x v="1"/>
    <x v="4"/>
    <n v="30000"/>
    <x v="2"/>
    <n v="150000"/>
    <x v="5"/>
  </r>
  <r>
    <x v="6"/>
    <x v="0"/>
    <x v="3"/>
    <x v="3"/>
    <x v="5"/>
    <n v="30000"/>
    <x v="2"/>
    <n v="150000"/>
    <x v="6"/>
  </r>
  <r>
    <x v="7"/>
    <x v="0"/>
    <x v="3"/>
    <x v="1"/>
    <x v="4"/>
    <n v="30000"/>
    <x v="3"/>
    <n v="60000"/>
    <x v="7"/>
  </r>
  <r>
    <x v="8"/>
    <x v="0"/>
    <x v="1"/>
    <x v="0"/>
    <x v="1"/>
    <n v="40000"/>
    <x v="0"/>
    <n v="120000"/>
    <x v="8"/>
  </r>
  <r>
    <x v="9"/>
    <x v="1"/>
    <x v="3"/>
    <x v="2"/>
    <x v="5"/>
    <n v="30000"/>
    <x v="4"/>
    <n v="120000"/>
    <x v="9"/>
  </r>
  <r>
    <x v="10"/>
    <x v="1"/>
    <x v="2"/>
    <x v="0"/>
    <x v="6"/>
    <n v="12000"/>
    <x v="1"/>
    <n v="12000"/>
    <x v="10"/>
  </r>
  <r>
    <x v="11"/>
    <x v="1"/>
    <x v="0"/>
    <x v="0"/>
    <x v="2"/>
    <n v="15000"/>
    <x v="4"/>
    <n v="60000"/>
    <x v="11"/>
  </r>
  <r>
    <x v="12"/>
    <x v="1"/>
    <x v="2"/>
    <x v="3"/>
    <x v="7"/>
    <n v="12000"/>
    <x v="3"/>
    <n v="24000"/>
    <x v="12"/>
  </r>
  <r>
    <x v="13"/>
    <x v="1"/>
    <x v="1"/>
    <x v="0"/>
    <x v="1"/>
    <n v="40000"/>
    <x v="4"/>
    <n v="160000"/>
    <x v="13"/>
  </r>
  <r>
    <x v="14"/>
    <x v="0"/>
    <x v="4"/>
    <x v="1"/>
    <x v="2"/>
    <n v="35000"/>
    <x v="1"/>
    <n v="35000"/>
    <x v="14"/>
  </r>
  <r>
    <x v="15"/>
    <x v="1"/>
    <x v="2"/>
    <x v="2"/>
    <x v="8"/>
    <n v="12000"/>
    <x v="0"/>
    <n v="36000"/>
    <x v="15"/>
  </r>
  <r>
    <x v="16"/>
    <x v="1"/>
    <x v="2"/>
    <x v="0"/>
    <x v="0"/>
    <n v="12000"/>
    <x v="0"/>
    <n v="36000"/>
    <x v="16"/>
  </r>
  <r>
    <x v="17"/>
    <x v="0"/>
    <x v="2"/>
    <x v="0"/>
    <x v="5"/>
    <n v="12000"/>
    <x v="0"/>
    <n v="36000"/>
    <x v="17"/>
  </r>
  <r>
    <x v="18"/>
    <x v="0"/>
    <x v="1"/>
    <x v="0"/>
    <x v="1"/>
    <n v="40000"/>
    <x v="1"/>
    <n v="40000"/>
    <x v="18"/>
  </r>
  <r>
    <x v="3"/>
    <x v="1"/>
    <x v="2"/>
    <x v="3"/>
    <x v="3"/>
    <n v="12000"/>
    <x v="4"/>
    <n v="48000"/>
    <x v="19"/>
  </r>
  <r>
    <x v="19"/>
    <x v="1"/>
    <x v="4"/>
    <x v="3"/>
    <x v="6"/>
    <n v="35000"/>
    <x v="3"/>
    <n v="70000"/>
    <x v="20"/>
  </r>
  <r>
    <x v="20"/>
    <x v="1"/>
    <x v="4"/>
    <x v="0"/>
    <x v="4"/>
    <n v="35000"/>
    <x v="1"/>
    <n v="35000"/>
    <x v="21"/>
  </r>
  <r>
    <x v="21"/>
    <x v="0"/>
    <x v="4"/>
    <x v="1"/>
    <x v="0"/>
    <n v="35000"/>
    <x v="1"/>
    <n v="35000"/>
    <x v="22"/>
  </r>
  <r>
    <x v="22"/>
    <x v="1"/>
    <x v="2"/>
    <x v="0"/>
    <x v="7"/>
    <n v="12000"/>
    <x v="3"/>
    <n v="24000"/>
    <x v="23"/>
  </r>
  <r>
    <x v="23"/>
    <x v="0"/>
    <x v="1"/>
    <x v="3"/>
    <x v="1"/>
    <n v="40000"/>
    <x v="0"/>
    <n v="120000"/>
    <x v="24"/>
  </r>
  <r>
    <x v="24"/>
    <x v="0"/>
    <x v="0"/>
    <x v="2"/>
    <x v="6"/>
    <n v="15000"/>
    <x v="2"/>
    <n v="75000"/>
    <x v="25"/>
  </r>
  <r>
    <x v="25"/>
    <x v="1"/>
    <x v="3"/>
    <x v="1"/>
    <x v="6"/>
    <n v="30000"/>
    <x v="3"/>
    <n v="60000"/>
    <x v="26"/>
  </r>
  <r>
    <x v="26"/>
    <x v="0"/>
    <x v="4"/>
    <x v="0"/>
    <x v="4"/>
    <n v="35000"/>
    <x v="2"/>
    <n v="175000"/>
    <x v="27"/>
  </r>
  <r>
    <x v="27"/>
    <x v="0"/>
    <x v="2"/>
    <x v="3"/>
    <x v="2"/>
    <n v="12000"/>
    <x v="4"/>
    <n v="48000"/>
    <x v="28"/>
  </r>
  <r>
    <x v="28"/>
    <x v="0"/>
    <x v="3"/>
    <x v="2"/>
    <x v="9"/>
    <n v="30000"/>
    <x v="4"/>
    <n v="120000"/>
    <x v="29"/>
  </r>
  <r>
    <x v="29"/>
    <x v="0"/>
    <x v="0"/>
    <x v="1"/>
    <x v="7"/>
    <n v="15000"/>
    <x v="3"/>
    <n v="30000"/>
    <x v="30"/>
  </r>
  <r>
    <x v="30"/>
    <x v="0"/>
    <x v="1"/>
    <x v="0"/>
    <x v="1"/>
    <n v="40000"/>
    <x v="1"/>
    <n v="40000"/>
    <x v="31"/>
  </r>
  <r>
    <x v="31"/>
    <x v="0"/>
    <x v="2"/>
    <x v="3"/>
    <x v="9"/>
    <n v="12000"/>
    <x v="2"/>
    <n v="60000"/>
    <x v="32"/>
  </r>
  <r>
    <x v="32"/>
    <x v="0"/>
    <x v="4"/>
    <x v="2"/>
    <x v="10"/>
    <n v="35000"/>
    <x v="0"/>
    <n v="105000"/>
    <x v="33"/>
  </r>
  <r>
    <x v="33"/>
    <x v="0"/>
    <x v="0"/>
    <x v="1"/>
    <x v="4"/>
    <n v="15000"/>
    <x v="3"/>
    <n v="30000"/>
    <x v="34"/>
  </r>
  <r>
    <x v="34"/>
    <x v="0"/>
    <x v="1"/>
    <x v="0"/>
    <x v="1"/>
    <n v="40000"/>
    <x v="4"/>
    <n v="160000"/>
    <x v="35"/>
  </r>
  <r>
    <x v="35"/>
    <x v="0"/>
    <x v="3"/>
    <x v="3"/>
    <x v="10"/>
    <n v="30000"/>
    <x v="3"/>
    <n v="60000"/>
    <x v="36"/>
  </r>
  <r>
    <x v="36"/>
    <x v="0"/>
    <x v="3"/>
    <x v="2"/>
    <x v="4"/>
    <n v="30000"/>
    <x v="0"/>
    <n v="90000"/>
    <x v="37"/>
  </r>
  <r>
    <x v="37"/>
    <x v="0"/>
    <x v="4"/>
    <x v="1"/>
    <x v="9"/>
    <n v="35000"/>
    <x v="3"/>
    <n v="70000"/>
    <x v="38"/>
  </r>
  <r>
    <x v="38"/>
    <x v="1"/>
    <x v="4"/>
    <x v="0"/>
    <x v="11"/>
    <n v="35000"/>
    <x v="0"/>
    <n v="105000"/>
    <x v="39"/>
  </r>
  <r>
    <x v="39"/>
    <x v="0"/>
    <x v="0"/>
    <x v="3"/>
    <x v="12"/>
    <n v="15000"/>
    <x v="2"/>
    <n v="75000"/>
    <x v="40"/>
  </r>
  <r>
    <x v="40"/>
    <x v="1"/>
    <x v="0"/>
    <x v="3"/>
    <x v="13"/>
    <n v="15000"/>
    <x v="5"/>
    <n v="105000"/>
    <x v="41"/>
  </r>
  <r>
    <x v="41"/>
    <x v="0"/>
    <x v="0"/>
    <x v="3"/>
    <x v="14"/>
    <n v="15000"/>
    <x v="6"/>
    <n v="90000"/>
    <x v="42"/>
  </r>
  <r>
    <x v="42"/>
    <x v="1"/>
    <x v="1"/>
    <x v="1"/>
    <x v="6"/>
    <n v="40000"/>
    <x v="3"/>
    <n v="80000"/>
    <x v="43"/>
  </r>
  <r>
    <x v="43"/>
    <x v="0"/>
    <x v="1"/>
    <x v="1"/>
    <x v="2"/>
    <n v="40000"/>
    <x v="0"/>
    <n v="120000"/>
    <x v="44"/>
  </r>
  <r>
    <x v="44"/>
    <x v="1"/>
    <x v="1"/>
    <x v="1"/>
    <x v="5"/>
    <n v="40000"/>
    <x v="0"/>
    <n v="120000"/>
    <x v="45"/>
  </r>
  <r>
    <x v="45"/>
    <x v="0"/>
    <x v="3"/>
    <x v="0"/>
    <x v="15"/>
    <n v="30000"/>
    <x v="2"/>
    <n v="150000"/>
    <x v="46"/>
  </r>
  <r>
    <x v="46"/>
    <x v="1"/>
    <x v="3"/>
    <x v="0"/>
    <x v="16"/>
    <n v="30000"/>
    <x v="5"/>
    <n v="210000"/>
    <x v="47"/>
  </r>
  <r>
    <x v="37"/>
    <x v="0"/>
    <x v="3"/>
    <x v="0"/>
    <x v="17"/>
    <n v="30000"/>
    <x v="4"/>
    <n v="120000"/>
    <x v="48"/>
  </r>
  <r>
    <x v="47"/>
    <x v="1"/>
    <x v="0"/>
    <x v="2"/>
    <x v="18"/>
    <n v="15000"/>
    <x v="2"/>
    <n v="75000"/>
    <x v="49"/>
  </r>
  <r>
    <x v="48"/>
    <x v="2"/>
    <x v="5"/>
    <x v="4"/>
    <x v="19"/>
    <m/>
    <x v="7"/>
    <m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9" firstHeaderRow="1" firstDataRow="1" firstDataCol="1"/>
  <pivotFields count="9"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numFmtId="14" showAll="0"/>
  </pivotFields>
  <rowFields count="2">
    <field x="2"/>
    <field x="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T56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sd="0" x="2"/>
        <item sd="0" x="1"/>
        <item sd="0" x="3"/>
        <item sd="0" x="4"/>
        <item sd="0" x="5"/>
        <item t="default" sd="0"/>
      </items>
    </pivotField>
    <pivotField showAll="0"/>
    <pivotField showAll="0"/>
    <pivotField showAll="0"/>
    <pivotField showAll="0"/>
    <pivotField dataField="1"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0" baseItem="0"/>
  </dataFields>
  <formats count="6">
    <format dxfId="324">
      <pivotArea type="all" dataOnly="0" outline="0" fieldPosition="0"/>
    </format>
    <format dxfId="323">
      <pivotArea outline="0" collapsedLevelsAreSubtotals="1" fieldPosition="0"/>
    </format>
    <format dxfId="322">
      <pivotArea field="2" type="button" dataOnly="0" labelOnly="1" outline="0" axis="axisCol" fieldPosition="0"/>
    </format>
    <format dxfId="321">
      <pivotArea dataOnly="0" labelOnly="1" fieldPosition="0">
        <references count="1">
          <reference field="2" count="0"/>
        </references>
      </pivotArea>
    </format>
    <format dxfId="320">
      <pivotArea dataOnly="0" labelOnly="1" grandRow="1" outline="0" fieldPosition="0"/>
    </format>
    <format dxfId="3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7:H48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axis="axisRow" showAll="0">
      <items count="21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x="19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6" baseField="0" baseItem="0"/>
  </dataFields>
  <formats count="6"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4" type="button" dataOnly="0" labelOnly="1" outline="0" axis="axisRow" fieldPosition="0"/>
    </format>
    <format dxfId="327">
      <pivotArea dataOnly="0" labelOnly="1" fieldPosition="0">
        <references count="1">
          <reference field="4" count="0"/>
        </references>
      </pivotArea>
    </format>
    <format dxfId="326">
      <pivotArea dataOnly="0" labelOnly="1" grandRow="1" outline="0" fieldPosition="0"/>
    </format>
    <format dxfId="3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0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2" baseItem="0"/>
  </dataFields>
  <formats count="6">
    <format dxfId="336">
      <pivotArea type="all" dataOnly="0" outline="0" fieldPosition="0"/>
    </format>
    <format dxfId="335">
      <pivotArea outline="0" collapsedLevelsAreSubtotals="1" fieldPosition="0"/>
    </format>
    <format dxfId="334">
      <pivotArea field="2" type="button" dataOnly="0" labelOnly="1" outline="0" axis="axisRow" fieldPosition="0"/>
    </format>
    <format dxfId="333">
      <pivotArea dataOnly="0" labelOnly="1" fieldPosition="0">
        <references count="1">
          <reference field="2" count="0"/>
        </references>
      </pivotArea>
    </format>
    <format dxfId="332">
      <pivotArea dataOnly="0" labelOnly="1" grandRow="1" outline="0" fieldPosition="0"/>
    </format>
    <format dxfId="3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T23:BA39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3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6">
    <format dxfId="342">
      <pivotArea type="all" dataOnly="0" outline="0" fieldPosition="0"/>
    </format>
    <format dxfId="341">
      <pivotArea outline="0" collapsedLevelsAreSubtotals="1" fieldPosition="0"/>
    </format>
    <format dxfId="340">
      <pivotArea field="3" type="button" dataOnly="0" labelOnly="1" outline="0" axis="axisRow" fieldPosition="0"/>
    </format>
    <format dxfId="339">
      <pivotArea dataOnly="0" labelOnly="1" fieldPosition="0">
        <references count="1">
          <reference field="3" count="0"/>
        </references>
      </pivotArea>
    </format>
    <format dxfId="338">
      <pivotArea dataOnly="0" labelOnly="1" grandRow="1" outline="0" fieldPosition="0"/>
    </format>
    <format dxfId="3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9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" fld="7" baseField="3" baseItem="0"/>
  </dataFields>
  <formats count="6">
    <format dxfId="348">
      <pivotArea type="all" dataOnly="0" outline="0" fieldPosition="0"/>
    </format>
    <format dxfId="347">
      <pivotArea outline="0" collapsedLevelsAreSubtotals="1" fieldPosition="0"/>
    </format>
    <format dxfId="346">
      <pivotArea field="3" type="button" dataOnly="0" labelOnly="1" outline="0" axis="axisRow" fieldPosition="0"/>
    </format>
    <format dxfId="345">
      <pivotArea dataOnly="0" labelOnly="1" fieldPosition="0">
        <references count="1">
          <reference field="3" count="0"/>
        </references>
      </pivotArea>
    </format>
    <format dxfId="344">
      <pivotArea dataOnly="0" labelOnly="1" grandRow="1" outline="0" fieldPosition="0"/>
    </format>
    <format dxfId="3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K17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formats count="6"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1" type="button" dataOnly="0" labelOnly="1" outline="0" axis="axisRow" fieldPosition="0"/>
    </format>
    <format dxfId="351">
      <pivotArea dataOnly="0" labelOnly="1" fieldPosition="0">
        <references count="1">
          <reference field="1" count="0"/>
        </references>
      </pivotArea>
    </format>
    <format dxfId="350">
      <pivotArea dataOnly="0" labelOnly="1" grandRow="1" outline="0" fieldPosition="0"/>
    </format>
    <format dxfId="3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9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C3:BD53" firstHeaderRow="1" firstDataRow="1" firstDataCol="1"/>
  <pivotFields count="9">
    <pivotField axis="axisRow" showAll="0">
      <items count="50">
        <item x="20"/>
        <item x="26"/>
        <item x="0"/>
        <item x="24"/>
        <item x="1"/>
        <item x="33"/>
        <item x="6"/>
        <item x="9"/>
        <item x="23"/>
        <item x="39"/>
        <item x="35"/>
        <item x="19"/>
        <item x="13"/>
        <item x="27"/>
        <item x="15"/>
        <item x="36"/>
        <item x="12"/>
        <item x="43"/>
        <item x="31"/>
        <item x="40"/>
        <item x="34"/>
        <item x="8"/>
        <item x="42"/>
        <item x="45"/>
        <item x="10"/>
        <item x="7"/>
        <item x="47"/>
        <item x="32"/>
        <item x="25"/>
        <item x="3"/>
        <item x="2"/>
        <item x="17"/>
        <item x="21"/>
        <item x="37"/>
        <item x="28"/>
        <item x="44"/>
        <item x="30"/>
        <item x="29"/>
        <item x="41"/>
        <item x="4"/>
        <item x="38"/>
        <item x="46"/>
        <item x="18"/>
        <item x="11"/>
        <item x="14"/>
        <item x="5"/>
        <item x="22"/>
        <item x="16"/>
        <item x="48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Sale" fld="7" baseField="0" baseItem="0"/>
  </dataFields>
  <formats count="5">
    <format dxfId="359">
      <pivotArea type="all" dataOnly="0" outline="0" fieldPosition="0"/>
    </format>
    <format dxfId="358">
      <pivotArea outline="0" collapsedLevelsAreSubtotals="1" fieldPosition="0"/>
    </format>
    <format dxfId="357">
      <pivotArea field="1" type="button" dataOnly="0" labelOnly="1" outline="0"/>
    </format>
    <format dxfId="356">
      <pivotArea dataOnly="0" labelOnly="1" grandRow="1" outline="0" fieldPosition="0"/>
    </format>
    <format dxfId="3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3:Z20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formats count="6">
    <format dxfId="365">
      <pivotArea type="all" dataOnly="0" outline="0" fieldPosition="0"/>
    </format>
    <format dxfId="364">
      <pivotArea outline="0" collapsedLevelsAreSubtotals="1" fieldPosition="0"/>
    </format>
    <format dxfId="363">
      <pivotArea field="3" type="button" dataOnly="0" labelOnly="1" outline="0" axis="axisRow" fieldPosition="0"/>
    </format>
    <format dxfId="362">
      <pivotArea dataOnly="0" labelOnly="1" fieldPosition="0">
        <references count="1">
          <reference field="3" count="0"/>
        </references>
      </pivotArea>
    </format>
    <format dxfId="361">
      <pivotArea dataOnly="0" labelOnly="1" grandRow="1" outline="0" fieldPosition="0"/>
    </format>
    <format dxfId="3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3:E19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6" baseField="0" baseItem="0"/>
  </dataFields>
  <formats count="6">
    <format dxfId="371">
      <pivotArea type="all" dataOnly="0" outline="0" fieldPosition="0"/>
    </format>
    <format dxfId="370">
      <pivotArea outline="0" collapsedLevelsAreSubtotals="1" fieldPosition="0"/>
    </format>
    <format dxfId="369">
      <pivotArea field="3" type="button" dataOnly="0" labelOnly="1" outline="0" axis="axisRow" fieldPosition="0"/>
    </format>
    <format dxfId="368">
      <pivotArea dataOnly="0" labelOnly="1" fieldPosition="0">
        <references count="1">
          <reference field="3" count="0"/>
        </references>
      </pivotArea>
    </format>
    <format dxfId="367">
      <pivotArea dataOnly="0" labelOnly="1" grandRow="1" outline="0" fieldPosition="0"/>
    </format>
    <format dxfId="36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3:AI8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0" baseItem="0"/>
  </dataFields>
  <formats count="5"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3" type="button" dataOnly="0" labelOnly="1" outline="0"/>
    </format>
    <format dxfId="373">
      <pivotArea dataOnly="0" labelOnly="1" grandRow="1" outline="0" fieldPosition="0"/>
    </format>
    <format dxfId="3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24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axis="axisRow" showAll="0">
      <items count="21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x="19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ale" fld="7" baseField="0" baseItem="0"/>
  </dataFields>
  <formats count="6">
    <format dxfId="275">
      <pivotArea type="all" dataOnly="0" outline="0" fieldPosition="0"/>
    </format>
    <format dxfId="274">
      <pivotArea outline="0" collapsedLevelsAreSubtotals="1" fieldPosition="0"/>
    </format>
    <format dxfId="273">
      <pivotArea field="4" type="button" dataOnly="0" labelOnly="1" outline="0" axis="axisRow" fieldPosition="0"/>
    </format>
    <format dxfId="272">
      <pivotArea dataOnly="0" labelOnly="1" fieldPosition="0">
        <references count="1">
          <reference field="4" count="0"/>
        </references>
      </pivotArea>
    </format>
    <format dxfId="271">
      <pivotArea dataOnly="0" labelOnly="1" grandRow="1" outline="0" fieldPosition="0"/>
    </format>
    <format dxfId="2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Z10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" fld="7" baseField="3" baseItem="0"/>
  </dataFields>
  <formats count="6">
    <format dxfId="382">
      <pivotArea type="all" dataOnly="0" outline="0" fieldPosition="0"/>
    </format>
    <format dxfId="381">
      <pivotArea outline="0" collapsedLevelsAreSubtotals="1" fieldPosition="0"/>
    </format>
    <format dxfId="380">
      <pivotArea field="3" type="button" dataOnly="0" labelOnly="1" outline="0" axis="axisRow" fieldPosition="0"/>
    </format>
    <format dxfId="379">
      <pivotArea dataOnly="0" labelOnly="1" fieldPosition="0">
        <references count="1">
          <reference field="3" count="0"/>
        </references>
      </pivotArea>
    </format>
    <format dxfId="378">
      <pivotArea dataOnly="0" labelOnly="1" grandRow="1" outline="0" fieldPosition="0"/>
    </format>
    <format dxfId="3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13:AI18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5">
    <format dxfId="387">
      <pivotArea type="all" dataOnly="0" outline="0" fieldPosition="0"/>
    </format>
    <format dxfId="386">
      <pivotArea outline="0" collapsedLevelsAreSubtotals="1" fieldPosition="0"/>
    </format>
    <format dxfId="385">
      <pivotArea field="3" type="button" dataOnly="0" labelOnly="1" outline="0"/>
    </format>
    <format dxfId="384">
      <pivotArea dataOnly="0" labelOnly="1" grandRow="1" outline="0" fieldPosition="0"/>
    </format>
    <format dxfId="3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2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29:D133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formats count="8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" type="button" dataOnly="0" labelOnly="1" outline="0" axis="axisRow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61">
      <pivotArea collapsedLevelsAreSubtotals="1" fieldPosition="0">
        <references count="1">
          <reference field="1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4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chartFormat="2">
  <location ref="C468:J482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sd="0"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3"/>
    <field x="1"/>
  </rowFields>
  <rowItems count="13">
    <i>
      <x/>
    </i>
    <i r="1">
      <x/>
    </i>
    <i r="1">
      <x v="1"/>
    </i>
    <i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26">
    <format dxfId="104">
      <pivotArea type="all" dataOnly="0" outline="0" fieldPosition="0"/>
    </format>
    <format dxfId="103">
      <pivotArea outline="0" collapsedLevelsAreSubtotals="1" fieldPosition="0"/>
    </format>
    <format dxfId="102">
      <pivotArea type="origin" dataOnly="0" labelOnly="1" outline="0" fieldPosition="0"/>
    </format>
    <format dxfId="101">
      <pivotArea field="2" type="button" dataOnly="0" labelOnly="1" outline="0" axis="axisCol" fieldPosition="0"/>
    </format>
    <format dxfId="100">
      <pivotArea type="topRight" dataOnly="0" labelOnly="1" outline="0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0"/>
          </reference>
        </references>
      </pivotArea>
    </format>
    <format dxfId="95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1"/>
          </reference>
        </references>
      </pivotArea>
    </format>
    <format dxfId="94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2"/>
          </reference>
        </references>
      </pivotArea>
    </format>
    <format dxfId="93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3"/>
          </reference>
        </references>
      </pivotArea>
    </format>
    <format dxfId="92">
      <pivotArea dataOnly="0" labelOnly="1" fieldPosition="0">
        <references count="2">
          <reference field="1" count="1">
            <x v="2"/>
          </reference>
          <reference field="3" count="1" selected="0">
            <x v="4"/>
          </reference>
        </references>
      </pivotArea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Col="1" outline="0" fieldPosition="0"/>
    </format>
    <format dxfId="10">
      <pivotArea collapsedLevelsAreSubtotals="1" fieldPosition="0">
        <references count="1">
          <reference field="3" count="1">
            <x v="0"/>
          </reference>
        </references>
      </pivotArea>
    </format>
    <format dxfId="9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0"/>
          </reference>
        </references>
      </pivotArea>
    </format>
    <format dxfId="8">
      <pivotArea collapsedLevelsAreSubtotals="1" fieldPosition="0">
        <references count="1">
          <reference field="3" count="1">
            <x v="1"/>
          </reference>
        </references>
      </pivotArea>
    </format>
    <format dxfId="7">
      <pivotArea collapsedLevelsAreSubtotals="1" fieldPosition="0">
        <references count="1">
          <reference field="3" count="1">
            <x v="2"/>
          </reference>
        </references>
      </pivotArea>
    </format>
    <format dxfId="6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2"/>
          </reference>
        </references>
      </pivotArea>
    </format>
    <format dxfId="5">
      <pivotArea collapsedLevelsAreSubtotals="1" fieldPosition="0">
        <references count="1">
          <reference field="3" count="1">
            <x v="3"/>
          </reference>
        </references>
      </pivotArea>
    </format>
    <format dxfId="4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3"/>
          </reference>
        </references>
      </pivotArea>
    </format>
    <format dxfId="3">
      <pivotArea collapsedLevelsAreSubtotals="1" fieldPosition="0">
        <references count="1">
          <reference field="3" count="1">
            <x v="4"/>
          </reference>
        </references>
      </pivotArea>
    </format>
    <format dxfId="2">
      <pivotArea collapsedLevelsAreSubtotals="1" fieldPosition="0">
        <references count="2">
          <reference field="1" count="1">
            <x v="2"/>
          </reference>
          <reference field="3" count="1" selected="0">
            <x v="4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3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17:J424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3" baseItem="0"/>
  </dataFields>
  <formats count="12">
    <format dxfId="114">
      <pivotArea type="all" dataOnly="0" outline="0" fieldPosition="0"/>
    </format>
    <format dxfId="113">
      <pivotArea outline="0" collapsedLevelsAreSubtotals="1" fieldPosition="0"/>
    </format>
    <format dxfId="112">
      <pivotArea type="origin" dataOnly="0" labelOnly="1" outline="0" fieldPosition="0"/>
    </format>
    <format dxfId="111">
      <pivotArea field="2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3" type="button" dataOnly="0" labelOnly="1" outline="0" axis="axisRow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grandCol="1" outline="0" fieldPosition="0"/>
    </format>
    <format dxfId="41">
      <pivotArea collapsedLevelsAreSubtotals="1" fieldPosition="0">
        <references count="1">
          <reference field="3" count="0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3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06:J359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sd="0" x="2"/>
        <item sd="0" x="1"/>
        <item sd="0" x="3"/>
        <item sd="0" x="4"/>
        <item sd="0" x="5"/>
        <item t="default" sd="0"/>
      </items>
    </pivotField>
    <pivotField showAll="0"/>
    <pivotField showAll="0"/>
    <pivotField showAll="0"/>
    <pivotField showAll="0"/>
    <pivotField dataField="1"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0" baseItem="0"/>
  </dataFields>
  <formats count="14"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2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8" type="button" dataOnly="0" labelOnly="1" outline="0" axis="axisRow" fieldPosition="0"/>
    </format>
    <format dxfId="119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8">
      <pivotArea dataOnly="0" labelOnly="1" fieldPosition="0">
        <references count="1">
          <reference field="8" count="1">
            <x v="50"/>
          </reference>
        </references>
      </pivotArea>
    </format>
    <format dxfId="117">
      <pivotArea dataOnly="0" labelOnly="1" grandRow="1" outline="0" fieldPosition="0"/>
    </format>
    <format dxfId="116">
      <pivotArea dataOnly="0" labelOnly="1" fieldPosition="0">
        <references count="1">
          <reference field="2" count="0"/>
        </references>
      </pivotArea>
    </format>
    <format dxfId="115">
      <pivotArea dataOnly="0" labelOnly="1" grandCol="1" outline="0" fieldPosition="0"/>
    </format>
    <format dxfId="52">
      <pivotArea collapsedLevelsAreSubtotals="1" fieldPosition="0">
        <references count="1">
          <reference field="8" count="0"/>
        </references>
      </pivotArea>
    </format>
    <format dxfId="51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0">
      <pivotArea dataOnly="0" labelOnly="1" fieldPosition="0">
        <references count="1">
          <reference field="8" count="1">
            <x v="5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2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25:D32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2" baseItem="0"/>
  </dataFields>
  <formats count="12">
    <format dxfId="135">
      <pivotArea type="all" dataOnly="0" outline="0" fieldPosition="0"/>
    </format>
    <format dxfId="134">
      <pivotArea dataOnly="0" labelOnly="1" fieldPosition="0">
        <references count="1">
          <reference field="2" count="0"/>
        </references>
      </pivotArea>
    </format>
    <format dxfId="133">
      <pivotArea collapsedLevelsAreSubtotals="1" fieldPosition="0">
        <references count="1">
          <reference field="2" count="0"/>
        </references>
      </pivotArea>
    </format>
    <format dxfId="132">
      <pivotArea dataOnly="0" labelOnly="1" fieldPosition="0">
        <references count="1">
          <reference field="2" count="0"/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2" type="button" dataOnly="0" labelOnly="1" outline="0" axis="axisRow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  <format dxfId="77">
      <pivotArea collapsedLevelsAreSubtotals="1" fieldPosition="0">
        <references count="1">
          <reference field="2" count="0"/>
        </references>
      </pivotArea>
    </format>
    <format dxfId="75">
      <pivotArea dataOnly="0" labelOnly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4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48:J464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3" baseItem="0"/>
  </dataFields>
  <formats count="31">
    <format dxfId="154">
      <pivotArea type="all" dataOnly="0" outline="0" fieldPosition="0"/>
    </format>
    <format dxfId="153">
      <pivotArea dataOnly="0" labelOnly="1" outline="0" axis="axisValues" fieldPosition="0"/>
    </format>
    <format dxfId="152">
      <pivotArea dataOnly="0" grandRow="1" axis="axisRow" fieldPosition="0"/>
    </format>
    <format dxfId="151">
      <pivotArea dataOnly="0" grandRow="1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2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3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0"/>
          </reference>
        </references>
      </pivotArea>
    </format>
    <format dxfId="141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1"/>
          </reference>
        </references>
      </pivotArea>
    </format>
    <format dxfId="140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2"/>
          </reference>
        </references>
      </pivotArea>
    </format>
    <format dxfId="139">
      <pivotArea dataOnly="0" labelOnly="1" fieldPosition="0">
        <references count="2">
          <reference field="1" count="2">
            <x v="0"/>
            <x v="1"/>
          </reference>
          <reference field="3" count="1" selected="0">
            <x v="3"/>
          </reference>
        </references>
      </pivotArea>
    </format>
    <format dxfId="138">
      <pivotArea dataOnly="0" labelOnly="1" fieldPosition="0">
        <references count="2">
          <reference field="1" count="1">
            <x v="2"/>
          </reference>
          <reference field="3" count="1" selected="0">
            <x v="4"/>
          </reference>
        </references>
      </pivotArea>
    </format>
    <format dxfId="137">
      <pivotArea dataOnly="0" labelOnly="1" fieldPosition="0">
        <references count="1">
          <reference field="2" count="0"/>
        </references>
      </pivotArea>
    </format>
    <format dxfId="136">
      <pivotArea dataOnly="0" labelOnly="1" grandCol="1" outline="0" fieldPosition="0"/>
    </format>
    <format dxfId="37">
      <pivotArea collapsedLevelsAreSubtotals="1" fieldPosition="0">
        <references count="1">
          <reference field="3" count="1">
            <x v="0"/>
          </reference>
        </references>
      </pivotArea>
    </format>
    <format dxfId="36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0"/>
          </reference>
        </references>
      </pivotArea>
    </format>
    <format dxfId="35">
      <pivotArea collapsedLevelsAreSubtotals="1" fieldPosition="0">
        <references count="1">
          <reference field="3" count="1">
            <x v="1"/>
          </reference>
        </references>
      </pivotArea>
    </format>
    <format dxfId="34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2"/>
          </reference>
        </references>
      </pivotArea>
    </format>
    <format dxfId="32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2"/>
          </reference>
        </references>
      </pivotArea>
    </format>
    <format dxfId="31">
      <pivotArea collapsedLevelsAreSubtotals="1" fieldPosition="0">
        <references count="1">
          <reference field="3" count="1">
            <x v="3"/>
          </reference>
        </references>
      </pivotArea>
    </format>
    <format dxfId="30">
      <pivotArea collapsedLevelsAreSubtotals="1" fieldPosition="0">
        <references count="2">
          <reference field="1" count="2">
            <x v="0"/>
            <x v="1"/>
          </reference>
          <reference field="3" count="1" selected="0">
            <x v="3"/>
          </reference>
        </references>
      </pivotArea>
    </format>
    <format dxfId="29">
      <pivotArea collapsedLevelsAreSubtotals="1" fieldPosition="0">
        <references count="1">
          <reference field="3" count="1">
            <x v="4"/>
          </reference>
        </references>
      </pivotArea>
    </format>
    <format dxfId="28">
      <pivotArea collapsedLevelsAreSubtotals="1" fieldPosition="0">
        <references count="2">
          <reference field="1" count="1">
            <x v="2"/>
          </reference>
          <reference field="3" count="1" selected="0">
            <x v="4"/>
          </reference>
        </references>
      </pivotArea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fieldPosition="0">
        <references count="2">
          <reference field="1" count="0"/>
          <reference field="3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2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90:D111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axis="axisRow" showAll="0">
      <items count="21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x="19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6" baseField="0" baseItem="0"/>
  </dataFields>
  <formats count="8"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4" type="button" dataOnly="0" labelOnly="1" outline="0" axis="axisRow" fieldPosition="0"/>
    </format>
    <format dxfId="157">
      <pivotArea dataOnly="0" labelOnly="1" fieldPosition="0">
        <references count="1">
          <reference field="4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65">
      <pivotArea collapsedLevelsAreSubtotals="1" fieldPosition="0">
        <references count="1">
          <reference field="4" count="0"/>
        </references>
      </pivotArea>
    </format>
    <format dxfId="64">
      <pivotArea dataOnly="0" labelOnly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3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91:J396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0" baseItem="0"/>
  </dataFields>
  <formats count="12"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2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Col="1" outline="0" fieldPosition="0"/>
    </format>
    <format dxfId="45">
      <pivotArea collapsedLevelsAreSubtotals="1" fieldPosition="0">
        <references count="1">
          <reference field="1" count="0"/>
        </references>
      </pivotArea>
    </format>
    <format dxfId="44">
      <pivotArea dataOnly="0" labelOnly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K7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" fld="7" baseField="0" baseItem="0"/>
  </dataFields>
  <formats count="6">
    <format dxfId="281">
      <pivotArea type="all" dataOnly="0" outline="0" fieldPosition="0"/>
    </format>
    <format dxfId="280">
      <pivotArea outline="0" collapsedLevelsAreSubtotals="1" fieldPosition="0"/>
    </format>
    <format dxfId="279">
      <pivotArea field="1" type="button" dataOnly="0" labelOnly="1" outline="0" axis="axisRow" fieldPosition="0"/>
    </format>
    <format dxfId="278">
      <pivotArea dataOnly="0" labelOnly="1" fieldPosition="0">
        <references count="1">
          <reference field="1" count="0"/>
        </references>
      </pivotArea>
    </format>
    <format dxfId="277">
      <pivotArea dataOnly="0" labelOnly="1" grandRow="1" outline="0" fieldPosition="0"/>
    </format>
    <format dxfId="2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3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77:G384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6" baseField="0" baseItem="0"/>
  </dataFields>
  <formats count="12">
    <format dxfId="180">
      <pivotArea type="all" dataOnly="0" outline="0" fieldPosition="0"/>
    </format>
    <format dxfId="179">
      <pivotArea outline="0" collapsedLevelsAreSubtotals="1" fieldPosition="0"/>
    </format>
    <format dxfId="178">
      <pivotArea type="origin" dataOnly="0" labelOnly="1" outline="0" fieldPosition="0"/>
    </format>
    <format dxfId="177">
      <pivotArea field="1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3" type="button" dataOnly="0" labelOnly="1" outline="0" axis="axisRow" fieldPosition="0"/>
    </format>
    <format dxfId="174">
      <pivotArea dataOnly="0" labelOnly="1" fieldPosition="0">
        <references count="1">
          <reference field="3" count="0"/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1">
          <reference field="1" count="0"/>
        </references>
      </pivotArea>
    </format>
    <format dxfId="171">
      <pivotArea dataOnly="0" labelOnly="1" grandCol="1" outline="0" fieldPosition="0"/>
    </format>
    <format dxfId="47">
      <pivotArea collapsedLevelsAreSubtotals="1" fieldPosition="0">
        <references count="1">
          <reference field="3" count="0"/>
        </references>
      </pivotArea>
    </format>
    <format dxfId="46">
      <pivotArea dataOnly="0" labelOnly="1" fieldPosition="0">
        <references count="1">
          <reference field="3" count="0"/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3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04:J409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12">
    <format dxfId="190">
      <pivotArea type="all" dataOnly="0" outline="0" fieldPosition="0"/>
    </format>
    <format dxfId="189">
      <pivotArea outline="0" collapsedLevelsAreSubtotals="1" fieldPosition="0"/>
    </format>
    <format dxfId="188">
      <pivotArea type="origin" dataOnly="0" labelOnly="1" outline="0" fieldPosition="0"/>
    </format>
    <format dxfId="187">
      <pivotArea field="2" type="button" dataOnly="0" labelOnly="1" outline="0" axis="axisCol" fieldPosition="0"/>
    </format>
    <format dxfId="186">
      <pivotArea type="topRight" dataOnly="0" labelOnly="1" outline="0" fieldPosition="0"/>
    </format>
    <format dxfId="185">
      <pivotArea field="1" type="button" dataOnly="0" labelOnly="1" outline="0" axis="axisRow" fieldPosition="0"/>
    </format>
    <format dxfId="184">
      <pivotArea dataOnly="0" labelOnly="1" fieldPosition="0">
        <references count="1">
          <reference field="1" count="0"/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1">
          <reference field="2" count="0"/>
        </references>
      </pivotArea>
    </format>
    <format dxfId="181">
      <pivotArea dataOnly="0" labelOnly="1" grandCol="1" outline="0" fieldPosition="0"/>
    </format>
    <format dxfId="43">
      <pivotArea collapsedLevelsAreSubtotals="1" fieldPosition="0">
        <references count="1">
          <reference field="1" count="0"/>
        </references>
      </pivotArea>
    </format>
    <format dxfId="42">
      <pivotArea dataOnly="0" labelOnly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3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49:J302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sd="0" x="2"/>
        <item sd="0" x="1"/>
        <item sd="0" x="3"/>
        <item sd="0" x="4"/>
        <item sd="0" x="5"/>
        <item t="default" sd="0"/>
      </items>
    </pivotField>
    <pivotField showAll="0"/>
    <pivotField showAll="0"/>
    <pivotField showAll="0"/>
    <pivotField showAll="0"/>
    <pivotField dataField="1"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0" baseItem="0"/>
  </dataFields>
  <formats count="14">
    <format dxfId="201">
      <pivotArea type="all" dataOnly="0" outline="0" fieldPosition="0"/>
    </format>
    <format dxfId="200">
      <pivotArea outline="0" collapsedLevelsAreSubtotals="1" fieldPosition="0"/>
    </format>
    <format dxfId="199">
      <pivotArea type="origin" dataOnly="0" labelOnly="1" outline="0" fieldPosition="0"/>
    </format>
    <format dxfId="198">
      <pivotArea field="2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8" type="button" dataOnly="0" labelOnly="1" outline="0" axis="axisRow" fieldPosition="0"/>
    </format>
    <format dxfId="195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4">
      <pivotArea dataOnly="0" labelOnly="1" fieldPosition="0">
        <references count="1">
          <reference field="8" count="1">
            <x v="50"/>
          </reference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1">
          <reference field="2" count="0"/>
        </references>
      </pivotArea>
    </format>
    <format dxfId="191">
      <pivotArea dataOnly="0" labelOnly="1" grandCol="1" outline="0" fieldPosition="0"/>
    </format>
    <format dxfId="55">
      <pivotArea collapsedLevelsAreSubtotals="1" fieldPosition="0">
        <references count="1">
          <reference field="8" count="0"/>
        </references>
      </pivotArea>
    </format>
    <format dxfId="54">
      <pivotArea dataOnly="0" labelOnly="1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3">
      <pivotArea dataOnly="0" labelOnly="1" fieldPosition="0">
        <references count="1">
          <reference field="8" count="1">
            <x v="5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2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63:D84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axis="axisRow" showAll="0">
      <items count="21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x="19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Sale" fld="7" baseField="0" baseItem="0"/>
  </dataFields>
  <formats count="8"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4" type="button" dataOnly="0" labelOnly="1" outline="0" axis="axisRow" fieldPosition="0"/>
    </format>
    <format dxfId="204">
      <pivotArea dataOnly="0" labelOnly="1" fieldPosition="0">
        <references count="1">
          <reference field="4" count="0"/>
        </references>
      </pivotArea>
    </format>
    <format dxfId="203">
      <pivotArea dataOnly="0" labelOnly="1" grandRow="1" outline="0" fieldPosition="0"/>
    </format>
    <format dxfId="202">
      <pivotArea dataOnly="0" labelOnly="1" outline="0" axis="axisValues" fieldPosition="0"/>
    </format>
    <format dxfId="67">
      <pivotArea collapsedLevelsAreSubtotals="1" fieldPosition="0">
        <references count="1">
          <reference field="4" count="0"/>
        </references>
      </pivotArea>
    </format>
    <format dxfId="66">
      <pivotArea dataOnly="0" labelOnly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PivotTable2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37:D43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" fld="7" baseField="3" baseItem="0"/>
  </dataFields>
  <formats count="10">
    <format dxfId="215">
      <pivotArea type="all" dataOnly="0" outline="0" fieldPosition="0"/>
    </format>
    <format dxfId="214">
      <pivotArea dataOnly="0" fieldPosition="0">
        <references count="1">
          <reference field="3" count="0"/>
        </references>
      </pivotArea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3" type="button" dataOnly="0" labelOnly="1" outline="0" axis="axisRow" fieldPosition="0"/>
    </format>
    <format dxfId="210">
      <pivotArea dataOnly="0" labelOnly="1" fieldPosition="0">
        <references count="1">
          <reference field="3" count="0"/>
        </references>
      </pivotArea>
    </format>
    <format dxfId="209">
      <pivotArea dataOnly="0" labelOnly="1" grandRow="1" outline="0" fieldPosition="0"/>
    </format>
    <format dxfId="208">
      <pivotArea dataOnly="0" labelOnly="1" outline="0" axis="axisValues" fieldPosition="0"/>
    </format>
    <format dxfId="73">
      <pivotArea collapsedLevelsAreSubtotals="1" fieldPosition="0">
        <references count="1">
          <reference field="3" count="0"/>
        </references>
      </pivotArea>
    </format>
    <format dxfId="71">
      <pivotArea dataOnly="0" labelOnly="1" fieldPosition="0">
        <references count="1">
          <reference field="3" count="0"/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name="PivotTable2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51:D57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6" baseField="0" baseItem="0"/>
  </dataFields>
  <formats count="8">
    <format dxfId="221">
      <pivotArea type="all" dataOnly="0" outline="0" fieldPosition="0"/>
    </format>
    <format dxfId="220">
      <pivotArea outline="0" collapsedLevelsAreSubtotals="1" fieldPosition="0"/>
    </format>
    <format dxfId="219">
      <pivotArea field="3" type="button" dataOnly="0" labelOnly="1" outline="0" axis="axisRow" fieldPosition="0"/>
    </format>
    <format dxfId="218">
      <pivotArea dataOnly="0" labelOnly="1" fieldPosition="0">
        <references count="1">
          <reference field="3" count="0"/>
        </references>
      </pivotArea>
    </format>
    <format dxfId="217">
      <pivotArea dataOnly="0" labelOnly="1" grandRow="1" outline="0" fieldPosition="0"/>
    </format>
    <format dxfId="216">
      <pivotArea dataOnly="0" labelOnly="1" outline="0" axis="axisValues" fieldPosition="0"/>
    </format>
    <format dxfId="69">
      <pivotArea collapsedLevelsAreSubtotals="1" fieldPosition="0">
        <references count="1">
          <reference field="3" count="0"/>
        </references>
      </pivotArea>
    </format>
    <format dxfId="68">
      <pivotArea dataOnly="0" labelOnly="1" fieldPosition="0">
        <references count="1">
          <reference field="3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C11:D18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" fld="7" baseField="0" baseItem="0"/>
  </dataFields>
  <formats count="12">
    <format dxfId="231">
      <pivotArea type="all" dataOnly="0" outline="0" fieldPosition="0"/>
    </format>
    <format dxfId="230">
      <pivotArea dataOnly="0" labelOnly="1" fieldPosition="0">
        <references count="1">
          <reference field="2" count="0"/>
        </references>
      </pivotArea>
    </format>
    <format dxfId="229">
      <pivotArea collapsedLevelsAreSubtotals="1" fieldPosition="0">
        <references count="1">
          <reference field="2" count="0"/>
        </references>
      </pivotArea>
    </format>
    <format dxfId="228">
      <pivotArea dataOnly="0" labelOnly="1" fieldPosition="0">
        <references count="1">
          <reference field="2" count="0"/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field="2" type="button" dataOnly="0" labelOnly="1" outline="0" axis="axisRow" fieldPosition="0"/>
    </format>
    <format dxfId="224">
      <pivotArea dataOnly="0" labelOnly="1" fieldPosition="0">
        <references count="1">
          <reference field="2" count="0"/>
        </references>
      </pivotArea>
    </format>
    <format dxfId="223">
      <pivotArea dataOnly="0" labelOnly="1" grandRow="1" outline="0" fieldPosition="0"/>
    </format>
    <format dxfId="222">
      <pivotArea dataOnly="0" labelOnly="1" outline="0" axis="axisValues" fieldPosition="0"/>
    </format>
    <format dxfId="81">
      <pivotArea collapsedLevelsAreSubtotals="1" fieldPosition="0">
        <references count="1">
          <reference field="2" count="0"/>
        </references>
      </pivotArea>
    </format>
    <format dxfId="79">
      <pivotArea dataOnly="0" labelOnly="1" fieldPosition="0">
        <references count="1">
          <reference field="2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name="PivotTable30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93:D243" firstHeaderRow="1" firstDataRow="1" firstDataCol="1"/>
  <pivotFields count="9">
    <pivotField axis="axisRow" showAll="0">
      <items count="50">
        <item x="20"/>
        <item x="26"/>
        <item x="0"/>
        <item x="24"/>
        <item x="1"/>
        <item x="33"/>
        <item x="6"/>
        <item x="9"/>
        <item x="23"/>
        <item x="39"/>
        <item x="35"/>
        <item x="19"/>
        <item x="13"/>
        <item x="27"/>
        <item x="15"/>
        <item x="36"/>
        <item x="12"/>
        <item x="43"/>
        <item x="31"/>
        <item x="40"/>
        <item x="34"/>
        <item x="8"/>
        <item x="42"/>
        <item x="45"/>
        <item x="10"/>
        <item x="7"/>
        <item x="47"/>
        <item x="32"/>
        <item x="25"/>
        <item x="3"/>
        <item x="2"/>
        <item x="17"/>
        <item x="21"/>
        <item x="37"/>
        <item x="28"/>
        <item x="44"/>
        <item x="30"/>
        <item x="29"/>
        <item x="41"/>
        <item x="4"/>
        <item x="38"/>
        <item x="46"/>
        <item x="18"/>
        <item x="11"/>
        <item x="14"/>
        <item x="5"/>
        <item x="22"/>
        <item x="16"/>
        <item x="48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Quantity" fld="6" baseField="0" baseItem="0"/>
  </dataFields>
  <formats count="8">
    <format dxfId="237">
      <pivotArea type="all" dataOnly="0" outline="0" fieldPosition="0"/>
    </format>
    <format dxfId="236">
      <pivotArea outline="0" collapsedLevelsAreSubtotals="1" fieldPosition="0"/>
    </format>
    <format dxfId="235">
      <pivotArea field="0" type="button" dataOnly="0" labelOnly="1" outline="0" axis="axisRow" fieldPosition="0"/>
    </format>
    <format dxfId="234">
      <pivotArea dataOnly="0" labelOnly="1" fieldPosition="0">
        <references count="1">
          <reference field="0" count="0"/>
        </references>
      </pivotArea>
    </format>
    <format dxfId="233">
      <pivotArea dataOnly="0" labelOnly="1" grandRow="1" outline="0" fieldPosition="0"/>
    </format>
    <format dxfId="232">
      <pivotArea dataOnly="0" labelOnly="1" outline="0" axis="axisValues" fieldPosition="0"/>
    </format>
    <format dxfId="57">
      <pivotArea collapsedLevelsAreSubtotals="1" fieldPosition="0">
        <references count="1">
          <reference field="0" count="0"/>
        </references>
      </pivotArea>
    </format>
    <format dxfId="56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name="PivotTable2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16:D120" firstHeaderRow="1" firstDataRow="1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" fld="7" baseField="0" baseItem="0"/>
  </dataFields>
  <formats count="8"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1" type="button" dataOnly="0" labelOnly="1" outline="0" axis="axisRow" fieldPosition="0"/>
    </format>
    <format dxfId="240">
      <pivotArea dataOnly="0" labelOnly="1" fieldPosition="0">
        <references count="1">
          <reference field="1" count="0"/>
        </references>
      </pivotArea>
    </format>
    <format dxfId="239">
      <pivotArea dataOnly="0" labelOnly="1" grandRow="1" outline="0" fieldPosition="0"/>
    </format>
    <format dxfId="238">
      <pivotArea dataOnly="0" labelOnly="1" outline="0" axis="axisValues" fieldPosition="0"/>
    </format>
    <format dxfId="63">
      <pivotArea collapsedLevelsAreSubtotals="1" fieldPosition="0">
        <references count="1">
          <reference field="1" count="0"/>
        </references>
      </pivotArea>
    </format>
    <format dxfId="62">
      <pivotArea dataOnly="0" labelOnly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name="PivotTable29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39:D189" firstHeaderRow="1" firstDataRow="1" firstDataCol="1"/>
  <pivotFields count="9">
    <pivotField axis="axisRow" showAll="0">
      <items count="50">
        <item x="20"/>
        <item x="26"/>
        <item x="0"/>
        <item x="24"/>
        <item x="1"/>
        <item x="33"/>
        <item x="6"/>
        <item x="9"/>
        <item x="23"/>
        <item x="39"/>
        <item x="35"/>
        <item x="19"/>
        <item x="13"/>
        <item x="27"/>
        <item x="15"/>
        <item x="36"/>
        <item x="12"/>
        <item x="43"/>
        <item x="31"/>
        <item x="40"/>
        <item x="34"/>
        <item x="8"/>
        <item x="42"/>
        <item x="45"/>
        <item x="10"/>
        <item x="7"/>
        <item x="47"/>
        <item x="32"/>
        <item x="25"/>
        <item x="3"/>
        <item x="2"/>
        <item x="17"/>
        <item x="21"/>
        <item x="37"/>
        <item x="28"/>
        <item x="44"/>
        <item x="30"/>
        <item x="29"/>
        <item x="41"/>
        <item x="4"/>
        <item x="38"/>
        <item x="46"/>
        <item x="18"/>
        <item x="11"/>
        <item x="14"/>
        <item x="5"/>
        <item x="22"/>
        <item x="16"/>
        <item x="48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Sale" fld="7" baseField="0" baseItem="0"/>
  </dataFields>
  <formats count="8">
    <format dxfId="249">
      <pivotArea type="all" dataOnly="0" outline="0" fieldPosition="0"/>
    </format>
    <format dxfId="248">
      <pivotArea outline="0" collapsedLevelsAreSubtotals="1" fieldPosition="0"/>
    </format>
    <format dxfId="247">
      <pivotArea field="0" type="button" dataOnly="0" labelOnly="1" outline="0" axis="axisRow" fieldPosition="0"/>
    </format>
    <format dxfId="246">
      <pivotArea dataOnly="0" labelOnly="1" fieldPosition="0">
        <references count="1">
          <reference field="0" count="0"/>
        </references>
      </pivotArea>
    </format>
    <format dxfId="245">
      <pivotArea dataOnly="0" labelOnly="1" grandRow="1" outline="0" fieldPosition="0"/>
    </format>
    <format dxfId="244">
      <pivotArea dataOnly="0" labelOnly="1" outline="0" axis="axisValues" fieldPosition="0"/>
    </format>
    <format dxfId="59">
      <pivotArea collapsedLevelsAreSubtotals="1" fieldPosition="0">
        <references count="1">
          <reference field="0" count="0"/>
        </references>
      </pivotArea>
    </format>
    <format dxfId="58">
      <pivotArea dataOnly="0" labelOnly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13:AR20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6">
    <format dxfId="287">
      <pivotArea type="all" dataOnly="0" outline="0" fieldPosition="0"/>
    </format>
    <format dxfId="286">
      <pivotArea outline="0" collapsedLevelsAreSubtotals="1" fieldPosition="0"/>
    </format>
    <format dxfId="285">
      <pivotArea field="3" type="button" dataOnly="0" labelOnly="1" outline="0" axis="axisRow" fieldPosition="0"/>
    </format>
    <format dxfId="284">
      <pivotArea dataOnly="0" labelOnly="1" fieldPosition="0">
        <references count="1">
          <reference field="3" count="0"/>
        </references>
      </pivotArea>
    </format>
    <format dxfId="283">
      <pivotArea dataOnly="0" labelOnly="1" grandRow="1" outline="0" fieldPosition="0"/>
    </format>
    <format dxfId="2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name="PivotTable3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63:G370" firstHeaderRow="1" firstDataRow="2" firstDataCol="1"/>
  <pivotFields count="9">
    <pivotField showAll="0"/>
    <pivotField axis="axisCol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" fld="7" baseField="3" baseItem="0"/>
  </dataFields>
  <formats count="12">
    <format dxfId="259">
      <pivotArea type="all" dataOnly="0" outline="0" fieldPosition="0"/>
    </format>
    <format dxfId="258">
      <pivotArea outline="0" collapsedLevelsAreSubtotals="1" fieldPosition="0"/>
    </format>
    <format dxfId="257">
      <pivotArea type="origin" dataOnly="0" labelOnly="1" outline="0" fieldPosition="0"/>
    </format>
    <format dxfId="256">
      <pivotArea field="1" type="button" dataOnly="0" labelOnly="1" outline="0" axis="axisCol" fieldPosition="0"/>
    </format>
    <format dxfId="255">
      <pivotArea type="topRight" dataOnly="0" labelOnly="1" outline="0" fieldPosition="0"/>
    </format>
    <format dxfId="254">
      <pivotArea field="3" type="button" dataOnly="0" labelOnly="1" outline="0" axis="axisRow" fieldPosition="0"/>
    </format>
    <format dxfId="253">
      <pivotArea dataOnly="0" labelOnly="1" fieldPosition="0">
        <references count="1">
          <reference field="3" count="0"/>
        </references>
      </pivotArea>
    </format>
    <format dxfId="252">
      <pivotArea dataOnly="0" labelOnly="1" grandRow="1" outline="0" fieldPosition="0"/>
    </format>
    <format dxfId="251">
      <pivotArea dataOnly="0" labelOnly="1" fieldPosition="0">
        <references count="1">
          <reference field="1" count="0"/>
        </references>
      </pivotArea>
    </format>
    <format dxfId="250">
      <pivotArea dataOnly="0" labelOnly="1" grandCol="1" outline="0" fieldPosition="0"/>
    </format>
    <format dxfId="49">
      <pivotArea collapsedLevelsAreSubtotals="1" fieldPosition="0">
        <references count="1">
          <reference field="3" count="0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name="PivotTable3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32:J439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6" baseField="0" baseItem="0"/>
  </dataFields>
  <formats count="12">
    <format dxfId="269">
      <pivotArea type="all" dataOnly="0" outline="0" fieldPosition="0"/>
    </format>
    <format dxfId="268">
      <pivotArea outline="0" collapsedLevelsAreSubtotals="1" fieldPosition="0"/>
    </format>
    <format dxfId="267">
      <pivotArea type="origin" dataOnly="0" labelOnly="1" outline="0" fieldPosition="0"/>
    </format>
    <format dxfId="266">
      <pivotArea field="2" type="button" dataOnly="0" labelOnly="1" outline="0" axis="axisCol" fieldPosition="0"/>
    </format>
    <format dxfId="265">
      <pivotArea type="topRight" dataOnly="0" labelOnly="1" outline="0" fieldPosition="0"/>
    </format>
    <format dxfId="264">
      <pivotArea field="3" type="button" dataOnly="0" labelOnly="1" outline="0" axis="axisRow" fieldPosition="0"/>
    </format>
    <format dxfId="263">
      <pivotArea dataOnly="0" labelOnly="1" fieldPosition="0">
        <references count="1">
          <reference field="3" count="0"/>
        </references>
      </pivotArea>
    </format>
    <format dxfId="262">
      <pivotArea dataOnly="0" labelOnly="1" grandRow="1" outline="0" fieldPosition="0"/>
    </format>
    <format dxfId="261">
      <pivotArea dataOnly="0" labelOnly="1" fieldPosition="0">
        <references count="1">
          <reference field="2" count="0"/>
        </references>
      </pivotArea>
    </format>
    <format dxfId="260">
      <pivotArea dataOnly="0" labelOnly="1" grandCol="1" outline="0" fieldPosition="0"/>
    </format>
    <format dxfId="39">
      <pivotArea collapsedLevelsAreSubtotals="1" fieldPosition="0">
        <references count="1">
          <reference field="3" count="0"/>
        </references>
      </pivotArea>
    </format>
    <format dxfId="38">
      <pivotArea dataOnly="0" labelOnly="1" fieldPosition="0">
        <references count="1">
          <reference field="3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0:C16" firstHeaderRow="0" firstDataRow="1" firstDataCol="1"/>
  <pivotFields count="9">
    <pivotField showAll="0"/>
    <pivotField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20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t="default"/>
      </items>
    </pivotField>
    <pivotField showAll="0"/>
    <pivotField dataField="1" showAll="0"/>
    <pivotField dataField="1"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le" fld="7" subtotal="count" baseField="2" baseItem="0"/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7" firstHeaderRow="0" firstDataRow="1" firstDataCol="1"/>
  <pivotFields count="9">
    <pivotField showAll="0"/>
    <pivotField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20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t="default"/>
      </items>
    </pivotField>
    <pivotField showAll="0"/>
    <pivotField dataField="1" showAll="0"/>
    <pivotField dataField="1"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" fld="7" baseField="0" baseItem="0"/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4:G10" firstHeaderRow="0" firstDataRow="1" firstDataCol="1" rowPageCount="2" colPageCount="1"/>
  <pivotFields count="9">
    <pivotField showAll="0"/>
    <pivotField axis="axisPage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>
      <items count="20">
        <item x="13"/>
        <item x="14"/>
        <item x="11"/>
        <item x="12"/>
        <item x="15"/>
        <item x="16"/>
        <item x="17"/>
        <item x="10"/>
        <item x="6"/>
        <item x="3"/>
        <item x="2"/>
        <item x="8"/>
        <item x="4"/>
        <item x="7"/>
        <item x="5"/>
        <item x="0"/>
        <item x="9"/>
        <item x="1"/>
        <item x="18"/>
        <item t="default"/>
      </items>
    </pivotField>
    <pivotField showAll="0"/>
    <pivotField dataField="1" showAll="0"/>
    <pivotField dataField="1"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hier="-1"/>
  </pageFields>
  <dataFields count="2">
    <dataField name="Sum of Sale" fld="7" baseField="0" baseItem="0"/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60:T113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sd="0" x="2"/>
        <item sd="0" x="1"/>
        <item sd="0" x="3"/>
        <item sd="0" x="4"/>
        <item sd="0" x="5"/>
        <item t="default" sd="0"/>
      </items>
    </pivotField>
    <pivotField showAll="0"/>
    <pivotField showAll="0"/>
    <pivotField showAll="0"/>
    <pivotField showAll="0"/>
    <pivotField dataField="1" showAll="0"/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</pivotFields>
  <rowFields count="1">
    <field x="8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0" baseItem="0"/>
  </dataFields>
  <formats count="6">
    <format dxfId="293">
      <pivotArea type="all" dataOnly="0" outline="0" fieldPosition="0"/>
    </format>
    <format dxfId="292">
      <pivotArea outline="0" collapsedLevelsAreSubtotals="1" fieldPosition="0"/>
    </format>
    <format dxfId="291">
      <pivotArea field="2" type="button" dataOnly="0" labelOnly="1" outline="0" axis="axisCol" fieldPosition="0"/>
    </format>
    <format dxfId="290">
      <pivotArea dataOnly="0" labelOnly="1" fieldPosition="0">
        <references count="1">
          <reference field="2" count="0"/>
        </references>
      </pivotArea>
    </format>
    <format dxfId="289">
      <pivotArea dataOnly="0" labelOnly="1" grandRow="1" outline="0" fieldPosition="0"/>
    </format>
    <format dxfId="2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K3:AR10" firstHeaderRow="1" firstDataRow="2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3" baseItem="0"/>
  </dataFields>
  <formats count="6"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3" type="button" dataOnly="0" labelOnly="1" outline="0" axis="axisRow" fieldPosition="0"/>
    </format>
    <format dxfId="296">
      <pivotArea dataOnly="0" labelOnly="1" fieldPosition="0">
        <references count="1">
          <reference field="3" count="0"/>
        </references>
      </pivotArea>
    </format>
    <format dxfId="295">
      <pivotArea dataOnly="0" labelOnly="1" grandRow="1" outline="0" fieldPosition="0"/>
    </format>
    <format dxfId="29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T3:BA19" firstHeaderRow="1" firstDataRow="2" firstDataCol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3"/>
    <field x="1"/>
  </rowFields>
  <rowItems count="1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" fld="7" baseField="3" baseItem="0"/>
  </dataFields>
  <formats count="8">
    <format dxfId="307">
      <pivotArea type="all" dataOnly="0" outline="0" fieldPosition="0"/>
    </format>
    <format dxfId="306">
      <pivotArea outline="0" collapsedLevelsAreSubtotals="1" fieldPosition="0"/>
    </format>
    <format dxfId="305">
      <pivotArea field="3" type="button" dataOnly="0" labelOnly="1" outline="0" axis="axisRow" fieldPosition="0"/>
    </format>
    <format dxfId="304">
      <pivotArea dataOnly="0" labelOnly="1" fieldPosition="0">
        <references count="1">
          <reference field="3" count="0"/>
        </references>
      </pivotArea>
    </format>
    <format dxfId="303">
      <pivotArea dataOnly="0" labelOnly="1" grandRow="1" outline="0" fieldPosition="0"/>
    </format>
    <format dxfId="302">
      <pivotArea dataOnly="0" labelOnly="1" outline="0" axis="axisValues" fieldPosition="0"/>
    </format>
    <format dxfId="301">
      <pivotArea dataOnly="0" grandRow="1" axis="axisRow" fieldPosition="0"/>
    </format>
    <format dxfId="300">
      <pivotArea dataOnly="0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9">
    <pivotField showAll="0"/>
    <pivotField showAll="0">
      <items count="4">
        <item x="0"/>
        <item x="1"/>
        <item x="2"/>
        <item t="default"/>
      </items>
    </pivotField>
    <pivotField axis="axisRow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" fld="7" baseField="0" baseItem="0"/>
  </dataFields>
  <formats count="6"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2" type="button" dataOnly="0" labelOnly="1" outline="0" axis="axisRow" fieldPosition="0"/>
    </format>
    <format dxfId="310">
      <pivotArea dataOnly="0" labelOnly="1" fieldPosition="0">
        <references count="1">
          <reference field="2" count="0"/>
        </references>
      </pivotArea>
    </format>
    <format dxfId="309">
      <pivotArea dataOnly="0" labelOnly="1" grandRow="1" outline="0" fieldPosition="0"/>
    </format>
    <format dxfId="30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20" cacheId="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C57:BD107" firstHeaderRow="1" firstDataRow="1" firstDataCol="1"/>
  <pivotFields count="9">
    <pivotField axis="axisRow" showAll="0">
      <items count="50">
        <item x="20"/>
        <item x="26"/>
        <item x="0"/>
        <item x="24"/>
        <item x="1"/>
        <item x="33"/>
        <item x="6"/>
        <item x="9"/>
        <item x="23"/>
        <item x="39"/>
        <item x="35"/>
        <item x="19"/>
        <item x="13"/>
        <item x="27"/>
        <item x="15"/>
        <item x="36"/>
        <item x="12"/>
        <item x="43"/>
        <item x="31"/>
        <item x="40"/>
        <item x="34"/>
        <item x="8"/>
        <item x="42"/>
        <item x="45"/>
        <item x="10"/>
        <item x="7"/>
        <item x="47"/>
        <item x="32"/>
        <item x="25"/>
        <item x="3"/>
        <item x="2"/>
        <item x="17"/>
        <item x="21"/>
        <item x="37"/>
        <item x="28"/>
        <item x="44"/>
        <item x="30"/>
        <item x="29"/>
        <item x="41"/>
        <item x="4"/>
        <item x="38"/>
        <item x="46"/>
        <item x="18"/>
        <item x="11"/>
        <item x="14"/>
        <item x="5"/>
        <item x="22"/>
        <item x="16"/>
        <item x="48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Quantity" fld="6" baseField="0" baseItem="0"/>
  </dataFields>
  <formats count="5">
    <format dxfId="318">
      <pivotArea type="all" dataOnly="0" outline="0" fieldPosition="0"/>
    </format>
    <format dxfId="317">
      <pivotArea outline="0" collapsedLevelsAreSubtotals="1" fieldPosition="0"/>
    </format>
    <format dxfId="316">
      <pivotArea field="1" type="button" dataOnly="0" labelOnly="1" outline="0"/>
    </format>
    <format dxfId="315">
      <pivotArea dataOnly="0" labelOnly="1" grandRow="1" outline="0" fieldPosition="0"/>
    </format>
    <format dxfId="3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3" totalsRowShown="0">
  <autoFilter ref="A1:I3"/>
  <tableColumns count="9">
    <tableColumn id="1" name="Column1"/>
    <tableColumn id="2" name="Mode of Sale"/>
    <tableColumn id="3" name="Product"/>
    <tableColumn id="4" name="Region"/>
    <tableColumn id="5" name="City"/>
    <tableColumn id="6" name="Price"/>
    <tableColumn id="7" name="Quantity"/>
    <tableColumn id="8" name="Sale"/>
    <tableColumn id="9" name="date" dataDxfId="3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0" totalsRowShown="0">
  <autoFilter ref="A1:I10"/>
  <tableColumns count="9">
    <tableColumn id="1" name="Custmer Id"/>
    <tableColumn id="2" name="Mode of Sale"/>
    <tableColumn id="3" name="Product"/>
    <tableColumn id="4" name="Region"/>
    <tableColumn id="5" name="City"/>
    <tableColumn id="6" name="Price"/>
    <tableColumn id="7" name="Quantity"/>
    <tableColumn id="8" name="Sale"/>
    <tableColumn id="9" name="date" dataDxfId="3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0" totalsRowShown="0">
  <autoFilter ref="A1:I10"/>
  <tableColumns count="9">
    <tableColumn id="1" name="Custmer Id"/>
    <tableColumn id="2" name="Mode of Sale"/>
    <tableColumn id="3" name="Product"/>
    <tableColumn id="4" name="Region"/>
    <tableColumn id="5" name="City"/>
    <tableColumn id="6" name="Price"/>
    <tableColumn id="7" name="Quantity"/>
    <tableColumn id="8" name="Sale"/>
    <tableColumn id="9" name="date" dataDxfId="3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0" totalsRowShown="0">
  <autoFilter ref="A1:I10"/>
  <tableColumns count="9">
    <tableColumn id="1" name="Custmer Id"/>
    <tableColumn id="2" name="Mode of Sale"/>
    <tableColumn id="3" name="Product"/>
    <tableColumn id="4" name="Region"/>
    <tableColumn id="5" name="City"/>
    <tableColumn id="6" name="Price"/>
    <tableColumn id="7" name="Quantity"/>
    <tableColumn id="8" name="Sale"/>
    <tableColumn id="9" name="date" dataDxfId="38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52" totalsRowShown="0">
  <autoFilter ref="A1:I52"/>
  <tableColumns count="9">
    <tableColumn id="1" name="Custmer Id"/>
    <tableColumn id="2" name="Mode of Sale"/>
    <tableColumn id="3" name="Product"/>
    <tableColumn id="4" name="Region"/>
    <tableColumn id="5" name="City"/>
    <tableColumn id="6" name="Price"/>
    <tableColumn id="7" name="Quantity"/>
    <tableColumn id="8" name="Sale"/>
    <tableColumn id="9" name="date" dataDxfId="3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4.xml"/><Relationship Id="rId2" Type="http://schemas.openxmlformats.org/officeDocument/2006/relationships/pivotTable" Target="../pivotTables/pivotTable43.xml"/><Relationship Id="rId1" Type="http://schemas.openxmlformats.org/officeDocument/2006/relationships/pivotTable" Target="../pivotTables/pivotTable42.xml"/><Relationship Id="rId4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pivotTable" Target="../pivotTables/pivotTable19.xml"/><Relationship Id="rId3" Type="http://schemas.openxmlformats.org/officeDocument/2006/relationships/pivotTable" Target="../pivotTables/pivotTable4.xml"/><Relationship Id="rId21" Type="http://schemas.openxmlformats.org/officeDocument/2006/relationships/printerSettings" Target="../printerSettings/printerSettings1.bin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20" Type="http://schemas.openxmlformats.org/officeDocument/2006/relationships/pivotTable" Target="../pivotTables/pivotTable21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19" Type="http://schemas.openxmlformats.org/officeDocument/2006/relationships/pivotTable" Target="../pivotTables/pivotTable20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9.xml"/><Relationship Id="rId13" Type="http://schemas.openxmlformats.org/officeDocument/2006/relationships/pivotTable" Target="../pivotTables/pivotTable34.xml"/><Relationship Id="rId18" Type="http://schemas.openxmlformats.org/officeDocument/2006/relationships/pivotTable" Target="../pivotTables/pivotTable39.xml"/><Relationship Id="rId3" Type="http://schemas.openxmlformats.org/officeDocument/2006/relationships/pivotTable" Target="../pivotTables/pivotTable24.xml"/><Relationship Id="rId21" Type="http://schemas.openxmlformats.org/officeDocument/2006/relationships/printerSettings" Target="../printerSettings/printerSettings2.bin"/><Relationship Id="rId7" Type="http://schemas.openxmlformats.org/officeDocument/2006/relationships/pivotTable" Target="../pivotTables/pivotTable28.xml"/><Relationship Id="rId12" Type="http://schemas.openxmlformats.org/officeDocument/2006/relationships/pivotTable" Target="../pivotTables/pivotTable33.xml"/><Relationship Id="rId17" Type="http://schemas.openxmlformats.org/officeDocument/2006/relationships/pivotTable" Target="../pivotTables/pivotTable38.xml"/><Relationship Id="rId2" Type="http://schemas.openxmlformats.org/officeDocument/2006/relationships/pivotTable" Target="../pivotTables/pivotTable23.xml"/><Relationship Id="rId16" Type="http://schemas.openxmlformats.org/officeDocument/2006/relationships/pivotTable" Target="../pivotTables/pivotTable37.xml"/><Relationship Id="rId20" Type="http://schemas.openxmlformats.org/officeDocument/2006/relationships/pivotTable" Target="../pivotTables/pivotTable41.xml"/><Relationship Id="rId1" Type="http://schemas.openxmlformats.org/officeDocument/2006/relationships/pivotTable" Target="../pivotTables/pivotTable22.xml"/><Relationship Id="rId6" Type="http://schemas.openxmlformats.org/officeDocument/2006/relationships/pivotTable" Target="../pivotTables/pivotTable27.xml"/><Relationship Id="rId11" Type="http://schemas.openxmlformats.org/officeDocument/2006/relationships/pivotTable" Target="../pivotTables/pivotTable32.xml"/><Relationship Id="rId5" Type="http://schemas.openxmlformats.org/officeDocument/2006/relationships/pivotTable" Target="../pivotTables/pivotTable26.xml"/><Relationship Id="rId15" Type="http://schemas.openxmlformats.org/officeDocument/2006/relationships/pivotTable" Target="../pivotTables/pivotTable36.xml"/><Relationship Id="rId10" Type="http://schemas.openxmlformats.org/officeDocument/2006/relationships/pivotTable" Target="../pivotTables/pivotTable31.xml"/><Relationship Id="rId19" Type="http://schemas.openxmlformats.org/officeDocument/2006/relationships/pivotTable" Target="../pivotTables/pivotTable40.xml"/><Relationship Id="rId4" Type="http://schemas.openxmlformats.org/officeDocument/2006/relationships/pivotTable" Target="../pivotTables/pivotTable25.xml"/><Relationship Id="rId9" Type="http://schemas.openxmlformats.org/officeDocument/2006/relationships/pivotTable" Target="../pivotTables/pivotTable30.xml"/><Relationship Id="rId14" Type="http://schemas.openxmlformats.org/officeDocument/2006/relationships/pivotTable" Target="../pivotTables/pivotTable35.xml"/><Relationship Id="rId22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4.5" x14ac:dyDescent="0.35"/>
  <cols>
    <col min="1" max="1" width="14" customWidth="1"/>
    <col min="2" max="2" width="14.81640625" customWidth="1"/>
    <col min="3" max="3" width="10" customWidth="1"/>
    <col min="4" max="4" width="9.26953125" customWidth="1"/>
    <col min="7" max="7" width="10.81640625" customWidth="1"/>
  </cols>
  <sheetData>
    <row r="1" spans="1:9" x14ac:dyDescent="0.35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</v>
      </c>
    </row>
    <row r="2" spans="1:9" x14ac:dyDescent="0.35">
      <c r="A2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v>45000</v>
      </c>
      <c r="I2" s="4"/>
    </row>
    <row r="3" spans="1:9" x14ac:dyDescent="0.35">
      <c r="A3">
        <v>1930</v>
      </c>
      <c r="B3" t="s">
        <v>8</v>
      </c>
      <c r="C3" t="s">
        <v>9</v>
      </c>
      <c r="D3" t="s">
        <v>14</v>
      </c>
      <c r="E3" t="s">
        <v>20</v>
      </c>
      <c r="F3">
        <v>15000</v>
      </c>
      <c r="G3">
        <v>4</v>
      </c>
      <c r="I3" s="4">
        <v>44573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5" sqref="H15"/>
    </sheetView>
  </sheetViews>
  <sheetFormatPr defaultRowHeight="14.5" x14ac:dyDescent="0.35"/>
  <cols>
    <col min="1" max="1" width="13.1796875" bestFit="1" customWidth="1"/>
    <col min="2" max="2" width="12.7265625" bestFit="1" customWidth="1"/>
    <col min="3" max="3" width="15.453125" bestFit="1" customWidth="1"/>
    <col min="5" max="5" width="13.1796875" bestFit="1" customWidth="1"/>
    <col min="6" max="6" width="11.26953125" bestFit="1" customWidth="1"/>
    <col min="7" max="7" width="15.453125" bestFit="1" customWidth="1"/>
  </cols>
  <sheetData>
    <row r="1" spans="1:8" x14ac:dyDescent="0.35">
      <c r="A1" s="3" t="s">
        <v>31</v>
      </c>
      <c r="B1" t="s">
        <v>43</v>
      </c>
      <c r="C1" t="s">
        <v>53</v>
      </c>
      <c r="E1" s="3" t="s">
        <v>0</v>
      </c>
      <c r="F1" t="s">
        <v>59</v>
      </c>
      <c r="H1" t="s">
        <v>31</v>
      </c>
    </row>
    <row r="2" spans="1:8" x14ac:dyDescent="0.35">
      <c r="A2" s="1" t="s">
        <v>9</v>
      </c>
      <c r="B2" s="5">
        <v>585000</v>
      </c>
      <c r="C2" s="5">
        <v>39</v>
      </c>
      <c r="E2" s="3" t="s">
        <v>2</v>
      </c>
      <c r="F2" t="s">
        <v>59</v>
      </c>
      <c r="H2" s="1" t="s">
        <v>9</v>
      </c>
    </row>
    <row r="3" spans="1:8" x14ac:dyDescent="0.35">
      <c r="A3" s="1" t="s">
        <v>11</v>
      </c>
      <c r="B3" s="5">
        <v>408000</v>
      </c>
      <c r="C3" s="5">
        <v>34</v>
      </c>
      <c r="H3" s="1" t="s">
        <v>11</v>
      </c>
    </row>
    <row r="4" spans="1:8" x14ac:dyDescent="0.35">
      <c r="A4" s="1" t="s">
        <v>10</v>
      </c>
      <c r="B4" s="5">
        <v>1040000</v>
      </c>
      <c r="C4" s="5">
        <v>26</v>
      </c>
      <c r="E4" s="3" t="s">
        <v>31</v>
      </c>
      <c r="F4" t="s">
        <v>43</v>
      </c>
      <c r="G4" t="s">
        <v>53</v>
      </c>
      <c r="H4" s="1" t="s">
        <v>10</v>
      </c>
    </row>
    <row r="5" spans="1:8" x14ac:dyDescent="0.35">
      <c r="A5" s="1" t="s">
        <v>12</v>
      </c>
      <c r="B5" s="5">
        <v>1290000</v>
      </c>
      <c r="C5" s="5">
        <v>43</v>
      </c>
      <c r="E5" s="1" t="s">
        <v>9</v>
      </c>
      <c r="F5" s="5">
        <v>585000</v>
      </c>
      <c r="G5" s="5">
        <v>39</v>
      </c>
      <c r="H5" s="1" t="s">
        <v>12</v>
      </c>
    </row>
    <row r="6" spans="1:8" x14ac:dyDescent="0.35">
      <c r="A6" s="1" t="s">
        <v>13</v>
      </c>
      <c r="B6" s="5">
        <v>630000</v>
      </c>
      <c r="C6" s="5">
        <v>18</v>
      </c>
      <c r="E6" s="1" t="s">
        <v>11</v>
      </c>
      <c r="F6" s="5">
        <v>408000</v>
      </c>
      <c r="G6" s="5">
        <v>34</v>
      </c>
      <c r="H6" s="1" t="s">
        <v>13</v>
      </c>
    </row>
    <row r="7" spans="1:8" x14ac:dyDescent="0.35">
      <c r="A7" s="1" t="s">
        <v>29</v>
      </c>
      <c r="B7" s="5">
        <v>3953000</v>
      </c>
      <c r="C7" s="5">
        <v>160</v>
      </c>
      <c r="E7" s="1" t="s">
        <v>10</v>
      </c>
      <c r="F7" s="5">
        <v>1040000</v>
      </c>
      <c r="G7" s="5">
        <v>26</v>
      </c>
      <c r="H7" s="1" t="s">
        <v>29</v>
      </c>
    </row>
    <row r="8" spans="1:8" x14ac:dyDescent="0.35">
      <c r="E8" s="1" t="s">
        <v>12</v>
      </c>
      <c r="F8" s="5">
        <v>1290000</v>
      </c>
      <c r="G8" s="5">
        <v>43</v>
      </c>
    </row>
    <row r="9" spans="1:8" x14ac:dyDescent="0.35">
      <c r="E9" s="1" t="s">
        <v>13</v>
      </c>
      <c r="F9" s="5">
        <v>630000</v>
      </c>
      <c r="G9" s="5">
        <v>18</v>
      </c>
    </row>
    <row r="10" spans="1:8" x14ac:dyDescent="0.35">
      <c r="A10" s="3" t="s">
        <v>31</v>
      </c>
      <c r="B10" t="s">
        <v>54</v>
      </c>
      <c r="C10" t="s">
        <v>53</v>
      </c>
      <c r="E10" s="1" t="s">
        <v>29</v>
      </c>
      <c r="F10" s="5">
        <v>3953000</v>
      </c>
      <c r="G10" s="5">
        <v>160</v>
      </c>
    </row>
    <row r="11" spans="1:8" x14ac:dyDescent="0.35">
      <c r="A11" s="1" t="s">
        <v>9</v>
      </c>
      <c r="B11" s="5">
        <v>9</v>
      </c>
      <c r="C11" s="5">
        <v>39</v>
      </c>
    </row>
    <row r="12" spans="1:8" x14ac:dyDescent="0.35">
      <c r="A12" s="1" t="s">
        <v>11</v>
      </c>
      <c r="B12" s="5">
        <v>11</v>
      </c>
      <c r="C12" s="5">
        <v>34</v>
      </c>
    </row>
    <row r="13" spans="1:8" x14ac:dyDescent="0.35">
      <c r="A13" s="1" t="s">
        <v>10</v>
      </c>
      <c r="B13" s="5">
        <v>11</v>
      </c>
      <c r="C13" s="5">
        <v>26</v>
      </c>
    </row>
    <row r="14" spans="1:8" x14ac:dyDescent="0.35">
      <c r="A14" s="1" t="s">
        <v>12</v>
      </c>
      <c r="B14" s="5">
        <v>11</v>
      </c>
      <c r="C14" s="5">
        <v>43</v>
      </c>
    </row>
    <row r="15" spans="1:8" x14ac:dyDescent="0.35">
      <c r="A15" s="1" t="s">
        <v>13</v>
      </c>
      <c r="B15" s="5">
        <v>8</v>
      </c>
      <c r="C15" s="5">
        <v>18</v>
      </c>
    </row>
    <row r="16" spans="1:8" x14ac:dyDescent="0.35">
      <c r="A16" s="1" t="s">
        <v>29</v>
      </c>
      <c r="B16" s="5">
        <v>50</v>
      </c>
      <c r="C16" s="5">
        <v>160</v>
      </c>
    </row>
  </sheetData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F21" sqref="F21"/>
    </sheetView>
  </sheetViews>
  <sheetFormatPr defaultRowHeight="14.5" x14ac:dyDescent="0.35"/>
  <cols>
    <col min="9" max="9" width="13.453125" style="8" customWidth="1"/>
  </cols>
  <sheetData>
    <row r="1" spans="1:9" x14ac:dyDescent="0.35">
      <c r="A1" s="2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39</v>
      </c>
    </row>
    <row r="2" spans="1:9" x14ac:dyDescent="0.35">
      <c r="A2" s="1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v>45000</v>
      </c>
      <c r="I2" s="8">
        <v>44562</v>
      </c>
    </row>
    <row r="3" spans="1:9" x14ac:dyDescent="0.35">
      <c r="A3" s="1">
        <v>1353</v>
      </c>
      <c r="B3" t="s">
        <v>7</v>
      </c>
      <c r="C3" t="s">
        <v>10</v>
      </c>
      <c r="D3" t="s">
        <v>14</v>
      </c>
      <c r="E3" t="s">
        <v>19</v>
      </c>
      <c r="F3">
        <v>40000</v>
      </c>
      <c r="G3">
        <v>1</v>
      </c>
      <c r="H3">
        <v>40000</v>
      </c>
      <c r="I3" s="8">
        <v>44563</v>
      </c>
    </row>
    <row r="4" spans="1:9" x14ac:dyDescent="0.35">
      <c r="A4" s="1">
        <v>1733</v>
      </c>
      <c r="B4" t="s">
        <v>7</v>
      </c>
      <c r="C4" t="s">
        <v>11</v>
      </c>
      <c r="D4" t="s">
        <v>14</v>
      </c>
      <c r="E4" t="s">
        <v>20</v>
      </c>
      <c r="F4">
        <v>12000</v>
      </c>
      <c r="G4">
        <v>5</v>
      </c>
      <c r="H4">
        <v>60000</v>
      </c>
      <c r="I4" s="8">
        <v>44564</v>
      </c>
    </row>
    <row r="5" spans="1:9" x14ac:dyDescent="0.35">
      <c r="A5" s="1">
        <v>1721</v>
      </c>
      <c r="B5" t="s">
        <v>7</v>
      </c>
      <c r="C5" t="s">
        <v>11</v>
      </c>
      <c r="D5" t="s">
        <v>15</v>
      </c>
      <c r="E5" t="s">
        <v>21</v>
      </c>
      <c r="F5">
        <v>12000</v>
      </c>
      <c r="G5">
        <v>2</v>
      </c>
      <c r="H5">
        <v>24000</v>
      </c>
      <c r="I5" s="8">
        <v>44565</v>
      </c>
    </row>
    <row r="6" spans="1:9" x14ac:dyDescent="0.35">
      <c r="A6" s="1">
        <v>1890</v>
      </c>
      <c r="B6" t="s">
        <v>7</v>
      </c>
      <c r="C6" t="s">
        <v>10</v>
      </c>
      <c r="D6" t="s">
        <v>16</v>
      </c>
      <c r="E6" t="s">
        <v>19</v>
      </c>
      <c r="F6">
        <v>40000</v>
      </c>
      <c r="G6">
        <v>1</v>
      </c>
      <c r="H6">
        <v>40000</v>
      </c>
      <c r="I6" s="8">
        <v>44566</v>
      </c>
    </row>
    <row r="7" spans="1:9" x14ac:dyDescent="0.35">
      <c r="A7" s="1">
        <v>1954</v>
      </c>
      <c r="B7" t="s">
        <v>8</v>
      </c>
      <c r="C7" t="s">
        <v>12</v>
      </c>
      <c r="D7" t="s">
        <v>15</v>
      </c>
      <c r="E7" t="s">
        <v>22</v>
      </c>
      <c r="F7">
        <v>30000</v>
      </c>
      <c r="G7">
        <v>5</v>
      </c>
      <c r="H7">
        <v>150000</v>
      </c>
      <c r="I7" s="8">
        <v>44567</v>
      </c>
    </row>
    <row r="8" spans="1:9" x14ac:dyDescent="0.35">
      <c r="A8" s="1">
        <v>1370</v>
      </c>
      <c r="B8" t="s">
        <v>7</v>
      </c>
      <c r="C8" t="s">
        <v>12</v>
      </c>
      <c r="D8" t="s">
        <v>17</v>
      </c>
      <c r="E8" t="s">
        <v>23</v>
      </c>
      <c r="F8">
        <v>30000</v>
      </c>
      <c r="G8">
        <v>5</v>
      </c>
      <c r="H8">
        <v>150000</v>
      </c>
      <c r="I8" s="8">
        <v>44568</v>
      </c>
    </row>
    <row r="9" spans="1:9" x14ac:dyDescent="0.35">
      <c r="A9" s="1">
        <v>1650</v>
      </c>
      <c r="B9" t="s">
        <v>7</v>
      </c>
      <c r="C9" t="s">
        <v>12</v>
      </c>
      <c r="D9" t="s">
        <v>15</v>
      </c>
      <c r="E9" t="s">
        <v>22</v>
      </c>
      <c r="F9">
        <v>30000</v>
      </c>
      <c r="G9">
        <v>2</v>
      </c>
      <c r="H9">
        <v>60000</v>
      </c>
      <c r="I9" s="8">
        <v>44569</v>
      </c>
    </row>
    <row r="10" spans="1:9" x14ac:dyDescent="0.35">
      <c r="A10" s="1">
        <v>1563</v>
      </c>
      <c r="B10" t="s">
        <v>7</v>
      </c>
      <c r="C10" t="s">
        <v>10</v>
      </c>
      <c r="D10" t="s">
        <v>14</v>
      </c>
      <c r="E10" t="s">
        <v>19</v>
      </c>
      <c r="F10">
        <v>40000</v>
      </c>
      <c r="G10">
        <v>3</v>
      </c>
      <c r="H10">
        <v>120000</v>
      </c>
      <c r="I10" s="8">
        <v>44570</v>
      </c>
    </row>
    <row r="11" spans="1:9" x14ac:dyDescent="0.35">
      <c r="A11" s="1">
        <v>1373</v>
      </c>
      <c r="B11" t="s">
        <v>8</v>
      </c>
      <c r="C11" t="s">
        <v>12</v>
      </c>
      <c r="D11" t="s">
        <v>16</v>
      </c>
      <c r="E11" t="s">
        <v>23</v>
      </c>
      <c r="F11">
        <v>30000</v>
      </c>
      <c r="G11">
        <v>4</v>
      </c>
      <c r="H11">
        <v>120000</v>
      </c>
      <c r="I11" s="8">
        <v>44571</v>
      </c>
    </row>
    <row r="12" spans="1:9" x14ac:dyDescent="0.35">
      <c r="A12" s="1">
        <v>1616</v>
      </c>
      <c r="B12" t="s">
        <v>8</v>
      </c>
      <c r="C12" t="s">
        <v>11</v>
      </c>
      <c r="D12" t="s">
        <v>14</v>
      </c>
      <c r="E12" t="s">
        <v>24</v>
      </c>
      <c r="F12">
        <v>12000</v>
      </c>
      <c r="G12">
        <v>1</v>
      </c>
      <c r="H12">
        <v>12000</v>
      </c>
      <c r="I12" s="8">
        <v>44572</v>
      </c>
    </row>
    <row r="13" spans="1:9" x14ac:dyDescent="0.35">
      <c r="A13" s="1">
        <v>1930</v>
      </c>
      <c r="B13" t="s">
        <v>8</v>
      </c>
      <c r="C13" t="s">
        <v>9</v>
      </c>
      <c r="D13" t="s">
        <v>14</v>
      </c>
      <c r="E13" t="s">
        <v>20</v>
      </c>
      <c r="F13">
        <v>15000</v>
      </c>
      <c r="G13">
        <v>4</v>
      </c>
      <c r="H13">
        <v>60000</v>
      </c>
      <c r="I13" s="8">
        <v>44573</v>
      </c>
    </row>
    <row r="14" spans="1:9" x14ac:dyDescent="0.35">
      <c r="A14" s="1">
        <v>1465</v>
      </c>
      <c r="B14" t="s">
        <v>8</v>
      </c>
      <c r="C14" t="s">
        <v>11</v>
      </c>
      <c r="D14" t="s">
        <v>17</v>
      </c>
      <c r="E14" t="s">
        <v>25</v>
      </c>
      <c r="F14">
        <v>12000</v>
      </c>
      <c r="G14">
        <v>2</v>
      </c>
      <c r="H14">
        <v>24000</v>
      </c>
      <c r="I14" s="8">
        <v>44574</v>
      </c>
    </row>
    <row r="15" spans="1:9" x14ac:dyDescent="0.35">
      <c r="A15" s="1">
        <v>1430</v>
      </c>
      <c r="B15" t="s">
        <v>8</v>
      </c>
      <c r="C15" t="s">
        <v>10</v>
      </c>
      <c r="D15" t="s">
        <v>14</v>
      </c>
      <c r="E15" t="s">
        <v>19</v>
      </c>
      <c r="F15">
        <v>40000</v>
      </c>
      <c r="G15">
        <v>4</v>
      </c>
      <c r="H15">
        <v>160000</v>
      </c>
      <c r="I15" s="8">
        <v>44575</v>
      </c>
    </row>
    <row r="16" spans="1:9" x14ac:dyDescent="0.35">
      <c r="A16" s="1">
        <v>1936</v>
      </c>
      <c r="B16" t="s">
        <v>7</v>
      </c>
      <c r="C16" t="s">
        <v>13</v>
      </c>
      <c r="D16" t="s">
        <v>15</v>
      </c>
      <c r="E16" t="s">
        <v>20</v>
      </c>
      <c r="F16">
        <v>35000</v>
      </c>
      <c r="G16">
        <v>1</v>
      </c>
      <c r="H16">
        <v>35000</v>
      </c>
      <c r="I16" s="8">
        <v>44576</v>
      </c>
    </row>
    <row r="17" spans="1:9" x14ac:dyDescent="0.35">
      <c r="A17" s="1">
        <v>1449</v>
      </c>
      <c r="B17" t="s">
        <v>8</v>
      </c>
      <c r="C17" t="s">
        <v>11</v>
      </c>
      <c r="D17" t="s">
        <v>16</v>
      </c>
      <c r="E17" t="s">
        <v>26</v>
      </c>
      <c r="F17">
        <v>12000</v>
      </c>
      <c r="G17">
        <v>3</v>
      </c>
      <c r="H17">
        <v>36000</v>
      </c>
      <c r="I17" s="8">
        <v>44577</v>
      </c>
    </row>
    <row r="18" spans="1:9" x14ac:dyDescent="0.35">
      <c r="A18" s="1">
        <v>1983</v>
      </c>
      <c r="B18" t="s">
        <v>8</v>
      </c>
      <c r="C18" t="s">
        <v>11</v>
      </c>
      <c r="D18" t="s">
        <v>14</v>
      </c>
      <c r="E18" t="s">
        <v>18</v>
      </c>
      <c r="F18">
        <v>12000</v>
      </c>
      <c r="G18">
        <v>3</v>
      </c>
      <c r="H18">
        <v>36000</v>
      </c>
      <c r="I18" s="8">
        <v>44578</v>
      </c>
    </row>
    <row r="19" spans="1:9" x14ac:dyDescent="0.35">
      <c r="A19" s="1">
        <v>1773</v>
      </c>
      <c r="B19" t="s">
        <v>7</v>
      </c>
      <c r="C19" t="s">
        <v>11</v>
      </c>
      <c r="D19" t="s">
        <v>14</v>
      </c>
      <c r="E19" t="s">
        <v>23</v>
      </c>
      <c r="F19">
        <v>12000</v>
      </c>
      <c r="G19">
        <v>3</v>
      </c>
      <c r="H19">
        <v>36000</v>
      </c>
      <c r="I19" s="8">
        <v>44593</v>
      </c>
    </row>
    <row r="20" spans="1:9" x14ac:dyDescent="0.35">
      <c r="A20" s="1">
        <v>1913</v>
      </c>
      <c r="B20" t="s">
        <v>7</v>
      </c>
      <c r="C20" t="s">
        <v>10</v>
      </c>
      <c r="D20" t="s">
        <v>14</v>
      </c>
      <c r="E20" t="s">
        <v>19</v>
      </c>
      <c r="F20">
        <v>40000</v>
      </c>
      <c r="G20">
        <v>1</v>
      </c>
      <c r="H20">
        <v>40000</v>
      </c>
      <c r="I20" s="8">
        <v>44594</v>
      </c>
    </row>
    <row r="21" spans="1:9" x14ac:dyDescent="0.35">
      <c r="A21" s="1">
        <v>1721</v>
      </c>
      <c r="B21" t="s">
        <v>8</v>
      </c>
      <c r="C21" t="s">
        <v>11</v>
      </c>
      <c r="D21" t="s">
        <v>17</v>
      </c>
      <c r="E21" t="s">
        <v>21</v>
      </c>
      <c r="F21">
        <v>12000</v>
      </c>
      <c r="G21">
        <v>4</v>
      </c>
      <c r="H21">
        <v>48000</v>
      </c>
      <c r="I21" s="8">
        <v>44595</v>
      </c>
    </row>
    <row r="22" spans="1:9" x14ac:dyDescent="0.35">
      <c r="A22" s="1">
        <v>1413</v>
      </c>
      <c r="B22" t="s">
        <v>8</v>
      </c>
      <c r="C22" t="s">
        <v>13</v>
      </c>
      <c r="D22" t="s">
        <v>17</v>
      </c>
      <c r="E22" t="s">
        <v>24</v>
      </c>
      <c r="F22">
        <v>35000</v>
      </c>
      <c r="G22">
        <v>2</v>
      </c>
      <c r="H22">
        <v>70000</v>
      </c>
      <c r="I22" s="8">
        <v>44596</v>
      </c>
    </row>
    <row r="23" spans="1:9" x14ac:dyDescent="0.35">
      <c r="A23" s="1">
        <v>1250</v>
      </c>
      <c r="B23" t="s">
        <v>8</v>
      </c>
      <c r="C23" t="s">
        <v>13</v>
      </c>
      <c r="D23" t="s">
        <v>14</v>
      </c>
      <c r="E23" t="s">
        <v>22</v>
      </c>
      <c r="F23">
        <v>35000</v>
      </c>
      <c r="G23">
        <v>1</v>
      </c>
      <c r="H23">
        <v>35000</v>
      </c>
      <c r="I23" s="8">
        <v>44597</v>
      </c>
    </row>
    <row r="24" spans="1:9" x14ac:dyDescent="0.35">
      <c r="A24" s="1">
        <v>1786</v>
      </c>
      <c r="B24" t="s">
        <v>7</v>
      </c>
      <c r="C24" t="s">
        <v>13</v>
      </c>
      <c r="D24" t="s">
        <v>15</v>
      </c>
      <c r="E24" t="s">
        <v>18</v>
      </c>
      <c r="F24">
        <v>35000</v>
      </c>
      <c r="G24">
        <v>1</v>
      </c>
      <c r="H24">
        <v>35000</v>
      </c>
      <c r="I24" s="8">
        <v>44598</v>
      </c>
    </row>
    <row r="25" spans="1:9" x14ac:dyDescent="0.35">
      <c r="A25" s="1">
        <v>1967</v>
      </c>
      <c r="B25" t="s">
        <v>8</v>
      </c>
      <c r="C25" t="s">
        <v>11</v>
      </c>
      <c r="D25" t="s">
        <v>14</v>
      </c>
      <c r="E25" t="s">
        <v>25</v>
      </c>
      <c r="F25">
        <v>12000</v>
      </c>
      <c r="G25">
        <v>2</v>
      </c>
      <c r="H25">
        <v>24000</v>
      </c>
      <c r="I25" s="8">
        <v>44599</v>
      </c>
    </row>
    <row r="26" spans="1:9" x14ac:dyDescent="0.35">
      <c r="A26" s="1">
        <v>1389</v>
      </c>
      <c r="B26" t="s">
        <v>7</v>
      </c>
      <c r="C26" t="s">
        <v>10</v>
      </c>
      <c r="D26" t="s">
        <v>17</v>
      </c>
      <c r="E26" t="s">
        <v>19</v>
      </c>
      <c r="F26">
        <v>40000</v>
      </c>
      <c r="G26">
        <v>3</v>
      </c>
      <c r="H26">
        <v>120000</v>
      </c>
      <c r="I26" s="8">
        <v>44600</v>
      </c>
    </row>
    <row r="27" spans="1:9" x14ac:dyDescent="0.35">
      <c r="A27" s="1">
        <v>1314</v>
      </c>
      <c r="B27" t="s">
        <v>7</v>
      </c>
      <c r="C27" t="s">
        <v>9</v>
      </c>
      <c r="D27" t="s">
        <v>16</v>
      </c>
      <c r="E27" t="s">
        <v>24</v>
      </c>
      <c r="F27">
        <v>15000</v>
      </c>
      <c r="G27">
        <v>5</v>
      </c>
      <c r="H27">
        <v>75000</v>
      </c>
      <c r="I27" s="8">
        <v>44601</v>
      </c>
    </row>
    <row r="28" spans="1:9" x14ac:dyDescent="0.35">
      <c r="A28" s="1">
        <v>1715</v>
      </c>
      <c r="B28" t="s">
        <v>8</v>
      </c>
      <c r="C28" t="s">
        <v>12</v>
      </c>
      <c r="D28" t="s">
        <v>15</v>
      </c>
      <c r="E28" t="s">
        <v>24</v>
      </c>
      <c r="F28">
        <v>30000</v>
      </c>
      <c r="G28">
        <v>2</v>
      </c>
      <c r="H28">
        <v>60000</v>
      </c>
      <c r="I28" s="8">
        <v>44602</v>
      </c>
    </row>
    <row r="29" spans="1:9" x14ac:dyDescent="0.35">
      <c r="A29" s="1">
        <v>1256</v>
      </c>
      <c r="B29" t="s">
        <v>7</v>
      </c>
      <c r="C29" t="s">
        <v>13</v>
      </c>
      <c r="D29" t="s">
        <v>14</v>
      </c>
      <c r="E29" t="s">
        <v>22</v>
      </c>
      <c r="F29">
        <v>35000</v>
      </c>
      <c r="G29">
        <v>5</v>
      </c>
      <c r="H29">
        <v>175000</v>
      </c>
      <c r="I29" s="8">
        <v>44621</v>
      </c>
    </row>
    <row r="30" spans="1:9" x14ac:dyDescent="0.35">
      <c r="A30" s="1">
        <v>1432</v>
      </c>
      <c r="B30" t="s">
        <v>7</v>
      </c>
      <c r="C30" t="s">
        <v>11</v>
      </c>
      <c r="D30" t="s">
        <v>17</v>
      </c>
      <c r="E30" t="s">
        <v>20</v>
      </c>
      <c r="F30">
        <v>12000</v>
      </c>
      <c r="G30">
        <v>4</v>
      </c>
      <c r="H30">
        <v>48000</v>
      </c>
      <c r="I30" s="8">
        <v>44622</v>
      </c>
    </row>
    <row r="31" spans="1:9" x14ac:dyDescent="0.35">
      <c r="A31" s="1">
        <v>1798</v>
      </c>
      <c r="B31" t="s">
        <v>7</v>
      </c>
      <c r="C31" t="s">
        <v>12</v>
      </c>
      <c r="D31" t="s">
        <v>16</v>
      </c>
      <c r="E31" t="s">
        <v>27</v>
      </c>
      <c r="F31">
        <v>30000</v>
      </c>
      <c r="G31">
        <v>4</v>
      </c>
      <c r="H31">
        <v>120000</v>
      </c>
      <c r="I31" s="8">
        <v>44623</v>
      </c>
    </row>
    <row r="32" spans="1:9" x14ac:dyDescent="0.35">
      <c r="A32" s="1">
        <v>1869</v>
      </c>
      <c r="B32" t="s">
        <v>7</v>
      </c>
      <c r="C32" t="s">
        <v>9</v>
      </c>
      <c r="D32" t="s">
        <v>15</v>
      </c>
      <c r="E32" t="s">
        <v>25</v>
      </c>
      <c r="F32">
        <v>15000</v>
      </c>
      <c r="G32">
        <v>2</v>
      </c>
      <c r="H32">
        <v>30000</v>
      </c>
      <c r="I32" s="8">
        <v>44624</v>
      </c>
    </row>
    <row r="33" spans="1:9" x14ac:dyDescent="0.35">
      <c r="A33" s="1">
        <v>1825</v>
      </c>
      <c r="B33" t="s">
        <v>7</v>
      </c>
      <c r="C33" t="s">
        <v>10</v>
      </c>
      <c r="D33" t="s">
        <v>14</v>
      </c>
      <c r="E33" t="s">
        <v>19</v>
      </c>
      <c r="F33">
        <v>40000</v>
      </c>
      <c r="G33">
        <v>1</v>
      </c>
      <c r="H33">
        <v>40000</v>
      </c>
      <c r="I33" s="8">
        <v>44625</v>
      </c>
    </row>
    <row r="34" spans="1:9" x14ac:dyDescent="0.35">
      <c r="A34" s="1">
        <v>1490</v>
      </c>
      <c r="B34" t="s">
        <v>7</v>
      </c>
      <c r="C34" t="s">
        <v>11</v>
      </c>
      <c r="D34" t="s">
        <v>17</v>
      </c>
      <c r="E34" t="s">
        <v>27</v>
      </c>
      <c r="F34">
        <v>12000</v>
      </c>
      <c r="G34">
        <v>5</v>
      </c>
      <c r="H34">
        <v>60000</v>
      </c>
      <c r="I34" s="8">
        <v>44626</v>
      </c>
    </row>
    <row r="35" spans="1:9" x14ac:dyDescent="0.35">
      <c r="A35" s="1">
        <v>1700</v>
      </c>
      <c r="B35" t="s">
        <v>7</v>
      </c>
      <c r="C35" t="s">
        <v>13</v>
      </c>
      <c r="D35" t="s">
        <v>16</v>
      </c>
      <c r="E35" t="s">
        <v>28</v>
      </c>
      <c r="F35">
        <v>35000</v>
      </c>
      <c r="G35">
        <v>3</v>
      </c>
      <c r="H35">
        <v>105000</v>
      </c>
      <c r="I35" s="8">
        <v>44627</v>
      </c>
    </row>
    <row r="36" spans="1:9" x14ac:dyDescent="0.35">
      <c r="A36" s="1">
        <v>1356</v>
      </c>
      <c r="B36" t="s">
        <v>7</v>
      </c>
      <c r="C36" t="s">
        <v>9</v>
      </c>
      <c r="D36" t="s">
        <v>15</v>
      </c>
      <c r="E36" t="s">
        <v>22</v>
      </c>
      <c r="F36">
        <v>15000</v>
      </c>
      <c r="G36">
        <v>2</v>
      </c>
      <c r="H36">
        <v>30000</v>
      </c>
      <c r="I36" s="8">
        <v>44628</v>
      </c>
    </row>
    <row r="37" spans="1:9" x14ac:dyDescent="0.35">
      <c r="A37" s="1">
        <v>1553</v>
      </c>
      <c r="B37" t="s">
        <v>7</v>
      </c>
      <c r="C37" t="s">
        <v>10</v>
      </c>
      <c r="D37" t="s">
        <v>14</v>
      </c>
      <c r="E37" t="s">
        <v>19</v>
      </c>
      <c r="F37">
        <v>40000</v>
      </c>
      <c r="G37">
        <v>4</v>
      </c>
      <c r="H37">
        <v>160000</v>
      </c>
      <c r="I37" s="8">
        <v>44629</v>
      </c>
    </row>
    <row r="38" spans="1:9" x14ac:dyDescent="0.35">
      <c r="A38" s="1">
        <v>1403</v>
      </c>
      <c r="B38" t="s">
        <v>7</v>
      </c>
      <c r="C38" t="s">
        <v>12</v>
      </c>
      <c r="D38" t="s">
        <v>17</v>
      </c>
      <c r="E38" t="s">
        <v>28</v>
      </c>
      <c r="F38">
        <v>30000</v>
      </c>
      <c r="G38">
        <v>2</v>
      </c>
      <c r="H38">
        <v>60000</v>
      </c>
      <c r="I38" s="8">
        <v>44630</v>
      </c>
    </row>
    <row r="39" spans="1:9" x14ac:dyDescent="0.35">
      <c r="A39" s="1">
        <v>1458</v>
      </c>
      <c r="B39" t="s">
        <v>7</v>
      </c>
      <c r="C39" t="s">
        <v>12</v>
      </c>
      <c r="D39" t="s">
        <v>16</v>
      </c>
      <c r="E39" t="s">
        <v>22</v>
      </c>
      <c r="F39">
        <v>30000</v>
      </c>
      <c r="G39">
        <v>3</v>
      </c>
      <c r="H39">
        <v>90000</v>
      </c>
      <c r="I39" s="8">
        <v>44631</v>
      </c>
    </row>
    <row r="40" spans="1:9" x14ac:dyDescent="0.35">
      <c r="A40" s="1">
        <v>1795</v>
      </c>
      <c r="B40" t="s">
        <v>7</v>
      </c>
      <c r="C40" t="s">
        <v>13</v>
      </c>
      <c r="D40" t="s">
        <v>15</v>
      </c>
      <c r="E40" t="s">
        <v>27</v>
      </c>
      <c r="F40">
        <v>35000</v>
      </c>
      <c r="G40">
        <v>2</v>
      </c>
      <c r="H40">
        <v>70000</v>
      </c>
      <c r="I40" s="8">
        <v>44652</v>
      </c>
    </row>
    <row r="41" spans="1:9" x14ac:dyDescent="0.35">
      <c r="A41" s="1">
        <v>1891</v>
      </c>
      <c r="B41" t="s">
        <v>8</v>
      </c>
      <c r="C41" t="s">
        <v>13</v>
      </c>
      <c r="D41" t="s">
        <v>14</v>
      </c>
      <c r="E41" t="s">
        <v>30</v>
      </c>
      <c r="F41">
        <v>35000</v>
      </c>
      <c r="G41">
        <v>3</v>
      </c>
      <c r="H41">
        <v>105000</v>
      </c>
      <c r="I41" s="8">
        <v>44653</v>
      </c>
    </row>
    <row r="42" spans="1:9" x14ac:dyDescent="0.35">
      <c r="A42" s="1">
        <v>1392</v>
      </c>
      <c r="B42" t="s">
        <v>7</v>
      </c>
      <c r="C42" t="s">
        <v>9</v>
      </c>
      <c r="D42" t="s">
        <v>17</v>
      </c>
      <c r="E42" t="s">
        <v>32</v>
      </c>
      <c r="F42">
        <v>15000</v>
      </c>
      <c r="G42">
        <v>5</v>
      </c>
      <c r="H42">
        <v>75000</v>
      </c>
      <c r="I42" s="8">
        <v>44654</v>
      </c>
    </row>
    <row r="43" spans="1:9" x14ac:dyDescent="0.35">
      <c r="A43" s="1">
        <v>1495</v>
      </c>
      <c r="B43" t="s">
        <v>8</v>
      </c>
      <c r="C43" t="s">
        <v>9</v>
      </c>
      <c r="D43" t="s">
        <v>17</v>
      </c>
      <c r="E43" t="s">
        <v>33</v>
      </c>
      <c r="F43">
        <v>15000</v>
      </c>
      <c r="G43">
        <v>7</v>
      </c>
      <c r="H43">
        <v>105000</v>
      </c>
      <c r="I43" s="8">
        <v>44655</v>
      </c>
    </row>
    <row r="44" spans="1:9" x14ac:dyDescent="0.35">
      <c r="A44" s="1">
        <v>1870</v>
      </c>
      <c r="B44" t="s">
        <v>7</v>
      </c>
      <c r="C44" t="s">
        <v>9</v>
      </c>
      <c r="D44" t="s">
        <v>17</v>
      </c>
      <c r="E44" t="s">
        <v>34</v>
      </c>
      <c r="F44">
        <v>15000</v>
      </c>
      <c r="G44">
        <v>6</v>
      </c>
      <c r="H44">
        <v>90000</v>
      </c>
      <c r="I44" s="8">
        <v>44656</v>
      </c>
    </row>
    <row r="45" spans="1:9" x14ac:dyDescent="0.35">
      <c r="A45" s="1">
        <v>1575</v>
      </c>
      <c r="B45" t="s">
        <v>8</v>
      </c>
      <c r="C45" t="s">
        <v>10</v>
      </c>
      <c r="D45" t="s">
        <v>15</v>
      </c>
      <c r="E45" t="s">
        <v>24</v>
      </c>
      <c r="F45">
        <v>40000</v>
      </c>
      <c r="G45">
        <v>2</v>
      </c>
      <c r="H45">
        <v>80000</v>
      </c>
      <c r="I45" s="8">
        <v>44657</v>
      </c>
    </row>
    <row r="46" spans="1:9" x14ac:dyDescent="0.35">
      <c r="A46" s="1">
        <v>1471</v>
      </c>
      <c r="B46" t="s">
        <v>7</v>
      </c>
      <c r="C46" t="s">
        <v>10</v>
      </c>
      <c r="D46" t="s">
        <v>15</v>
      </c>
      <c r="E46" t="s">
        <v>20</v>
      </c>
      <c r="F46">
        <v>40000</v>
      </c>
      <c r="G46">
        <v>3</v>
      </c>
      <c r="H46">
        <v>120000</v>
      </c>
      <c r="I46" s="8">
        <v>44658</v>
      </c>
    </row>
    <row r="47" spans="1:9" x14ac:dyDescent="0.35">
      <c r="A47" s="1">
        <v>1809</v>
      </c>
      <c r="B47" t="s">
        <v>8</v>
      </c>
      <c r="C47" t="s">
        <v>10</v>
      </c>
      <c r="D47" t="s">
        <v>15</v>
      </c>
      <c r="E47" t="s">
        <v>23</v>
      </c>
      <c r="F47">
        <v>40000</v>
      </c>
      <c r="G47">
        <v>3</v>
      </c>
      <c r="H47">
        <v>120000</v>
      </c>
      <c r="I47" s="8">
        <v>44659</v>
      </c>
    </row>
    <row r="48" spans="1:9" x14ac:dyDescent="0.35">
      <c r="A48" s="1">
        <v>1581</v>
      </c>
      <c r="B48" t="s">
        <v>7</v>
      </c>
      <c r="C48" t="s">
        <v>12</v>
      </c>
      <c r="D48" t="s">
        <v>14</v>
      </c>
      <c r="E48" t="s">
        <v>35</v>
      </c>
      <c r="F48">
        <v>30000</v>
      </c>
      <c r="G48">
        <v>5</v>
      </c>
      <c r="H48">
        <v>150000</v>
      </c>
      <c r="I48" s="8">
        <v>44682</v>
      </c>
    </row>
    <row r="49" spans="1:9" x14ac:dyDescent="0.35">
      <c r="A49" s="1">
        <v>1898</v>
      </c>
      <c r="B49" t="s">
        <v>8</v>
      </c>
      <c r="C49" t="s">
        <v>12</v>
      </c>
      <c r="D49" t="s">
        <v>14</v>
      </c>
      <c r="E49" t="s">
        <v>37</v>
      </c>
      <c r="F49">
        <v>30000</v>
      </c>
      <c r="G49">
        <v>7</v>
      </c>
      <c r="H49">
        <v>210000</v>
      </c>
      <c r="I49" s="8">
        <v>44713</v>
      </c>
    </row>
    <row r="50" spans="1:9" x14ac:dyDescent="0.35">
      <c r="A50" s="1">
        <v>1795</v>
      </c>
      <c r="B50" t="s">
        <v>7</v>
      </c>
      <c r="C50" t="s">
        <v>12</v>
      </c>
      <c r="D50" t="s">
        <v>14</v>
      </c>
      <c r="E50" t="s">
        <v>36</v>
      </c>
      <c r="F50">
        <v>30000</v>
      </c>
      <c r="G50">
        <v>4</v>
      </c>
      <c r="H50">
        <v>120000</v>
      </c>
      <c r="I50" s="8">
        <v>44714</v>
      </c>
    </row>
    <row r="51" spans="1:9" x14ac:dyDescent="0.35">
      <c r="A51" s="1">
        <v>1691</v>
      </c>
      <c r="B51" t="s">
        <v>8</v>
      </c>
      <c r="C51" t="s">
        <v>9</v>
      </c>
      <c r="D51" t="s">
        <v>16</v>
      </c>
      <c r="E51" t="s">
        <v>38</v>
      </c>
      <c r="F51">
        <v>15000</v>
      </c>
      <c r="G51">
        <v>5</v>
      </c>
      <c r="H51">
        <v>75000</v>
      </c>
      <c r="I51" s="8">
        <v>44715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6" sqref="C26"/>
    </sheetView>
  </sheetViews>
  <sheetFormatPr defaultRowHeight="14.5" x14ac:dyDescent="0.35"/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39</v>
      </c>
    </row>
    <row r="2" spans="1:8" x14ac:dyDescent="0.35">
      <c r="A2" t="s">
        <v>7</v>
      </c>
      <c r="B2" t="s">
        <v>9</v>
      </c>
      <c r="C2" t="s">
        <v>14</v>
      </c>
      <c r="D2" t="s">
        <v>18</v>
      </c>
      <c r="E2">
        <v>15000</v>
      </c>
      <c r="F2">
        <v>3</v>
      </c>
      <c r="G2">
        <f>PRODUCT(E2:F2)</f>
        <v>45000</v>
      </c>
      <c r="H2" s="4">
        <v>44562</v>
      </c>
    </row>
    <row r="3" spans="1:8" x14ac:dyDescent="0.35">
      <c r="A3" t="s">
        <v>7</v>
      </c>
      <c r="B3" t="s">
        <v>10</v>
      </c>
      <c r="C3" t="s">
        <v>14</v>
      </c>
      <c r="D3" t="s">
        <v>19</v>
      </c>
      <c r="E3">
        <v>40000</v>
      </c>
      <c r="F3">
        <v>1</v>
      </c>
      <c r="G3">
        <f t="shared" ref="G3:G51" si="0">PRODUCT(E3:F3)</f>
        <v>40000</v>
      </c>
      <c r="H3" s="4">
        <v>44563</v>
      </c>
    </row>
    <row r="4" spans="1:8" x14ac:dyDescent="0.35">
      <c r="A4" t="s">
        <v>7</v>
      </c>
      <c r="B4" t="s">
        <v>11</v>
      </c>
      <c r="C4" t="s">
        <v>14</v>
      </c>
      <c r="D4" t="s">
        <v>20</v>
      </c>
      <c r="E4">
        <v>12000</v>
      </c>
      <c r="F4">
        <v>5</v>
      </c>
      <c r="G4">
        <f t="shared" si="0"/>
        <v>60000</v>
      </c>
      <c r="H4" s="4">
        <v>44564</v>
      </c>
    </row>
    <row r="5" spans="1:8" x14ac:dyDescent="0.35">
      <c r="A5" t="s">
        <v>7</v>
      </c>
      <c r="B5" t="s">
        <v>11</v>
      </c>
      <c r="C5" t="s">
        <v>15</v>
      </c>
      <c r="D5" t="s">
        <v>21</v>
      </c>
      <c r="E5">
        <v>12000</v>
      </c>
      <c r="F5">
        <v>2</v>
      </c>
      <c r="G5">
        <f t="shared" si="0"/>
        <v>24000</v>
      </c>
      <c r="H5" s="4">
        <v>44565</v>
      </c>
    </row>
    <row r="6" spans="1:8" x14ac:dyDescent="0.35">
      <c r="A6" t="s">
        <v>7</v>
      </c>
      <c r="B6" t="s">
        <v>10</v>
      </c>
      <c r="C6" t="s">
        <v>16</v>
      </c>
      <c r="D6" t="s">
        <v>19</v>
      </c>
      <c r="E6">
        <v>40000</v>
      </c>
      <c r="F6">
        <v>1</v>
      </c>
      <c r="G6">
        <f t="shared" si="0"/>
        <v>40000</v>
      </c>
      <c r="H6" s="4">
        <v>44566</v>
      </c>
    </row>
    <row r="7" spans="1:8" x14ac:dyDescent="0.35">
      <c r="A7" t="s">
        <v>8</v>
      </c>
      <c r="B7" t="s">
        <v>12</v>
      </c>
      <c r="C7" t="s">
        <v>15</v>
      </c>
      <c r="D7" t="s">
        <v>22</v>
      </c>
      <c r="E7">
        <v>30000</v>
      </c>
      <c r="F7">
        <v>5</v>
      </c>
      <c r="G7">
        <f t="shared" si="0"/>
        <v>150000</v>
      </c>
      <c r="H7" s="4">
        <v>44567</v>
      </c>
    </row>
    <row r="8" spans="1:8" x14ac:dyDescent="0.35">
      <c r="A8" t="s">
        <v>7</v>
      </c>
      <c r="B8" t="s">
        <v>12</v>
      </c>
      <c r="C8" t="s">
        <v>17</v>
      </c>
      <c r="D8" t="s">
        <v>23</v>
      </c>
      <c r="E8">
        <v>30000</v>
      </c>
      <c r="F8">
        <v>5</v>
      </c>
      <c r="G8">
        <f t="shared" si="0"/>
        <v>150000</v>
      </c>
      <c r="H8" s="4">
        <v>44568</v>
      </c>
    </row>
    <row r="9" spans="1:8" x14ac:dyDescent="0.35">
      <c r="A9" t="s">
        <v>7</v>
      </c>
      <c r="B9" t="s">
        <v>12</v>
      </c>
      <c r="C9" t="s">
        <v>15</v>
      </c>
      <c r="D9" t="s">
        <v>22</v>
      </c>
      <c r="E9">
        <v>30000</v>
      </c>
      <c r="F9">
        <v>2</v>
      </c>
      <c r="G9">
        <f t="shared" si="0"/>
        <v>60000</v>
      </c>
      <c r="H9" s="4">
        <v>44569</v>
      </c>
    </row>
    <row r="10" spans="1:8" x14ac:dyDescent="0.35">
      <c r="A10" t="s">
        <v>7</v>
      </c>
      <c r="B10" t="s">
        <v>10</v>
      </c>
      <c r="C10" t="s">
        <v>14</v>
      </c>
      <c r="D10" t="s">
        <v>19</v>
      </c>
      <c r="E10">
        <v>40000</v>
      </c>
      <c r="F10">
        <v>3</v>
      </c>
      <c r="G10">
        <f t="shared" si="0"/>
        <v>120000</v>
      </c>
      <c r="H10" s="4">
        <v>44570</v>
      </c>
    </row>
    <row r="11" spans="1:8" x14ac:dyDescent="0.35">
      <c r="A11" t="s">
        <v>8</v>
      </c>
      <c r="B11" t="s">
        <v>12</v>
      </c>
      <c r="C11" t="s">
        <v>16</v>
      </c>
      <c r="D11" t="s">
        <v>23</v>
      </c>
      <c r="E11">
        <v>30000</v>
      </c>
      <c r="F11">
        <v>4</v>
      </c>
      <c r="G11">
        <f t="shared" si="0"/>
        <v>120000</v>
      </c>
      <c r="H11" s="4">
        <v>44571</v>
      </c>
    </row>
    <row r="12" spans="1:8" x14ac:dyDescent="0.35">
      <c r="A12" t="s">
        <v>8</v>
      </c>
      <c r="B12" t="s">
        <v>11</v>
      </c>
      <c r="C12" t="s">
        <v>14</v>
      </c>
      <c r="D12" t="s">
        <v>24</v>
      </c>
      <c r="E12">
        <v>12000</v>
      </c>
      <c r="F12">
        <v>1</v>
      </c>
      <c r="G12">
        <f t="shared" si="0"/>
        <v>12000</v>
      </c>
      <c r="H12" s="4">
        <v>44572</v>
      </c>
    </row>
    <row r="13" spans="1:8" x14ac:dyDescent="0.35">
      <c r="A13" t="s">
        <v>8</v>
      </c>
      <c r="B13" t="s">
        <v>9</v>
      </c>
      <c r="C13" t="s">
        <v>14</v>
      </c>
      <c r="D13" t="s">
        <v>20</v>
      </c>
      <c r="E13">
        <v>15000</v>
      </c>
      <c r="F13">
        <v>4</v>
      </c>
      <c r="G13">
        <f t="shared" si="0"/>
        <v>60000</v>
      </c>
      <c r="H13" s="4">
        <v>44573</v>
      </c>
    </row>
    <row r="14" spans="1:8" x14ac:dyDescent="0.35">
      <c r="A14" t="s">
        <v>8</v>
      </c>
      <c r="B14" t="s">
        <v>11</v>
      </c>
      <c r="C14" t="s">
        <v>17</v>
      </c>
      <c r="D14" t="s">
        <v>25</v>
      </c>
      <c r="E14">
        <v>12000</v>
      </c>
      <c r="F14">
        <v>2</v>
      </c>
      <c r="G14">
        <f t="shared" si="0"/>
        <v>24000</v>
      </c>
      <c r="H14" s="4">
        <v>44574</v>
      </c>
    </row>
    <row r="15" spans="1:8" x14ac:dyDescent="0.35">
      <c r="A15" t="s">
        <v>8</v>
      </c>
      <c r="B15" t="s">
        <v>10</v>
      </c>
      <c r="C15" t="s">
        <v>14</v>
      </c>
      <c r="D15" t="s">
        <v>19</v>
      </c>
      <c r="E15">
        <v>40000</v>
      </c>
      <c r="F15">
        <v>4</v>
      </c>
      <c r="G15">
        <f t="shared" si="0"/>
        <v>160000</v>
      </c>
      <c r="H15" s="4">
        <v>44575</v>
      </c>
    </row>
    <row r="16" spans="1:8" x14ac:dyDescent="0.35">
      <c r="A16" t="s">
        <v>7</v>
      </c>
      <c r="B16" t="s">
        <v>13</v>
      </c>
      <c r="C16" t="s">
        <v>15</v>
      </c>
      <c r="D16" t="s">
        <v>20</v>
      </c>
      <c r="E16">
        <v>35000</v>
      </c>
      <c r="F16">
        <v>1</v>
      </c>
      <c r="G16">
        <f t="shared" si="0"/>
        <v>35000</v>
      </c>
      <c r="H16" s="4">
        <v>44576</v>
      </c>
    </row>
    <row r="17" spans="1:8" x14ac:dyDescent="0.35">
      <c r="A17" t="s">
        <v>8</v>
      </c>
      <c r="B17" t="s">
        <v>11</v>
      </c>
      <c r="C17" t="s">
        <v>16</v>
      </c>
      <c r="D17" t="s">
        <v>26</v>
      </c>
      <c r="E17">
        <f>IF(B17=$C$17,12000,IF(B17=$C$15,40000,IF(B17=$C$11,30000,IF(B17=$C$13,15000,IF(B17=$C$16,35000,0)))))</f>
        <v>0</v>
      </c>
      <c r="F17">
        <v>3</v>
      </c>
      <c r="G17">
        <f t="shared" si="0"/>
        <v>0</v>
      </c>
      <c r="H17" s="4">
        <v>44577</v>
      </c>
    </row>
    <row r="18" spans="1:8" x14ac:dyDescent="0.35">
      <c r="A18" t="s">
        <v>8</v>
      </c>
      <c r="B18" t="s">
        <v>11</v>
      </c>
      <c r="C18" t="s">
        <v>14</v>
      </c>
      <c r="D18" t="s">
        <v>18</v>
      </c>
      <c r="E18">
        <f>IF(B18=$C$17,12000,IF(B18=$C$15,40000,IF(B18=$C$11,30000,IF(B18=$C$13,15000,IF(B18=$C$16,35000,0)))))</f>
        <v>0</v>
      </c>
      <c r="F18">
        <v>3</v>
      </c>
      <c r="G18">
        <f t="shared" si="0"/>
        <v>0</v>
      </c>
      <c r="H18" s="4">
        <v>44578</v>
      </c>
    </row>
    <row r="19" spans="1:8" x14ac:dyDescent="0.35">
      <c r="A19" t="s">
        <v>7</v>
      </c>
      <c r="B19" t="s">
        <v>11</v>
      </c>
      <c r="C19" t="s">
        <v>14</v>
      </c>
      <c r="D19" t="s">
        <v>23</v>
      </c>
      <c r="E19">
        <f t="shared" ref="E19:E51" si="1">IF(B19=$C$17,12000,IF(B19=$C$15,40000,IF(B19=$C$11,30000,IF(B19=$C$13,15000,IF(B19=$C$16,35000,0)))))</f>
        <v>0</v>
      </c>
      <c r="F19">
        <v>3</v>
      </c>
      <c r="G19">
        <f t="shared" si="0"/>
        <v>0</v>
      </c>
      <c r="H19" s="4">
        <v>44593</v>
      </c>
    </row>
    <row r="20" spans="1:8" x14ac:dyDescent="0.35">
      <c r="A20" t="s">
        <v>7</v>
      </c>
      <c r="B20" t="s">
        <v>10</v>
      </c>
      <c r="C20" t="s">
        <v>14</v>
      </c>
      <c r="D20" t="s">
        <v>19</v>
      </c>
      <c r="E20">
        <f t="shared" si="1"/>
        <v>0</v>
      </c>
      <c r="F20">
        <v>1</v>
      </c>
      <c r="G20">
        <f t="shared" si="0"/>
        <v>0</v>
      </c>
      <c r="H20" s="4">
        <v>44594</v>
      </c>
    </row>
    <row r="21" spans="1:8" x14ac:dyDescent="0.35">
      <c r="A21" t="s">
        <v>8</v>
      </c>
      <c r="B21" t="s">
        <v>11</v>
      </c>
      <c r="C21" t="s">
        <v>17</v>
      </c>
      <c r="D21" t="s">
        <v>21</v>
      </c>
      <c r="E21">
        <f t="shared" si="1"/>
        <v>0</v>
      </c>
      <c r="F21">
        <v>4</v>
      </c>
      <c r="G21">
        <f t="shared" si="0"/>
        <v>0</v>
      </c>
      <c r="H21" s="4">
        <v>44595</v>
      </c>
    </row>
    <row r="22" spans="1:8" x14ac:dyDescent="0.35">
      <c r="A22" t="s">
        <v>8</v>
      </c>
      <c r="B22" t="s">
        <v>13</v>
      </c>
      <c r="C22" t="s">
        <v>17</v>
      </c>
      <c r="D22" t="s">
        <v>24</v>
      </c>
      <c r="E22">
        <f t="shared" si="1"/>
        <v>0</v>
      </c>
      <c r="F22">
        <v>2</v>
      </c>
      <c r="G22">
        <f t="shared" si="0"/>
        <v>0</v>
      </c>
      <c r="H22" s="4">
        <v>44596</v>
      </c>
    </row>
    <row r="23" spans="1:8" x14ac:dyDescent="0.35">
      <c r="A23" t="s">
        <v>8</v>
      </c>
      <c r="B23" t="s">
        <v>13</v>
      </c>
      <c r="C23" t="s">
        <v>14</v>
      </c>
      <c r="D23" t="s">
        <v>22</v>
      </c>
      <c r="E23">
        <f t="shared" si="1"/>
        <v>0</v>
      </c>
      <c r="F23">
        <v>1</v>
      </c>
      <c r="G23">
        <f t="shared" si="0"/>
        <v>0</v>
      </c>
      <c r="H23" s="4">
        <v>44597</v>
      </c>
    </row>
    <row r="24" spans="1:8" x14ac:dyDescent="0.35">
      <c r="A24" t="s">
        <v>7</v>
      </c>
      <c r="B24" t="s">
        <v>13</v>
      </c>
      <c r="C24" t="s">
        <v>15</v>
      </c>
      <c r="D24" t="s">
        <v>18</v>
      </c>
      <c r="E24">
        <f t="shared" si="1"/>
        <v>0</v>
      </c>
      <c r="F24">
        <v>1</v>
      </c>
      <c r="G24">
        <f t="shared" si="0"/>
        <v>0</v>
      </c>
      <c r="H24" s="4">
        <v>44598</v>
      </c>
    </row>
    <row r="25" spans="1:8" x14ac:dyDescent="0.35">
      <c r="A25" t="s">
        <v>8</v>
      </c>
      <c r="B25" t="s">
        <v>11</v>
      </c>
      <c r="C25" t="s">
        <v>14</v>
      </c>
      <c r="D25" t="s">
        <v>25</v>
      </c>
      <c r="E25">
        <f t="shared" si="1"/>
        <v>0</v>
      </c>
      <c r="F25">
        <v>2</v>
      </c>
      <c r="G25">
        <f t="shared" si="0"/>
        <v>0</v>
      </c>
      <c r="H25" s="4">
        <v>44599</v>
      </c>
    </row>
    <row r="26" spans="1:8" x14ac:dyDescent="0.35">
      <c r="A26" t="s">
        <v>7</v>
      </c>
      <c r="B26" t="s">
        <v>10</v>
      </c>
      <c r="C26" t="s">
        <v>17</v>
      </c>
      <c r="D26" t="s">
        <v>19</v>
      </c>
      <c r="E26">
        <f t="shared" si="1"/>
        <v>0</v>
      </c>
      <c r="F26">
        <v>3</v>
      </c>
      <c r="G26">
        <f t="shared" si="0"/>
        <v>0</v>
      </c>
      <c r="H26" s="4">
        <v>44600</v>
      </c>
    </row>
    <row r="27" spans="1:8" x14ac:dyDescent="0.35">
      <c r="A27" t="s">
        <v>7</v>
      </c>
      <c r="B27" t="s">
        <v>9</v>
      </c>
      <c r="C27" t="s">
        <v>16</v>
      </c>
      <c r="D27" t="s">
        <v>24</v>
      </c>
      <c r="E27">
        <f t="shared" si="1"/>
        <v>0</v>
      </c>
      <c r="F27">
        <v>5</v>
      </c>
      <c r="G27">
        <f t="shared" si="0"/>
        <v>0</v>
      </c>
      <c r="H27" s="4">
        <v>44601</v>
      </c>
    </row>
    <row r="28" spans="1:8" x14ac:dyDescent="0.35">
      <c r="A28" t="s">
        <v>8</v>
      </c>
      <c r="B28" t="s">
        <v>12</v>
      </c>
      <c r="C28" t="s">
        <v>15</v>
      </c>
      <c r="D28" t="s">
        <v>24</v>
      </c>
      <c r="E28">
        <f t="shared" si="1"/>
        <v>0</v>
      </c>
      <c r="F28">
        <v>2</v>
      </c>
      <c r="G28">
        <f t="shared" si="0"/>
        <v>0</v>
      </c>
      <c r="H28" s="4">
        <v>44602</v>
      </c>
    </row>
    <row r="29" spans="1:8" x14ac:dyDescent="0.35">
      <c r="A29" t="s">
        <v>7</v>
      </c>
      <c r="B29" t="s">
        <v>13</v>
      </c>
      <c r="C29" t="s">
        <v>14</v>
      </c>
      <c r="D29" t="s">
        <v>22</v>
      </c>
      <c r="E29">
        <f t="shared" si="1"/>
        <v>0</v>
      </c>
      <c r="F29">
        <v>5</v>
      </c>
      <c r="G29">
        <f t="shared" si="0"/>
        <v>0</v>
      </c>
      <c r="H29" s="4">
        <v>44621</v>
      </c>
    </row>
    <row r="30" spans="1:8" x14ac:dyDescent="0.35">
      <c r="A30" t="s">
        <v>7</v>
      </c>
      <c r="B30" t="s">
        <v>11</v>
      </c>
      <c r="C30" t="s">
        <v>17</v>
      </c>
      <c r="D30" t="s">
        <v>20</v>
      </c>
      <c r="E30">
        <f t="shared" si="1"/>
        <v>0</v>
      </c>
      <c r="F30">
        <v>4</v>
      </c>
      <c r="G30">
        <f t="shared" si="0"/>
        <v>0</v>
      </c>
      <c r="H30" s="4">
        <v>44622</v>
      </c>
    </row>
    <row r="31" spans="1:8" x14ac:dyDescent="0.35">
      <c r="A31" t="s">
        <v>7</v>
      </c>
      <c r="B31" t="s">
        <v>12</v>
      </c>
      <c r="C31" t="s">
        <v>16</v>
      </c>
      <c r="D31" t="s">
        <v>27</v>
      </c>
      <c r="E31">
        <f t="shared" si="1"/>
        <v>0</v>
      </c>
      <c r="F31">
        <v>4</v>
      </c>
      <c r="G31">
        <f t="shared" si="0"/>
        <v>0</v>
      </c>
      <c r="H31" s="4">
        <v>44623</v>
      </c>
    </row>
    <row r="32" spans="1:8" x14ac:dyDescent="0.35">
      <c r="A32" t="s">
        <v>7</v>
      </c>
      <c r="B32" t="s">
        <v>9</v>
      </c>
      <c r="C32" t="s">
        <v>15</v>
      </c>
      <c r="D32" t="s">
        <v>25</v>
      </c>
      <c r="E32">
        <f t="shared" si="1"/>
        <v>0</v>
      </c>
      <c r="F32">
        <v>2</v>
      </c>
      <c r="G32">
        <f t="shared" si="0"/>
        <v>0</v>
      </c>
      <c r="H32" s="4">
        <v>44624</v>
      </c>
    </row>
    <row r="33" spans="1:8" x14ac:dyDescent="0.35">
      <c r="A33" t="s">
        <v>7</v>
      </c>
      <c r="B33" t="s">
        <v>10</v>
      </c>
      <c r="C33" t="s">
        <v>14</v>
      </c>
      <c r="D33" t="s">
        <v>19</v>
      </c>
      <c r="E33">
        <f t="shared" si="1"/>
        <v>0</v>
      </c>
      <c r="F33">
        <v>1</v>
      </c>
      <c r="G33">
        <f t="shared" si="0"/>
        <v>0</v>
      </c>
      <c r="H33" s="4">
        <v>44625</v>
      </c>
    </row>
    <row r="34" spans="1:8" x14ac:dyDescent="0.35">
      <c r="A34" t="s">
        <v>7</v>
      </c>
      <c r="B34" t="s">
        <v>11</v>
      </c>
      <c r="C34" t="s">
        <v>17</v>
      </c>
      <c r="D34" t="s">
        <v>27</v>
      </c>
      <c r="E34">
        <f t="shared" si="1"/>
        <v>0</v>
      </c>
      <c r="F34">
        <v>5</v>
      </c>
      <c r="G34">
        <f t="shared" si="0"/>
        <v>0</v>
      </c>
      <c r="H34" s="4">
        <v>44626</v>
      </c>
    </row>
    <row r="35" spans="1:8" x14ac:dyDescent="0.35">
      <c r="A35" t="s">
        <v>7</v>
      </c>
      <c r="B35" t="s">
        <v>13</v>
      </c>
      <c r="C35" t="s">
        <v>16</v>
      </c>
      <c r="D35" t="s">
        <v>28</v>
      </c>
      <c r="E35">
        <f t="shared" si="1"/>
        <v>0</v>
      </c>
      <c r="F35">
        <v>3</v>
      </c>
      <c r="G35">
        <f t="shared" si="0"/>
        <v>0</v>
      </c>
      <c r="H35" s="4">
        <v>44627</v>
      </c>
    </row>
    <row r="36" spans="1:8" x14ac:dyDescent="0.35">
      <c r="A36" t="s">
        <v>7</v>
      </c>
      <c r="B36" t="s">
        <v>9</v>
      </c>
      <c r="C36" t="s">
        <v>15</v>
      </c>
      <c r="D36" t="s">
        <v>22</v>
      </c>
      <c r="E36">
        <f t="shared" si="1"/>
        <v>0</v>
      </c>
      <c r="F36">
        <v>2</v>
      </c>
      <c r="G36">
        <f t="shared" si="0"/>
        <v>0</v>
      </c>
      <c r="H36" s="4">
        <v>44628</v>
      </c>
    </row>
    <row r="37" spans="1:8" x14ac:dyDescent="0.35">
      <c r="A37" t="s">
        <v>7</v>
      </c>
      <c r="B37" t="s">
        <v>10</v>
      </c>
      <c r="C37" t="s">
        <v>14</v>
      </c>
      <c r="D37" t="s">
        <v>19</v>
      </c>
      <c r="E37">
        <f t="shared" si="1"/>
        <v>0</v>
      </c>
      <c r="F37">
        <v>4</v>
      </c>
      <c r="G37">
        <f t="shared" si="0"/>
        <v>0</v>
      </c>
      <c r="H37" s="4">
        <v>44629</v>
      </c>
    </row>
    <row r="38" spans="1:8" x14ac:dyDescent="0.35">
      <c r="A38" t="s">
        <v>7</v>
      </c>
      <c r="B38" t="s">
        <v>12</v>
      </c>
      <c r="C38" t="s">
        <v>17</v>
      </c>
      <c r="D38" t="s">
        <v>28</v>
      </c>
      <c r="E38">
        <f t="shared" si="1"/>
        <v>0</v>
      </c>
      <c r="F38">
        <v>2</v>
      </c>
      <c r="G38">
        <f t="shared" si="0"/>
        <v>0</v>
      </c>
      <c r="H38" s="4">
        <v>44630</v>
      </c>
    </row>
    <row r="39" spans="1:8" x14ac:dyDescent="0.35">
      <c r="A39" t="s">
        <v>7</v>
      </c>
      <c r="B39" t="s">
        <v>12</v>
      </c>
      <c r="C39" t="s">
        <v>16</v>
      </c>
      <c r="D39" t="s">
        <v>22</v>
      </c>
      <c r="E39">
        <f t="shared" si="1"/>
        <v>0</v>
      </c>
      <c r="F39">
        <v>3</v>
      </c>
      <c r="G39">
        <f t="shared" si="0"/>
        <v>0</v>
      </c>
      <c r="H39" s="4">
        <v>44631</v>
      </c>
    </row>
    <row r="40" spans="1:8" x14ac:dyDescent="0.35">
      <c r="A40" t="s">
        <v>7</v>
      </c>
      <c r="B40" t="s">
        <v>13</v>
      </c>
      <c r="C40" t="s">
        <v>15</v>
      </c>
      <c r="D40" t="s">
        <v>27</v>
      </c>
      <c r="E40">
        <f t="shared" si="1"/>
        <v>0</v>
      </c>
      <c r="F40">
        <v>2</v>
      </c>
      <c r="G40">
        <f t="shared" si="0"/>
        <v>0</v>
      </c>
      <c r="H40" s="4">
        <v>44652</v>
      </c>
    </row>
    <row r="41" spans="1:8" x14ac:dyDescent="0.35">
      <c r="A41" t="s">
        <v>8</v>
      </c>
      <c r="B41" t="s">
        <v>13</v>
      </c>
      <c r="C41" t="s">
        <v>14</v>
      </c>
      <c r="D41" t="s">
        <v>30</v>
      </c>
      <c r="E41">
        <f t="shared" si="1"/>
        <v>0</v>
      </c>
      <c r="F41">
        <v>3</v>
      </c>
      <c r="G41">
        <f t="shared" si="0"/>
        <v>0</v>
      </c>
      <c r="H41" s="4">
        <v>44653</v>
      </c>
    </row>
    <row r="42" spans="1:8" x14ac:dyDescent="0.35">
      <c r="A42" t="s">
        <v>7</v>
      </c>
      <c r="B42" t="s">
        <v>9</v>
      </c>
      <c r="C42" t="s">
        <v>17</v>
      </c>
      <c r="D42" t="s">
        <v>32</v>
      </c>
      <c r="E42">
        <f t="shared" si="1"/>
        <v>0</v>
      </c>
      <c r="F42">
        <v>5</v>
      </c>
      <c r="G42">
        <f t="shared" si="0"/>
        <v>0</v>
      </c>
      <c r="H42" s="4">
        <v>44654</v>
      </c>
    </row>
    <row r="43" spans="1:8" x14ac:dyDescent="0.35">
      <c r="A43" t="s">
        <v>8</v>
      </c>
      <c r="B43" t="s">
        <v>9</v>
      </c>
      <c r="C43" t="s">
        <v>17</v>
      </c>
      <c r="D43" t="s">
        <v>33</v>
      </c>
      <c r="E43">
        <f t="shared" si="1"/>
        <v>0</v>
      </c>
      <c r="F43">
        <v>7</v>
      </c>
      <c r="G43">
        <f t="shared" si="0"/>
        <v>0</v>
      </c>
      <c r="H43" s="4">
        <v>44655</v>
      </c>
    </row>
    <row r="44" spans="1:8" x14ac:dyDescent="0.35">
      <c r="A44" t="s">
        <v>7</v>
      </c>
      <c r="B44" t="s">
        <v>9</v>
      </c>
      <c r="C44" t="s">
        <v>17</v>
      </c>
      <c r="D44" t="s">
        <v>34</v>
      </c>
      <c r="E44">
        <f t="shared" si="1"/>
        <v>0</v>
      </c>
      <c r="F44">
        <v>6</v>
      </c>
      <c r="G44">
        <f t="shared" si="0"/>
        <v>0</v>
      </c>
      <c r="H44" s="4">
        <v>44656</v>
      </c>
    </row>
    <row r="45" spans="1:8" x14ac:dyDescent="0.35">
      <c r="A45" t="s">
        <v>8</v>
      </c>
      <c r="B45" t="s">
        <v>10</v>
      </c>
      <c r="C45" t="s">
        <v>15</v>
      </c>
      <c r="D45" t="s">
        <v>24</v>
      </c>
      <c r="E45">
        <f t="shared" si="1"/>
        <v>0</v>
      </c>
      <c r="F45">
        <v>2</v>
      </c>
      <c r="G45">
        <f t="shared" si="0"/>
        <v>0</v>
      </c>
      <c r="H45" s="4">
        <v>44657</v>
      </c>
    </row>
    <row r="46" spans="1:8" x14ac:dyDescent="0.35">
      <c r="A46" t="s">
        <v>7</v>
      </c>
      <c r="B46" t="s">
        <v>10</v>
      </c>
      <c r="C46" t="s">
        <v>15</v>
      </c>
      <c r="D46" t="s">
        <v>20</v>
      </c>
      <c r="E46">
        <f t="shared" si="1"/>
        <v>0</v>
      </c>
      <c r="F46">
        <v>3</v>
      </c>
      <c r="G46">
        <f t="shared" si="0"/>
        <v>0</v>
      </c>
      <c r="H46" s="4">
        <v>44658</v>
      </c>
    </row>
    <row r="47" spans="1:8" x14ac:dyDescent="0.35">
      <c r="A47" t="s">
        <v>8</v>
      </c>
      <c r="B47" t="s">
        <v>10</v>
      </c>
      <c r="C47" t="s">
        <v>15</v>
      </c>
      <c r="D47" t="s">
        <v>23</v>
      </c>
      <c r="E47">
        <f t="shared" si="1"/>
        <v>0</v>
      </c>
      <c r="F47">
        <v>3</v>
      </c>
      <c r="G47">
        <f t="shared" si="0"/>
        <v>0</v>
      </c>
      <c r="H47" s="4">
        <v>44659</v>
      </c>
    </row>
    <row r="48" spans="1:8" x14ac:dyDescent="0.35">
      <c r="A48" t="s">
        <v>7</v>
      </c>
      <c r="B48" t="s">
        <v>12</v>
      </c>
      <c r="C48" t="s">
        <v>14</v>
      </c>
      <c r="D48" t="s">
        <v>35</v>
      </c>
      <c r="E48">
        <f t="shared" si="1"/>
        <v>0</v>
      </c>
      <c r="F48">
        <v>5</v>
      </c>
      <c r="G48">
        <f t="shared" si="0"/>
        <v>0</v>
      </c>
      <c r="H48" s="4">
        <v>44682</v>
      </c>
    </row>
    <row r="49" spans="1:8" x14ac:dyDescent="0.35">
      <c r="A49" t="s">
        <v>8</v>
      </c>
      <c r="B49" t="s">
        <v>12</v>
      </c>
      <c r="C49" t="s">
        <v>14</v>
      </c>
      <c r="D49" t="s">
        <v>37</v>
      </c>
      <c r="E49">
        <f t="shared" si="1"/>
        <v>0</v>
      </c>
      <c r="F49">
        <v>7</v>
      </c>
      <c r="G49">
        <f t="shared" si="0"/>
        <v>0</v>
      </c>
      <c r="H49" s="4">
        <v>44713</v>
      </c>
    </row>
    <row r="50" spans="1:8" x14ac:dyDescent="0.35">
      <c r="A50" t="s">
        <v>7</v>
      </c>
      <c r="B50" t="s">
        <v>12</v>
      </c>
      <c r="C50" t="s">
        <v>14</v>
      </c>
      <c r="D50" t="s">
        <v>36</v>
      </c>
      <c r="E50">
        <f t="shared" si="1"/>
        <v>0</v>
      </c>
      <c r="F50">
        <v>4</v>
      </c>
      <c r="G50">
        <f t="shared" si="0"/>
        <v>0</v>
      </c>
      <c r="H50" s="4">
        <v>44714</v>
      </c>
    </row>
    <row r="51" spans="1:8" x14ac:dyDescent="0.35">
      <c r="A51" t="s">
        <v>8</v>
      </c>
      <c r="B51" t="s">
        <v>9</v>
      </c>
      <c r="C51" t="s">
        <v>16</v>
      </c>
      <c r="D51" t="s">
        <v>38</v>
      </c>
      <c r="E51">
        <f t="shared" si="1"/>
        <v>0</v>
      </c>
      <c r="F51">
        <v>5</v>
      </c>
      <c r="G51">
        <f t="shared" si="0"/>
        <v>0</v>
      </c>
      <c r="H51" s="4">
        <v>44715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A64" workbookViewId="0">
      <selection activeCell="A7" sqref="A1:XFD1048576"/>
    </sheetView>
  </sheetViews>
  <sheetFormatPr defaultRowHeight="14.5" x14ac:dyDescent="0.35"/>
  <cols>
    <col min="1" max="1" width="11.81640625" bestFit="1" customWidth="1"/>
    <col min="2" max="2" width="12.54296875" bestFit="1" customWidth="1"/>
    <col min="3" max="3" width="12.26953125" bestFit="1" customWidth="1"/>
    <col min="4" max="4" width="7.1796875" bestFit="1" customWidth="1"/>
    <col min="5" max="5" width="6.453125" bestFit="1" customWidth="1"/>
    <col min="6" max="6" width="8.453125" bestFit="1" customWidth="1"/>
    <col min="7" max="7" width="8.7265625" bestFit="1" customWidth="1"/>
    <col min="8" max="8" width="8.7265625" customWidth="1"/>
    <col min="9" max="9" width="11.26953125" bestFit="1" customWidth="1"/>
    <col min="12" max="12" width="20.453125" bestFit="1" customWidth="1"/>
    <col min="18" max="18" width="11.26953125" bestFit="1" customWidth="1"/>
    <col min="21" max="21" width="10.7265625" customWidth="1"/>
    <col min="22" max="22" width="12" customWidth="1"/>
    <col min="23" max="23" width="23" customWidth="1"/>
  </cols>
  <sheetData>
    <row r="1" spans="1:27" x14ac:dyDescent="0.35">
      <c r="A1" s="2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39</v>
      </c>
      <c r="L1" s="2" t="s">
        <v>1</v>
      </c>
      <c r="M1" s="2" t="s">
        <v>40</v>
      </c>
      <c r="N1" s="2" t="s">
        <v>41</v>
      </c>
      <c r="O1" s="2" t="s">
        <v>42</v>
      </c>
      <c r="Q1" t="s">
        <v>44</v>
      </c>
      <c r="R1" s="2" t="s">
        <v>40</v>
      </c>
      <c r="S1" s="2" t="s">
        <v>41</v>
      </c>
      <c r="T1" s="2" t="s">
        <v>42</v>
      </c>
      <c r="V1" s="2" t="s">
        <v>45</v>
      </c>
      <c r="W1" s="2" t="s">
        <v>40</v>
      </c>
      <c r="X1" s="2" t="s">
        <v>41</v>
      </c>
      <c r="Y1" s="2" t="s">
        <v>42</v>
      </c>
    </row>
    <row r="2" spans="1:27" x14ac:dyDescent="0.35">
      <c r="A2" s="1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f>PRODUCT(F2:G2)</f>
        <v>45000</v>
      </c>
      <c r="I2" s="4">
        <v>44562</v>
      </c>
      <c r="L2" t="s">
        <v>9</v>
      </c>
      <c r="M2">
        <f>SUMIF(C1:C51,L2,H1:H51)</f>
        <v>585000</v>
      </c>
      <c r="N2">
        <f>COUNTIF(C:C,L2)</f>
        <v>9</v>
      </c>
      <c r="O2">
        <f>AVERAGEIF(C:C,L2,H:H)</f>
        <v>65000</v>
      </c>
      <c r="Q2" t="s">
        <v>14</v>
      </c>
      <c r="V2" t="s">
        <v>7</v>
      </c>
    </row>
    <row r="3" spans="1:27" x14ac:dyDescent="0.35">
      <c r="A3" s="1">
        <v>1353</v>
      </c>
      <c r="B3" t="s">
        <v>7</v>
      </c>
      <c r="C3" t="s">
        <v>10</v>
      </c>
      <c r="D3" t="s">
        <v>14</v>
      </c>
      <c r="E3" t="s">
        <v>19</v>
      </c>
      <c r="F3">
        <v>40000</v>
      </c>
      <c r="G3">
        <v>1</v>
      </c>
      <c r="H3">
        <f t="shared" ref="H3:H51" si="0">PRODUCT(F3:G3)</f>
        <v>40000</v>
      </c>
      <c r="I3" s="4">
        <v>44563</v>
      </c>
      <c r="L3" t="s">
        <v>10</v>
      </c>
      <c r="M3">
        <f t="shared" ref="M3:M6" si="1">SUMIF(C2:C52,L3,H2:H52)</f>
        <v>1040000</v>
      </c>
      <c r="N3">
        <f>COUNTIF(C:C,L3)</f>
        <v>11</v>
      </c>
      <c r="O3">
        <f>AVERAGEIF(C:C,L3,H:H)</f>
        <v>94545.454545454544</v>
      </c>
      <c r="Q3" t="s">
        <v>16</v>
      </c>
      <c r="V3" t="s">
        <v>8</v>
      </c>
    </row>
    <row r="4" spans="1:27" x14ac:dyDescent="0.35">
      <c r="A4" s="1">
        <v>1733</v>
      </c>
      <c r="B4" t="s">
        <v>7</v>
      </c>
      <c r="C4" t="s">
        <v>11</v>
      </c>
      <c r="D4" t="s">
        <v>14</v>
      </c>
      <c r="E4" t="s">
        <v>20</v>
      </c>
      <c r="F4">
        <v>12000</v>
      </c>
      <c r="G4">
        <v>5</v>
      </c>
      <c r="H4">
        <f t="shared" si="0"/>
        <v>60000</v>
      </c>
      <c r="I4" s="4">
        <v>44564</v>
      </c>
      <c r="L4" t="s">
        <v>11</v>
      </c>
      <c r="M4">
        <f t="shared" si="1"/>
        <v>408000</v>
      </c>
      <c r="N4">
        <f>COUNTIF(C:C,L4)</f>
        <v>11</v>
      </c>
      <c r="O4">
        <f>AVERAGEIF(C:C,L4,H:H)</f>
        <v>37090.909090909088</v>
      </c>
      <c r="Q4" t="s">
        <v>15</v>
      </c>
    </row>
    <row r="5" spans="1:27" x14ac:dyDescent="0.35">
      <c r="A5" s="1">
        <v>1721</v>
      </c>
      <c r="B5" t="s">
        <v>7</v>
      </c>
      <c r="C5" t="s">
        <v>11</v>
      </c>
      <c r="D5" t="s">
        <v>15</v>
      </c>
      <c r="E5" t="s">
        <v>21</v>
      </c>
      <c r="F5">
        <v>12000</v>
      </c>
      <c r="G5">
        <v>2</v>
      </c>
      <c r="H5">
        <f t="shared" si="0"/>
        <v>24000</v>
      </c>
      <c r="I5" s="4">
        <v>44565</v>
      </c>
      <c r="L5" t="s">
        <v>12</v>
      </c>
      <c r="M5">
        <f t="shared" si="1"/>
        <v>1290000</v>
      </c>
      <c r="N5">
        <f>COUNTIF(C:C,L5)</f>
        <v>11</v>
      </c>
      <c r="O5">
        <f t="shared" ref="O5:O6" si="2">AVERAGEIF(C:C,L5,H:H)</f>
        <v>117272.72727272728</v>
      </c>
      <c r="Q5" t="s">
        <v>17</v>
      </c>
    </row>
    <row r="6" spans="1:27" x14ac:dyDescent="0.35">
      <c r="A6" s="1">
        <v>1890</v>
      </c>
      <c r="B6" t="s">
        <v>7</v>
      </c>
      <c r="C6" t="s">
        <v>10</v>
      </c>
      <c r="D6" t="s">
        <v>16</v>
      </c>
      <c r="E6" t="s">
        <v>19</v>
      </c>
      <c r="F6">
        <v>40000</v>
      </c>
      <c r="G6">
        <v>1</v>
      </c>
      <c r="H6">
        <f t="shared" si="0"/>
        <v>40000</v>
      </c>
      <c r="I6" s="4">
        <v>44566</v>
      </c>
      <c r="L6" t="s">
        <v>13</v>
      </c>
      <c r="M6">
        <f t="shared" si="1"/>
        <v>630000</v>
      </c>
      <c r="N6">
        <f>COUNTIF(C:C,L6)</f>
        <v>8</v>
      </c>
      <c r="O6">
        <f t="shared" si="2"/>
        <v>78750</v>
      </c>
    </row>
    <row r="7" spans="1:27" x14ac:dyDescent="0.35">
      <c r="A7" s="1">
        <v>1954</v>
      </c>
      <c r="B7" t="s">
        <v>8</v>
      </c>
      <c r="C7" t="s">
        <v>12</v>
      </c>
      <c r="D7" t="s">
        <v>15</v>
      </c>
      <c r="E7" t="s">
        <v>22</v>
      </c>
      <c r="F7">
        <v>30000</v>
      </c>
      <c r="G7">
        <v>5</v>
      </c>
      <c r="H7">
        <f t="shared" si="0"/>
        <v>150000</v>
      </c>
      <c r="I7" s="4">
        <v>44567</v>
      </c>
      <c r="W7" t="s">
        <v>51</v>
      </c>
    </row>
    <row r="8" spans="1:27" x14ac:dyDescent="0.35">
      <c r="A8" s="1">
        <v>1370</v>
      </c>
      <c r="B8" t="s">
        <v>7</v>
      </c>
      <c r="C8" t="s">
        <v>12</v>
      </c>
      <c r="D8" t="s">
        <v>17</v>
      </c>
      <c r="E8" t="s">
        <v>23</v>
      </c>
      <c r="F8">
        <v>30000</v>
      </c>
      <c r="G8">
        <v>5</v>
      </c>
      <c r="H8">
        <f t="shared" si="0"/>
        <v>150000</v>
      </c>
      <c r="I8" s="4">
        <v>44568</v>
      </c>
      <c r="L8" t="s">
        <v>47</v>
      </c>
      <c r="M8" s="2"/>
      <c r="R8" t="s">
        <v>48</v>
      </c>
      <c r="S8" s="2"/>
      <c r="W8" t="s">
        <v>49</v>
      </c>
      <c r="X8" s="2"/>
    </row>
    <row r="9" spans="1:27" x14ac:dyDescent="0.35">
      <c r="A9" s="1">
        <v>1650</v>
      </c>
      <c r="B9" t="s">
        <v>7</v>
      </c>
      <c r="C9" t="s">
        <v>12</v>
      </c>
      <c r="D9" t="s">
        <v>15</v>
      </c>
      <c r="E9" t="s">
        <v>22</v>
      </c>
      <c r="F9">
        <v>30000</v>
      </c>
      <c r="G9">
        <v>2</v>
      </c>
      <c r="H9">
        <f t="shared" si="0"/>
        <v>60000</v>
      </c>
      <c r="I9" s="4">
        <v>44569</v>
      </c>
      <c r="L9" t="s">
        <v>46</v>
      </c>
      <c r="M9" t="s">
        <v>14</v>
      </c>
      <c r="N9" t="s">
        <v>15</v>
      </c>
      <c r="O9" t="s">
        <v>16</v>
      </c>
      <c r="P9" t="s">
        <v>17</v>
      </c>
      <c r="R9" t="s">
        <v>46</v>
      </c>
      <c r="S9" t="s">
        <v>14</v>
      </c>
      <c r="T9" t="s">
        <v>15</v>
      </c>
      <c r="U9" t="s">
        <v>16</v>
      </c>
      <c r="V9" t="s">
        <v>17</v>
      </c>
      <c r="W9" t="s">
        <v>46</v>
      </c>
      <c r="X9" t="s">
        <v>14</v>
      </c>
      <c r="Y9" t="s">
        <v>15</v>
      </c>
      <c r="Z9" t="s">
        <v>16</v>
      </c>
      <c r="AA9" t="s">
        <v>17</v>
      </c>
    </row>
    <row r="10" spans="1:27" x14ac:dyDescent="0.35">
      <c r="A10" s="1">
        <v>1563</v>
      </c>
      <c r="B10" t="s">
        <v>7</v>
      </c>
      <c r="C10" t="s">
        <v>10</v>
      </c>
      <c r="D10" t="s">
        <v>14</v>
      </c>
      <c r="E10" t="s">
        <v>19</v>
      </c>
      <c r="F10">
        <v>40000</v>
      </c>
      <c r="G10">
        <v>3</v>
      </c>
      <c r="H10">
        <f t="shared" si="0"/>
        <v>120000</v>
      </c>
      <c r="I10" s="4">
        <v>44570</v>
      </c>
      <c r="L10" t="s">
        <v>9</v>
      </c>
      <c r="R10" t="s">
        <v>9</v>
      </c>
      <c r="V10">
        <f>COUNTIFS(C:C,R10,D:D,V9)</f>
        <v>3</v>
      </c>
      <c r="W10" t="s">
        <v>9</v>
      </c>
    </row>
    <row r="11" spans="1:27" x14ac:dyDescent="0.35">
      <c r="A11" s="1">
        <v>1373</v>
      </c>
      <c r="B11" t="s">
        <v>8</v>
      </c>
      <c r="C11" t="s">
        <v>12</v>
      </c>
      <c r="D11" t="s">
        <v>16</v>
      </c>
      <c r="E11" t="s">
        <v>23</v>
      </c>
      <c r="F11">
        <v>30000</v>
      </c>
      <c r="G11">
        <v>4</v>
      </c>
      <c r="H11">
        <f t="shared" si="0"/>
        <v>120000</v>
      </c>
      <c r="I11" s="4">
        <v>44571</v>
      </c>
      <c r="L11" t="s">
        <v>10</v>
      </c>
      <c r="R11" t="s">
        <v>10</v>
      </c>
      <c r="W11" t="s">
        <v>10</v>
      </c>
    </row>
    <row r="12" spans="1:27" x14ac:dyDescent="0.35">
      <c r="A12" s="1">
        <v>1616</v>
      </c>
      <c r="B12" t="s">
        <v>8</v>
      </c>
      <c r="C12" t="s">
        <v>11</v>
      </c>
      <c r="D12" t="s">
        <v>14</v>
      </c>
      <c r="E12" t="s">
        <v>24</v>
      </c>
      <c r="F12">
        <v>12000</v>
      </c>
      <c r="G12">
        <v>1</v>
      </c>
      <c r="H12">
        <f t="shared" si="0"/>
        <v>12000</v>
      </c>
      <c r="I12" s="4">
        <v>44572</v>
      </c>
      <c r="L12" t="s">
        <v>11</v>
      </c>
      <c r="R12" t="s">
        <v>11</v>
      </c>
      <c r="W12" t="s">
        <v>11</v>
      </c>
    </row>
    <row r="13" spans="1:27" x14ac:dyDescent="0.35">
      <c r="A13" s="1">
        <v>1930</v>
      </c>
      <c r="B13" t="s">
        <v>8</v>
      </c>
      <c r="C13" t="s">
        <v>9</v>
      </c>
      <c r="D13" t="s">
        <v>14</v>
      </c>
      <c r="E13" t="s">
        <v>20</v>
      </c>
      <c r="F13">
        <v>15000</v>
      </c>
      <c r="G13">
        <v>4</v>
      </c>
      <c r="H13">
        <f t="shared" si="0"/>
        <v>60000</v>
      </c>
      <c r="I13" s="4">
        <v>44573</v>
      </c>
      <c r="L13" t="s">
        <v>12</v>
      </c>
      <c r="R13" t="s">
        <v>12</v>
      </c>
      <c r="W13" t="s">
        <v>12</v>
      </c>
    </row>
    <row r="14" spans="1:27" x14ac:dyDescent="0.35">
      <c r="A14" s="1">
        <v>1465</v>
      </c>
      <c r="B14" t="s">
        <v>8</v>
      </c>
      <c r="C14" t="s">
        <v>11</v>
      </c>
      <c r="D14" t="s">
        <v>17</v>
      </c>
      <c r="E14" t="s">
        <v>25</v>
      </c>
      <c r="F14">
        <v>12000</v>
      </c>
      <c r="G14">
        <v>2</v>
      </c>
      <c r="H14">
        <f t="shared" si="0"/>
        <v>24000</v>
      </c>
      <c r="I14" s="4">
        <v>44574</v>
      </c>
      <c r="L14" t="s">
        <v>13</v>
      </c>
      <c r="R14" t="s">
        <v>13</v>
      </c>
      <c r="W14" t="s">
        <v>13</v>
      </c>
    </row>
    <row r="15" spans="1:27" x14ac:dyDescent="0.35">
      <c r="A15" s="1">
        <v>1430</v>
      </c>
      <c r="B15" t="s">
        <v>8</v>
      </c>
      <c r="C15" t="s">
        <v>10</v>
      </c>
      <c r="D15" t="s">
        <v>14</v>
      </c>
      <c r="E15" t="s">
        <v>19</v>
      </c>
      <c r="F15">
        <v>40000</v>
      </c>
      <c r="G15">
        <v>4</v>
      </c>
      <c r="H15">
        <f t="shared" si="0"/>
        <v>160000</v>
      </c>
      <c r="I15" s="4">
        <v>44575</v>
      </c>
    </row>
    <row r="16" spans="1:27" x14ac:dyDescent="0.35">
      <c r="A16" s="1">
        <v>1936</v>
      </c>
      <c r="B16" t="s">
        <v>7</v>
      </c>
      <c r="C16" t="s">
        <v>13</v>
      </c>
      <c r="D16" t="s">
        <v>15</v>
      </c>
      <c r="E16" t="s">
        <v>20</v>
      </c>
      <c r="F16">
        <v>35000</v>
      </c>
      <c r="G16">
        <v>1</v>
      </c>
      <c r="H16">
        <f t="shared" si="0"/>
        <v>35000</v>
      </c>
      <c r="I16" s="4">
        <v>44576</v>
      </c>
    </row>
    <row r="17" spans="1:9" x14ac:dyDescent="0.35">
      <c r="A17" s="1">
        <v>1449</v>
      </c>
      <c r="B17" t="s">
        <v>8</v>
      </c>
      <c r="C17" t="s">
        <v>11</v>
      </c>
      <c r="D17" t="s">
        <v>16</v>
      </c>
      <c r="E17" t="s">
        <v>26</v>
      </c>
      <c r="F17">
        <f>IF(C17=$C$17,12000,IF(C17=$C$15,40000,IF(C17=$C$11,30000,IF(C17=$C$13,15000,IF(C17=$C$16,35000,0)))))</f>
        <v>12000</v>
      </c>
      <c r="G17">
        <v>3</v>
      </c>
      <c r="H17">
        <f t="shared" si="0"/>
        <v>36000</v>
      </c>
      <c r="I17" s="4">
        <v>44577</v>
      </c>
    </row>
    <row r="18" spans="1:9" x14ac:dyDescent="0.35">
      <c r="A18" s="1">
        <v>1983</v>
      </c>
      <c r="B18" t="s">
        <v>8</v>
      </c>
      <c r="C18" t="s">
        <v>11</v>
      </c>
      <c r="D18" t="s">
        <v>14</v>
      </c>
      <c r="E18" t="s">
        <v>18</v>
      </c>
      <c r="F18">
        <f>IF(C18=$C$17,12000,IF(C18=$C$15,40000,IF(C18=$C$11,30000,IF(C18=$C$13,15000,IF(C18=$C$16,35000,0)))))</f>
        <v>12000</v>
      </c>
      <c r="G18">
        <v>3</v>
      </c>
      <c r="H18">
        <f t="shared" si="0"/>
        <v>36000</v>
      </c>
      <c r="I18" s="4">
        <v>44578</v>
      </c>
    </row>
    <row r="19" spans="1:9" x14ac:dyDescent="0.35">
      <c r="A19" s="1">
        <v>1773</v>
      </c>
      <c r="B19" t="s">
        <v>7</v>
      </c>
      <c r="C19" t="s">
        <v>11</v>
      </c>
      <c r="D19" t="s">
        <v>14</v>
      </c>
      <c r="E19" t="s">
        <v>23</v>
      </c>
      <c r="F19">
        <f t="shared" ref="F19:F51" si="3">IF(C19=$C$17,12000,IF(C19=$C$15,40000,IF(C19=$C$11,30000,IF(C19=$C$13,15000,IF(C19=$C$16,35000,0)))))</f>
        <v>12000</v>
      </c>
      <c r="G19">
        <v>3</v>
      </c>
      <c r="H19">
        <f t="shared" si="0"/>
        <v>36000</v>
      </c>
      <c r="I19" s="4">
        <v>44593</v>
      </c>
    </row>
    <row r="20" spans="1:9" x14ac:dyDescent="0.35">
      <c r="A20" s="1">
        <v>1913</v>
      </c>
      <c r="B20" t="s">
        <v>7</v>
      </c>
      <c r="C20" t="s">
        <v>10</v>
      </c>
      <c r="D20" t="s">
        <v>14</v>
      </c>
      <c r="E20" t="s">
        <v>19</v>
      </c>
      <c r="F20">
        <f t="shared" si="3"/>
        <v>40000</v>
      </c>
      <c r="G20">
        <v>1</v>
      </c>
      <c r="H20">
        <f t="shared" si="0"/>
        <v>40000</v>
      </c>
      <c r="I20" s="4">
        <v>44594</v>
      </c>
    </row>
    <row r="21" spans="1:9" x14ac:dyDescent="0.35">
      <c r="A21" s="1">
        <v>1721</v>
      </c>
      <c r="B21" t="s">
        <v>8</v>
      </c>
      <c r="C21" t="s">
        <v>11</v>
      </c>
      <c r="D21" t="s">
        <v>17</v>
      </c>
      <c r="E21" t="s">
        <v>21</v>
      </c>
      <c r="F21">
        <f t="shared" si="3"/>
        <v>12000</v>
      </c>
      <c r="G21">
        <v>4</v>
      </c>
      <c r="H21">
        <f t="shared" si="0"/>
        <v>48000</v>
      </c>
      <c r="I21" s="4">
        <v>44595</v>
      </c>
    </row>
    <row r="22" spans="1:9" x14ac:dyDescent="0.35">
      <c r="A22" s="1">
        <v>1413</v>
      </c>
      <c r="B22" t="s">
        <v>8</v>
      </c>
      <c r="C22" t="s">
        <v>13</v>
      </c>
      <c r="D22" t="s">
        <v>17</v>
      </c>
      <c r="E22" t="s">
        <v>24</v>
      </c>
      <c r="F22">
        <f t="shared" si="3"/>
        <v>35000</v>
      </c>
      <c r="G22">
        <v>2</v>
      </c>
      <c r="H22">
        <f t="shared" si="0"/>
        <v>70000</v>
      </c>
      <c r="I22" s="4">
        <v>44596</v>
      </c>
    </row>
    <row r="23" spans="1:9" x14ac:dyDescent="0.35">
      <c r="A23" s="1">
        <v>1250</v>
      </c>
      <c r="B23" t="s">
        <v>8</v>
      </c>
      <c r="C23" t="s">
        <v>13</v>
      </c>
      <c r="D23" t="s">
        <v>14</v>
      </c>
      <c r="E23" t="s">
        <v>22</v>
      </c>
      <c r="F23">
        <f t="shared" si="3"/>
        <v>35000</v>
      </c>
      <c r="G23">
        <v>1</v>
      </c>
      <c r="H23">
        <f t="shared" si="0"/>
        <v>35000</v>
      </c>
      <c r="I23" s="4">
        <v>44597</v>
      </c>
    </row>
    <row r="24" spans="1:9" x14ac:dyDescent="0.35">
      <c r="A24" s="1">
        <v>1786</v>
      </c>
      <c r="B24" t="s">
        <v>7</v>
      </c>
      <c r="C24" t="s">
        <v>13</v>
      </c>
      <c r="D24" t="s">
        <v>15</v>
      </c>
      <c r="E24" t="s">
        <v>18</v>
      </c>
      <c r="F24">
        <f t="shared" si="3"/>
        <v>35000</v>
      </c>
      <c r="G24">
        <v>1</v>
      </c>
      <c r="H24">
        <f t="shared" si="0"/>
        <v>35000</v>
      </c>
      <c r="I24" s="4">
        <v>44598</v>
      </c>
    </row>
    <row r="25" spans="1:9" x14ac:dyDescent="0.35">
      <c r="A25" s="1">
        <v>1967</v>
      </c>
      <c r="B25" t="s">
        <v>8</v>
      </c>
      <c r="C25" t="s">
        <v>11</v>
      </c>
      <c r="D25" t="s">
        <v>14</v>
      </c>
      <c r="E25" t="s">
        <v>25</v>
      </c>
      <c r="F25">
        <f t="shared" si="3"/>
        <v>12000</v>
      </c>
      <c r="G25">
        <v>2</v>
      </c>
      <c r="H25">
        <f t="shared" si="0"/>
        <v>24000</v>
      </c>
      <c r="I25" s="4">
        <v>44599</v>
      </c>
    </row>
    <row r="26" spans="1:9" x14ac:dyDescent="0.35">
      <c r="A26" s="1">
        <v>1389</v>
      </c>
      <c r="B26" t="s">
        <v>7</v>
      </c>
      <c r="C26" t="s">
        <v>10</v>
      </c>
      <c r="D26" t="s">
        <v>17</v>
      </c>
      <c r="E26" t="s">
        <v>19</v>
      </c>
      <c r="F26">
        <f t="shared" si="3"/>
        <v>40000</v>
      </c>
      <c r="G26">
        <v>3</v>
      </c>
      <c r="H26">
        <f t="shared" si="0"/>
        <v>120000</v>
      </c>
      <c r="I26" s="4">
        <v>44600</v>
      </c>
    </row>
    <row r="27" spans="1:9" x14ac:dyDescent="0.35">
      <c r="A27" s="1">
        <v>1314</v>
      </c>
      <c r="B27" t="s">
        <v>7</v>
      </c>
      <c r="C27" t="s">
        <v>9</v>
      </c>
      <c r="D27" t="s">
        <v>16</v>
      </c>
      <c r="E27" t="s">
        <v>24</v>
      </c>
      <c r="F27">
        <f t="shared" si="3"/>
        <v>15000</v>
      </c>
      <c r="G27">
        <v>5</v>
      </c>
      <c r="H27">
        <f t="shared" si="0"/>
        <v>75000</v>
      </c>
      <c r="I27" s="4">
        <v>44601</v>
      </c>
    </row>
    <row r="28" spans="1:9" x14ac:dyDescent="0.35">
      <c r="A28" s="1">
        <v>1715</v>
      </c>
      <c r="B28" t="s">
        <v>8</v>
      </c>
      <c r="C28" t="s">
        <v>12</v>
      </c>
      <c r="D28" t="s">
        <v>15</v>
      </c>
      <c r="E28" t="s">
        <v>24</v>
      </c>
      <c r="F28">
        <f t="shared" si="3"/>
        <v>30000</v>
      </c>
      <c r="G28">
        <v>2</v>
      </c>
      <c r="H28">
        <f t="shared" si="0"/>
        <v>60000</v>
      </c>
      <c r="I28" s="4">
        <v>44602</v>
      </c>
    </row>
    <row r="29" spans="1:9" x14ac:dyDescent="0.35">
      <c r="A29" s="1">
        <v>1256</v>
      </c>
      <c r="B29" t="s">
        <v>7</v>
      </c>
      <c r="C29" t="s">
        <v>13</v>
      </c>
      <c r="D29" t="s">
        <v>14</v>
      </c>
      <c r="E29" t="s">
        <v>22</v>
      </c>
      <c r="F29">
        <f t="shared" si="3"/>
        <v>35000</v>
      </c>
      <c r="G29">
        <v>5</v>
      </c>
      <c r="H29">
        <f t="shared" si="0"/>
        <v>175000</v>
      </c>
      <c r="I29" s="4">
        <v>44621</v>
      </c>
    </row>
    <row r="30" spans="1:9" x14ac:dyDescent="0.35">
      <c r="A30" s="1">
        <v>1432</v>
      </c>
      <c r="B30" t="s">
        <v>7</v>
      </c>
      <c r="C30" t="s">
        <v>11</v>
      </c>
      <c r="D30" t="s">
        <v>17</v>
      </c>
      <c r="E30" t="s">
        <v>20</v>
      </c>
      <c r="F30">
        <f t="shared" si="3"/>
        <v>12000</v>
      </c>
      <c r="G30">
        <v>4</v>
      </c>
      <c r="H30">
        <f t="shared" si="0"/>
        <v>48000</v>
      </c>
      <c r="I30" s="4">
        <v>44622</v>
      </c>
    </row>
    <row r="31" spans="1:9" x14ac:dyDescent="0.35">
      <c r="A31" s="1">
        <v>1798</v>
      </c>
      <c r="B31" t="s">
        <v>7</v>
      </c>
      <c r="C31" t="s">
        <v>12</v>
      </c>
      <c r="D31" t="s">
        <v>16</v>
      </c>
      <c r="E31" t="s">
        <v>27</v>
      </c>
      <c r="F31">
        <f t="shared" si="3"/>
        <v>30000</v>
      </c>
      <c r="G31">
        <v>4</v>
      </c>
      <c r="H31">
        <f t="shared" si="0"/>
        <v>120000</v>
      </c>
      <c r="I31" s="4">
        <v>44623</v>
      </c>
    </row>
    <row r="32" spans="1:9" x14ac:dyDescent="0.35">
      <c r="A32" s="1">
        <v>1869</v>
      </c>
      <c r="B32" t="s">
        <v>7</v>
      </c>
      <c r="C32" t="s">
        <v>9</v>
      </c>
      <c r="D32" t="s">
        <v>15</v>
      </c>
      <c r="E32" t="s">
        <v>25</v>
      </c>
      <c r="F32">
        <f t="shared" si="3"/>
        <v>15000</v>
      </c>
      <c r="G32">
        <v>2</v>
      </c>
      <c r="H32">
        <f t="shared" si="0"/>
        <v>30000</v>
      </c>
      <c r="I32" s="4">
        <v>44624</v>
      </c>
    </row>
    <row r="33" spans="1:9" x14ac:dyDescent="0.35">
      <c r="A33" s="1">
        <v>1825</v>
      </c>
      <c r="B33" t="s">
        <v>7</v>
      </c>
      <c r="C33" t="s">
        <v>10</v>
      </c>
      <c r="D33" t="s">
        <v>14</v>
      </c>
      <c r="E33" t="s">
        <v>19</v>
      </c>
      <c r="F33">
        <f t="shared" si="3"/>
        <v>40000</v>
      </c>
      <c r="G33">
        <v>1</v>
      </c>
      <c r="H33">
        <f t="shared" si="0"/>
        <v>40000</v>
      </c>
      <c r="I33" s="4">
        <v>44625</v>
      </c>
    </row>
    <row r="34" spans="1:9" x14ac:dyDescent="0.35">
      <c r="A34" s="1">
        <v>1490</v>
      </c>
      <c r="B34" t="s">
        <v>7</v>
      </c>
      <c r="C34" t="s">
        <v>11</v>
      </c>
      <c r="D34" t="s">
        <v>17</v>
      </c>
      <c r="E34" t="s">
        <v>27</v>
      </c>
      <c r="F34">
        <f t="shared" si="3"/>
        <v>12000</v>
      </c>
      <c r="G34">
        <v>5</v>
      </c>
      <c r="H34">
        <f t="shared" si="0"/>
        <v>60000</v>
      </c>
      <c r="I34" s="4">
        <v>44626</v>
      </c>
    </row>
    <row r="35" spans="1:9" x14ac:dyDescent="0.35">
      <c r="A35" s="1">
        <v>1700</v>
      </c>
      <c r="B35" t="s">
        <v>7</v>
      </c>
      <c r="C35" t="s">
        <v>13</v>
      </c>
      <c r="D35" t="s">
        <v>16</v>
      </c>
      <c r="E35" t="s">
        <v>28</v>
      </c>
      <c r="F35">
        <f t="shared" si="3"/>
        <v>35000</v>
      </c>
      <c r="G35">
        <v>3</v>
      </c>
      <c r="H35">
        <f t="shared" si="0"/>
        <v>105000</v>
      </c>
      <c r="I35" s="4">
        <v>44627</v>
      </c>
    </row>
    <row r="36" spans="1:9" x14ac:dyDescent="0.35">
      <c r="A36" s="1">
        <v>1356</v>
      </c>
      <c r="B36" t="s">
        <v>7</v>
      </c>
      <c r="C36" t="s">
        <v>9</v>
      </c>
      <c r="D36" t="s">
        <v>15</v>
      </c>
      <c r="E36" t="s">
        <v>22</v>
      </c>
      <c r="F36">
        <f t="shared" si="3"/>
        <v>15000</v>
      </c>
      <c r="G36">
        <v>2</v>
      </c>
      <c r="H36">
        <f t="shared" si="0"/>
        <v>30000</v>
      </c>
      <c r="I36" s="4">
        <v>44628</v>
      </c>
    </row>
    <row r="37" spans="1:9" x14ac:dyDescent="0.35">
      <c r="A37" s="1">
        <v>1553</v>
      </c>
      <c r="B37" t="s">
        <v>7</v>
      </c>
      <c r="C37" t="s">
        <v>10</v>
      </c>
      <c r="D37" t="s">
        <v>14</v>
      </c>
      <c r="E37" t="s">
        <v>19</v>
      </c>
      <c r="F37">
        <f t="shared" si="3"/>
        <v>40000</v>
      </c>
      <c r="G37">
        <v>4</v>
      </c>
      <c r="H37">
        <f t="shared" si="0"/>
        <v>160000</v>
      </c>
      <c r="I37" s="4">
        <v>44629</v>
      </c>
    </row>
    <row r="38" spans="1:9" x14ac:dyDescent="0.35">
      <c r="A38" s="1">
        <v>1403</v>
      </c>
      <c r="B38" t="s">
        <v>7</v>
      </c>
      <c r="C38" t="s">
        <v>12</v>
      </c>
      <c r="D38" t="s">
        <v>17</v>
      </c>
      <c r="E38" t="s">
        <v>28</v>
      </c>
      <c r="F38">
        <f t="shared" si="3"/>
        <v>30000</v>
      </c>
      <c r="G38">
        <v>2</v>
      </c>
      <c r="H38">
        <f t="shared" si="0"/>
        <v>60000</v>
      </c>
      <c r="I38" s="4">
        <v>44630</v>
      </c>
    </row>
    <row r="39" spans="1:9" x14ac:dyDescent="0.35">
      <c r="A39" s="1">
        <v>1458</v>
      </c>
      <c r="B39" t="s">
        <v>7</v>
      </c>
      <c r="C39" t="s">
        <v>12</v>
      </c>
      <c r="D39" t="s">
        <v>16</v>
      </c>
      <c r="E39" t="s">
        <v>22</v>
      </c>
      <c r="F39">
        <f t="shared" si="3"/>
        <v>30000</v>
      </c>
      <c r="G39">
        <v>3</v>
      </c>
      <c r="H39">
        <f t="shared" si="0"/>
        <v>90000</v>
      </c>
      <c r="I39" s="4">
        <v>44631</v>
      </c>
    </row>
    <row r="40" spans="1:9" x14ac:dyDescent="0.35">
      <c r="A40" s="1">
        <v>1795</v>
      </c>
      <c r="B40" t="s">
        <v>7</v>
      </c>
      <c r="C40" t="s">
        <v>13</v>
      </c>
      <c r="D40" t="s">
        <v>15</v>
      </c>
      <c r="E40" t="s">
        <v>27</v>
      </c>
      <c r="F40">
        <f t="shared" si="3"/>
        <v>35000</v>
      </c>
      <c r="G40">
        <v>2</v>
      </c>
      <c r="H40">
        <f t="shared" si="0"/>
        <v>70000</v>
      </c>
      <c r="I40" s="4">
        <v>44652</v>
      </c>
    </row>
    <row r="41" spans="1:9" x14ac:dyDescent="0.35">
      <c r="A41" s="1">
        <v>1891</v>
      </c>
      <c r="B41" t="s">
        <v>8</v>
      </c>
      <c r="C41" t="s">
        <v>13</v>
      </c>
      <c r="D41" t="s">
        <v>14</v>
      </c>
      <c r="E41" t="s">
        <v>30</v>
      </c>
      <c r="F41">
        <f t="shared" si="3"/>
        <v>35000</v>
      </c>
      <c r="G41">
        <v>3</v>
      </c>
      <c r="H41">
        <f t="shared" si="0"/>
        <v>105000</v>
      </c>
      <c r="I41" s="4">
        <v>44653</v>
      </c>
    </row>
    <row r="42" spans="1:9" x14ac:dyDescent="0.35">
      <c r="A42" s="1">
        <v>1392</v>
      </c>
      <c r="B42" t="s">
        <v>7</v>
      </c>
      <c r="C42" t="s">
        <v>9</v>
      </c>
      <c r="D42" t="s">
        <v>17</v>
      </c>
      <c r="E42" t="s">
        <v>32</v>
      </c>
      <c r="F42">
        <f t="shared" si="3"/>
        <v>15000</v>
      </c>
      <c r="G42">
        <v>5</v>
      </c>
      <c r="H42">
        <f t="shared" si="0"/>
        <v>75000</v>
      </c>
      <c r="I42" s="4">
        <v>44654</v>
      </c>
    </row>
    <row r="43" spans="1:9" x14ac:dyDescent="0.35">
      <c r="A43" s="1">
        <v>1495</v>
      </c>
      <c r="B43" t="s">
        <v>8</v>
      </c>
      <c r="C43" t="s">
        <v>9</v>
      </c>
      <c r="D43" t="s">
        <v>17</v>
      </c>
      <c r="E43" t="s">
        <v>33</v>
      </c>
      <c r="F43">
        <f t="shared" si="3"/>
        <v>15000</v>
      </c>
      <c r="G43">
        <v>7</v>
      </c>
      <c r="H43">
        <f t="shared" si="0"/>
        <v>105000</v>
      </c>
      <c r="I43" s="4">
        <v>44655</v>
      </c>
    </row>
    <row r="44" spans="1:9" x14ac:dyDescent="0.35">
      <c r="A44" s="1">
        <v>1870</v>
      </c>
      <c r="B44" t="s">
        <v>7</v>
      </c>
      <c r="C44" t="s">
        <v>9</v>
      </c>
      <c r="D44" t="s">
        <v>17</v>
      </c>
      <c r="E44" t="s">
        <v>34</v>
      </c>
      <c r="F44">
        <f t="shared" si="3"/>
        <v>15000</v>
      </c>
      <c r="G44">
        <v>6</v>
      </c>
      <c r="H44">
        <f t="shared" si="0"/>
        <v>90000</v>
      </c>
      <c r="I44" s="4">
        <v>44656</v>
      </c>
    </row>
    <row r="45" spans="1:9" x14ac:dyDescent="0.35">
      <c r="A45" s="1">
        <v>1575</v>
      </c>
      <c r="B45" t="s">
        <v>8</v>
      </c>
      <c r="C45" t="s">
        <v>10</v>
      </c>
      <c r="D45" t="s">
        <v>15</v>
      </c>
      <c r="E45" t="s">
        <v>24</v>
      </c>
      <c r="F45">
        <f t="shared" si="3"/>
        <v>40000</v>
      </c>
      <c r="G45">
        <v>2</v>
      </c>
      <c r="H45">
        <f t="shared" si="0"/>
        <v>80000</v>
      </c>
      <c r="I45" s="4">
        <v>44657</v>
      </c>
    </row>
    <row r="46" spans="1:9" x14ac:dyDescent="0.35">
      <c r="A46" s="1">
        <v>1471</v>
      </c>
      <c r="B46" t="s">
        <v>7</v>
      </c>
      <c r="C46" t="s">
        <v>10</v>
      </c>
      <c r="D46" t="s">
        <v>15</v>
      </c>
      <c r="E46" t="s">
        <v>20</v>
      </c>
      <c r="F46">
        <f t="shared" si="3"/>
        <v>40000</v>
      </c>
      <c r="G46">
        <v>3</v>
      </c>
      <c r="H46">
        <f t="shared" si="0"/>
        <v>120000</v>
      </c>
      <c r="I46" s="4">
        <v>44658</v>
      </c>
    </row>
    <row r="47" spans="1:9" x14ac:dyDescent="0.35">
      <c r="A47" s="1">
        <v>1809</v>
      </c>
      <c r="B47" t="s">
        <v>8</v>
      </c>
      <c r="C47" t="s">
        <v>10</v>
      </c>
      <c r="D47" t="s">
        <v>15</v>
      </c>
      <c r="E47" t="s">
        <v>23</v>
      </c>
      <c r="F47">
        <f t="shared" si="3"/>
        <v>40000</v>
      </c>
      <c r="G47">
        <v>3</v>
      </c>
      <c r="H47">
        <f t="shared" si="0"/>
        <v>120000</v>
      </c>
      <c r="I47" s="4">
        <v>44659</v>
      </c>
    </row>
    <row r="48" spans="1:9" x14ac:dyDescent="0.35">
      <c r="A48" s="1">
        <v>1581</v>
      </c>
      <c r="B48" t="s">
        <v>7</v>
      </c>
      <c r="C48" t="s">
        <v>12</v>
      </c>
      <c r="D48" t="s">
        <v>14</v>
      </c>
      <c r="E48" t="s">
        <v>35</v>
      </c>
      <c r="F48">
        <f t="shared" si="3"/>
        <v>30000</v>
      </c>
      <c r="G48">
        <v>5</v>
      </c>
      <c r="H48">
        <f t="shared" si="0"/>
        <v>150000</v>
      </c>
      <c r="I48" s="4">
        <v>44682</v>
      </c>
    </row>
    <row r="49" spans="1:9" x14ac:dyDescent="0.35">
      <c r="A49" s="1">
        <v>1898</v>
      </c>
      <c r="B49" t="s">
        <v>8</v>
      </c>
      <c r="C49" t="s">
        <v>12</v>
      </c>
      <c r="D49" t="s">
        <v>14</v>
      </c>
      <c r="E49" t="s">
        <v>37</v>
      </c>
      <c r="F49">
        <f t="shared" si="3"/>
        <v>30000</v>
      </c>
      <c r="G49">
        <v>7</v>
      </c>
      <c r="H49">
        <f t="shared" si="0"/>
        <v>210000</v>
      </c>
      <c r="I49" s="4">
        <v>44713</v>
      </c>
    </row>
    <row r="50" spans="1:9" x14ac:dyDescent="0.35">
      <c r="A50" s="1">
        <v>1795</v>
      </c>
      <c r="B50" t="s">
        <v>7</v>
      </c>
      <c r="C50" t="s">
        <v>12</v>
      </c>
      <c r="D50" t="s">
        <v>14</v>
      </c>
      <c r="E50" t="s">
        <v>36</v>
      </c>
      <c r="F50">
        <f t="shared" si="3"/>
        <v>30000</v>
      </c>
      <c r="G50">
        <v>4</v>
      </c>
      <c r="H50">
        <f t="shared" si="0"/>
        <v>120000</v>
      </c>
      <c r="I50" s="4">
        <v>44714</v>
      </c>
    </row>
    <row r="51" spans="1:9" x14ac:dyDescent="0.35">
      <c r="A51" s="1">
        <v>1691</v>
      </c>
      <c r="B51" t="s">
        <v>8</v>
      </c>
      <c r="C51" t="s">
        <v>9</v>
      </c>
      <c r="D51" t="s">
        <v>16</v>
      </c>
      <c r="E51" t="s">
        <v>38</v>
      </c>
      <c r="F51">
        <f t="shared" si="3"/>
        <v>15000</v>
      </c>
      <c r="G51">
        <v>5</v>
      </c>
      <c r="H51">
        <f t="shared" si="0"/>
        <v>75000</v>
      </c>
      <c r="I51" s="4">
        <v>44715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1"/>
  <sheetViews>
    <sheetView topLeftCell="A49" workbookViewId="0">
      <selection activeCell="J80" sqref="J80"/>
    </sheetView>
  </sheetViews>
  <sheetFormatPr defaultRowHeight="14.5" x14ac:dyDescent="0.35"/>
  <cols>
    <col min="2" max="2" width="12" bestFit="1" customWidth="1"/>
    <col min="9" max="9" width="12.54296875" customWidth="1"/>
  </cols>
  <sheetData>
    <row r="2" spans="1:20" x14ac:dyDescent="0.35">
      <c r="A2" s="2" t="s">
        <v>52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39</v>
      </c>
    </row>
    <row r="3" spans="1:20" x14ac:dyDescent="0.35">
      <c r="A3" s="1">
        <v>1283</v>
      </c>
      <c r="B3" t="s">
        <v>7</v>
      </c>
      <c r="C3" t="s">
        <v>9</v>
      </c>
      <c r="D3" t="s">
        <v>14</v>
      </c>
      <c r="E3" t="s">
        <v>18</v>
      </c>
      <c r="F3">
        <v>15000</v>
      </c>
      <c r="G3">
        <v>3</v>
      </c>
      <c r="H3">
        <f>PRODUCT(F3:G3)</f>
        <v>45000</v>
      </c>
      <c r="I3" s="4">
        <v>44562</v>
      </c>
    </row>
    <row r="4" spans="1:20" x14ac:dyDescent="0.35">
      <c r="A4" s="1">
        <v>1353</v>
      </c>
      <c r="B4" t="s">
        <v>7</v>
      </c>
      <c r="C4" t="s">
        <v>10</v>
      </c>
      <c r="D4" t="s">
        <v>14</v>
      </c>
      <c r="E4" t="s">
        <v>19</v>
      </c>
      <c r="F4">
        <v>40000</v>
      </c>
      <c r="G4">
        <v>1</v>
      </c>
      <c r="H4">
        <f t="shared" ref="H4:H52" si="0">PRODUCT(F4:G4)</f>
        <v>40000</v>
      </c>
      <c r="I4" s="4">
        <v>44563</v>
      </c>
    </row>
    <row r="5" spans="1:20" x14ac:dyDescent="0.35">
      <c r="A5" s="1">
        <v>1733</v>
      </c>
      <c r="B5" t="s">
        <v>7</v>
      </c>
      <c r="C5" t="s">
        <v>11</v>
      </c>
      <c r="D5" t="s">
        <v>14</v>
      </c>
      <c r="E5" t="s">
        <v>20</v>
      </c>
      <c r="F5">
        <v>12000</v>
      </c>
      <c r="G5">
        <v>5</v>
      </c>
      <c r="H5">
        <f t="shared" si="0"/>
        <v>60000</v>
      </c>
      <c r="I5" s="4">
        <v>44564</v>
      </c>
    </row>
    <row r="6" spans="1:20" x14ac:dyDescent="0.35">
      <c r="A6" s="1">
        <v>1721</v>
      </c>
      <c r="B6" t="s">
        <v>7</v>
      </c>
      <c r="C6" t="s">
        <v>11</v>
      </c>
      <c r="D6" t="s">
        <v>15</v>
      </c>
      <c r="E6" t="s">
        <v>21</v>
      </c>
      <c r="F6">
        <v>12000</v>
      </c>
      <c r="G6">
        <v>2</v>
      </c>
      <c r="H6">
        <f t="shared" si="0"/>
        <v>24000</v>
      </c>
      <c r="I6" s="4">
        <v>44565</v>
      </c>
      <c r="L6" s="2" t="s">
        <v>52</v>
      </c>
      <c r="M6" s="2" t="s">
        <v>0</v>
      </c>
      <c r="N6" s="2" t="s">
        <v>1</v>
      </c>
      <c r="O6" s="2" t="s">
        <v>2</v>
      </c>
      <c r="P6" s="2" t="s">
        <v>3</v>
      </c>
      <c r="Q6" s="2" t="s">
        <v>4</v>
      </c>
      <c r="R6" s="2" t="s">
        <v>5</v>
      </c>
      <c r="S6" s="2" t="s">
        <v>6</v>
      </c>
      <c r="T6" s="2" t="s">
        <v>39</v>
      </c>
    </row>
    <row r="7" spans="1:20" x14ac:dyDescent="0.35">
      <c r="A7" s="1">
        <v>1890</v>
      </c>
      <c r="B7" t="s">
        <v>7</v>
      </c>
      <c r="C7" t="s">
        <v>10</v>
      </c>
      <c r="D7" t="s">
        <v>16</v>
      </c>
      <c r="E7" t="s">
        <v>19</v>
      </c>
      <c r="F7">
        <v>40000</v>
      </c>
      <c r="G7">
        <v>1</v>
      </c>
      <c r="H7">
        <f t="shared" si="0"/>
        <v>40000</v>
      </c>
      <c r="I7" s="4">
        <v>44566</v>
      </c>
      <c r="L7">
        <v>1283</v>
      </c>
      <c r="M7" t="str">
        <f>VLOOKUP(L7,A2:I52,2,0)</f>
        <v>Online</v>
      </c>
      <c r="N7" t="str">
        <f t="shared" ref="N7:T7" si="1">VLOOKUP(M7,B2:J52,2,0)</f>
        <v>Centre Table</v>
      </c>
      <c r="O7" t="str">
        <f t="shared" si="1"/>
        <v>East</v>
      </c>
      <c r="P7" t="str">
        <f t="shared" si="1"/>
        <v>City48</v>
      </c>
      <c r="Q7">
        <f t="shared" si="1"/>
        <v>15000</v>
      </c>
      <c r="R7">
        <f t="shared" si="1"/>
        <v>3</v>
      </c>
      <c r="S7">
        <f t="shared" si="1"/>
        <v>45000</v>
      </c>
      <c r="T7">
        <f t="shared" si="1"/>
        <v>44562</v>
      </c>
    </row>
    <row r="8" spans="1:20" x14ac:dyDescent="0.35">
      <c r="A8" s="1">
        <v>1954</v>
      </c>
      <c r="B8" t="s">
        <v>8</v>
      </c>
      <c r="C8" t="s">
        <v>12</v>
      </c>
      <c r="D8" t="s">
        <v>15</v>
      </c>
      <c r="E8" t="s">
        <v>22</v>
      </c>
      <c r="F8">
        <v>30000</v>
      </c>
      <c r="G8">
        <v>5</v>
      </c>
      <c r="H8">
        <f t="shared" si="0"/>
        <v>150000</v>
      </c>
      <c r="I8" s="4">
        <v>44567</v>
      </c>
      <c r="L8">
        <v>1721</v>
      </c>
      <c r="M8" t="e">
        <f>VLOOKUP(L8,A2:I52,COLUMN(),0)</f>
        <v>#REF!</v>
      </c>
    </row>
    <row r="9" spans="1:20" x14ac:dyDescent="0.35">
      <c r="A9" s="1">
        <v>1370</v>
      </c>
      <c r="B9" t="s">
        <v>7</v>
      </c>
      <c r="C9" t="s">
        <v>12</v>
      </c>
      <c r="D9" t="s">
        <v>17</v>
      </c>
      <c r="E9" t="s">
        <v>23</v>
      </c>
      <c r="F9">
        <v>30000</v>
      </c>
      <c r="G9">
        <v>5</v>
      </c>
      <c r="H9">
        <f t="shared" si="0"/>
        <v>150000</v>
      </c>
      <c r="I9" s="4">
        <v>44568</v>
      </c>
    </row>
    <row r="10" spans="1:20" x14ac:dyDescent="0.35">
      <c r="A10" s="1">
        <v>1650</v>
      </c>
      <c r="B10" t="s">
        <v>7</v>
      </c>
      <c r="C10" t="s">
        <v>12</v>
      </c>
      <c r="D10" t="s">
        <v>15</v>
      </c>
      <c r="E10" t="s">
        <v>22</v>
      </c>
      <c r="F10">
        <v>30000</v>
      </c>
      <c r="G10">
        <v>2</v>
      </c>
      <c r="H10">
        <f t="shared" si="0"/>
        <v>60000</v>
      </c>
      <c r="I10" s="4">
        <v>44569</v>
      </c>
      <c r="L10" s="1"/>
      <c r="M10" s="1"/>
    </row>
    <row r="11" spans="1:20" x14ac:dyDescent="0.35">
      <c r="A11" s="1">
        <v>1563</v>
      </c>
      <c r="B11" t="s">
        <v>7</v>
      </c>
      <c r="C11" t="s">
        <v>10</v>
      </c>
      <c r="D11" t="s">
        <v>14</v>
      </c>
      <c r="E11" t="s">
        <v>19</v>
      </c>
      <c r="F11">
        <v>40000</v>
      </c>
      <c r="G11">
        <v>3</v>
      </c>
      <c r="H11">
        <f t="shared" si="0"/>
        <v>120000</v>
      </c>
      <c r="I11" s="4">
        <v>44570</v>
      </c>
      <c r="L11" s="1">
        <v>1954</v>
      </c>
      <c r="M11" t="str">
        <f>VLOOKUP(L11,A2:I52,2,0)</f>
        <v>Store</v>
      </c>
    </row>
    <row r="12" spans="1:20" x14ac:dyDescent="0.35">
      <c r="A12" s="1">
        <v>1373</v>
      </c>
      <c r="B12" t="s">
        <v>8</v>
      </c>
      <c r="C12" t="s">
        <v>12</v>
      </c>
      <c r="D12" t="s">
        <v>16</v>
      </c>
      <c r="E12" t="s">
        <v>23</v>
      </c>
      <c r="F12">
        <v>30000</v>
      </c>
      <c r="G12">
        <v>4</v>
      </c>
      <c r="H12">
        <f t="shared" si="0"/>
        <v>120000</v>
      </c>
      <c r="I12" s="4">
        <v>44571</v>
      </c>
      <c r="L12" s="1"/>
    </row>
    <row r="13" spans="1:20" x14ac:dyDescent="0.35">
      <c r="A13" s="1">
        <v>1616</v>
      </c>
      <c r="B13" t="s">
        <v>8</v>
      </c>
      <c r="C13" t="s">
        <v>11</v>
      </c>
      <c r="D13" t="s">
        <v>14</v>
      </c>
      <c r="E13" t="s">
        <v>24</v>
      </c>
      <c r="F13">
        <v>12000</v>
      </c>
      <c r="G13">
        <v>1</v>
      </c>
      <c r="H13">
        <f t="shared" si="0"/>
        <v>12000</v>
      </c>
      <c r="I13" s="4">
        <v>44572</v>
      </c>
      <c r="L13" s="1"/>
      <c r="M13" t="e">
        <f>VLOOKUP(L13:$L$28,$A$2:$I$52,COLUMN(),0)</f>
        <v>#N/A</v>
      </c>
    </row>
    <row r="14" spans="1:20" x14ac:dyDescent="0.35">
      <c r="A14" s="1">
        <v>1930</v>
      </c>
      <c r="B14" t="s">
        <v>8</v>
      </c>
      <c r="C14" t="s">
        <v>9</v>
      </c>
      <c r="D14" t="s">
        <v>14</v>
      </c>
      <c r="E14" t="s">
        <v>20</v>
      </c>
      <c r="F14">
        <v>15000</v>
      </c>
      <c r="G14">
        <v>4</v>
      </c>
      <c r="H14">
        <f t="shared" si="0"/>
        <v>60000</v>
      </c>
      <c r="I14" s="4">
        <v>44573</v>
      </c>
      <c r="L14" s="1"/>
    </row>
    <row r="15" spans="1:20" x14ac:dyDescent="0.35">
      <c r="A15" s="1">
        <v>1465</v>
      </c>
      <c r="B15" t="s">
        <v>8</v>
      </c>
      <c r="C15" t="s">
        <v>11</v>
      </c>
      <c r="D15" t="s">
        <v>17</v>
      </c>
      <c r="E15" t="s">
        <v>25</v>
      </c>
      <c r="F15">
        <v>12000</v>
      </c>
      <c r="G15">
        <v>2</v>
      </c>
      <c r="H15">
        <f t="shared" si="0"/>
        <v>24000</v>
      </c>
      <c r="I15" s="4">
        <v>44574</v>
      </c>
      <c r="L15" s="1"/>
    </row>
    <row r="16" spans="1:20" x14ac:dyDescent="0.35">
      <c r="A16" s="1">
        <v>1430</v>
      </c>
      <c r="B16" t="s">
        <v>8</v>
      </c>
      <c r="C16" t="s">
        <v>10</v>
      </c>
      <c r="D16" t="s">
        <v>14</v>
      </c>
      <c r="E16" t="s">
        <v>19</v>
      </c>
      <c r="F16">
        <v>40000</v>
      </c>
      <c r="G16">
        <v>4</v>
      </c>
      <c r="H16">
        <f t="shared" si="0"/>
        <v>160000</v>
      </c>
      <c r="I16" s="4">
        <v>44575</v>
      </c>
      <c r="L16" s="1"/>
    </row>
    <row r="17" spans="1:12" x14ac:dyDescent="0.35">
      <c r="A17" s="1">
        <v>1936</v>
      </c>
      <c r="B17" t="s">
        <v>7</v>
      </c>
      <c r="C17" t="s">
        <v>13</v>
      </c>
      <c r="D17" t="s">
        <v>15</v>
      </c>
      <c r="E17" t="s">
        <v>20</v>
      </c>
      <c r="F17">
        <v>35000</v>
      </c>
      <c r="G17">
        <v>1</v>
      </c>
      <c r="H17">
        <f t="shared" si="0"/>
        <v>35000</v>
      </c>
      <c r="I17" s="4">
        <v>44576</v>
      </c>
      <c r="L17" s="1"/>
    </row>
    <row r="18" spans="1:12" x14ac:dyDescent="0.35">
      <c r="A18" s="1">
        <v>1449</v>
      </c>
      <c r="B18" t="s">
        <v>8</v>
      </c>
      <c r="C18" t="s">
        <v>11</v>
      </c>
      <c r="D18" t="s">
        <v>16</v>
      </c>
      <c r="E18" t="s">
        <v>26</v>
      </c>
      <c r="F18">
        <f>IF(C18=$C$17,12000,IF(C18=$C$15,40000,IF(C18=$C$11,30000,IF(C18=$C$13,15000,IF(C18=$C$16,35000,0)))))</f>
        <v>40000</v>
      </c>
      <c r="G18">
        <v>3</v>
      </c>
      <c r="H18">
        <f t="shared" si="0"/>
        <v>120000</v>
      </c>
      <c r="I18" s="4">
        <v>44577</v>
      </c>
      <c r="L18" s="1"/>
    </row>
    <row r="19" spans="1:12" x14ac:dyDescent="0.35">
      <c r="A19" s="1">
        <v>1983</v>
      </c>
      <c r="B19" t="s">
        <v>8</v>
      </c>
      <c r="C19" t="s">
        <v>11</v>
      </c>
      <c r="D19" t="s">
        <v>14</v>
      </c>
      <c r="E19" t="s">
        <v>18</v>
      </c>
      <c r="F19">
        <f>IF(C19=$C$17,12000,IF(C19=$C$15,40000,IF(C19=$C$11,30000,IF(C19=$C$13,15000,IF(C19=$C$16,35000,0)))))</f>
        <v>40000</v>
      </c>
      <c r="G19">
        <v>3</v>
      </c>
      <c r="H19">
        <f t="shared" si="0"/>
        <v>120000</v>
      </c>
      <c r="I19" s="4">
        <v>44578</v>
      </c>
      <c r="L19" s="1"/>
    </row>
    <row r="20" spans="1:12" x14ac:dyDescent="0.35">
      <c r="A20" s="1">
        <v>1773</v>
      </c>
      <c r="B20" t="s">
        <v>7</v>
      </c>
      <c r="C20" t="s">
        <v>11</v>
      </c>
      <c r="D20" t="s">
        <v>14</v>
      </c>
      <c r="E20" t="s">
        <v>23</v>
      </c>
      <c r="F20">
        <f t="shared" ref="F20:F52" si="2">IF(C20=$C$17,12000,IF(C20=$C$15,40000,IF(C20=$C$11,30000,IF(C20=$C$13,15000,IF(C20=$C$16,35000,0)))))</f>
        <v>40000</v>
      </c>
      <c r="G20">
        <v>3</v>
      </c>
      <c r="H20">
        <f t="shared" si="0"/>
        <v>120000</v>
      </c>
      <c r="I20" s="4">
        <v>44593</v>
      </c>
      <c r="L20" s="1"/>
    </row>
    <row r="21" spans="1:12" x14ac:dyDescent="0.35">
      <c r="A21" s="1">
        <v>1913</v>
      </c>
      <c r="B21" t="s">
        <v>7</v>
      </c>
      <c r="C21" t="s">
        <v>10</v>
      </c>
      <c r="D21" t="s">
        <v>14</v>
      </c>
      <c r="E21" t="s">
        <v>19</v>
      </c>
      <c r="F21">
        <f t="shared" si="2"/>
        <v>30000</v>
      </c>
      <c r="G21">
        <v>1</v>
      </c>
      <c r="H21">
        <f t="shared" si="0"/>
        <v>30000</v>
      </c>
      <c r="I21" s="4">
        <v>44594</v>
      </c>
      <c r="L21" s="1"/>
    </row>
    <row r="22" spans="1:12" x14ac:dyDescent="0.35">
      <c r="A22" s="1">
        <v>1721</v>
      </c>
      <c r="B22" t="s">
        <v>8</v>
      </c>
      <c r="C22" t="s">
        <v>11</v>
      </c>
      <c r="D22" t="s">
        <v>17</v>
      </c>
      <c r="E22" t="s">
        <v>21</v>
      </c>
      <c r="F22">
        <f t="shared" si="2"/>
        <v>40000</v>
      </c>
      <c r="G22">
        <v>4</v>
      </c>
      <c r="H22">
        <f t="shared" si="0"/>
        <v>160000</v>
      </c>
      <c r="I22" s="4">
        <v>44595</v>
      </c>
      <c r="L22" s="1"/>
    </row>
    <row r="23" spans="1:12" x14ac:dyDescent="0.35">
      <c r="A23" s="1">
        <v>1413</v>
      </c>
      <c r="B23" t="s">
        <v>8</v>
      </c>
      <c r="C23" t="s">
        <v>13</v>
      </c>
      <c r="D23" t="s">
        <v>17</v>
      </c>
      <c r="E23" t="s">
        <v>24</v>
      </c>
      <c r="F23">
        <f t="shared" si="2"/>
        <v>12000</v>
      </c>
      <c r="G23">
        <v>2</v>
      </c>
      <c r="H23">
        <f t="shared" si="0"/>
        <v>24000</v>
      </c>
      <c r="I23" s="4">
        <v>44596</v>
      </c>
      <c r="L23" s="1"/>
    </row>
    <row r="24" spans="1:12" x14ac:dyDescent="0.35">
      <c r="A24" s="1">
        <v>1250</v>
      </c>
      <c r="B24" t="s">
        <v>8</v>
      </c>
      <c r="C24" t="s">
        <v>13</v>
      </c>
      <c r="D24" t="s">
        <v>14</v>
      </c>
      <c r="E24" t="s">
        <v>22</v>
      </c>
      <c r="F24">
        <f t="shared" si="2"/>
        <v>12000</v>
      </c>
      <c r="G24">
        <v>1</v>
      </c>
      <c r="H24">
        <f t="shared" si="0"/>
        <v>12000</v>
      </c>
      <c r="I24" s="4">
        <v>44597</v>
      </c>
      <c r="L24" s="1"/>
    </row>
    <row r="25" spans="1:12" x14ac:dyDescent="0.35">
      <c r="A25" s="1">
        <v>1786</v>
      </c>
      <c r="B25" t="s">
        <v>7</v>
      </c>
      <c r="C25" t="s">
        <v>13</v>
      </c>
      <c r="D25" t="s">
        <v>15</v>
      </c>
      <c r="E25" t="s">
        <v>18</v>
      </c>
      <c r="F25">
        <f t="shared" si="2"/>
        <v>12000</v>
      </c>
      <c r="G25">
        <v>1</v>
      </c>
      <c r="H25">
        <f t="shared" si="0"/>
        <v>12000</v>
      </c>
      <c r="I25" s="4">
        <v>44598</v>
      </c>
      <c r="L25" s="1"/>
    </row>
    <row r="26" spans="1:12" x14ac:dyDescent="0.35">
      <c r="A26" s="1">
        <v>1967</v>
      </c>
      <c r="B26" t="s">
        <v>8</v>
      </c>
      <c r="C26" t="s">
        <v>11</v>
      </c>
      <c r="D26" t="s">
        <v>14</v>
      </c>
      <c r="E26" t="s">
        <v>25</v>
      </c>
      <c r="F26">
        <f t="shared" si="2"/>
        <v>40000</v>
      </c>
      <c r="G26">
        <v>2</v>
      </c>
      <c r="H26">
        <f t="shared" si="0"/>
        <v>80000</v>
      </c>
      <c r="I26" s="4">
        <v>44599</v>
      </c>
      <c r="L26" s="1"/>
    </row>
    <row r="27" spans="1:12" x14ac:dyDescent="0.35">
      <c r="A27" s="1">
        <v>1389</v>
      </c>
      <c r="B27" t="s">
        <v>7</v>
      </c>
      <c r="C27" t="s">
        <v>10</v>
      </c>
      <c r="D27" t="s">
        <v>17</v>
      </c>
      <c r="E27" t="s">
        <v>19</v>
      </c>
      <c r="F27">
        <f t="shared" si="2"/>
        <v>30000</v>
      </c>
      <c r="G27">
        <v>3</v>
      </c>
      <c r="H27">
        <f t="shared" si="0"/>
        <v>90000</v>
      </c>
      <c r="I27" s="4">
        <v>44600</v>
      </c>
      <c r="L27" s="1"/>
    </row>
    <row r="28" spans="1:12" x14ac:dyDescent="0.35">
      <c r="A28" s="1">
        <v>1314</v>
      </c>
      <c r="B28" t="s">
        <v>7</v>
      </c>
      <c r="C28" t="s">
        <v>9</v>
      </c>
      <c r="D28" t="s">
        <v>16</v>
      </c>
      <c r="E28" t="s">
        <v>24</v>
      </c>
      <c r="F28">
        <f t="shared" si="2"/>
        <v>0</v>
      </c>
      <c r="G28">
        <v>5</v>
      </c>
      <c r="H28">
        <f t="shared" si="0"/>
        <v>0</v>
      </c>
      <c r="I28" s="4">
        <v>44601</v>
      </c>
      <c r="L28" s="1"/>
    </row>
    <row r="29" spans="1:12" x14ac:dyDescent="0.35">
      <c r="A29" s="1">
        <v>1715</v>
      </c>
      <c r="B29" t="s">
        <v>8</v>
      </c>
      <c r="C29" t="s">
        <v>12</v>
      </c>
      <c r="D29" t="s">
        <v>15</v>
      </c>
      <c r="E29" t="s">
        <v>24</v>
      </c>
      <c r="F29">
        <f t="shared" si="2"/>
        <v>0</v>
      </c>
      <c r="G29">
        <v>2</v>
      </c>
      <c r="H29">
        <f t="shared" si="0"/>
        <v>0</v>
      </c>
      <c r="I29" s="4">
        <v>44602</v>
      </c>
      <c r="L29" s="1"/>
    </row>
    <row r="30" spans="1:12" x14ac:dyDescent="0.35">
      <c r="A30" s="1">
        <v>1256</v>
      </c>
      <c r="B30" t="s">
        <v>7</v>
      </c>
      <c r="C30" t="s">
        <v>13</v>
      </c>
      <c r="D30" t="s">
        <v>14</v>
      </c>
      <c r="E30" t="s">
        <v>22</v>
      </c>
      <c r="F30">
        <f t="shared" si="2"/>
        <v>12000</v>
      </c>
      <c r="G30">
        <v>5</v>
      </c>
      <c r="H30">
        <f t="shared" si="0"/>
        <v>60000</v>
      </c>
      <c r="I30" s="4">
        <v>44621</v>
      </c>
      <c r="L30" s="1"/>
    </row>
    <row r="31" spans="1:12" x14ac:dyDescent="0.35">
      <c r="A31" s="1">
        <v>1432</v>
      </c>
      <c r="B31" t="s">
        <v>7</v>
      </c>
      <c r="C31" t="s">
        <v>11</v>
      </c>
      <c r="D31" t="s">
        <v>17</v>
      </c>
      <c r="E31" t="s">
        <v>20</v>
      </c>
      <c r="F31">
        <f t="shared" si="2"/>
        <v>40000</v>
      </c>
      <c r="G31">
        <v>4</v>
      </c>
      <c r="H31">
        <f t="shared" si="0"/>
        <v>160000</v>
      </c>
      <c r="I31" s="4">
        <v>44622</v>
      </c>
      <c r="L31" s="1"/>
    </row>
    <row r="32" spans="1:12" x14ac:dyDescent="0.35">
      <c r="A32" s="1">
        <v>1798</v>
      </c>
      <c r="B32" t="s">
        <v>7</v>
      </c>
      <c r="C32" t="s">
        <v>12</v>
      </c>
      <c r="D32" t="s">
        <v>16</v>
      </c>
      <c r="E32" t="s">
        <v>27</v>
      </c>
      <c r="F32">
        <f t="shared" si="2"/>
        <v>0</v>
      </c>
      <c r="G32">
        <v>4</v>
      </c>
      <c r="H32">
        <f t="shared" si="0"/>
        <v>0</v>
      </c>
      <c r="I32" s="4">
        <v>44623</v>
      </c>
      <c r="L32" s="1"/>
    </row>
    <row r="33" spans="1:12" x14ac:dyDescent="0.35">
      <c r="A33" s="1">
        <v>1869</v>
      </c>
      <c r="B33" t="s">
        <v>7</v>
      </c>
      <c r="C33" t="s">
        <v>9</v>
      </c>
      <c r="D33" t="s">
        <v>15</v>
      </c>
      <c r="E33" t="s">
        <v>25</v>
      </c>
      <c r="F33">
        <f t="shared" si="2"/>
        <v>0</v>
      </c>
      <c r="G33">
        <v>2</v>
      </c>
      <c r="H33">
        <f t="shared" si="0"/>
        <v>0</v>
      </c>
      <c r="I33" s="4">
        <v>44624</v>
      </c>
      <c r="L33" s="1"/>
    </row>
    <row r="34" spans="1:12" x14ac:dyDescent="0.35">
      <c r="A34" s="1">
        <v>1825</v>
      </c>
      <c r="B34" t="s">
        <v>7</v>
      </c>
      <c r="C34" t="s">
        <v>10</v>
      </c>
      <c r="D34" t="s">
        <v>14</v>
      </c>
      <c r="E34" t="s">
        <v>19</v>
      </c>
      <c r="F34">
        <f t="shared" si="2"/>
        <v>30000</v>
      </c>
      <c r="G34">
        <v>1</v>
      </c>
      <c r="H34">
        <f t="shared" si="0"/>
        <v>30000</v>
      </c>
      <c r="I34" s="4">
        <v>44625</v>
      </c>
      <c r="L34" s="1"/>
    </row>
    <row r="35" spans="1:12" x14ac:dyDescent="0.35">
      <c r="A35" s="1">
        <v>1490</v>
      </c>
      <c r="B35" t="s">
        <v>7</v>
      </c>
      <c r="C35" t="s">
        <v>11</v>
      </c>
      <c r="D35" t="s">
        <v>17</v>
      </c>
      <c r="E35" t="s">
        <v>27</v>
      </c>
      <c r="F35">
        <f t="shared" si="2"/>
        <v>40000</v>
      </c>
      <c r="G35">
        <v>5</v>
      </c>
      <c r="H35">
        <f t="shared" si="0"/>
        <v>200000</v>
      </c>
      <c r="I35" s="4">
        <v>44626</v>
      </c>
      <c r="L35" s="1"/>
    </row>
    <row r="36" spans="1:12" x14ac:dyDescent="0.35">
      <c r="A36" s="1">
        <v>1700</v>
      </c>
      <c r="B36" t="s">
        <v>7</v>
      </c>
      <c r="C36" t="s">
        <v>13</v>
      </c>
      <c r="D36" t="s">
        <v>16</v>
      </c>
      <c r="E36" t="s">
        <v>28</v>
      </c>
      <c r="F36">
        <f t="shared" si="2"/>
        <v>12000</v>
      </c>
      <c r="G36">
        <v>3</v>
      </c>
      <c r="H36">
        <f t="shared" si="0"/>
        <v>36000</v>
      </c>
      <c r="I36" s="4">
        <v>44627</v>
      </c>
      <c r="L36" s="1"/>
    </row>
    <row r="37" spans="1:12" x14ac:dyDescent="0.35">
      <c r="A37" s="1">
        <v>1356</v>
      </c>
      <c r="B37" t="s">
        <v>7</v>
      </c>
      <c r="C37" t="s">
        <v>9</v>
      </c>
      <c r="D37" t="s">
        <v>15</v>
      </c>
      <c r="E37" t="s">
        <v>22</v>
      </c>
      <c r="F37">
        <f t="shared" si="2"/>
        <v>0</v>
      </c>
      <c r="G37">
        <v>2</v>
      </c>
      <c r="H37">
        <f t="shared" si="0"/>
        <v>0</v>
      </c>
      <c r="I37" s="4">
        <v>44628</v>
      </c>
    </row>
    <row r="38" spans="1:12" x14ac:dyDescent="0.35">
      <c r="A38" s="1">
        <v>1553</v>
      </c>
      <c r="B38" t="s">
        <v>7</v>
      </c>
      <c r="C38" t="s">
        <v>10</v>
      </c>
      <c r="D38" t="s">
        <v>14</v>
      </c>
      <c r="E38" t="s">
        <v>19</v>
      </c>
      <c r="F38">
        <f t="shared" si="2"/>
        <v>30000</v>
      </c>
      <c r="G38">
        <v>4</v>
      </c>
      <c r="H38">
        <f t="shared" si="0"/>
        <v>120000</v>
      </c>
      <c r="I38" s="4">
        <v>44629</v>
      </c>
    </row>
    <row r="39" spans="1:12" x14ac:dyDescent="0.35">
      <c r="A39" s="1">
        <v>1403</v>
      </c>
      <c r="B39" t="s">
        <v>7</v>
      </c>
      <c r="C39" t="s">
        <v>12</v>
      </c>
      <c r="D39" t="s">
        <v>17</v>
      </c>
      <c r="E39" t="s">
        <v>28</v>
      </c>
      <c r="F39">
        <f t="shared" si="2"/>
        <v>0</v>
      </c>
      <c r="G39">
        <v>2</v>
      </c>
      <c r="H39">
        <f t="shared" si="0"/>
        <v>0</v>
      </c>
      <c r="I39" s="4">
        <v>44630</v>
      </c>
    </row>
    <row r="40" spans="1:12" x14ac:dyDescent="0.35">
      <c r="A40" s="1">
        <v>1458</v>
      </c>
      <c r="B40" t="s">
        <v>7</v>
      </c>
      <c r="C40" t="s">
        <v>12</v>
      </c>
      <c r="D40" t="s">
        <v>16</v>
      </c>
      <c r="E40" t="s">
        <v>22</v>
      </c>
      <c r="F40">
        <f t="shared" si="2"/>
        <v>0</v>
      </c>
      <c r="G40">
        <v>3</v>
      </c>
      <c r="H40">
        <f t="shared" si="0"/>
        <v>0</v>
      </c>
      <c r="I40" s="4">
        <v>44631</v>
      </c>
    </row>
    <row r="41" spans="1:12" x14ac:dyDescent="0.35">
      <c r="A41" s="1">
        <v>1795</v>
      </c>
      <c r="B41" t="s">
        <v>7</v>
      </c>
      <c r="C41" t="s">
        <v>13</v>
      </c>
      <c r="D41" t="s">
        <v>15</v>
      </c>
      <c r="E41" t="s">
        <v>27</v>
      </c>
      <c r="F41">
        <f t="shared" si="2"/>
        <v>12000</v>
      </c>
      <c r="G41">
        <v>2</v>
      </c>
      <c r="H41">
        <f t="shared" si="0"/>
        <v>24000</v>
      </c>
      <c r="I41" s="4">
        <v>44652</v>
      </c>
    </row>
    <row r="42" spans="1:12" x14ac:dyDescent="0.35">
      <c r="A42" s="1">
        <v>1891</v>
      </c>
      <c r="B42" t="s">
        <v>8</v>
      </c>
      <c r="C42" t="s">
        <v>13</v>
      </c>
      <c r="D42" t="s">
        <v>14</v>
      </c>
      <c r="E42" t="s">
        <v>30</v>
      </c>
      <c r="F42">
        <f t="shared" si="2"/>
        <v>12000</v>
      </c>
      <c r="G42">
        <v>3</v>
      </c>
      <c r="H42">
        <f t="shared" si="0"/>
        <v>36000</v>
      </c>
      <c r="I42" s="4">
        <v>44653</v>
      </c>
    </row>
    <row r="43" spans="1:12" x14ac:dyDescent="0.35">
      <c r="A43" s="1">
        <v>1392</v>
      </c>
      <c r="B43" t="s">
        <v>7</v>
      </c>
      <c r="C43" t="s">
        <v>9</v>
      </c>
      <c r="D43" t="s">
        <v>17</v>
      </c>
      <c r="E43" t="s">
        <v>32</v>
      </c>
      <c r="F43">
        <f t="shared" si="2"/>
        <v>0</v>
      </c>
      <c r="G43">
        <v>5</v>
      </c>
      <c r="H43">
        <f t="shared" si="0"/>
        <v>0</v>
      </c>
      <c r="I43" s="4">
        <v>44654</v>
      </c>
    </row>
    <row r="44" spans="1:12" x14ac:dyDescent="0.35">
      <c r="A44" s="1">
        <v>1495</v>
      </c>
      <c r="B44" t="s">
        <v>8</v>
      </c>
      <c r="C44" t="s">
        <v>9</v>
      </c>
      <c r="D44" t="s">
        <v>17</v>
      </c>
      <c r="E44" t="s">
        <v>33</v>
      </c>
      <c r="F44">
        <f t="shared" si="2"/>
        <v>0</v>
      </c>
      <c r="G44">
        <v>7</v>
      </c>
      <c r="H44">
        <f t="shared" si="0"/>
        <v>0</v>
      </c>
      <c r="I44" s="4">
        <v>44655</v>
      </c>
    </row>
    <row r="45" spans="1:12" x14ac:dyDescent="0.35">
      <c r="A45" s="1">
        <v>1870</v>
      </c>
      <c r="B45" t="s">
        <v>7</v>
      </c>
      <c r="C45" t="s">
        <v>9</v>
      </c>
      <c r="D45" t="s">
        <v>17</v>
      </c>
      <c r="E45" t="s">
        <v>34</v>
      </c>
      <c r="F45">
        <f t="shared" si="2"/>
        <v>0</v>
      </c>
      <c r="G45">
        <v>6</v>
      </c>
      <c r="H45">
        <f t="shared" si="0"/>
        <v>0</v>
      </c>
      <c r="I45" s="4">
        <v>44656</v>
      </c>
    </row>
    <row r="46" spans="1:12" x14ac:dyDescent="0.35">
      <c r="A46" s="1">
        <v>1575</v>
      </c>
      <c r="B46" t="s">
        <v>8</v>
      </c>
      <c r="C46" t="s">
        <v>10</v>
      </c>
      <c r="D46" t="s">
        <v>15</v>
      </c>
      <c r="E46" t="s">
        <v>24</v>
      </c>
      <c r="F46">
        <f t="shared" si="2"/>
        <v>30000</v>
      </c>
      <c r="G46">
        <v>2</v>
      </c>
      <c r="H46">
        <f t="shared" si="0"/>
        <v>60000</v>
      </c>
      <c r="I46" s="4">
        <v>44657</v>
      </c>
    </row>
    <row r="47" spans="1:12" x14ac:dyDescent="0.35">
      <c r="A47" s="1">
        <v>1471</v>
      </c>
      <c r="B47" t="s">
        <v>7</v>
      </c>
      <c r="C47" t="s">
        <v>10</v>
      </c>
      <c r="D47" t="s">
        <v>15</v>
      </c>
      <c r="E47" t="s">
        <v>20</v>
      </c>
      <c r="F47">
        <f t="shared" si="2"/>
        <v>30000</v>
      </c>
      <c r="G47">
        <v>3</v>
      </c>
      <c r="H47">
        <f t="shared" si="0"/>
        <v>90000</v>
      </c>
      <c r="I47" s="4">
        <v>44658</v>
      </c>
    </row>
    <row r="48" spans="1:12" x14ac:dyDescent="0.35">
      <c r="A48" s="1">
        <v>1809</v>
      </c>
      <c r="B48" t="s">
        <v>8</v>
      </c>
      <c r="C48" t="s">
        <v>10</v>
      </c>
      <c r="D48" t="s">
        <v>15</v>
      </c>
      <c r="E48" t="s">
        <v>23</v>
      </c>
      <c r="F48">
        <f t="shared" si="2"/>
        <v>30000</v>
      </c>
      <c r="G48">
        <v>3</v>
      </c>
      <c r="H48">
        <f t="shared" si="0"/>
        <v>90000</v>
      </c>
      <c r="I48" s="4">
        <v>44659</v>
      </c>
    </row>
    <row r="49" spans="1:9" x14ac:dyDescent="0.35">
      <c r="A49" s="1">
        <v>1581</v>
      </c>
      <c r="B49" t="s">
        <v>7</v>
      </c>
      <c r="C49" t="s">
        <v>12</v>
      </c>
      <c r="D49" t="s">
        <v>14</v>
      </c>
      <c r="E49" t="s">
        <v>35</v>
      </c>
      <c r="F49">
        <f t="shared" si="2"/>
        <v>0</v>
      </c>
      <c r="G49">
        <v>5</v>
      </c>
      <c r="H49">
        <f t="shared" si="0"/>
        <v>0</v>
      </c>
      <c r="I49" s="4">
        <v>44682</v>
      </c>
    </row>
    <row r="50" spans="1:9" x14ac:dyDescent="0.35">
      <c r="A50" s="1">
        <v>1898</v>
      </c>
      <c r="B50" t="s">
        <v>8</v>
      </c>
      <c r="C50" t="s">
        <v>12</v>
      </c>
      <c r="D50" t="s">
        <v>14</v>
      </c>
      <c r="E50" t="s">
        <v>37</v>
      </c>
      <c r="F50">
        <f t="shared" si="2"/>
        <v>0</v>
      </c>
      <c r="G50">
        <v>7</v>
      </c>
      <c r="H50">
        <f t="shared" si="0"/>
        <v>0</v>
      </c>
      <c r="I50" s="4">
        <v>44713</v>
      </c>
    </row>
    <row r="51" spans="1:9" x14ac:dyDescent="0.35">
      <c r="A51" s="1">
        <v>1795</v>
      </c>
      <c r="B51" t="s">
        <v>7</v>
      </c>
      <c r="C51" t="s">
        <v>12</v>
      </c>
      <c r="D51" t="s">
        <v>14</v>
      </c>
      <c r="E51" t="s">
        <v>36</v>
      </c>
      <c r="F51">
        <f t="shared" si="2"/>
        <v>0</v>
      </c>
      <c r="G51">
        <v>4</v>
      </c>
      <c r="H51">
        <f t="shared" si="0"/>
        <v>0</v>
      </c>
      <c r="I51" s="4">
        <v>44714</v>
      </c>
    </row>
    <row r="52" spans="1:9" x14ac:dyDescent="0.35">
      <c r="A52" s="1">
        <v>1691</v>
      </c>
      <c r="B52" t="s">
        <v>8</v>
      </c>
      <c r="C52" t="s">
        <v>9</v>
      </c>
      <c r="D52" t="s">
        <v>16</v>
      </c>
      <c r="E52" t="s">
        <v>38</v>
      </c>
      <c r="F52">
        <f t="shared" si="2"/>
        <v>0</v>
      </c>
      <c r="G52">
        <v>5</v>
      </c>
      <c r="H52">
        <f t="shared" si="0"/>
        <v>0</v>
      </c>
      <c r="I52" s="4">
        <v>44715</v>
      </c>
    </row>
    <row r="56" spans="1:9" x14ac:dyDescent="0.35">
      <c r="B56" s="1">
        <v>1314</v>
      </c>
      <c r="C56" t="str">
        <f>VLOOKUP($B$56:$B$82,$A$2:$I$52,COLUMN(),0)</f>
        <v>Centre Table</v>
      </c>
      <c r="D56" t="str">
        <f t="shared" ref="D56:I71" si="3">VLOOKUP($B$56:$B$82,$A$2:$I$52,COLUMN(),0)</f>
        <v>North</v>
      </c>
      <c r="E56" t="str">
        <f t="shared" si="3"/>
        <v>City41</v>
      </c>
      <c r="F56">
        <f t="shared" si="3"/>
        <v>0</v>
      </c>
      <c r="G56">
        <f t="shared" si="3"/>
        <v>5</v>
      </c>
      <c r="H56">
        <f t="shared" si="3"/>
        <v>0</v>
      </c>
      <c r="I56">
        <f t="shared" si="3"/>
        <v>44601</v>
      </c>
    </row>
    <row r="57" spans="1:9" x14ac:dyDescent="0.35">
      <c r="B57" s="1">
        <v>1715</v>
      </c>
      <c r="C57" t="str">
        <f t="shared" ref="C57:I81" si="4">VLOOKUP($B$56:$B$82,$A$2:$I$52,COLUMN(),0)</f>
        <v>Dining Table</v>
      </c>
      <c r="D57" t="str">
        <f t="shared" si="3"/>
        <v>South</v>
      </c>
      <c r="E57" t="str">
        <f t="shared" si="3"/>
        <v>City41</v>
      </c>
      <c r="F57">
        <f t="shared" si="3"/>
        <v>0</v>
      </c>
      <c r="G57">
        <f t="shared" si="3"/>
        <v>2</v>
      </c>
      <c r="H57">
        <f t="shared" si="3"/>
        <v>0</v>
      </c>
      <c r="I57">
        <f t="shared" si="3"/>
        <v>44602</v>
      </c>
    </row>
    <row r="58" spans="1:9" x14ac:dyDescent="0.35">
      <c r="B58" s="1">
        <v>1256</v>
      </c>
      <c r="C58" t="str">
        <f t="shared" si="4"/>
        <v>Sofa Set</v>
      </c>
      <c r="D58" t="str">
        <f t="shared" si="3"/>
        <v>East</v>
      </c>
      <c r="E58" t="str">
        <f t="shared" si="3"/>
        <v>City45</v>
      </c>
      <c r="F58">
        <f t="shared" si="3"/>
        <v>12000</v>
      </c>
      <c r="G58">
        <f t="shared" si="3"/>
        <v>5</v>
      </c>
      <c r="H58">
        <f t="shared" si="3"/>
        <v>60000</v>
      </c>
      <c r="I58">
        <f t="shared" si="3"/>
        <v>44621</v>
      </c>
    </row>
    <row r="59" spans="1:9" x14ac:dyDescent="0.35">
      <c r="B59" s="1">
        <v>1432</v>
      </c>
      <c r="C59" t="str">
        <f t="shared" si="4"/>
        <v>Chair Set</v>
      </c>
      <c r="D59" t="str">
        <f t="shared" si="3"/>
        <v>West</v>
      </c>
      <c r="E59" t="str">
        <f t="shared" si="3"/>
        <v>City43</v>
      </c>
      <c r="F59">
        <f t="shared" si="3"/>
        <v>40000</v>
      </c>
      <c r="G59">
        <f t="shared" si="3"/>
        <v>4</v>
      </c>
      <c r="H59">
        <f t="shared" si="3"/>
        <v>160000</v>
      </c>
      <c r="I59">
        <f t="shared" si="3"/>
        <v>44622</v>
      </c>
    </row>
    <row r="60" spans="1:9" x14ac:dyDescent="0.35">
      <c r="B60" s="1">
        <v>1798</v>
      </c>
      <c r="C60" t="str">
        <f t="shared" si="4"/>
        <v>Dining Table</v>
      </c>
      <c r="D60" t="str">
        <f t="shared" si="3"/>
        <v>North</v>
      </c>
      <c r="E60" t="str">
        <f t="shared" si="3"/>
        <v>City49</v>
      </c>
      <c r="F60">
        <f t="shared" si="3"/>
        <v>0</v>
      </c>
      <c r="G60">
        <f t="shared" si="3"/>
        <v>4</v>
      </c>
      <c r="H60">
        <f t="shared" si="3"/>
        <v>0</v>
      </c>
      <c r="I60">
        <f t="shared" si="3"/>
        <v>44623</v>
      </c>
    </row>
    <row r="61" spans="1:9" x14ac:dyDescent="0.35">
      <c r="B61" s="1">
        <v>1869</v>
      </c>
      <c r="C61" t="str">
        <f t="shared" si="4"/>
        <v>Centre Table</v>
      </c>
      <c r="D61" t="str">
        <f t="shared" si="3"/>
        <v>South</v>
      </c>
      <c r="E61" t="str">
        <f t="shared" si="3"/>
        <v>City46</v>
      </c>
      <c r="F61">
        <f t="shared" si="3"/>
        <v>0</v>
      </c>
      <c r="G61">
        <f t="shared" si="3"/>
        <v>2</v>
      </c>
      <c r="H61">
        <f t="shared" si="3"/>
        <v>0</v>
      </c>
      <c r="I61">
        <f t="shared" si="3"/>
        <v>44624</v>
      </c>
    </row>
    <row r="62" spans="1:9" x14ac:dyDescent="0.35">
      <c r="B62" s="1">
        <v>1825</v>
      </c>
      <c r="C62" t="str">
        <f t="shared" si="4"/>
        <v>Cots</v>
      </c>
      <c r="D62" t="str">
        <f t="shared" si="3"/>
        <v>East</v>
      </c>
      <c r="E62" t="str">
        <f t="shared" si="3"/>
        <v>City51</v>
      </c>
      <c r="F62">
        <f t="shared" si="3"/>
        <v>30000</v>
      </c>
      <c r="G62">
        <f t="shared" si="3"/>
        <v>1</v>
      </c>
      <c r="H62">
        <f t="shared" si="3"/>
        <v>30000</v>
      </c>
      <c r="I62">
        <f t="shared" si="3"/>
        <v>44625</v>
      </c>
    </row>
    <row r="63" spans="1:9" x14ac:dyDescent="0.35">
      <c r="B63" s="1">
        <v>1490</v>
      </c>
      <c r="C63" t="str">
        <f t="shared" si="4"/>
        <v>Chair Set</v>
      </c>
      <c r="D63" t="str">
        <f t="shared" si="3"/>
        <v>West</v>
      </c>
      <c r="E63" t="str">
        <f t="shared" si="3"/>
        <v>City49</v>
      </c>
      <c r="F63">
        <f t="shared" si="3"/>
        <v>40000</v>
      </c>
      <c r="G63">
        <f t="shared" si="3"/>
        <v>5</v>
      </c>
      <c r="H63">
        <f t="shared" si="3"/>
        <v>200000</v>
      </c>
      <c r="I63">
        <f t="shared" si="3"/>
        <v>44626</v>
      </c>
    </row>
    <row r="64" spans="1:9" x14ac:dyDescent="0.35">
      <c r="B64" s="1">
        <v>1700</v>
      </c>
      <c r="C64" t="str">
        <f t="shared" si="4"/>
        <v>Sofa Set</v>
      </c>
      <c r="D64" t="str">
        <f t="shared" si="3"/>
        <v>North</v>
      </c>
      <c r="E64" t="str">
        <f t="shared" si="3"/>
        <v>City40</v>
      </c>
      <c r="F64">
        <f t="shared" si="3"/>
        <v>12000</v>
      </c>
      <c r="G64">
        <f t="shared" si="3"/>
        <v>3</v>
      </c>
      <c r="H64">
        <f t="shared" si="3"/>
        <v>36000</v>
      </c>
      <c r="I64">
        <f t="shared" si="3"/>
        <v>44627</v>
      </c>
    </row>
    <row r="65" spans="2:9" x14ac:dyDescent="0.35">
      <c r="B65" s="1">
        <v>1356</v>
      </c>
      <c r="C65" t="str">
        <f t="shared" si="4"/>
        <v>Centre Table</v>
      </c>
      <c r="D65" t="str">
        <f t="shared" si="3"/>
        <v>South</v>
      </c>
      <c r="E65" t="str">
        <f t="shared" si="3"/>
        <v>City45</v>
      </c>
      <c r="F65">
        <f t="shared" si="3"/>
        <v>0</v>
      </c>
      <c r="G65">
        <f t="shared" si="3"/>
        <v>2</v>
      </c>
      <c r="H65">
        <f t="shared" si="3"/>
        <v>0</v>
      </c>
      <c r="I65">
        <f t="shared" si="3"/>
        <v>44628</v>
      </c>
    </row>
    <row r="66" spans="2:9" x14ac:dyDescent="0.35">
      <c r="B66" s="1">
        <v>1553</v>
      </c>
      <c r="C66" t="str">
        <f t="shared" si="4"/>
        <v>Cots</v>
      </c>
      <c r="D66" t="str">
        <f t="shared" si="3"/>
        <v>East</v>
      </c>
      <c r="E66" t="str">
        <f t="shared" si="3"/>
        <v>City51</v>
      </c>
      <c r="F66">
        <f t="shared" si="3"/>
        <v>30000</v>
      </c>
      <c r="G66">
        <f t="shared" si="3"/>
        <v>4</v>
      </c>
      <c r="H66">
        <f t="shared" si="3"/>
        <v>120000</v>
      </c>
      <c r="I66">
        <f t="shared" si="3"/>
        <v>44629</v>
      </c>
    </row>
    <row r="67" spans="2:9" x14ac:dyDescent="0.35">
      <c r="B67" s="1">
        <v>1403</v>
      </c>
      <c r="C67" t="str">
        <f t="shared" si="4"/>
        <v>Dining Table</v>
      </c>
      <c r="D67" t="str">
        <f t="shared" si="3"/>
        <v>West</v>
      </c>
      <c r="E67" t="str">
        <f t="shared" si="3"/>
        <v>City40</v>
      </c>
      <c r="F67">
        <f t="shared" si="3"/>
        <v>0</v>
      </c>
      <c r="G67">
        <f t="shared" si="3"/>
        <v>2</v>
      </c>
      <c r="H67">
        <f t="shared" si="3"/>
        <v>0</v>
      </c>
      <c r="I67">
        <f t="shared" si="3"/>
        <v>44630</v>
      </c>
    </row>
    <row r="68" spans="2:9" x14ac:dyDescent="0.35">
      <c r="B68" s="1">
        <v>1458</v>
      </c>
      <c r="C68" t="str">
        <f t="shared" si="4"/>
        <v>Dining Table</v>
      </c>
      <c r="D68" t="str">
        <f t="shared" si="3"/>
        <v>North</v>
      </c>
      <c r="E68" t="str">
        <f t="shared" si="3"/>
        <v>City45</v>
      </c>
      <c r="F68">
        <f t="shared" si="3"/>
        <v>0</v>
      </c>
      <c r="G68">
        <f t="shared" si="3"/>
        <v>3</v>
      </c>
      <c r="H68">
        <f t="shared" si="3"/>
        <v>0</v>
      </c>
      <c r="I68">
        <f t="shared" si="3"/>
        <v>44631</v>
      </c>
    </row>
    <row r="69" spans="2:9" x14ac:dyDescent="0.35">
      <c r="B69" s="1">
        <v>1795</v>
      </c>
      <c r="C69" t="str">
        <f t="shared" si="4"/>
        <v>Sofa Set</v>
      </c>
      <c r="D69" t="str">
        <f t="shared" si="3"/>
        <v>South</v>
      </c>
      <c r="E69" t="str">
        <f t="shared" si="3"/>
        <v>City49</v>
      </c>
      <c r="F69">
        <f t="shared" si="3"/>
        <v>12000</v>
      </c>
      <c r="G69">
        <f t="shared" si="3"/>
        <v>2</v>
      </c>
      <c r="H69">
        <f t="shared" si="3"/>
        <v>24000</v>
      </c>
      <c r="I69">
        <f t="shared" si="3"/>
        <v>44652</v>
      </c>
    </row>
    <row r="70" spans="2:9" x14ac:dyDescent="0.35">
      <c r="B70" s="1">
        <v>1891</v>
      </c>
      <c r="C70" t="str">
        <f t="shared" si="4"/>
        <v>Sofa Set</v>
      </c>
      <c r="D70" t="str">
        <f t="shared" si="3"/>
        <v>East</v>
      </c>
      <c r="E70" t="str">
        <f t="shared" si="3"/>
        <v>City13</v>
      </c>
      <c r="F70">
        <f t="shared" si="3"/>
        <v>12000</v>
      </c>
      <c r="G70">
        <f t="shared" si="3"/>
        <v>3</v>
      </c>
      <c r="H70">
        <f t="shared" si="3"/>
        <v>36000</v>
      </c>
      <c r="I70">
        <f t="shared" si="3"/>
        <v>44653</v>
      </c>
    </row>
    <row r="71" spans="2:9" x14ac:dyDescent="0.35">
      <c r="B71" s="1">
        <v>1392</v>
      </c>
      <c r="C71" t="str">
        <f t="shared" si="4"/>
        <v>Centre Table</v>
      </c>
      <c r="D71" t="str">
        <f t="shared" si="3"/>
        <v>West</v>
      </c>
      <c r="E71" t="str">
        <f t="shared" si="3"/>
        <v>City15</v>
      </c>
      <c r="F71">
        <f t="shared" si="3"/>
        <v>0</v>
      </c>
      <c r="G71">
        <f t="shared" si="3"/>
        <v>5</v>
      </c>
      <c r="H71">
        <f t="shared" si="3"/>
        <v>0</v>
      </c>
      <c r="I71">
        <f t="shared" si="3"/>
        <v>44654</v>
      </c>
    </row>
    <row r="72" spans="2:9" x14ac:dyDescent="0.35">
      <c r="B72" s="1">
        <v>1495</v>
      </c>
      <c r="C72" t="str">
        <f t="shared" si="4"/>
        <v>Centre Table</v>
      </c>
      <c r="D72" t="str">
        <f t="shared" si="4"/>
        <v>West</v>
      </c>
      <c r="E72" t="str">
        <f t="shared" si="4"/>
        <v>City10</v>
      </c>
      <c r="F72">
        <f t="shared" si="4"/>
        <v>0</v>
      </c>
      <c r="G72">
        <f t="shared" si="4"/>
        <v>7</v>
      </c>
      <c r="H72">
        <f t="shared" si="4"/>
        <v>0</v>
      </c>
      <c r="I72">
        <f t="shared" si="4"/>
        <v>44655</v>
      </c>
    </row>
    <row r="73" spans="2:9" x14ac:dyDescent="0.35">
      <c r="B73" s="1">
        <v>1870</v>
      </c>
      <c r="C73" t="str">
        <f t="shared" si="4"/>
        <v>Centre Table</v>
      </c>
      <c r="D73" t="str">
        <f t="shared" si="4"/>
        <v>West</v>
      </c>
      <c r="E73" t="str">
        <f t="shared" si="4"/>
        <v>City12</v>
      </c>
      <c r="F73">
        <f t="shared" si="4"/>
        <v>0</v>
      </c>
      <c r="G73">
        <f t="shared" si="4"/>
        <v>6</v>
      </c>
      <c r="H73">
        <f t="shared" si="4"/>
        <v>0</v>
      </c>
      <c r="I73">
        <f t="shared" si="4"/>
        <v>44656</v>
      </c>
    </row>
    <row r="74" spans="2:9" x14ac:dyDescent="0.35">
      <c r="B74" s="1">
        <v>1575</v>
      </c>
      <c r="C74" t="str">
        <f t="shared" si="4"/>
        <v>Cots</v>
      </c>
      <c r="D74" t="str">
        <f t="shared" si="4"/>
        <v>South</v>
      </c>
      <c r="E74" t="str">
        <f t="shared" si="4"/>
        <v>City41</v>
      </c>
      <c r="F74">
        <f t="shared" si="4"/>
        <v>30000</v>
      </c>
      <c r="G74">
        <f t="shared" si="4"/>
        <v>2</v>
      </c>
      <c r="H74">
        <f t="shared" si="4"/>
        <v>60000</v>
      </c>
      <c r="I74">
        <f t="shared" si="4"/>
        <v>44657</v>
      </c>
    </row>
    <row r="75" spans="2:9" x14ac:dyDescent="0.35">
      <c r="B75" s="1">
        <v>1471</v>
      </c>
      <c r="C75" t="str">
        <f t="shared" si="4"/>
        <v>Cots</v>
      </c>
      <c r="D75" t="str">
        <f t="shared" si="4"/>
        <v>South</v>
      </c>
      <c r="E75" t="str">
        <f t="shared" si="4"/>
        <v>City43</v>
      </c>
      <c r="F75">
        <f t="shared" si="4"/>
        <v>30000</v>
      </c>
      <c r="G75">
        <f t="shared" si="4"/>
        <v>3</v>
      </c>
      <c r="H75">
        <f t="shared" si="4"/>
        <v>90000</v>
      </c>
      <c r="I75">
        <f t="shared" si="4"/>
        <v>44658</v>
      </c>
    </row>
    <row r="76" spans="2:9" x14ac:dyDescent="0.35">
      <c r="B76" s="1">
        <v>1809</v>
      </c>
      <c r="C76" t="str">
        <f t="shared" si="4"/>
        <v>Cots</v>
      </c>
      <c r="D76" t="str">
        <f t="shared" si="4"/>
        <v>South</v>
      </c>
      <c r="E76" t="str">
        <f t="shared" si="4"/>
        <v>City47</v>
      </c>
      <c r="F76">
        <f t="shared" si="4"/>
        <v>30000</v>
      </c>
      <c r="G76">
        <f t="shared" si="4"/>
        <v>3</v>
      </c>
      <c r="H76">
        <f t="shared" si="4"/>
        <v>90000</v>
      </c>
      <c r="I76">
        <f t="shared" si="4"/>
        <v>44659</v>
      </c>
    </row>
    <row r="77" spans="2:9" x14ac:dyDescent="0.35">
      <c r="B77" s="1">
        <v>1581</v>
      </c>
      <c r="C77" t="str">
        <f t="shared" si="4"/>
        <v>Dining Table</v>
      </c>
      <c r="D77" t="str">
        <f t="shared" si="4"/>
        <v>East</v>
      </c>
      <c r="E77" t="str">
        <f t="shared" si="4"/>
        <v>City17</v>
      </c>
      <c r="F77">
        <f t="shared" si="4"/>
        <v>0</v>
      </c>
      <c r="G77">
        <f t="shared" si="4"/>
        <v>5</v>
      </c>
      <c r="H77">
        <f t="shared" si="4"/>
        <v>0</v>
      </c>
      <c r="I77">
        <f t="shared" si="4"/>
        <v>44682</v>
      </c>
    </row>
    <row r="78" spans="2:9" x14ac:dyDescent="0.35">
      <c r="B78" s="1">
        <v>1898</v>
      </c>
      <c r="C78" t="str">
        <f t="shared" si="4"/>
        <v>Dining Table</v>
      </c>
      <c r="D78" t="str">
        <f t="shared" si="4"/>
        <v>East</v>
      </c>
      <c r="E78" t="str">
        <f t="shared" si="4"/>
        <v>City19</v>
      </c>
      <c r="F78">
        <f t="shared" si="4"/>
        <v>0</v>
      </c>
      <c r="G78">
        <f t="shared" si="4"/>
        <v>7</v>
      </c>
      <c r="H78">
        <f t="shared" si="4"/>
        <v>0</v>
      </c>
      <c r="I78">
        <f t="shared" si="4"/>
        <v>44713</v>
      </c>
    </row>
    <row r="79" spans="2:9" x14ac:dyDescent="0.35">
      <c r="B79" s="1">
        <v>1795</v>
      </c>
      <c r="C79" t="str">
        <f t="shared" si="4"/>
        <v>Sofa Set</v>
      </c>
      <c r="D79" t="str">
        <f t="shared" si="4"/>
        <v>South</v>
      </c>
      <c r="E79" t="str">
        <f t="shared" si="4"/>
        <v>City49</v>
      </c>
      <c r="F79">
        <f t="shared" si="4"/>
        <v>12000</v>
      </c>
      <c r="G79">
        <f t="shared" si="4"/>
        <v>2</v>
      </c>
      <c r="H79">
        <f t="shared" si="4"/>
        <v>24000</v>
      </c>
      <c r="I79">
        <f t="shared" si="4"/>
        <v>44652</v>
      </c>
    </row>
    <row r="80" spans="2:9" x14ac:dyDescent="0.35">
      <c r="B80" s="1">
        <v>1691</v>
      </c>
      <c r="C80" t="str">
        <f t="shared" si="4"/>
        <v>Centre Table</v>
      </c>
      <c r="D80" t="str">
        <f t="shared" si="4"/>
        <v>North</v>
      </c>
      <c r="E80" t="str">
        <f t="shared" si="4"/>
        <v>City52</v>
      </c>
      <c r="F80">
        <f t="shared" si="4"/>
        <v>0</v>
      </c>
      <c r="G80">
        <f t="shared" si="4"/>
        <v>5</v>
      </c>
      <c r="H80">
        <f t="shared" si="4"/>
        <v>0</v>
      </c>
      <c r="I80">
        <f t="shared" si="4"/>
        <v>44715</v>
      </c>
    </row>
    <row r="81" spans="3:9" x14ac:dyDescent="0.35">
      <c r="C81" t="e">
        <f t="shared" si="4"/>
        <v>#N/A</v>
      </c>
      <c r="D81" t="e">
        <f t="shared" si="4"/>
        <v>#N/A</v>
      </c>
      <c r="E81" t="e">
        <f t="shared" si="4"/>
        <v>#N/A</v>
      </c>
      <c r="F81" t="e">
        <f t="shared" si="4"/>
        <v>#N/A</v>
      </c>
      <c r="G81" t="e">
        <f t="shared" si="4"/>
        <v>#N/A</v>
      </c>
      <c r="H81" t="e">
        <f t="shared" si="4"/>
        <v>#N/A</v>
      </c>
      <c r="I81" t="e">
        <f t="shared" si="4"/>
        <v>#N/A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B13"/>
  <sheetViews>
    <sheetView zoomScale="115" zoomScaleNormal="115" workbookViewId="0">
      <selection activeCell="BB7" sqref="BB7"/>
    </sheetView>
  </sheetViews>
  <sheetFormatPr defaultRowHeight="14.5" x14ac:dyDescent="0.35"/>
  <sheetData>
    <row r="5" spans="1:54" x14ac:dyDescent="0.35">
      <c r="A5" t="s">
        <v>52</v>
      </c>
      <c r="B5">
        <v>1283</v>
      </c>
      <c r="C5">
        <v>1353</v>
      </c>
      <c r="D5">
        <v>1733</v>
      </c>
      <c r="E5">
        <v>1721</v>
      </c>
      <c r="F5">
        <v>1890</v>
      </c>
      <c r="G5">
        <v>1954</v>
      </c>
      <c r="H5">
        <v>1370</v>
      </c>
      <c r="I5">
        <v>1650</v>
      </c>
      <c r="J5">
        <v>1563</v>
      </c>
      <c r="K5">
        <v>1373</v>
      </c>
      <c r="L5">
        <v>1616</v>
      </c>
      <c r="M5">
        <v>1930</v>
      </c>
      <c r="N5">
        <v>1465</v>
      </c>
      <c r="O5">
        <v>1430</v>
      </c>
      <c r="P5">
        <v>1936</v>
      </c>
      <c r="Q5">
        <v>1449</v>
      </c>
      <c r="R5">
        <v>1983</v>
      </c>
      <c r="S5">
        <v>1773</v>
      </c>
      <c r="T5">
        <v>1913</v>
      </c>
      <c r="U5">
        <v>1721</v>
      </c>
      <c r="V5">
        <v>1413</v>
      </c>
      <c r="W5">
        <v>1250</v>
      </c>
      <c r="X5">
        <v>1786</v>
      </c>
      <c r="Y5">
        <v>1967</v>
      </c>
      <c r="Z5">
        <v>1389</v>
      </c>
      <c r="AA5">
        <v>1314</v>
      </c>
      <c r="AB5">
        <v>1715</v>
      </c>
      <c r="AC5">
        <v>1256</v>
      </c>
      <c r="AD5">
        <v>1432</v>
      </c>
      <c r="AE5">
        <v>1798</v>
      </c>
      <c r="AF5">
        <v>1869</v>
      </c>
      <c r="AG5">
        <v>1825</v>
      </c>
      <c r="AH5">
        <v>1490</v>
      </c>
      <c r="AI5">
        <v>1700</v>
      </c>
      <c r="AJ5">
        <v>1356</v>
      </c>
      <c r="AK5">
        <v>1553</v>
      </c>
      <c r="AL5">
        <v>1403</v>
      </c>
      <c r="AM5">
        <v>1458</v>
      </c>
      <c r="AN5">
        <v>1795</v>
      </c>
      <c r="AO5">
        <v>1891</v>
      </c>
      <c r="AP5">
        <v>1392</v>
      </c>
      <c r="AQ5">
        <v>1495</v>
      </c>
      <c r="AR5">
        <v>1870</v>
      </c>
      <c r="AS5">
        <v>1575</v>
      </c>
      <c r="AT5">
        <v>1471</v>
      </c>
      <c r="AU5">
        <v>1809</v>
      </c>
      <c r="AV5">
        <v>1581</v>
      </c>
      <c r="AW5">
        <v>1898</v>
      </c>
      <c r="AX5">
        <v>1795</v>
      </c>
      <c r="AY5">
        <v>1691</v>
      </c>
      <c r="BA5" t="s">
        <v>52</v>
      </c>
    </row>
    <row r="6" spans="1:54" x14ac:dyDescent="0.35">
      <c r="A6" t="s">
        <v>0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8</v>
      </c>
      <c r="H6" t="s">
        <v>7</v>
      </c>
      <c r="I6" t="s">
        <v>7</v>
      </c>
      <c r="J6" t="s">
        <v>7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7</v>
      </c>
      <c r="Q6" t="s">
        <v>8</v>
      </c>
      <c r="R6" t="s">
        <v>8</v>
      </c>
      <c r="S6" t="s">
        <v>7</v>
      </c>
      <c r="T6" t="s">
        <v>7</v>
      </c>
      <c r="U6" t="s">
        <v>8</v>
      </c>
      <c r="V6" t="s">
        <v>8</v>
      </c>
      <c r="W6" t="s">
        <v>8</v>
      </c>
      <c r="X6" t="s">
        <v>7</v>
      </c>
      <c r="Y6" t="s">
        <v>8</v>
      </c>
      <c r="Z6" t="s">
        <v>7</v>
      </c>
      <c r="AA6" t="s">
        <v>7</v>
      </c>
      <c r="AB6" t="s">
        <v>8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7</v>
      </c>
      <c r="AQ6" t="s">
        <v>8</v>
      </c>
      <c r="AR6" t="s">
        <v>7</v>
      </c>
      <c r="AS6" t="s">
        <v>8</v>
      </c>
      <c r="AT6" t="s">
        <v>7</v>
      </c>
      <c r="AU6" t="s">
        <v>8</v>
      </c>
      <c r="AV6" t="s">
        <v>7</v>
      </c>
      <c r="AW6" t="s">
        <v>8</v>
      </c>
      <c r="AX6" t="s">
        <v>7</v>
      </c>
      <c r="AY6" t="s">
        <v>8</v>
      </c>
      <c r="BA6" t="s">
        <v>0</v>
      </c>
      <c r="BB6" t="str">
        <f>HLOOKUP(BA5,A5:AY13,2,0)</f>
        <v>Mode of Sale</v>
      </c>
    </row>
    <row r="7" spans="1:54" x14ac:dyDescent="0.35">
      <c r="A7" t="s">
        <v>1</v>
      </c>
      <c r="B7" t="s">
        <v>9</v>
      </c>
      <c r="C7" t="s">
        <v>10</v>
      </c>
      <c r="D7" t="s">
        <v>11</v>
      </c>
      <c r="E7" t="s">
        <v>11</v>
      </c>
      <c r="F7" t="s">
        <v>10</v>
      </c>
      <c r="G7" t="s">
        <v>12</v>
      </c>
      <c r="H7" t="s">
        <v>12</v>
      </c>
      <c r="I7" t="s">
        <v>12</v>
      </c>
      <c r="J7" t="s">
        <v>10</v>
      </c>
      <c r="K7" t="s">
        <v>12</v>
      </c>
      <c r="L7" t="s">
        <v>11</v>
      </c>
      <c r="M7" t="s">
        <v>9</v>
      </c>
      <c r="N7" t="s">
        <v>11</v>
      </c>
      <c r="O7" t="s">
        <v>10</v>
      </c>
      <c r="P7" t="s">
        <v>13</v>
      </c>
      <c r="Q7" t="s">
        <v>11</v>
      </c>
      <c r="R7" t="s">
        <v>11</v>
      </c>
      <c r="S7" t="s">
        <v>11</v>
      </c>
      <c r="T7" t="s">
        <v>10</v>
      </c>
      <c r="U7" t="s">
        <v>11</v>
      </c>
      <c r="V7" t="s">
        <v>13</v>
      </c>
      <c r="W7" t="s">
        <v>13</v>
      </c>
      <c r="X7" t="s">
        <v>13</v>
      </c>
      <c r="Y7" t="s">
        <v>11</v>
      </c>
      <c r="Z7" t="s">
        <v>10</v>
      </c>
      <c r="AA7" t="s">
        <v>9</v>
      </c>
      <c r="AB7" t="s">
        <v>12</v>
      </c>
      <c r="AC7" t="s">
        <v>13</v>
      </c>
      <c r="AD7" t="s">
        <v>11</v>
      </c>
      <c r="AE7" t="s">
        <v>12</v>
      </c>
      <c r="AF7" t="s">
        <v>9</v>
      </c>
      <c r="AG7" t="s">
        <v>10</v>
      </c>
      <c r="AH7" t="s">
        <v>11</v>
      </c>
      <c r="AI7" t="s">
        <v>13</v>
      </c>
      <c r="AJ7" t="s">
        <v>9</v>
      </c>
      <c r="AK7" t="s">
        <v>10</v>
      </c>
      <c r="AL7" t="s">
        <v>12</v>
      </c>
      <c r="AM7" t="s">
        <v>12</v>
      </c>
      <c r="AN7" t="s">
        <v>13</v>
      </c>
      <c r="AO7" t="s">
        <v>13</v>
      </c>
      <c r="AP7" t="s">
        <v>9</v>
      </c>
      <c r="AQ7" t="s">
        <v>9</v>
      </c>
      <c r="AR7" t="s">
        <v>9</v>
      </c>
      <c r="AS7" t="s">
        <v>10</v>
      </c>
      <c r="AT7" t="s">
        <v>10</v>
      </c>
      <c r="AU7" t="s">
        <v>10</v>
      </c>
      <c r="AV7" t="s">
        <v>12</v>
      </c>
      <c r="AW7" t="s">
        <v>12</v>
      </c>
      <c r="AX7" t="s">
        <v>12</v>
      </c>
      <c r="AY7" t="s">
        <v>9</v>
      </c>
      <c r="BA7" t="s">
        <v>1</v>
      </c>
    </row>
    <row r="8" spans="1:54" x14ac:dyDescent="0.35">
      <c r="A8" t="s">
        <v>2</v>
      </c>
      <c r="B8" t="s">
        <v>14</v>
      </c>
      <c r="C8" t="s">
        <v>14</v>
      </c>
      <c r="D8" t="s">
        <v>14</v>
      </c>
      <c r="E8" t="s">
        <v>15</v>
      </c>
      <c r="F8" t="s">
        <v>16</v>
      </c>
      <c r="G8" t="s">
        <v>15</v>
      </c>
      <c r="H8" t="s">
        <v>17</v>
      </c>
      <c r="I8" t="s">
        <v>15</v>
      </c>
      <c r="J8" t="s">
        <v>14</v>
      </c>
      <c r="K8" t="s">
        <v>16</v>
      </c>
      <c r="L8" t="s">
        <v>14</v>
      </c>
      <c r="M8" t="s">
        <v>14</v>
      </c>
      <c r="N8" t="s">
        <v>17</v>
      </c>
      <c r="O8" t="s">
        <v>14</v>
      </c>
      <c r="P8" t="s">
        <v>15</v>
      </c>
      <c r="Q8" t="s">
        <v>16</v>
      </c>
      <c r="R8" t="s">
        <v>14</v>
      </c>
      <c r="S8" t="s">
        <v>14</v>
      </c>
      <c r="T8" t="s">
        <v>14</v>
      </c>
      <c r="U8" t="s">
        <v>17</v>
      </c>
      <c r="V8" t="s">
        <v>17</v>
      </c>
      <c r="W8" t="s">
        <v>14</v>
      </c>
      <c r="X8" t="s">
        <v>15</v>
      </c>
      <c r="Y8" t="s">
        <v>14</v>
      </c>
      <c r="Z8" t="s">
        <v>17</v>
      </c>
      <c r="AA8" t="s">
        <v>16</v>
      </c>
      <c r="AB8" t="s">
        <v>15</v>
      </c>
      <c r="AC8" t="s">
        <v>14</v>
      </c>
      <c r="AD8" t="s">
        <v>17</v>
      </c>
      <c r="AE8" t="s">
        <v>16</v>
      </c>
      <c r="AF8" t="s">
        <v>15</v>
      </c>
      <c r="AG8" t="s">
        <v>14</v>
      </c>
      <c r="AH8" t="s">
        <v>17</v>
      </c>
      <c r="AI8" t="s">
        <v>16</v>
      </c>
      <c r="AJ8" t="s">
        <v>15</v>
      </c>
      <c r="AK8" t="s">
        <v>14</v>
      </c>
      <c r="AL8" t="s">
        <v>17</v>
      </c>
      <c r="AM8" t="s">
        <v>16</v>
      </c>
      <c r="AN8" t="s">
        <v>15</v>
      </c>
      <c r="AO8" t="s">
        <v>14</v>
      </c>
      <c r="AP8" t="s">
        <v>17</v>
      </c>
      <c r="AQ8" t="s">
        <v>17</v>
      </c>
      <c r="AR8" t="s">
        <v>17</v>
      </c>
      <c r="AS8" t="s">
        <v>15</v>
      </c>
      <c r="AT8" t="s">
        <v>15</v>
      </c>
      <c r="AU8" t="s">
        <v>15</v>
      </c>
      <c r="AV8" t="s">
        <v>14</v>
      </c>
      <c r="AW8" t="s">
        <v>14</v>
      </c>
      <c r="AX8" t="s">
        <v>14</v>
      </c>
      <c r="AY8" t="s">
        <v>16</v>
      </c>
      <c r="BA8" t="s">
        <v>2</v>
      </c>
    </row>
    <row r="9" spans="1:54" x14ac:dyDescent="0.35">
      <c r="A9" t="s">
        <v>3</v>
      </c>
      <c r="B9" t="s">
        <v>18</v>
      </c>
      <c r="C9" t="s">
        <v>19</v>
      </c>
      <c r="D9" t="s">
        <v>20</v>
      </c>
      <c r="E9" t="s">
        <v>21</v>
      </c>
      <c r="F9" t="s">
        <v>19</v>
      </c>
      <c r="G9" t="s">
        <v>22</v>
      </c>
      <c r="H9" t="s">
        <v>23</v>
      </c>
      <c r="I9" t="s">
        <v>22</v>
      </c>
      <c r="J9" t="s">
        <v>19</v>
      </c>
      <c r="K9" t="s">
        <v>23</v>
      </c>
      <c r="L9" t="s">
        <v>24</v>
      </c>
      <c r="M9" t="s">
        <v>20</v>
      </c>
      <c r="N9" t="s">
        <v>25</v>
      </c>
      <c r="O9" t="s">
        <v>19</v>
      </c>
      <c r="P9" t="s">
        <v>20</v>
      </c>
      <c r="Q9" t="s">
        <v>26</v>
      </c>
      <c r="R9" t="s">
        <v>18</v>
      </c>
      <c r="S9" t="s">
        <v>23</v>
      </c>
      <c r="T9" t="s">
        <v>19</v>
      </c>
      <c r="U9" t="s">
        <v>21</v>
      </c>
      <c r="V9" t="s">
        <v>24</v>
      </c>
      <c r="W9" t="s">
        <v>22</v>
      </c>
      <c r="X9" t="s">
        <v>18</v>
      </c>
      <c r="Y9" t="s">
        <v>25</v>
      </c>
      <c r="Z9" t="s">
        <v>19</v>
      </c>
      <c r="AA9" t="s">
        <v>24</v>
      </c>
      <c r="AB9" t="s">
        <v>24</v>
      </c>
      <c r="AC9" t="s">
        <v>22</v>
      </c>
      <c r="AD9" t="s">
        <v>20</v>
      </c>
      <c r="AE9" t="s">
        <v>27</v>
      </c>
      <c r="AF9" t="s">
        <v>25</v>
      </c>
      <c r="AG9" t="s">
        <v>19</v>
      </c>
      <c r="AH9" t="s">
        <v>27</v>
      </c>
      <c r="AI9" t="s">
        <v>28</v>
      </c>
      <c r="AJ9" t="s">
        <v>22</v>
      </c>
      <c r="AK9" t="s">
        <v>19</v>
      </c>
      <c r="AL9" t="s">
        <v>28</v>
      </c>
      <c r="AM9" t="s">
        <v>22</v>
      </c>
      <c r="AN9" t="s">
        <v>27</v>
      </c>
      <c r="AO9" t="s">
        <v>30</v>
      </c>
      <c r="AP9" t="s">
        <v>32</v>
      </c>
      <c r="AQ9" t="s">
        <v>33</v>
      </c>
      <c r="AR9" t="s">
        <v>34</v>
      </c>
      <c r="AS9" t="s">
        <v>24</v>
      </c>
      <c r="AT9" t="s">
        <v>20</v>
      </c>
      <c r="AU9" t="s">
        <v>23</v>
      </c>
      <c r="AV9" t="s">
        <v>35</v>
      </c>
      <c r="AW9" t="s">
        <v>37</v>
      </c>
      <c r="AX9" t="s">
        <v>36</v>
      </c>
      <c r="AY9" t="s">
        <v>38</v>
      </c>
      <c r="BA9" t="s">
        <v>3</v>
      </c>
    </row>
    <row r="10" spans="1:54" x14ac:dyDescent="0.35">
      <c r="A10" t="s">
        <v>4</v>
      </c>
      <c r="B10">
        <v>15000</v>
      </c>
      <c r="C10">
        <v>40000</v>
      </c>
      <c r="D10">
        <v>12000</v>
      </c>
      <c r="E10">
        <v>12000</v>
      </c>
      <c r="F10">
        <v>40000</v>
      </c>
      <c r="G10">
        <v>30000</v>
      </c>
      <c r="H10">
        <v>30000</v>
      </c>
      <c r="I10">
        <v>30000</v>
      </c>
      <c r="J10">
        <v>40000</v>
      </c>
      <c r="K10">
        <v>30000</v>
      </c>
      <c r="L10">
        <v>12000</v>
      </c>
      <c r="M10">
        <v>15000</v>
      </c>
      <c r="N10">
        <v>12000</v>
      </c>
      <c r="O10">
        <v>40000</v>
      </c>
      <c r="P10">
        <v>35000</v>
      </c>
      <c r="Q10">
        <v>40000</v>
      </c>
      <c r="R10">
        <v>40000</v>
      </c>
      <c r="S10">
        <v>40000</v>
      </c>
      <c r="T10">
        <v>30000</v>
      </c>
      <c r="U10">
        <v>40000</v>
      </c>
      <c r="V10">
        <v>12000</v>
      </c>
      <c r="W10">
        <v>12000</v>
      </c>
      <c r="X10">
        <v>12000</v>
      </c>
      <c r="Y10">
        <v>40000</v>
      </c>
      <c r="Z10">
        <v>30000</v>
      </c>
      <c r="AA10">
        <v>0</v>
      </c>
      <c r="AB10">
        <v>0</v>
      </c>
      <c r="AC10">
        <v>12000</v>
      </c>
      <c r="AD10">
        <v>40000</v>
      </c>
      <c r="AE10">
        <v>0</v>
      </c>
      <c r="AF10">
        <v>0</v>
      </c>
      <c r="AG10">
        <v>30000</v>
      </c>
      <c r="AH10">
        <v>40000</v>
      </c>
      <c r="AI10">
        <v>12000</v>
      </c>
      <c r="AJ10">
        <v>0</v>
      </c>
      <c r="AK10">
        <v>30000</v>
      </c>
      <c r="AL10">
        <v>0</v>
      </c>
      <c r="AM10">
        <v>0</v>
      </c>
      <c r="AN10">
        <v>12000</v>
      </c>
      <c r="AO10">
        <v>12000</v>
      </c>
      <c r="AP10">
        <v>0</v>
      </c>
      <c r="AQ10">
        <v>0</v>
      </c>
      <c r="AR10">
        <v>0</v>
      </c>
      <c r="AS10">
        <v>30000</v>
      </c>
      <c r="AT10">
        <v>30000</v>
      </c>
      <c r="AU10">
        <v>30000</v>
      </c>
      <c r="AV10">
        <v>0</v>
      </c>
      <c r="AW10">
        <v>0</v>
      </c>
      <c r="AX10">
        <v>0</v>
      </c>
      <c r="AY10">
        <v>0</v>
      </c>
      <c r="BA10" t="s">
        <v>4</v>
      </c>
    </row>
    <row r="11" spans="1:54" x14ac:dyDescent="0.35">
      <c r="A11" t="s">
        <v>5</v>
      </c>
      <c r="B11">
        <v>3</v>
      </c>
      <c r="C11">
        <v>1</v>
      </c>
      <c r="D11">
        <v>5</v>
      </c>
      <c r="E11">
        <v>2</v>
      </c>
      <c r="F11">
        <v>1</v>
      </c>
      <c r="G11">
        <v>5</v>
      </c>
      <c r="H11">
        <v>5</v>
      </c>
      <c r="I11">
        <v>2</v>
      </c>
      <c r="J11">
        <v>3</v>
      </c>
      <c r="K11">
        <v>4</v>
      </c>
      <c r="L11">
        <v>1</v>
      </c>
      <c r="M11">
        <v>4</v>
      </c>
      <c r="N11">
        <v>2</v>
      </c>
      <c r="O11">
        <v>4</v>
      </c>
      <c r="P11">
        <v>1</v>
      </c>
      <c r="Q11">
        <v>3</v>
      </c>
      <c r="R11">
        <v>3</v>
      </c>
      <c r="S11">
        <v>3</v>
      </c>
      <c r="T11">
        <v>1</v>
      </c>
      <c r="U11">
        <v>4</v>
      </c>
      <c r="V11">
        <v>2</v>
      </c>
      <c r="W11">
        <v>1</v>
      </c>
      <c r="X11">
        <v>1</v>
      </c>
      <c r="Y11">
        <v>2</v>
      </c>
      <c r="Z11">
        <v>3</v>
      </c>
      <c r="AA11">
        <v>5</v>
      </c>
      <c r="AB11">
        <v>2</v>
      </c>
      <c r="AC11">
        <v>5</v>
      </c>
      <c r="AD11">
        <v>4</v>
      </c>
      <c r="AE11">
        <v>4</v>
      </c>
      <c r="AF11">
        <v>2</v>
      </c>
      <c r="AG11">
        <v>1</v>
      </c>
      <c r="AH11">
        <v>5</v>
      </c>
      <c r="AI11">
        <v>3</v>
      </c>
      <c r="AJ11">
        <v>2</v>
      </c>
      <c r="AK11">
        <v>4</v>
      </c>
      <c r="AL11">
        <v>2</v>
      </c>
      <c r="AM11">
        <v>3</v>
      </c>
      <c r="AN11">
        <v>2</v>
      </c>
      <c r="AO11">
        <v>3</v>
      </c>
      <c r="AP11">
        <v>5</v>
      </c>
      <c r="AQ11">
        <v>7</v>
      </c>
      <c r="AR11">
        <v>6</v>
      </c>
      <c r="AS11">
        <v>2</v>
      </c>
      <c r="AT11">
        <v>3</v>
      </c>
      <c r="AU11">
        <v>3</v>
      </c>
      <c r="AV11">
        <v>5</v>
      </c>
      <c r="AW11">
        <v>7</v>
      </c>
      <c r="AX11">
        <v>4</v>
      </c>
      <c r="AY11">
        <v>5</v>
      </c>
      <c r="BA11" t="s">
        <v>5</v>
      </c>
    </row>
    <row r="12" spans="1:54" x14ac:dyDescent="0.35">
      <c r="A12" t="s">
        <v>6</v>
      </c>
      <c r="B12">
        <v>45000</v>
      </c>
      <c r="C12">
        <v>40000</v>
      </c>
      <c r="D12">
        <v>60000</v>
      </c>
      <c r="E12">
        <v>24000</v>
      </c>
      <c r="F12">
        <v>40000</v>
      </c>
      <c r="G12">
        <v>150000</v>
      </c>
      <c r="H12">
        <v>150000</v>
      </c>
      <c r="I12">
        <v>60000</v>
      </c>
      <c r="J12">
        <v>120000</v>
      </c>
      <c r="K12">
        <v>120000</v>
      </c>
      <c r="L12">
        <v>12000</v>
      </c>
      <c r="M12">
        <v>60000</v>
      </c>
      <c r="N12">
        <v>24000</v>
      </c>
      <c r="O12">
        <v>160000</v>
      </c>
      <c r="P12">
        <v>35000</v>
      </c>
      <c r="Q12">
        <v>120000</v>
      </c>
      <c r="R12">
        <v>120000</v>
      </c>
      <c r="S12">
        <v>120000</v>
      </c>
      <c r="T12">
        <v>30000</v>
      </c>
      <c r="U12">
        <v>160000</v>
      </c>
      <c r="V12">
        <v>24000</v>
      </c>
      <c r="W12">
        <v>12000</v>
      </c>
      <c r="X12">
        <v>12000</v>
      </c>
      <c r="Y12">
        <v>80000</v>
      </c>
      <c r="Z12">
        <v>90000</v>
      </c>
      <c r="AA12">
        <v>0</v>
      </c>
      <c r="AB12">
        <v>0</v>
      </c>
      <c r="AC12">
        <v>60000</v>
      </c>
      <c r="AD12">
        <v>160000</v>
      </c>
      <c r="AE12">
        <v>0</v>
      </c>
      <c r="AF12">
        <v>0</v>
      </c>
      <c r="AG12">
        <v>30000</v>
      </c>
      <c r="AH12">
        <v>200000</v>
      </c>
      <c r="AI12">
        <v>36000</v>
      </c>
      <c r="AJ12">
        <v>0</v>
      </c>
      <c r="AK12">
        <v>120000</v>
      </c>
      <c r="AL12">
        <v>0</v>
      </c>
      <c r="AM12">
        <v>0</v>
      </c>
      <c r="AN12">
        <v>24000</v>
      </c>
      <c r="AO12">
        <v>36000</v>
      </c>
      <c r="AP12">
        <v>0</v>
      </c>
      <c r="AQ12">
        <v>0</v>
      </c>
      <c r="AR12">
        <v>0</v>
      </c>
      <c r="AS12">
        <v>60000</v>
      </c>
      <c r="AT12">
        <v>90000</v>
      </c>
      <c r="AU12">
        <v>90000</v>
      </c>
      <c r="AV12">
        <v>0</v>
      </c>
      <c r="AW12">
        <v>0</v>
      </c>
      <c r="AX12">
        <v>0</v>
      </c>
      <c r="AY12">
        <v>0</v>
      </c>
      <c r="BA12" t="s">
        <v>6</v>
      </c>
    </row>
    <row r="13" spans="1:54" x14ac:dyDescent="0.35">
      <c r="A13" t="s">
        <v>39</v>
      </c>
      <c r="B13">
        <v>44562</v>
      </c>
      <c r="C13">
        <v>44563</v>
      </c>
      <c r="D13">
        <v>44564</v>
      </c>
      <c r="E13">
        <v>44565</v>
      </c>
      <c r="F13">
        <v>44566</v>
      </c>
      <c r="G13">
        <v>44567</v>
      </c>
      <c r="H13">
        <v>44568</v>
      </c>
      <c r="I13">
        <v>44569</v>
      </c>
      <c r="J13">
        <v>44570</v>
      </c>
      <c r="K13">
        <v>44571</v>
      </c>
      <c r="L13">
        <v>44572</v>
      </c>
      <c r="M13">
        <v>44573</v>
      </c>
      <c r="N13">
        <v>44574</v>
      </c>
      <c r="O13">
        <v>44575</v>
      </c>
      <c r="P13">
        <v>44576</v>
      </c>
      <c r="Q13">
        <v>44577</v>
      </c>
      <c r="R13">
        <v>44578</v>
      </c>
      <c r="S13">
        <v>44593</v>
      </c>
      <c r="T13">
        <v>44594</v>
      </c>
      <c r="U13">
        <v>44595</v>
      </c>
      <c r="V13">
        <v>44596</v>
      </c>
      <c r="W13">
        <v>44597</v>
      </c>
      <c r="X13">
        <v>44598</v>
      </c>
      <c r="Y13">
        <v>44599</v>
      </c>
      <c r="Z13">
        <v>44600</v>
      </c>
      <c r="AA13">
        <v>44601</v>
      </c>
      <c r="AB13">
        <v>44602</v>
      </c>
      <c r="AC13">
        <v>44621</v>
      </c>
      <c r="AD13">
        <v>44622</v>
      </c>
      <c r="AE13">
        <v>44623</v>
      </c>
      <c r="AF13">
        <v>44624</v>
      </c>
      <c r="AG13">
        <v>44625</v>
      </c>
      <c r="AH13">
        <v>44626</v>
      </c>
      <c r="AI13">
        <v>44627</v>
      </c>
      <c r="AJ13">
        <v>44628</v>
      </c>
      <c r="AK13">
        <v>44629</v>
      </c>
      <c r="AL13">
        <v>44630</v>
      </c>
      <c r="AM13">
        <v>44631</v>
      </c>
      <c r="AN13">
        <v>44652</v>
      </c>
      <c r="AO13">
        <v>44653</v>
      </c>
      <c r="AP13">
        <v>44654</v>
      </c>
      <c r="AQ13">
        <v>44655</v>
      </c>
      <c r="AR13">
        <v>44656</v>
      </c>
      <c r="AS13">
        <v>44657</v>
      </c>
      <c r="AT13">
        <v>44658</v>
      </c>
      <c r="AU13">
        <v>44659</v>
      </c>
      <c r="AV13">
        <v>44682</v>
      </c>
      <c r="AW13">
        <v>44713</v>
      </c>
      <c r="AX13">
        <v>44714</v>
      </c>
      <c r="AY13">
        <v>44715</v>
      </c>
      <c r="BA1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B5" sqref="B5"/>
    </sheetView>
  </sheetViews>
  <sheetFormatPr defaultRowHeight="14.5" x14ac:dyDescent="0.35"/>
  <cols>
    <col min="1" max="1" width="14.1796875" bestFit="1" customWidth="1"/>
    <col min="2" max="2" width="11.26953125" bestFit="1" customWidth="1"/>
  </cols>
  <sheetData>
    <row r="3" spans="1:2" x14ac:dyDescent="0.35">
      <c r="A3" s="3" t="s">
        <v>31</v>
      </c>
      <c r="B3" t="s">
        <v>43</v>
      </c>
    </row>
    <row r="4" spans="1:2" x14ac:dyDescent="0.35">
      <c r="A4" s="1" t="s">
        <v>9</v>
      </c>
      <c r="B4" s="5">
        <v>585000</v>
      </c>
    </row>
    <row r="5" spans="1:2" x14ac:dyDescent="0.35">
      <c r="A5" s="6" t="s">
        <v>14</v>
      </c>
      <c r="B5" s="5">
        <v>105000</v>
      </c>
    </row>
    <row r="6" spans="1:2" x14ac:dyDescent="0.35">
      <c r="A6" s="6" t="s">
        <v>16</v>
      </c>
      <c r="B6" s="5">
        <v>150000</v>
      </c>
    </row>
    <row r="7" spans="1:2" x14ac:dyDescent="0.35">
      <c r="A7" s="6" t="s">
        <v>15</v>
      </c>
      <c r="B7" s="5">
        <v>60000</v>
      </c>
    </row>
    <row r="8" spans="1:2" x14ac:dyDescent="0.35">
      <c r="A8" s="6" t="s">
        <v>17</v>
      </c>
      <c r="B8" s="5">
        <v>270000</v>
      </c>
    </row>
    <row r="9" spans="1:2" x14ac:dyDescent="0.35">
      <c r="A9" s="1" t="s">
        <v>11</v>
      </c>
      <c r="B9" s="5">
        <v>408000</v>
      </c>
    </row>
    <row r="10" spans="1:2" x14ac:dyDescent="0.35">
      <c r="A10" s="6" t="s">
        <v>14</v>
      </c>
      <c r="B10" s="5">
        <v>168000</v>
      </c>
    </row>
    <row r="11" spans="1:2" x14ac:dyDescent="0.35">
      <c r="A11" s="6" t="s">
        <v>16</v>
      </c>
      <c r="B11" s="5">
        <v>36000</v>
      </c>
    </row>
    <row r="12" spans="1:2" x14ac:dyDescent="0.35">
      <c r="A12" s="6" t="s">
        <v>15</v>
      </c>
      <c r="B12" s="5">
        <v>24000</v>
      </c>
    </row>
    <row r="13" spans="1:2" x14ac:dyDescent="0.35">
      <c r="A13" s="6" t="s">
        <v>17</v>
      </c>
      <c r="B13" s="5">
        <v>180000</v>
      </c>
    </row>
    <row r="14" spans="1:2" x14ac:dyDescent="0.35">
      <c r="A14" s="1" t="s">
        <v>10</v>
      </c>
      <c r="B14" s="5">
        <v>1040000</v>
      </c>
    </row>
    <row r="15" spans="1:2" x14ac:dyDescent="0.35">
      <c r="A15" s="6" t="s">
        <v>14</v>
      </c>
      <c r="B15" s="5">
        <v>560000</v>
      </c>
    </row>
    <row r="16" spans="1:2" x14ac:dyDescent="0.35">
      <c r="A16" s="6" t="s">
        <v>16</v>
      </c>
      <c r="B16" s="5">
        <v>40000</v>
      </c>
    </row>
    <row r="17" spans="1:2" x14ac:dyDescent="0.35">
      <c r="A17" s="6" t="s">
        <v>15</v>
      </c>
      <c r="B17" s="5">
        <v>320000</v>
      </c>
    </row>
    <row r="18" spans="1:2" x14ac:dyDescent="0.35">
      <c r="A18" s="6" t="s">
        <v>17</v>
      </c>
      <c r="B18" s="5">
        <v>120000</v>
      </c>
    </row>
    <row r="19" spans="1:2" x14ac:dyDescent="0.35">
      <c r="A19" s="1" t="s">
        <v>12</v>
      </c>
      <c r="B19" s="5">
        <v>1290000</v>
      </c>
    </row>
    <row r="20" spans="1:2" x14ac:dyDescent="0.35">
      <c r="A20" s="6" t="s">
        <v>14</v>
      </c>
      <c r="B20" s="5">
        <v>480000</v>
      </c>
    </row>
    <row r="21" spans="1:2" x14ac:dyDescent="0.35">
      <c r="A21" s="6" t="s">
        <v>16</v>
      </c>
      <c r="B21" s="5">
        <v>330000</v>
      </c>
    </row>
    <row r="22" spans="1:2" x14ac:dyDescent="0.35">
      <c r="A22" s="6" t="s">
        <v>15</v>
      </c>
      <c r="B22" s="5">
        <v>270000</v>
      </c>
    </row>
    <row r="23" spans="1:2" x14ac:dyDescent="0.35">
      <c r="A23" s="6" t="s">
        <v>17</v>
      </c>
      <c r="B23" s="5">
        <v>210000</v>
      </c>
    </row>
    <row r="24" spans="1:2" x14ac:dyDescent="0.35">
      <c r="A24" s="1" t="s">
        <v>13</v>
      </c>
      <c r="B24" s="5">
        <v>630000</v>
      </c>
    </row>
    <row r="25" spans="1:2" x14ac:dyDescent="0.35">
      <c r="A25" s="6" t="s">
        <v>14</v>
      </c>
      <c r="B25" s="5">
        <v>315000</v>
      </c>
    </row>
    <row r="26" spans="1:2" x14ac:dyDescent="0.35">
      <c r="A26" s="6" t="s">
        <v>16</v>
      </c>
      <c r="B26" s="5">
        <v>105000</v>
      </c>
    </row>
    <row r="27" spans="1:2" x14ac:dyDescent="0.35">
      <c r="A27" s="6" t="s">
        <v>15</v>
      </c>
      <c r="B27" s="5">
        <v>140000</v>
      </c>
    </row>
    <row r="28" spans="1:2" x14ac:dyDescent="0.35">
      <c r="A28" s="6" t="s">
        <v>17</v>
      </c>
      <c r="B28" s="5">
        <v>70000</v>
      </c>
    </row>
    <row r="29" spans="1:2" x14ac:dyDescent="0.35">
      <c r="A29" s="1" t="s">
        <v>29</v>
      </c>
      <c r="B29" s="5">
        <v>3953000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defaultRowHeight="14.5" x14ac:dyDescent="0.35"/>
  <cols>
    <col min="1" max="1" width="12.7265625" customWidth="1"/>
    <col min="2" max="2" width="14.81640625" customWidth="1"/>
    <col min="3" max="3" width="10" customWidth="1"/>
    <col min="4" max="4" width="9.26953125" customWidth="1"/>
    <col min="7" max="7" width="10.81640625" customWidth="1"/>
  </cols>
  <sheetData>
    <row r="1" spans="1:9" x14ac:dyDescent="0.3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</v>
      </c>
    </row>
    <row r="2" spans="1:9" x14ac:dyDescent="0.35">
      <c r="A2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v>45000</v>
      </c>
      <c r="I2" s="4">
        <v>44562</v>
      </c>
    </row>
    <row r="3" spans="1:9" x14ac:dyDescent="0.35">
      <c r="A3">
        <v>1691</v>
      </c>
      <c r="B3" t="s">
        <v>8</v>
      </c>
      <c r="C3" t="s">
        <v>9</v>
      </c>
      <c r="D3" t="s">
        <v>16</v>
      </c>
      <c r="E3" t="s">
        <v>38</v>
      </c>
      <c r="F3">
        <v>15000</v>
      </c>
      <c r="G3">
        <v>5</v>
      </c>
      <c r="H3">
        <v>75000</v>
      </c>
      <c r="I3" s="4">
        <v>44715</v>
      </c>
    </row>
    <row r="4" spans="1:9" x14ac:dyDescent="0.35">
      <c r="A4">
        <v>1870</v>
      </c>
      <c r="B4" t="s">
        <v>7</v>
      </c>
      <c r="C4" t="s">
        <v>9</v>
      </c>
      <c r="D4" t="s">
        <v>17</v>
      </c>
      <c r="E4" t="s">
        <v>34</v>
      </c>
      <c r="F4">
        <v>15000</v>
      </c>
      <c r="G4">
        <v>6</v>
      </c>
      <c r="H4">
        <v>90000</v>
      </c>
      <c r="I4" s="4">
        <v>44656</v>
      </c>
    </row>
    <row r="5" spans="1:9" x14ac:dyDescent="0.35">
      <c r="A5">
        <v>1495</v>
      </c>
      <c r="B5" t="s">
        <v>8</v>
      </c>
      <c r="C5" t="s">
        <v>9</v>
      </c>
      <c r="D5" t="s">
        <v>17</v>
      </c>
      <c r="E5" t="s">
        <v>33</v>
      </c>
      <c r="F5">
        <v>15000</v>
      </c>
      <c r="G5">
        <v>7</v>
      </c>
      <c r="H5">
        <v>105000</v>
      </c>
      <c r="I5" s="4">
        <v>44655</v>
      </c>
    </row>
    <row r="6" spans="1:9" x14ac:dyDescent="0.35">
      <c r="A6">
        <v>1392</v>
      </c>
      <c r="B6" t="s">
        <v>7</v>
      </c>
      <c r="C6" t="s">
        <v>9</v>
      </c>
      <c r="D6" t="s">
        <v>17</v>
      </c>
      <c r="E6" t="s">
        <v>32</v>
      </c>
      <c r="F6">
        <v>15000</v>
      </c>
      <c r="G6">
        <v>5</v>
      </c>
      <c r="H6">
        <v>75000</v>
      </c>
      <c r="I6" s="4">
        <v>44654</v>
      </c>
    </row>
    <row r="7" spans="1:9" x14ac:dyDescent="0.35">
      <c r="A7">
        <v>1356</v>
      </c>
      <c r="B7" t="s">
        <v>7</v>
      </c>
      <c r="C7" t="s">
        <v>9</v>
      </c>
      <c r="D7" t="s">
        <v>15</v>
      </c>
      <c r="E7" t="s">
        <v>22</v>
      </c>
      <c r="F7">
        <v>15000</v>
      </c>
      <c r="G7">
        <v>2</v>
      </c>
      <c r="H7">
        <v>30000</v>
      </c>
      <c r="I7" s="4">
        <v>44628</v>
      </c>
    </row>
    <row r="8" spans="1:9" x14ac:dyDescent="0.35">
      <c r="A8">
        <v>1869</v>
      </c>
      <c r="B8" t="s">
        <v>7</v>
      </c>
      <c r="C8" t="s">
        <v>9</v>
      </c>
      <c r="D8" t="s">
        <v>15</v>
      </c>
      <c r="E8" t="s">
        <v>25</v>
      </c>
      <c r="F8">
        <v>15000</v>
      </c>
      <c r="G8">
        <v>2</v>
      </c>
      <c r="H8">
        <v>30000</v>
      </c>
      <c r="I8" s="4">
        <v>44624</v>
      </c>
    </row>
    <row r="9" spans="1:9" x14ac:dyDescent="0.35">
      <c r="A9">
        <v>1314</v>
      </c>
      <c r="B9" t="s">
        <v>7</v>
      </c>
      <c r="C9" t="s">
        <v>9</v>
      </c>
      <c r="D9" t="s">
        <v>16</v>
      </c>
      <c r="E9" t="s">
        <v>24</v>
      </c>
      <c r="F9">
        <v>15000</v>
      </c>
      <c r="G9">
        <v>5</v>
      </c>
      <c r="H9">
        <v>75000</v>
      </c>
      <c r="I9" s="4">
        <v>44601</v>
      </c>
    </row>
    <row r="10" spans="1:9" x14ac:dyDescent="0.35">
      <c r="A10">
        <v>1930</v>
      </c>
      <c r="B10" t="s">
        <v>8</v>
      </c>
      <c r="C10" t="s">
        <v>9</v>
      </c>
      <c r="D10" t="s">
        <v>14</v>
      </c>
      <c r="E10" t="s">
        <v>20</v>
      </c>
      <c r="F10">
        <v>15000</v>
      </c>
      <c r="G10">
        <v>4</v>
      </c>
      <c r="H10">
        <v>60000</v>
      </c>
      <c r="I10" s="4">
        <v>44573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defaultRowHeight="14.5" x14ac:dyDescent="0.35"/>
  <cols>
    <col min="1" max="1" width="12.7265625" customWidth="1"/>
    <col min="2" max="2" width="14.81640625" customWidth="1"/>
    <col min="3" max="3" width="10" customWidth="1"/>
    <col min="4" max="4" width="9.26953125" customWidth="1"/>
    <col min="7" max="7" width="10.81640625" customWidth="1"/>
  </cols>
  <sheetData>
    <row r="1" spans="1:9" x14ac:dyDescent="0.3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</v>
      </c>
    </row>
    <row r="2" spans="1:9" x14ac:dyDescent="0.35">
      <c r="A2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v>45000</v>
      </c>
      <c r="I2" s="4">
        <v>44562</v>
      </c>
    </row>
    <row r="3" spans="1:9" x14ac:dyDescent="0.35">
      <c r="A3">
        <v>1691</v>
      </c>
      <c r="B3" t="s">
        <v>8</v>
      </c>
      <c r="C3" t="s">
        <v>9</v>
      </c>
      <c r="D3" t="s">
        <v>16</v>
      </c>
      <c r="E3" t="s">
        <v>38</v>
      </c>
      <c r="F3">
        <v>15000</v>
      </c>
      <c r="G3">
        <v>5</v>
      </c>
      <c r="H3">
        <v>75000</v>
      </c>
      <c r="I3" s="4">
        <v>44715</v>
      </c>
    </row>
    <row r="4" spans="1:9" x14ac:dyDescent="0.35">
      <c r="A4">
        <v>1870</v>
      </c>
      <c r="B4" t="s">
        <v>7</v>
      </c>
      <c r="C4" t="s">
        <v>9</v>
      </c>
      <c r="D4" t="s">
        <v>17</v>
      </c>
      <c r="E4" t="s">
        <v>34</v>
      </c>
      <c r="F4">
        <v>15000</v>
      </c>
      <c r="G4">
        <v>6</v>
      </c>
      <c r="H4">
        <v>90000</v>
      </c>
      <c r="I4" s="4">
        <v>44656</v>
      </c>
    </row>
    <row r="5" spans="1:9" x14ac:dyDescent="0.35">
      <c r="A5">
        <v>1495</v>
      </c>
      <c r="B5" t="s">
        <v>8</v>
      </c>
      <c r="C5" t="s">
        <v>9</v>
      </c>
      <c r="D5" t="s">
        <v>17</v>
      </c>
      <c r="E5" t="s">
        <v>33</v>
      </c>
      <c r="F5">
        <v>15000</v>
      </c>
      <c r="G5">
        <v>7</v>
      </c>
      <c r="H5">
        <v>105000</v>
      </c>
      <c r="I5" s="4">
        <v>44655</v>
      </c>
    </row>
    <row r="6" spans="1:9" x14ac:dyDescent="0.35">
      <c r="A6">
        <v>1392</v>
      </c>
      <c r="B6" t="s">
        <v>7</v>
      </c>
      <c r="C6" t="s">
        <v>9</v>
      </c>
      <c r="D6" t="s">
        <v>17</v>
      </c>
      <c r="E6" t="s">
        <v>32</v>
      </c>
      <c r="F6">
        <v>15000</v>
      </c>
      <c r="G6">
        <v>5</v>
      </c>
      <c r="H6">
        <v>75000</v>
      </c>
      <c r="I6" s="4">
        <v>44654</v>
      </c>
    </row>
    <row r="7" spans="1:9" x14ac:dyDescent="0.35">
      <c r="A7">
        <v>1356</v>
      </c>
      <c r="B7" t="s">
        <v>7</v>
      </c>
      <c r="C7" t="s">
        <v>9</v>
      </c>
      <c r="D7" t="s">
        <v>15</v>
      </c>
      <c r="E7" t="s">
        <v>22</v>
      </c>
      <c r="F7">
        <v>15000</v>
      </c>
      <c r="G7">
        <v>2</v>
      </c>
      <c r="H7">
        <v>30000</v>
      </c>
      <c r="I7" s="4">
        <v>44628</v>
      </c>
    </row>
    <row r="8" spans="1:9" x14ac:dyDescent="0.35">
      <c r="A8">
        <v>1869</v>
      </c>
      <c r="B8" t="s">
        <v>7</v>
      </c>
      <c r="C8" t="s">
        <v>9</v>
      </c>
      <c r="D8" t="s">
        <v>15</v>
      </c>
      <c r="E8" t="s">
        <v>25</v>
      </c>
      <c r="F8">
        <v>15000</v>
      </c>
      <c r="G8">
        <v>2</v>
      </c>
      <c r="H8">
        <v>30000</v>
      </c>
      <c r="I8" s="4">
        <v>44624</v>
      </c>
    </row>
    <row r="9" spans="1:9" x14ac:dyDescent="0.35">
      <c r="A9">
        <v>1314</v>
      </c>
      <c r="B9" t="s">
        <v>7</v>
      </c>
      <c r="C9" t="s">
        <v>9</v>
      </c>
      <c r="D9" t="s">
        <v>16</v>
      </c>
      <c r="E9" t="s">
        <v>24</v>
      </c>
      <c r="F9">
        <v>15000</v>
      </c>
      <c r="G9">
        <v>5</v>
      </c>
      <c r="H9">
        <v>75000</v>
      </c>
      <c r="I9" s="4">
        <v>44601</v>
      </c>
    </row>
    <row r="10" spans="1:9" x14ac:dyDescent="0.35">
      <c r="A10">
        <v>1930</v>
      </c>
      <c r="B10" t="s">
        <v>8</v>
      </c>
      <c r="C10" t="s">
        <v>9</v>
      </c>
      <c r="D10" t="s">
        <v>14</v>
      </c>
      <c r="E10" t="s">
        <v>20</v>
      </c>
      <c r="F10">
        <v>15000</v>
      </c>
      <c r="G10">
        <v>4</v>
      </c>
      <c r="H10">
        <v>60000</v>
      </c>
      <c r="I10" s="4">
        <v>44573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0"/>
    </sheetView>
  </sheetViews>
  <sheetFormatPr defaultRowHeight="14.5" x14ac:dyDescent="0.35"/>
  <cols>
    <col min="1" max="1" width="12.7265625" customWidth="1"/>
    <col min="2" max="2" width="14.81640625" customWidth="1"/>
    <col min="3" max="3" width="10" customWidth="1"/>
    <col min="4" max="4" width="9.26953125" customWidth="1"/>
    <col min="7" max="7" width="10.81640625" customWidth="1"/>
  </cols>
  <sheetData>
    <row r="1" spans="1:9" x14ac:dyDescent="0.3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</v>
      </c>
    </row>
    <row r="2" spans="1:9" x14ac:dyDescent="0.35">
      <c r="A2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v>45000</v>
      </c>
      <c r="I2" s="4">
        <v>44562</v>
      </c>
    </row>
    <row r="3" spans="1:9" x14ac:dyDescent="0.35">
      <c r="A3">
        <v>1691</v>
      </c>
      <c r="B3" t="s">
        <v>8</v>
      </c>
      <c r="C3" t="s">
        <v>9</v>
      </c>
      <c r="D3" t="s">
        <v>16</v>
      </c>
      <c r="E3" t="s">
        <v>38</v>
      </c>
      <c r="F3">
        <v>15000</v>
      </c>
      <c r="G3">
        <v>5</v>
      </c>
      <c r="H3">
        <v>75000</v>
      </c>
      <c r="I3" s="4">
        <v>44715</v>
      </c>
    </row>
    <row r="4" spans="1:9" x14ac:dyDescent="0.35">
      <c r="A4">
        <v>1870</v>
      </c>
      <c r="B4" t="s">
        <v>7</v>
      </c>
      <c r="C4" t="s">
        <v>9</v>
      </c>
      <c r="D4" t="s">
        <v>17</v>
      </c>
      <c r="E4" t="s">
        <v>34</v>
      </c>
      <c r="F4">
        <v>15000</v>
      </c>
      <c r="G4">
        <v>6</v>
      </c>
      <c r="H4">
        <v>90000</v>
      </c>
      <c r="I4" s="4">
        <v>44656</v>
      </c>
    </row>
    <row r="5" spans="1:9" x14ac:dyDescent="0.35">
      <c r="A5">
        <v>1495</v>
      </c>
      <c r="B5" t="s">
        <v>8</v>
      </c>
      <c r="C5" t="s">
        <v>9</v>
      </c>
      <c r="D5" t="s">
        <v>17</v>
      </c>
      <c r="E5" t="s">
        <v>33</v>
      </c>
      <c r="F5">
        <v>15000</v>
      </c>
      <c r="G5">
        <v>7</v>
      </c>
      <c r="H5">
        <v>105000</v>
      </c>
      <c r="I5" s="4">
        <v>44655</v>
      </c>
    </row>
    <row r="6" spans="1:9" x14ac:dyDescent="0.35">
      <c r="A6">
        <v>1392</v>
      </c>
      <c r="B6" t="s">
        <v>7</v>
      </c>
      <c r="C6" t="s">
        <v>9</v>
      </c>
      <c r="D6" t="s">
        <v>17</v>
      </c>
      <c r="E6" t="s">
        <v>32</v>
      </c>
      <c r="F6">
        <v>15000</v>
      </c>
      <c r="G6">
        <v>5</v>
      </c>
      <c r="H6">
        <v>75000</v>
      </c>
      <c r="I6" s="4">
        <v>44654</v>
      </c>
    </row>
    <row r="7" spans="1:9" x14ac:dyDescent="0.35">
      <c r="A7">
        <v>1356</v>
      </c>
      <c r="B7" t="s">
        <v>7</v>
      </c>
      <c r="C7" t="s">
        <v>9</v>
      </c>
      <c r="D7" t="s">
        <v>15</v>
      </c>
      <c r="E7" t="s">
        <v>22</v>
      </c>
      <c r="F7">
        <v>15000</v>
      </c>
      <c r="G7">
        <v>2</v>
      </c>
      <c r="H7">
        <v>30000</v>
      </c>
      <c r="I7" s="4">
        <v>44628</v>
      </c>
    </row>
    <row r="8" spans="1:9" x14ac:dyDescent="0.35">
      <c r="A8">
        <v>1869</v>
      </c>
      <c r="B8" t="s">
        <v>7</v>
      </c>
      <c r="C8" t="s">
        <v>9</v>
      </c>
      <c r="D8" t="s">
        <v>15</v>
      </c>
      <c r="E8" t="s">
        <v>25</v>
      </c>
      <c r="F8">
        <v>15000</v>
      </c>
      <c r="G8">
        <v>2</v>
      </c>
      <c r="H8">
        <v>30000</v>
      </c>
      <c r="I8" s="4">
        <v>44624</v>
      </c>
    </row>
    <row r="9" spans="1:9" x14ac:dyDescent="0.35">
      <c r="A9">
        <v>1314</v>
      </c>
      <c r="B9" t="s">
        <v>7</v>
      </c>
      <c r="C9" t="s">
        <v>9</v>
      </c>
      <c r="D9" t="s">
        <v>16</v>
      </c>
      <c r="E9" t="s">
        <v>24</v>
      </c>
      <c r="F9">
        <v>15000</v>
      </c>
      <c r="G9">
        <v>5</v>
      </c>
      <c r="H9">
        <v>75000</v>
      </c>
      <c r="I9" s="4">
        <v>44601</v>
      </c>
    </row>
    <row r="10" spans="1:9" x14ac:dyDescent="0.35">
      <c r="A10">
        <v>1930</v>
      </c>
      <c r="B10" t="s">
        <v>8</v>
      </c>
      <c r="C10" t="s">
        <v>9</v>
      </c>
      <c r="D10" t="s">
        <v>14</v>
      </c>
      <c r="E10" t="s">
        <v>20</v>
      </c>
      <c r="F10">
        <v>15000</v>
      </c>
      <c r="G10">
        <v>4</v>
      </c>
      <c r="H10">
        <v>60000</v>
      </c>
      <c r="I10" s="4">
        <v>44573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J3" sqref="J3"/>
    </sheetView>
  </sheetViews>
  <sheetFormatPr defaultRowHeight="14.5" x14ac:dyDescent="0.35"/>
  <cols>
    <col min="1" max="1" width="12.7265625" customWidth="1"/>
    <col min="2" max="2" width="14.81640625" customWidth="1"/>
    <col min="3" max="3" width="10" customWidth="1"/>
    <col min="4" max="4" width="9.26953125" customWidth="1"/>
    <col min="7" max="7" width="10.81640625" customWidth="1"/>
    <col min="8" max="8" width="13.7265625" customWidth="1"/>
    <col min="9" max="9" width="14.26953125" customWidth="1"/>
  </cols>
  <sheetData>
    <row r="1" spans="1:9" x14ac:dyDescent="0.3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</v>
      </c>
    </row>
    <row r="2" spans="1:9" x14ac:dyDescent="0.35">
      <c r="A2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v>45000</v>
      </c>
      <c r="I2" s="4">
        <v>44562</v>
      </c>
    </row>
    <row r="3" spans="1:9" x14ac:dyDescent="0.35">
      <c r="A3">
        <v>1930</v>
      </c>
      <c r="B3" t="s">
        <v>8</v>
      </c>
      <c r="C3" t="s">
        <v>9</v>
      </c>
      <c r="D3" t="s">
        <v>14</v>
      </c>
      <c r="E3" t="s">
        <v>20</v>
      </c>
      <c r="F3">
        <v>15000</v>
      </c>
      <c r="G3">
        <v>4</v>
      </c>
      <c r="H3">
        <v>60000</v>
      </c>
      <c r="I3" s="4">
        <v>44573</v>
      </c>
    </row>
    <row r="4" spans="1:9" x14ac:dyDescent="0.35">
      <c r="A4">
        <v>1314</v>
      </c>
      <c r="B4" t="s">
        <v>7</v>
      </c>
      <c r="C4" t="s">
        <v>9</v>
      </c>
      <c r="D4" t="s">
        <v>16</v>
      </c>
      <c r="E4" t="s">
        <v>24</v>
      </c>
      <c r="F4">
        <v>15000</v>
      </c>
      <c r="G4">
        <v>5</v>
      </c>
      <c r="H4">
        <v>75000</v>
      </c>
      <c r="I4" s="4">
        <v>44601</v>
      </c>
    </row>
    <row r="5" spans="1:9" x14ac:dyDescent="0.35">
      <c r="A5">
        <v>1869</v>
      </c>
      <c r="B5" t="s">
        <v>7</v>
      </c>
      <c r="C5" t="s">
        <v>9</v>
      </c>
      <c r="D5" t="s">
        <v>15</v>
      </c>
      <c r="E5" t="s">
        <v>25</v>
      </c>
      <c r="F5">
        <v>15000</v>
      </c>
      <c r="G5">
        <v>2</v>
      </c>
      <c r="H5">
        <v>30000</v>
      </c>
      <c r="I5" s="4">
        <v>44624</v>
      </c>
    </row>
    <row r="6" spans="1:9" x14ac:dyDescent="0.35">
      <c r="A6">
        <v>1356</v>
      </c>
      <c r="B6" t="s">
        <v>7</v>
      </c>
      <c r="C6" t="s">
        <v>9</v>
      </c>
      <c r="D6" t="s">
        <v>15</v>
      </c>
      <c r="E6" t="s">
        <v>22</v>
      </c>
      <c r="F6">
        <v>15000</v>
      </c>
      <c r="G6">
        <v>2</v>
      </c>
      <c r="H6">
        <v>30000</v>
      </c>
      <c r="I6" s="4">
        <v>44628</v>
      </c>
    </row>
    <row r="7" spans="1:9" x14ac:dyDescent="0.35">
      <c r="A7">
        <v>1392</v>
      </c>
      <c r="B7" t="s">
        <v>7</v>
      </c>
      <c r="C7" t="s">
        <v>9</v>
      </c>
      <c r="D7" t="s">
        <v>17</v>
      </c>
      <c r="E7" t="s">
        <v>32</v>
      </c>
      <c r="F7">
        <v>15000</v>
      </c>
      <c r="G7">
        <v>5</v>
      </c>
      <c r="H7">
        <v>75000</v>
      </c>
      <c r="I7" s="4">
        <v>44654</v>
      </c>
    </row>
    <row r="8" spans="1:9" x14ac:dyDescent="0.35">
      <c r="A8">
        <v>1495</v>
      </c>
      <c r="B8" t="s">
        <v>8</v>
      </c>
      <c r="C8" t="s">
        <v>9</v>
      </c>
      <c r="D8" t="s">
        <v>17</v>
      </c>
      <c r="E8" t="s">
        <v>33</v>
      </c>
      <c r="F8">
        <v>15000</v>
      </c>
      <c r="G8">
        <v>7</v>
      </c>
      <c r="H8">
        <v>105000</v>
      </c>
      <c r="I8" s="4">
        <v>44655</v>
      </c>
    </row>
    <row r="9" spans="1:9" x14ac:dyDescent="0.35">
      <c r="A9">
        <v>1870</v>
      </c>
      <c r="B9" t="s">
        <v>7</v>
      </c>
      <c r="C9" t="s">
        <v>9</v>
      </c>
      <c r="D9" t="s">
        <v>17</v>
      </c>
      <c r="E9" t="s">
        <v>34</v>
      </c>
      <c r="F9">
        <v>15000</v>
      </c>
      <c r="G9">
        <v>6</v>
      </c>
      <c r="H9">
        <v>90000</v>
      </c>
      <c r="I9" s="4">
        <v>44656</v>
      </c>
    </row>
    <row r="10" spans="1:9" x14ac:dyDescent="0.35">
      <c r="A10">
        <v>1691</v>
      </c>
      <c r="B10" t="s">
        <v>8</v>
      </c>
      <c r="C10" t="s">
        <v>9</v>
      </c>
      <c r="D10" t="s">
        <v>16</v>
      </c>
      <c r="E10" t="s">
        <v>38</v>
      </c>
      <c r="F10">
        <v>15000</v>
      </c>
      <c r="G10">
        <v>5</v>
      </c>
      <c r="H10">
        <v>75000</v>
      </c>
      <c r="I10" s="4">
        <v>44715</v>
      </c>
    </row>
    <row r="11" spans="1:9" x14ac:dyDescent="0.35">
      <c r="A11">
        <v>1733</v>
      </c>
      <c r="B11" t="s">
        <v>7</v>
      </c>
      <c r="C11" t="s">
        <v>11</v>
      </c>
      <c r="D11" t="s">
        <v>14</v>
      </c>
      <c r="E11" t="s">
        <v>20</v>
      </c>
      <c r="F11">
        <v>12000</v>
      </c>
      <c r="G11">
        <v>5</v>
      </c>
      <c r="H11">
        <v>60000</v>
      </c>
      <c r="I11" s="4">
        <v>44564</v>
      </c>
    </row>
    <row r="12" spans="1:9" x14ac:dyDescent="0.35">
      <c r="A12">
        <v>1721</v>
      </c>
      <c r="B12" t="s">
        <v>7</v>
      </c>
      <c r="C12" t="s">
        <v>11</v>
      </c>
      <c r="D12" t="s">
        <v>15</v>
      </c>
      <c r="E12" t="s">
        <v>21</v>
      </c>
      <c r="F12">
        <v>12000</v>
      </c>
      <c r="G12">
        <v>2</v>
      </c>
      <c r="H12">
        <v>24000</v>
      </c>
      <c r="I12" s="4">
        <v>44565</v>
      </c>
    </row>
    <row r="13" spans="1:9" x14ac:dyDescent="0.35">
      <c r="A13">
        <v>1616</v>
      </c>
      <c r="B13" t="s">
        <v>8</v>
      </c>
      <c r="C13" t="s">
        <v>11</v>
      </c>
      <c r="D13" t="s">
        <v>14</v>
      </c>
      <c r="E13" t="s">
        <v>24</v>
      </c>
      <c r="F13">
        <v>12000</v>
      </c>
      <c r="G13">
        <v>1</v>
      </c>
      <c r="H13">
        <v>12000</v>
      </c>
      <c r="I13" s="4">
        <v>44572</v>
      </c>
    </row>
    <row r="14" spans="1:9" x14ac:dyDescent="0.35">
      <c r="A14">
        <v>1465</v>
      </c>
      <c r="B14" t="s">
        <v>8</v>
      </c>
      <c r="C14" t="s">
        <v>11</v>
      </c>
      <c r="D14" t="s">
        <v>17</v>
      </c>
      <c r="E14" t="s">
        <v>25</v>
      </c>
      <c r="F14">
        <v>12000</v>
      </c>
      <c r="G14">
        <v>2</v>
      </c>
      <c r="H14">
        <v>24000</v>
      </c>
      <c r="I14" s="4">
        <v>44574</v>
      </c>
    </row>
    <row r="15" spans="1:9" x14ac:dyDescent="0.35">
      <c r="A15">
        <v>1449</v>
      </c>
      <c r="B15" t="s">
        <v>8</v>
      </c>
      <c r="C15" t="s">
        <v>11</v>
      </c>
      <c r="D15" t="s">
        <v>16</v>
      </c>
      <c r="E15" t="s">
        <v>26</v>
      </c>
      <c r="F15">
        <v>12000</v>
      </c>
      <c r="G15">
        <v>3</v>
      </c>
      <c r="H15">
        <v>36000</v>
      </c>
      <c r="I15" s="4">
        <v>44577</v>
      </c>
    </row>
    <row r="16" spans="1:9" x14ac:dyDescent="0.35">
      <c r="A16">
        <v>1983</v>
      </c>
      <c r="B16" t="s">
        <v>8</v>
      </c>
      <c r="C16" t="s">
        <v>11</v>
      </c>
      <c r="D16" t="s">
        <v>14</v>
      </c>
      <c r="E16" t="s">
        <v>18</v>
      </c>
      <c r="F16">
        <v>12000</v>
      </c>
      <c r="G16">
        <v>3</v>
      </c>
      <c r="H16">
        <v>36000</v>
      </c>
      <c r="I16" s="4">
        <v>44578</v>
      </c>
    </row>
    <row r="17" spans="1:9" x14ac:dyDescent="0.35">
      <c r="A17">
        <v>1773</v>
      </c>
      <c r="B17" t="s">
        <v>7</v>
      </c>
      <c r="C17" t="s">
        <v>11</v>
      </c>
      <c r="D17" t="s">
        <v>14</v>
      </c>
      <c r="E17" t="s">
        <v>23</v>
      </c>
      <c r="F17">
        <v>12000</v>
      </c>
      <c r="G17">
        <v>3</v>
      </c>
      <c r="H17">
        <v>36000</v>
      </c>
      <c r="I17" s="4">
        <v>44593</v>
      </c>
    </row>
    <row r="18" spans="1:9" x14ac:dyDescent="0.35">
      <c r="A18">
        <v>1721</v>
      </c>
      <c r="B18" t="s">
        <v>8</v>
      </c>
      <c r="C18" t="s">
        <v>11</v>
      </c>
      <c r="D18" t="s">
        <v>17</v>
      </c>
      <c r="E18" t="s">
        <v>21</v>
      </c>
      <c r="F18">
        <v>12000</v>
      </c>
      <c r="G18">
        <v>4</v>
      </c>
      <c r="H18">
        <v>48000</v>
      </c>
      <c r="I18" s="4">
        <v>44595</v>
      </c>
    </row>
    <row r="19" spans="1:9" x14ac:dyDescent="0.35">
      <c r="A19">
        <v>1967</v>
      </c>
      <c r="B19" t="s">
        <v>8</v>
      </c>
      <c r="C19" t="s">
        <v>11</v>
      </c>
      <c r="D19" t="s">
        <v>14</v>
      </c>
      <c r="E19" t="s">
        <v>25</v>
      </c>
      <c r="F19">
        <v>12000</v>
      </c>
      <c r="G19">
        <v>2</v>
      </c>
      <c r="H19">
        <v>24000</v>
      </c>
      <c r="I19" s="4">
        <v>44599</v>
      </c>
    </row>
    <row r="20" spans="1:9" x14ac:dyDescent="0.35">
      <c r="A20">
        <v>1432</v>
      </c>
      <c r="B20" t="s">
        <v>7</v>
      </c>
      <c r="C20" t="s">
        <v>11</v>
      </c>
      <c r="D20" t="s">
        <v>17</v>
      </c>
      <c r="E20" t="s">
        <v>20</v>
      </c>
      <c r="F20">
        <v>12000</v>
      </c>
      <c r="G20">
        <v>4</v>
      </c>
      <c r="H20">
        <v>48000</v>
      </c>
      <c r="I20" s="4">
        <v>44622</v>
      </c>
    </row>
    <row r="21" spans="1:9" x14ac:dyDescent="0.35">
      <c r="A21">
        <v>1490</v>
      </c>
      <c r="B21" t="s">
        <v>7</v>
      </c>
      <c r="C21" t="s">
        <v>11</v>
      </c>
      <c r="D21" t="s">
        <v>17</v>
      </c>
      <c r="E21" t="s">
        <v>27</v>
      </c>
      <c r="F21">
        <v>12000</v>
      </c>
      <c r="G21">
        <v>5</v>
      </c>
      <c r="H21">
        <v>60000</v>
      </c>
      <c r="I21" s="4">
        <v>44626</v>
      </c>
    </row>
    <row r="22" spans="1:9" x14ac:dyDescent="0.35">
      <c r="A22">
        <v>1353</v>
      </c>
      <c r="B22" t="s">
        <v>7</v>
      </c>
      <c r="C22" t="s">
        <v>10</v>
      </c>
      <c r="D22" t="s">
        <v>14</v>
      </c>
      <c r="E22" t="s">
        <v>19</v>
      </c>
      <c r="F22">
        <v>40000</v>
      </c>
      <c r="G22">
        <v>1</v>
      </c>
      <c r="H22">
        <v>40000</v>
      </c>
      <c r="I22" s="4">
        <v>44563</v>
      </c>
    </row>
    <row r="23" spans="1:9" x14ac:dyDescent="0.35">
      <c r="A23">
        <v>1890</v>
      </c>
      <c r="B23" t="s">
        <v>7</v>
      </c>
      <c r="C23" t="s">
        <v>10</v>
      </c>
      <c r="D23" t="s">
        <v>16</v>
      </c>
      <c r="E23" t="s">
        <v>19</v>
      </c>
      <c r="F23">
        <v>40000</v>
      </c>
      <c r="G23">
        <v>1</v>
      </c>
      <c r="H23">
        <v>40000</v>
      </c>
      <c r="I23" s="4">
        <v>44566</v>
      </c>
    </row>
    <row r="24" spans="1:9" x14ac:dyDescent="0.35">
      <c r="A24">
        <v>1563</v>
      </c>
      <c r="B24" t="s">
        <v>7</v>
      </c>
      <c r="C24" t="s">
        <v>10</v>
      </c>
      <c r="D24" t="s">
        <v>14</v>
      </c>
      <c r="E24" t="s">
        <v>19</v>
      </c>
      <c r="F24">
        <v>40000</v>
      </c>
      <c r="G24">
        <v>3</v>
      </c>
      <c r="H24">
        <v>120000</v>
      </c>
      <c r="I24" s="4">
        <v>44570</v>
      </c>
    </row>
    <row r="25" spans="1:9" x14ac:dyDescent="0.35">
      <c r="A25">
        <v>1430</v>
      </c>
      <c r="B25" t="s">
        <v>8</v>
      </c>
      <c r="C25" t="s">
        <v>10</v>
      </c>
      <c r="D25" t="s">
        <v>14</v>
      </c>
      <c r="E25" t="s">
        <v>19</v>
      </c>
      <c r="F25">
        <v>40000</v>
      </c>
      <c r="G25">
        <v>4</v>
      </c>
      <c r="H25">
        <v>160000</v>
      </c>
      <c r="I25" s="4">
        <v>44575</v>
      </c>
    </row>
    <row r="26" spans="1:9" x14ac:dyDescent="0.35">
      <c r="A26">
        <v>1913</v>
      </c>
      <c r="B26" t="s">
        <v>7</v>
      </c>
      <c r="C26" t="s">
        <v>10</v>
      </c>
      <c r="D26" t="s">
        <v>14</v>
      </c>
      <c r="E26" t="s">
        <v>19</v>
      </c>
      <c r="F26">
        <v>40000</v>
      </c>
      <c r="G26">
        <v>1</v>
      </c>
      <c r="H26">
        <v>40000</v>
      </c>
      <c r="I26" s="4">
        <v>44594</v>
      </c>
    </row>
    <row r="27" spans="1:9" x14ac:dyDescent="0.35">
      <c r="A27">
        <v>1389</v>
      </c>
      <c r="B27" t="s">
        <v>7</v>
      </c>
      <c r="C27" t="s">
        <v>10</v>
      </c>
      <c r="D27" t="s">
        <v>17</v>
      </c>
      <c r="E27" t="s">
        <v>19</v>
      </c>
      <c r="F27">
        <v>40000</v>
      </c>
      <c r="G27">
        <v>3</v>
      </c>
      <c r="H27">
        <v>120000</v>
      </c>
      <c r="I27" s="4">
        <v>44600</v>
      </c>
    </row>
    <row r="28" spans="1:9" x14ac:dyDescent="0.35">
      <c r="A28">
        <v>1825</v>
      </c>
      <c r="B28" t="s">
        <v>7</v>
      </c>
      <c r="C28" t="s">
        <v>10</v>
      </c>
      <c r="D28" t="s">
        <v>14</v>
      </c>
      <c r="E28" t="s">
        <v>19</v>
      </c>
      <c r="F28">
        <v>40000</v>
      </c>
      <c r="G28">
        <v>1</v>
      </c>
      <c r="H28">
        <v>40000</v>
      </c>
      <c r="I28" s="4">
        <v>44625</v>
      </c>
    </row>
    <row r="29" spans="1:9" x14ac:dyDescent="0.35">
      <c r="A29">
        <v>1553</v>
      </c>
      <c r="B29" t="s">
        <v>7</v>
      </c>
      <c r="C29" t="s">
        <v>10</v>
      </c>
      <c r="D29" t="s">
        <v>14</v>
      </c>
      <c r="E29" t="s">
        <v>19</v>
      </c>
      <c r="F29">
        <v>40000</v>
      </c>
      <c r="G29">
        <v>4</v>
      </c>
      <c r="H29">
        <v>160000</v>
      </c>
      <c r="I29" s="4">
        <v>44629</v>
      </c>
    </row>
    <row r="30" spans="1:9" x14ac:dyDescent="0.35">
      <c r="A30">
        <v>1575</v>
      </c>
      <c r="B30" t="s">
        <v>8</v>
      </c>
      <c r="C30" t="s">
        <v>10</v>
      </c>
      <c r="D30" t="s">
        <v>15</v>
      </c>
      <c r="E30" t="s">
        <v>24</v>
      </c>
      <c r="F30">
        <v>40000</v>
      </c>
      <c r="G30">
        <v>2</v>
      </c>
      <c r="H30">
        <v>80000</v>
      </c>
      <c r="I30" s="4">
        <v>44657</v>
      </c>
    </row>
    <row r="31" spans="1:9" x14ac:dyDescent="0.35">
      <c r="A31">
        <v>1471</v>
      </c>
      <c r="B31" t="s">
        <v>7</v>
      </c>
      <c r="C31" t="s">
        <v>10</v>
      </c>
      <c r="D31" t="s">
        <v>15</v>
      </c>
      <c r="E31" t="s">
        <v>20</v>
      </c>
      <c r="F31">
        <v>40000</v>
      </c>
      <c r="G31">
        <v>3</v>
      </c>
      <c r="H31">
        <v>120000</v>
      </c>
      <c r="I31" s="4">
        <v>44658</v>
      </c>
    </row>
    <row r="32" spans="1:9" x14ac:dyDescent="0.35">
      <c r="A32">
        <v>1809</v>
      </c>
      <c r="B32" t="s">
        <v>8</v>
      </c>
      <c r="C32" t="s">
        <v>10</v>
      </c>
      <c r="D32" t="s">
        <v>15</v>
      </c>
      <c r="E32" t="s">
        <v>23</v>
      </c>
      <c r="F32">
        <v>40000</v>
      </c>
      <c r="G32">
        <v>3</v>
      </c>
      <c r="H32">
        <v>120000</v>
      </c>
      <c r="I32" s="4">
        <v>44659</v>
      </c>
    </row>
    <row r="33" spans="1:9" x14ac:dyDescent="0.35">
      <c r="A33">
        <v>1954</v>
      </c>
      <c r="B33" t="s">
        <v>8</v>
      </c>
      <c r="C33" t="s">
        <v>12</v>
      </c>
      <c r="D33" t="s">
        <v>15</v>
      </c>
      <c r="E33" t="s">
        <v>22</v>
      </c>
      <c r="F33">
        <v>30000</v>
      </c>
      <c r="G33">
        <v>5</v>
      </c>
      <c r="H33">
        <v>150000</v>
      </c>
      <c r="I33" s="4">
        <v>44567</v>
      </c>
    </row>
    <row r="34" spans="1:9" x14ac:dyDescent="0.35">
      <c r="A34">
        <v>1370</v>
      </c>
      <c r="B34" t="s">
        <v>7</v>
      </c>
      <c r="C34" t="s">
        <v>12</v>
      </c>
      <c r="D34" t="s">
        <v>17</v>
      </c>
      <c r="E34" t="s">
        <v>23</v>
      </c>
      <c r="F34">
        <v>30000</v>
      </c>
      <c r="G34">
        <v>5</v>
      </c>
      <c r="H34">
        <v>150000</v>
      </c>
      <c r="I34" s="4">
        <v>44568</v>
      </c>
    </row>
    <row r="35" spans="1:9" x14ac:dyDescent="0.35">
      <c r="A35">
        <v>1650</v>
      </c>
      <c r="B35" t="s">
        <v>7</v>
      </c>
      <c r="C35" t="s">
        <v>12</v>
      </c>
      <c r="D35" t="s">
        <v>15</v>
      </c>
      <c r="E35" t="s">
        <v>22</v>
      </c>
      <c r="F35">
        <v>30000</v>
      </c>
      <c r="G35">
        <v>2</v>
      </c>
      <c r="H35">
        <v>60000</v>
      </c>
      <c r="I35" s="4">
        <v>44569</v>
      </c>
    </row>
    <row r="36" spans="1:9" x14ac:dyDescent="0.35">
      <c r="A36">
        <v>1373</v>
      </c>
      <c r="B36" t="s">
        <v>8</v>
      </c>
      <c r="C36" t="s">
        <v>12</v>
      </c>
      <c r="D36" t="s">
        <v>16</v>
      </c>
      <c r="E36" t="s">
        <v>23</v>
      </c>
      <c r="F36">
        <v>30000</v>
      </c>
      <c r="G36">
        <v>4</v>
      </c>
      <c r="H36">
        <v>120000</v>
      </c>
      <c r="I36" s="4">
        <v>44571</v>
      </c>
    </row>
    <row r="37" spans="1:9" x14ac:dyDescent="0.35">
      <c r="A37">
        <v>1715</v>
      </c>
      <c r="B37" t="s">
        <v>8</v>
      </c>
      <c r="C37" t="s">
        <v>12</v>
      </c>
      <c r="D37" t="s">
        <v>15</v>
      </c>
      <c r="E37" t="s">
        <v>24</v>
      </c>
      <c r="F37">
        <v>30000</v>
      </c>
      <c r="G37">
        <v>2</v>
      </c>
      <c r="H37">
        <v>60000</v>
      </c>
      <c r="I37" s="4">
        <v>44602</v>
      </c>
    </row>
    <row r="38" spans="1:9" x14ac:dyDescent="0.35">
      <c r="A38">
        <v>1798</v>
      </c>
      <c r="B38" t="s">
        <v>7</v>
      </c>
      <c r="C38" t="s">
        <v>12</v>
      </c>
      <c r="D38" t="s">
        <v>16</v>
      </c>
      <c r="E38" t="s">
        <v>27</v>
      </c>
      <c r="F38">
        <v>30000</v>
      </c>
      <c r="G38">
        <v>4</v>
      </c>
      <c r="H38">
        <v>120000</v>
      </c>
      <c r="I38" s="4">
        <v>44623</v>
      </c>
    </row>
    <row r="39" spans="1:9" x14ac:dyDescent="0.35">
      <c r="A39">
        <v>1403</v>
      </c>
      <c r="B39" t="s">
        <v>7</v>
      </c>
      <c r="C39" t="s">
        <v>12</v>
      </c>
      <c r="D39" t="s">
        <v>17</v>
      </c>
      <c r="E39" t="s">
        <v>28</v>
      </c>
      <c r="F39">
        <v>30000</v>
      </c>
      <c r="G39">
        <v>2</v>
      </c>
      <c r="H39">
        <v>60000</v>
      </c>
      <c r="I39" s="4">
        <v>44630</v>
      </c>
    </row>
    <row r="40" spans="1:9" x14ac:dyDescent="0.35">
      <c r="A40">
        <v>1458</v>
      </c>
      <c r="B40" t="s">
        <v>7</v>
      </c>
      <c r="C40" t="s">
        <v>12</v>
      </c>
      <c r="D40" t="s">
        <v>16</v>
      </c>
      <c r="E40" t="s">
        <v>22</v>
      </c>
      <c r="F40">
        <v>30000</v>
      </c>
      <c r="G40">
        <v>3</v>
      </c>
      <c r="H40">
        <v>90000</v>
      </c>
      <c r="I40" s="4">
        <v>44631</v>
      </c>
    </row>
    <row r="41" spans="1:9" x14ac:dyDescent="0.35">
      <c r="A41">
        <v>1581</v>
      </c>
      <c r="B41" t="s">
        <v>7</v>
      </c>
      <c r="C41" t="s">
        <v>12</v>
      </c>
      <c r="D41" t="s">
        <v>14</v>
      </c>
      <c r="E41" t="s">
        <v>35</v>
      </c>
      <c r="F41">
        <v>30000</v>
      </c>
      <c r="G41">
        <v>5</v>
      </c>
      <c r="H41">
        <v>150000</v>
      </c>
      <c r="I41" s="4">
        <v>44682</v>
      </c>
    </row>
    <row r="42" spans="1:9" x14ac:dyDescent="0.35">
      <c r="A42">
        <v>1898</v>
      </c>
      <c r="B42" t="s">
        <v>8</v>
      </c>
      <c r="C42" t="s">
        <v>12</v>
      </c>
      <c r="D42" t="s">
        <v>14</v>
      </c>
      <c r="E42" t="s">
        <v>37</v>
      </c>
      <c r="F42">
        <v>30000</v>
      </c>
      <c r="G42">
        <v>7</v>
      </c>
      <c r="H42">
        <v>210000</v>
      </c>
      <c r="I42" s="4">
        <v>44713</v>
      </c>
    </row>
    <row r="43" spans="1:9" x14ac:dyDescent="0.35">
      <c r="A43">
        <v>1795</v>
      </c>
      <c r="B43" t="s">
        <v>7</v>
      </c>
      <c r="C43" t="s">
        <v>12</v>
      </c>
      <c r="D43" t="s">
        <v>14</v>
      </c>
      <c r="E43" t="s">
        <v>36</v>
      </c>
      <c r="F43">
        <v>30000</v>
      </c>
      <c r="G43">
        <v>4</v>
      </c>
      <c r="H43">
        <v>120000</v>
      </c>
      <c r="I43" s="4">
        <v>44714</v>
      </c>
    </row>
    <row r="44" spans="1:9" x14ac:dyDescent="0.35">
      <c r="A44">
        <v>1936</v>
      </c>
      <c r="B44" t="s">
        <v>7</v>
      </c>
      <c r="C44" t="s">
        <v>13</v>
      </c>
      <c r="D44" t="s">
        <v>15</v>
      </c>
      <c r="E44" t="s">
        <v>20</v>
      </c>
      <c r="F44">
        <v>35000</v>
      </c>
      <c r="G44">
        <v>1</v>
      </c>
      <c r="H44">
        <v>35000</v>
      </c>
      <c r="I44" s="4">
        <v>44576</v>
      </c>
    </row>
    <row r="45" spans="1:9" x14ac:dyDescent="0.35">
      <c r="A45">
        <v>1413</v>
      </c>
      <c r="B45" t="s">
        <v>8</v>
      </c>
      <c r="C45" t="s">
        <v>13</v>
      </c>
      <c r="D45" t="s">
        <v>17</v>
      </c>
      <c r="E45" t="s">
        <v>24</v>
      </c>
      <c r="F45">
        <v>35000</v>
      </c>
      <c r="G45">
        <v>2</v>
      </c>
      <c r="H45">
        <v>70000</v>
      </c>
      <c r="I45" s="4">
        <v>44596</v>
      </c>
    </row>
    <row r="46" spans="1:9" x14ac:dyDescent="0.35">
      <c r="A46">
        <v>1250</v>
      </c>
      <c r="B46" t="s">
        <v>8</v>
      </c>
      <c r="C46" t="s">
        <v>13</v>
      </c>
      <c r="D46" t="s">
        <v>14</v>
      </c>
      <c r="E46" t="s">
        <v>22</v>
      </c>
      <c r="F46">
        <v>35000</v>
      </c>
      <c r="G46">
        <v>1</v>
      </c>
      <c r="H46">
        <v>35000</v>
      </c>
      <c r="I46" s="4">
        <v>44597</v>
      </c>
    </row>
    <row r="47" spans="1:9" x14ac:dyDescent="0.35">
      <c r="A47">
        <v>1786</v>
      </c>
      <c r="B47" t="s">
        <v>7</v>
      </c>
      <c r="C47" t="s">
        <v>13</v>
      </c>
      <c r="D47" t="s">
        <v>15</v>
      </c>
      <c r="E47" t="s">
        <v>18</v>
      </c>
      <c r="F47">
        <v>35000</v>
      </c>
      <c r="G47">
        <v>1</v>
      </c>
      <c r="H47">
        <v>35000</v>
      </c>
      <c r="I47" s="4">
        <v>44598</v>
      </c>
    </row>
    <row r="48" spans="1:9" x14ac:dyDescent="0.35">
      <c r="A48">
        <v>1256</v>
      </c>
      <c r="B48" t="s">
        <v>7</v>
      </c>
      <c r="C48" t="s">
        <v>13</v>
      </c>
      <c r="D48" t="s">
        <v>14</v>
      </c>
      <c r="E48" t="s">
        <v>22</v>
      </c>
      <c r="F48">
        <v>35000</v>
      </c>
      <c r="G48">
        <v>5</v>
      </c>
      <c r="H48">
        <v>175000</v>
      </c>
      <c r="I48" s="4">
        <v>44621</v>
      </c>
    </row>
    <row r="49" spans="1:9" x14ac:dyDescent="0.35">
      <c r="A49">
        <v>1700</v>
      </c>
      <c r="B49" t="s">
        <v>7</v>
      </c>
      <c r="C49" t="s">
        <v>13</v>
      </c>
      <c r="D49" t="s">
        <v>16</v>
      </c>
      <c r="E49" t="s">
        <v>28</v>
      </c>
      <c r="F49">
        <v>35000</v>
      </c>
      <c r="G49">
        <v>3</v>
      </c>
      <c r="H49">
        <v>105000</v>
      </c>
      <c r="I49" s="4">
        <v>44627</v>
      </c>
    </row>
    <row r="50" spans="1:9" x14ac:dyDescent="0.35">
      <c r="A50">
        <v>1795</v>
      </c>
      <c r="B50" t="s">
        <v>7</v>
      </c>
      <c r="C50" t="s">
        <v>13</v>
      </c>
      <c r="D50" t="s">
        <v>15</v>
      </c>
      <c r="E50" t="s">
        <v>27</v>
      </c>
      <c r="F50">
        <v>35000</v>
      </c>
      <c r="G50">
        <v>2</v>
      </c>
      <c r="H50">
        <v>70000</v>
      </c>
      <c r="I50" s="4">
        <v>44652</v>
      </c>
    </row>
    <row r="51" spans="1:9" x14ac:dyDescent="0.35">
      <c r="A51">
        <v>1891</v>
      </c>
      <c r="B51" t="s">
        <v>8</v>
      </c>
      <c r="C51" t="s">
        <v>13</v>
      </c>
      <c r="D51" t="s">
        <v>14</v>
      </c>
      <c r="E51" t="s">
        <v>30</v>
      </c>
      <c r="F51">
        <v>35000</v>
      </c>
      <c r="G51">
        <v>3</v>
      </c>
      <c r="H51">
        <v>105000</v>
      </c>
      <c r="I51" s="4">
        <v>44653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topLeftCell="AP1" zoomScale="95" zoomScaleNormal="95" workbookViewId="0">
      <selection activeCell="BB9" sqref="BB9"/>
    </sheetView>
  </sheetViews>
  <sheetFormatPr defaultRowHeight="14.5" x14ac:dyDescent="0.35"/>
  <cols>
    <col min="1" max="1" width="15.26953125" customWidth="1"/>
    <col min="2" max="2" width="16.81640625" bestFit="1" customWidth="1"/>
    <col min="4" max="4" width="14.453125" customWidth="1"/>
    <col min="5" max="5" width="17.1796875" customWidth="1"/>
    <col min="7" max="7" width="13.1796875" bestFit="1" customWidth="1"/>
    <col min="8" max="8" width="15.453125" bestFit="1" customWidth="1"/>
    <col min="10" max="10" width="13.1796875" bestFit="1" customWidth="1"/>
    <col min="11" max="13" width="15.453125" bestFit="1" customWidth="1"/>
    <col min="14" max="14" width="16.26953125" bestFit="1" customWidth="1"/>
    <col min="15" max="15" width="8.81640625" bestFit="1" customWidth="1"/>
    <col min="16" max="16" width="8.81640625" customWidth="1"/>
    <col min="17" max="17" width="12" bestFit="1" customWidth="1"/>
    <col min="18" max="18" width="8.1796875" bestFit="1" customWidth="1"/>
    <col min="19" max="19" width="7.26953125" bestFit="1" customWidth="1"/>
    <col min="20" max="20" width="11.26953125" bestFit="1" customWidth="1"/>
    <col min="21" max="21" width="11.26953125" customWidth="1"/>
    <col min="22" max="22" width="15.453125" bestFit="1" customWidth="1"/>
    <col min="23" max="23" width="16.453125" customWidth="1"/>
    <col min="24" max="24" width="11.1796875" customWidth="1"/>
    <col min="25" max="25" width="10.1796875" customWidth="1"/>
    <col min="26" max="26" width="15.26953125" customWidth="1"/>
    <col min="27" max="27" width="11.26953125" bestFit="1" customWidth="1"/>
    <col min="28" max="28" width="15.453125" bestFit="1" customWidth="1"/>
    <col min="29" max="29" width="16.26953125" bestFit="1" customWidth="1"/>
    <col min="30" max="30" width="8.81640625" bestFit="1" customWidth="1"/>
    <col min="31" max="31" width="9.81640625" customWidth="1"/>
    <col min="32" max="32" width="12" bestFit="1" customWidth="1"/>
    <col min="33" max="33" width="8.1796875" bestFit="1" customWidth="1"/>
    <col min="34" max="34" width="7.26953125" bestFit="1" customWidth="1"/>
    <col min="35" max="35" width="11.26953125" bestFit="1" customWidth="1"/>
    <col min="37" max="37" width="15.453125" bestFit="1" customWidth="1"/>
    <col min="38" max="38" width="16.26953125" bestFit="1" customWidth="1"/>
    <col min="39" max="39" width="8.81640625" bestFit="1" customWidth="1"/>
    <col min="40" max="40" width="10.81640625" customWidth="1"/>
    <col min="41" max="41" width="12" bestFit="1" customWidth="1"/>
    <col min="42" max="42" width="10.7265625" customWidth="1"/>
    <col min="43" max="43" width="8.26953125" customWidth="1"/>
    <col min="44" max="44" width="12.453125" customWidth="1"/>
    <col min="45" max="46" width="15.453125" bestFit="1" customWidth="1"/>
    <col min="47" max="47" width="16.26953125" bestFit="1" customWidth="1"/>
    <col min="48" max="48" width="12.26953125" customWidth="1"/>
    <col min="49" max="49" width="10.54296875" customWidth="1"/>
    <col min="50" max="50" width="12" bestFit="1" customWidth="1"/>
    <col min="51" max="51" width="9.7265625" customWidth="1"/>
    <col min="52" max="52" width="9.81640625" customWidth="1"/>
    <col min="53" max="53" width="13.7265625" customWidth="1"/>
    <col min="54" max="54" width="12" bestFit="1" customWidth="1"/>
    <col min="55" max="55" width="13.1796875" bestFit="1" customWidth="1"/>
    <col min="56" max="56" width="15.453125" bestFit="1" customWidth="1"/>
    <col min="57" max="57" width="17.453125" bestFit="1" customWidth="1"/>
    <col min="58" max="58" width="12" bestFit="1" customWidth="1"/>
    <col min="59" max="59" width="16.26953125" bestFit="1" customWidth="1"/>
    <col min="60" max="60" width="17" bestFit="1" customWidth="1"/>
  </cols>
  <sheetData>
    <row r="1" spans="1:56" ht="62.25" customHeight="1" x14ac:dyDescent="0.35"/>
    <row r="2" spans="1:56" x14ac:dyDescent="0.35">
      <c r="A2" s="25" t="s">
        <v>62</v>
      </c>
      <c r="B2" s="28"/>
      <c r="D2" s="25" t="s">
        <v>63</v>
      </c>
      <c r="E2" s="28"/>
      <c r="G2" s="25" t="s">
        <v>66</v>
      </c>
      <c r="H2" s="25"/>
      <c r="J2" s="25" t="s">
        <v>67</v>
      </c>
      <c r="K2" s="25"/>
      <c r="M2" s="26" t="s">
        <v>71</v>
      </c>
      <c r="N2" s="27"/>
      <c r="O2" s="27"/>
      <c r="P2" s="27"/>
      <c r="Q2" s="27"/>
      <c r="R2" s="27"/>
      <c r="S2" s="27"/>
      <c r="T2" s="27"/>
      <c r="V2" s="25" t="s">
        <v>73</v>
      </c>
      <c r="W2" s="25"/>
      <c r="X2" s="25"/>
      <c r="Y2" s="25"/>
      <c r="Z2" s="25"/>
      <c r="AB2" s="25" t="s">
        <v>74</v>
      </c>
      <c r="AC2" s="25"/>
      <c r="AD2" s="25"/>
      <c r="AE2" s="25"/>
      <c r="AF2" s="25"/>
      <c r="AG2" s="25"/>
      <c r="AH2" s="25"/>
      <c r="AI2" s="25"/>
      <c r="AK2" s="25" t="s">
        <v>76</v>
      </c>
      <c r="AL2" s="25"/>
      <c r="AM2" s="25"/>
      <c r="AN2" s="25"/>
      <c r="AO2" s="25"/>
      <c r="AP2" s="25"/>
      <c r="AQ2" s="25"/>
      <c r="AR2" s="25"/>
      <c r="AT2" s="25" t="s">
        <v>78</v>
      </c>
      <c r="AU2" s="25"/>
      <c r="AV2" s="25"/>
      <c r="AW2" s="25"/>
      <c r="AX2" s="25"/>
      <c r="AY2" s="25"/>
      <c r="AZ2" s="25"/>
      <c r="BA2" s="25"/>
      <c r="BC2" s="25" t="s">
        <v>81</v>
      </c>
      <c r="BD2" s="25"/>
    </row>
    <row r="3" spans="1:56" x14ac:dyDescent="0.35">
      <c r="A3" s="9" t="s">
        <v>31</v>
      </c>
      <c r="B3" s="10" t="s">
        <v>43</v>
      </c>
      <c r="D3" s="9" t="s">
        <v>31</v>
      </c>
      <c r="E3" s="10" t="s">
        <v>61</v>
      </c>
      <c r="G3" s="9" t="s">
        <v>31</v>
      </c>
      <c r="H3" s="10" t="s">
        <v>43</v>
      </c>
      <c r="J3" s="9" t="s">
        <v>31</v>
      </c>
      <c r="K3" s="10" t="s">
        <v>43</v>
      </c>
      <c r="M3" s="9" t="s">
        <v>43</v>
      </c>
      <c r="N3" s="9" t="s">
        <v>70</v>
      </c>
      <c r="O3" s="10"/>
      <c r="P3" s="10"/>
      <c r="Q3" s="10"/>
      <c r="R3" s="10"/>
      <c r="S3" s="10"/>
      <c r="T3" s="10"/>
      <c r="V3" s="9" t="s">
        <v>43</v>
      </c>
      <c r="W3" s="9" t="s">
        <v>70</v>
      </c>
      <c r="X3" s="10"/>
      <c r="Y3" s="10"/>
      <c r="Z3" s="10"/>
      <c r="AB3" s="9" t="s">
        <v>43</v>
      </c>
      <c r="AC3" s="9" t="s">
        <v>70</v>
      </c>
      <c r="AD3" s="10"/>
      <c r="AE3" s="10"/>
      <c r="AF3" s="10"/>
      <c r="AG3" s="10"/>
      <c r="AH3" s="10"/>
      <c r="AI3" s="10"/>
      <c r="AK3" s="9" t="s">
        <v>43</v>
      </c>
      <c r="AL3" s="9" t="s">
        <v>70</v>
      </c>
      <c r="AM3" s="10"/>
      <c r="AN3" s="10"/>
      <c r="AO3" s="10"/>
      <c r="AP3" s="10"/>
      <c r="AQ3" s="10"/>
      <c r="AR3" s="10"/>
      <c r="AT3" s="9" t="s">
        <v>43</v>
      </c>
      <c r="AU3" s="9" t="s">
        <v>70</v>
      </c>
      <c r="AV3" s="10"/>
      <c r="AW3" s="10"/>
      <c r="AX3" s="10"/>
      <c r="AY3" s="10"/>
      <c r="AZ3" s="10"/>
      <c r="BA3" s="10"/>
      <c r="BC3" s="9" t="s">
        <v>31</v>
      </c>
      <c r="BD3" s="10" t="s">
        <v>43</v>
      </c>
    </row>
    <row r="4" spans="1:56" x14ac:dyDescent="0.35">
      <c r="A4" s="11" t="s">
        <v>9</v>
      </c>
      <c r="B4" s="12">
        <v>585000</v>
      </c>
      <c r="D4" s="11" t="s">
        <v>9</v>
      </c>
      <c r="E4" s="12">
        <v>9</v>
      </c>
      <c r="G4" s="11" t="s">
        <v>33</v>
      </c>
      <c r="H4" s="12">
        <v>105000</v>
      </c>
      <c r="J4" s="11" t="s">
        <v>7</v>
      </c>
      <c r="K4" s="12">
        <v>2423000</v>
      </c>
      <c r="M4" s="9" t="s">
        <v>31</v>
      </c>
      <c r="N4" s="10" t="s">
        <v>9</v>
      </c>
      <c r="O4" s="10" t="s">
        <v>11</v>
      </c>
      <c r="P4" s="10" t="s">
        <v>10</v>
      </c>
      <c r="Q4" s="10" t="s">
        <v>12</v>
      </c>
      <c r="R4" s="10" t="s">
        <v>13</v>
      </c>
      <c r="S4" s="10" t="s">
        <v>60</v>
      </c>
      <c r="T4" s="10" t="s">
        <v>29</v>
      </c>
      <c r="V4" s="9" t="s">
        <v>31</v>
      </c>
      <c r="W4" s="10" t="s">
        <v>7</v>
      </c>
      <c r="X4" s="10" t="s">
        <v>8</v>
      </c>
      <c r="Y4" s="10" t="s">
        <v>60</v>
      </c>
      <c r="Z4" s="10" t="s">
        <v>29</v>
      </c>
      <c r="AB4" s="9" t="s">
        <v>31</v>
      </c>
      <c r="AC4" s="10" t="s">
        <v>9</v>
      </c>
      <c r="AD4" s="10" t="s">
        <v>11</v>
      </c>
      <c r="AE4" s="10" t="s">
        <v>10</v>
      </c>
      <c r="AF4" s="10" t="s">
        <v>12</v>
      </c>
      <c r="AG4" s="10" t="s">
        <v>13</v>
      </c>
      <c r="AH4" s="10" t="s">
        <v>60</v>
      </c>
      <c r="AI4" s="10" t="s">
        <v>29</v>
      </c>
      <c r="AK4" s="9" t="s">
        <v>31</v>
      </c>
      <c r="AL4" s="10" t="s">
        <v>9</v>
      </c>
      <c r="AM4" s="10" t="s">
        <v>11</v>
      </c>
      <c r="AN4" s="10" t="s">
        <v>10</v>
      </c>
      <c r="AO4" s="10" t="s">
        <v>12</v>
      </c>
      <c r="AP4" s="10" t="s">
        <v>13</v>
      </c>
      <c r="AQ4" s="10" t="s">
        <v>60</v>
      </c>
      <c r="AR4" s="10" t="s">
        <v>29</v>
      </c>
      <c r="AT4" s="9" t="s">
        <v>31</v>
      </c>
      <c r="AU4" s="10" t="s">
        <v>9</v>
      </c>
      <c r="AV4" s="10" t="s">
        <v>11</v>
      </c>
      <c r="AW4" s="10" t="s">
        <v>10</v>
      </c>
      <c r="AX4" s="10" t="s">
        <v>12</v>
      </c>
      <c r="AY4" s="10" t="s">
        <v>13</v>
      </c>
      <c r="AZ4" s="10" t="s">
        <v>60</v>
      </c>
      <c r="BA4" s="10" t="s">
        <v>29</v>
      </c>
      <c r="BC4" s="11">
        <v>1250</v>
      </c>
      <c r="BD4" s="12">
        <v>35000</v>
      </c>
    </row>
    <row r="5" spans="1:56" x14ac:dyDescent="0.35">
      <c r="A5" s="11" t="s">
        <v>11</v>
      </c>
      <c r="B5" s="12">
        <v>408000</v>
      </c>
      <c r="D5" s="11" t="s">
        <v>11</v>
      </c>
      <c r="E5" s="12">
        <v>11</v>
      </c>
      <c r="G5" s="11" t="s">
        <v>34</v>
      </c>
      <c r="H5" s="12">
        <v>90000</v>
      </c>
      <c r="J5" s="11" t="s">
        <v>8</v>
      </c>
      <c r="K5" s="12">
        <v>1530000</v>
      </c>
      <c r="M5" s="13">
        <v>44562</v>
      </c>
      <c r="N5" s="12">
        <v>45000</v>
      </c>
      <c r="O5" s="12"/>
      <c r="P5" s="12"/>
      <c r="Q5" s="12"/>
      <c r="R5" s="12"/>
      <c r="S5" s="12"/>
      <c r="T5" s="12">
        <v>45000</v>
      </c>
      <c r="V5" s="11" t="s">
        <v>14</v>
      </c>
      <c r="W5" s="12">
        <v>986000</v>
      </c>
      <c r="X5" s="12">
        <v>642000</v>
      </c>
      <c r="Y5" s="12"/>
      <c r="Z5" s="12">
        <v>1628000</v>
      </c>
      <c r="AB5" s="11" t="s">
        <v>7</v>
      </c>
      <c r="AC5" s="12">
        <v>345000</v>
      </c>
      <c r="AD5" s="12">
        <v>228000</v>
      </c>
      <c r="AE5" s="12">
        <v>680000</v>
      </c>
      <c r="AF5" s="12">
        <v>750000</v>
      </c>
      <c r="AG5" s="12">
        <v>420000</v>
      </c>
      <c r="AH5" s="12"/>
      <c r="AI5" s="12">
        <v>2423000</v>
      </c>
      <c r="AK5" s="11" t="s">
        <v>14</v>
      </c>
      <c r="AL5" s="12">
        <v>105000</v>
      </c>
      <c r="AM5" s="12">
        <v>168000</v>
      </c>
      <c r="AN5" s="12">
        <v>560000</v>
      </c>
      <c r="AO5" s="12">
        <v>480000</v>
      </c>
      <c r="AP5" s="12">
        <v>315000</v>
      </c>
      <c r="AQ5" s="12"/>
      <c r="AR5" s="12">
        <v>1628000</v>
      </c>
      <c r="AT5" s="11" t="s">
        <v>14</v>
      </c>
      <c r="AU5" s="12">
        <v>105000</v>
      </c>
      <c r="AV5" s="12">
        <v>168000</v>
      </c>
      <c r="AW5" s="12">
        <v>560000</v>
      </c>
      <c r="AX5" s="12">
        <v>480000</v>
      </c>
      <c r="AY5" s="12">
        <v>315000</v>
      </c>
      <c r="AZ5" s="12"/>
      <c r="BA5" s="12">
        <v>1628000</v>
      </c>
      <c r="BC5" s="11">
        <v>1256</v>
      </c>
      <c r="BD5" s="12">
        <v>175000</v>
      </c>
    </row>
    <row r="6" spans="1:56" x14ac:dyDescent="0.35">
      <c r="A6" s="11" t="s">
        <v>10</v>
      </c>
      <c r="B6" s="12">
        <v>1040000</v>
      </c>
      <c r="D6" s="11" t="s">
        <v>10</v>
      </c>
      <c r="E6" s="12">
        <v>11</v>
      </c>
      <c r="G6" s="11" t="s">
        <v>30</v>
      </c>
      <c r="H6" s="12">
        <v>105000</v>
      </c>
      <c r="J6" s="11" t="s">
        <v>60</v>
      </c>
      <c r="K6" s="12"/>
      <c r="M6" s="13">
        <v>44563</v>
      </c>
      <c r="N6" s="12"/>
      <c r="O6" s="12"/>
      <c r="P6" s="12">
        <v>40000</v>
      </c>
      <c r="Q6" s="12"/>
      <c r="R6" s="12"/>
      <c r="S6" s="12"/>
      <c r="T6" s="12">
        <v>40000</v>
      </c>
      <c r="V6" s="11" t="s">
        <v>16</v>
      </c>
      <c r="W6" s="12">
        <v>430000</v>
      </c>
      <c r="X6" s="12">
        <v>231000</v>
      </c>
      <c r="Y6" s="12"/>
      <c r="Z6" s="12">
        <v>661000</v>
      </c>
      <c r="AB6" s="11" t="s">
        <v>8</v>
      </c>
      <c r="AC6" s="12">
        <v>240000</v>
      </c>
      <c r="AD6" s="12">
        <v>180000</v>
      </c>
      <c r="AE6" s="12">
        <v>360000</v>
      </c>
      <c r="AF6" s="12">
        <v>540000</v>
      </c>
      <c r="AG6" s="12">
        <v>210000</v>
      </c>
      <c r="AH6" s="12"/>
      <c r="AI6" s="12">
        <v>1530000</v>
      </c>
      <c r="AK6" s="11" t="s">
        <v>16</v>
      </c>
      <c r="AL6" s="12">
        <v>150000</v>
      </c>
      <c r="AM6" s="12">
        <v>36000</v>
      </c>
      <c r="AN6" s="12">
        <v>40000</v>
      </c>
      <c r="AO6" s="12">
        <v>330000</v>
      </c>
      <c r="AP6" s="12">
        <v>105000</v>
      </c>
      <c r="AQ6" s="12"/>
      <c r="AR6" s="12">
        <v>661000</v>
      </c>
      <c r="AT6" s="14" t="s">
        <v>7</v>
      </c>
      <c r="AU6" s="12">
        <v>45000</v>
      </c>
      <c r="AV6" s="12">
        <v>96000</v>
      </c>
      <c r="AW6" s="12">
        <v>400000</v>
      </c>
      <c r="AX6" s="12">
        <v>270000</v>
      </c>
      <c r="AY6" s="12">
        <v>175000</v>
      </c>
      <c r="AZ6" s="12"/>
      <c r="BA6" s="12">
        <v>986000</v>
      </c>
      <c r="BC6" s="11">
        <v>1283</v>
      </c>
      <c r="BD6" s="12">
        <v>45000</v>
      </c>
    </row>
    <row r="7" spans="1:56" x14ac:dyDescent="0.35">
      <c r="A7" s="11" t="s">
        <v>12</v>
      </c>
      <c r="B7" s="12">
        <v>1290000</v>
      </c>
      <c r="D7" s="11" t="s">
        <v>12</v>
      </c>
      <c r="E7" s="12">
        <v>11</v>
      </c>
      <c r="G7" s="11" t="s">
        <v>32</v>
      </c>
      <c r="H7" s="12">
        <v>75000</v>
      </c>
      <c r="J7" s="11" t="s">
        <v>29</v>
      </c>
      <c r="K7" s="12">
        <v>3953000</v>
      </c>
      <c r="M7" s="13">
        <v>44564</v>
      </c>
      <c r="N7" s="12"/>
      <c r="O7" s="12">
        <v>60000</v>
      </c>
      <c r="P7" s="12"/>
      <c r="Q7" s="12"/>
      <c r="R7" s="12"/>
      <c r="S7" s="12"/>
      <c r="T7" s="12">
        <v>60000</v>
      </c>
      <c r="V7" s="11" t="s">
        <v>15</v>
      </c>
      <c r="W7" s="12">
        <v>404000</v>
      </c>
      <c r="X7" s="12">
        <v>410000</v>
      </c>
      <c r="Y7" s="12"/>
      <c r="Z7" s="12">
        <v>814000</v>
      </c>
      <c r="AB7" s="11" t="s">
        <v>60</v>
      </c>
      <c r="AC7" s="12"/>
      <c r="AD7" s="12"/>
      <c r="AE7" s="12"/>
      <c r="AF7" s="12"/>
      <c r="AG7" s="12"/>
      <c r="AH7" s="12"/>
      <c r="AI7" s="12"/>
      <c r="AK7" s="11" t="s">
        <v>15</v>
      </c>
      <c r="AL7" s="12">
        <v>60000</v>
      </c>
      <c r="AM7" s="12">
        <v>24000</v>
      </c>
      <c r="AN7" s="12">
        <v>320000</v>
      </c>
      <c r="AO7" s="12">
        <v>270000</v>
      </c>
      <c r="AP7" s="12">
        <v>140000</v>
      </c>
      <c r="AQ7" s="12"/>
      <c r="AR7" s="12">
        <v>814000</v>
      </c>
      <c r="AT7" s="14" t="s">
        <v>8</v>
      </c>
      <c r="AU7" s="12">
        <v>60000</v>
      </c>
      <c r="AV7" s="12">
        <v>72000</v>
      </c>
      <c r="AW7" s="12">
        <v>160000</v>
      </c>
      <c r="AX7" s="12">
        <v>210000</v>
      </c>
      <c r="AY7" s="12">
        <v>140000</v>
      </c>
      <c r="AZ7" s="12"/>
      <c r="BA7" s="12">
        <v>642000</v>
      </c>
      <c r="BC7" s="11">
        <v>1314</v>
      </c>
      <c r="BD7" s="12">
        <v>75000</v>
      </c>
    </row>
    <row r="8" spans="1:56" x14ac:dyDescent="0.35">
      <c r="A8" s="11" t="s">
        <v>13</v>
      </c>
      <c r="B8" s="12">
        <v>630000</v>
      </c>
      <c r="D8" s="11" t="s">
        <v>13</v>
      </c>
      <c r="E8" s="12">
        <v>8</v>
      </c>
      <c r="G8" s="11" t="s">
        <v>35</v>
      </c>
      <c r="H8" s="12">
        <v>150000</v>
      </c>
      <c r="M8" s="13">
        <v>44565</v>
      </c>
      <c r="N8" s="12"/>
      <c r="O8" s="12">
        <v>24000</v>
      </c>
      <c r="P8" s="12"/>
      <c r="Q8" s="12"/>
      <c r="R8" s="12"/>
      <c r="S8" s="12"/>
      <c r="T8" s="12">
        <v>24000</v>
      </c>
      <c r="V8" s="11" t="s">
        <v>17</v>
      </c>
      <c r="W8" s="12">
        <v>603000</v>
      </c>
      <c r="X8" s="12">
        <v>247000</v>
      </c>
      <c r="Y8" s="12"/>
      <c r="Z8" s="12">
        <v>850000</v>
      </c>
      <c r="AB8" s="11" t="s">
        <v>29</v>
      </c>
      <c r="AC8" s="12">
        <v>585000</v>
      </c>
      <c r="AD8" s="12">
        <v>408000</v>
      </c>
      <c r="AE8" s="12">
        <v>1040000</v>
      </c>
      <c r="AF8" s="12">
        <v>1290000</v>
      </c>
      <c r="AG8" s="12">
        <v>630000</v>
      </c>
      <c r="AH8" s="12"/>
      <c r="AI8" s="12">
        <v>3953000</v>
      </c>
      <c r="AK8" s="11" t="s">
        <v>17</v>
      </c>
      <c r="AL8" s="12">
        <v>270000</v>
      </c>
      <c r="AM8" s="12">
        <v>180000</v>
      </c>
      <c r="AN8" s="12">
        <v>120000</v>
      </c>
      <c r="AO8" s="12">
        <v>210000</v>
      </c>
      <c r="AP8" s="12">
        <v>70000</v>
      </c>
      <c r="AQ8" s="12"/>
      <c r="AR8" s="12">
        <v>850000</v>
      </c>
      <c r="AT8" s="11" t="s">
        <v>16</v>
      </c>
      <c r="AU8" s="12">
        <v>150000</v>
      </c>
      <c r="AV8" s="12">
        <v>36000</v>
      </c>
      <c r="AW8" s="12">
        <v>40000</v>
      </c>
      <c r="AX8" s="12">
        <v>330000</v>
      </c>
      <c r="AY8" s="12">
        <v>105000</v>
      </c>
      <c r="AZ8" s="12"/>
      <c r="BA8" s="12">
        <v>661000</v>
      </c>
      <c r="BC8" s="11">
        <v>1353</v>
      </c>
      <c r="BD8" s="12">
        <v>40000</v>
      </c>
    </row>
    <row r="9" spans="1:56" x14ac:dyDescent="0.35">
      <c r="A9" s="11" t="s">
        <v>60</v>
      </c>
      <c r="B9" s="12"/>
      <c r="D9" s="11" t="s">
        <v>60</v>
      </c>
      <c r="E9" s="12"/>
      <c r="G9" s="11" t="s">
        <v>37</v>
      </c>
      <c r="H9" s="12">
        <v>210000</v>
      </c>
      <c r="M9" s="13">
        <v>44566</v>
      </c>
      <c r="N9" s="12"/>
      <c r="O9" s="12"/>
      <c r="P9" s="12">
        <v>40000</v>
      </c>
      <c r="Q9" s="12"/>
      <c r="R9" s="12"/>
      <c r="S9" s="12"/>
      <c r="T9" s="12">
        <v>40000</v>
      </c>
      <c r="V9" s="11" t="s">
        <v>60</v>
      </c>
      <c r="W9" s="12"/>
      <c r="X9" s="12"/>
      <c r="Y9" s="12"/>
      <c r="Z9" s="12"/>
      <c r="AK9" s="11" t="s">
        <v>60</v>
      </c>
      <c r="AL9" s="12"/>
      <c r="AM9" s="12"/>
      <c r="AN9" s="12"/>
      <c r="AO9" s="12"/>
      <c r="AP9" s="12"/>
      <c r="AQ9" s="12"/>
      <c r="AR9" s="12"/>
      <c r="AT9" s="14" t="s">
        <v>7</v>
      </c>
      <c r="AU9" s="12">
        <v>75000</v>
      </c>
      <c r="AV9" s="12"/>
      <c r="AW9" s="12">
        <v>40000</v>
      </c>
      <c r="AX9" s="12">
        <v>210000</v>
      </c>
      <c r="AY9" s="12">
        <v>105000</v>
      </c>
      <c r="AZ9" s="12"/>
      <c r="BA9" s="12">
        <v>430000</v>
      </c>
      <c r="BC9" s="11">
        <v>1356</v>
      </c>
      <c r="BD9" s="12">
        <v>30000</v>
      </c>
    </row>
    <row r="10" spans="1:56" x14ac:dyDescent="0.35">
      <c r="A10" s="11" t="s">
        <v>29</v>
      </c>
      <c r="B10" s="12">
        <v>3953000</v>
      </c>
      <c r="D10" s="11" t="s">
        <v>29</v>
      </c>
      <c r="E10" s="12">
        <v>50</v>
      </c>
      <c r="G10" s="11" t="s">
        <v>36</v>
      </c>
      <c r="H10" s="12">
        <v>120000</v>
      </c>
      <c r="M10" s="13">
        <v>44567</v>
      </c>
      <c r="N10" s="12"/>
      <c r="O10" s="12"/>
      <c r="P10" s="12"/>
      <c r="Q10" s="12">
        <v>150000</v>
      </c>
      <c r="R10" s="12"/>
      <c r="S10" s="12"/>
      <c r="T10" s="12">
        <v>150000</v>
      </c>
      <c r="V10" s="11" t="s">
        <v>29</v>
      </c>
      <c r="W10" s="12">
        <v>2423000</v>
      </c>
      <c r="X10" s="12">
        <v>1530000</v>
      </c>
      <c r="Y10" s="12"/>
      <c r="Z10" s="12">
        <v>3953000</v>
      </c>
      <c r="AK10" s="11" t="s">
        <v>29</v>
      </c>
      <c r="AL10" s="12">
        <v>585000</v>
      </c>
      <c r="AM10" s="12">
        <v>408000</v>
      </c>
      <c r="AN10" s="12">
        <v>1040000</v>
      </c>
      <c r="AO10" s="12">
        <v>1290000</v>
      </c>
      <c r="AP10" s="12">
        <v>630000</v>
      </c>
      <c r="AQ10" s="12"/>
      <c r="AR10" s="12">
        <v>3953000</v>
      </c>
      <c r="AT10" s="14" t="s">
        <v>8</v>
      </c>
      <c r="AU10" s="12">
        <v>75000</v>
      </c>
      <c r="AV10" s="12">
        <v>36000</v>
      </c>
      <c r="AW10" s="12"/>
      <c r="AX10" s="12">
        <v>120000</v>
      </c>
      <c r="AY10" s="12"/>
      <c r="AZ10" s="12"/>
      <c r="BA10" s="12">
        <v>231000</v>
      </c>
      <c r="BC10" s="11">
        <v>1370</v>
      </c>
      <c r="BD10" s="12">
        <v>150000</v>
      </c>
    </row>
    <row r="11" spans="1:56" x14ac:dyDescent="0.35">
      <c r="G11" s="11" t="s">
        <v>28</v>
      </c>
      <c r="H11" s="12">
        <v>165000</v>
      </c>
      <c r="M11" s="13">
        <v>44568</v>
      </c>
      <c r="N11" s="12"/>
      <c r="O11" s="12"/>
      <c r="P11" s="12"/>
      <c r="Q11" s="12">
        <v>150000</v>
      </c>
      <c r="R11" s="12"/>
      <c r="S11" s="12"/>
      <c r="T11" s="12">
        <v>150000</v>
      </c>
      <c r="AT11" s="11" t="s">
        <v>15</v>
      </c>
      <c r="AU11" s="12">
        <v>60000</v>
      </c>
      <c r="AV11" s="12">
        <v>24000</v>
      </c>
      <c r="AW11" s="12">
        <v>320000</v>
      </c>
      <c r="AX11" s="12">
        <v>270000</v>
      </c>
      <c r="AY11" s="12">
        <v>140000</v>
      </c>
      <c r="AZ11" s="12"/>
      <c r="BA11" s="12">
        <v>814000</v>
      </c>
      <c r="BC11" s="11">
        <v>1373</v>
      </c>
      <c r="BD11" s="12">
        <v>120000</v>
      </c>
    </row>
    <row r="12" spans="1:56" x14ac:dyDescent="0.35">
      <c r="A12" s="25" t="s">
        <v>64</v>
      </c>
      <c r="B12" s="25"/>
      <c r="D12" s="25" t="s">
        <v>65</v>
      </c>
      <c r="E12" s="25"/>
      <c r="G12" s="11" t="s">
        <v>24</v>
      </c>
      <c r="H12" s="12">
        <v>297000</v>
      </c>
      <c r="J12" s="25" t="s">
        <v>68</v>
      </c>
      <c r="K12" s="25"/>
      <c r="M12" s="13">
        <v>44569</v>
      </c>
      <c r="N12" s="12"/>
      <c r="O12" s="12"/>
      <c r="P12" s="12"/>
      <c r="Q12" s="12">
        <v>60000</v>
      </c>
      <c r="R12" s="12"/>
      <c r="S12" s="12"/>
      <c r="T12" s="12">
        <v>60000</v>
      </c>
      <c r="V12" s="25" t="s">
        <v>72</v>
      </c>
      <c r="W12" s="25"/>
      <c r="X12" s="25"/>
      <c r="Y12" s="25"/>
      <c r="Z12" s="25"/>
      <c r="AB12" s="25" t="s">
        <v>75</v>
      </c>
      <c r="AC12" s="25"/>
      <c r="AD12" s="25"/>
      <c r="AE12" s="25"/>
      <c r="AF12" s="25"/>
      <c r="AG12" s="25"/>
      <c r="AH12" s="25"/>
      <c r="AI12" s="25"/>
      <c r="AK12" s="25" t="s">
        <v>77</v>
      </c>
      <c r="AL12" s="25"/>
      <c r="AM12" s="25"/>
      <c r="AN12" s="25"/>
      <c r="AO12" s="25"/>
      <c r="AP12" s="25"/>
      <c r="AQ12" s="25"/>
      <c r="AR12" s="25"/>
      <c r="AT12" s="14" t="s">
        <v>7</v>
      </c>
      <c r="AU12" s="12">
        <v>60000</v>
      </c>
      <c r="AV12" s="12">
        <v>24000</v>
      </c>
      <c r="AW12" s="12">
        <v>120000</v>
      </c>
      <c r="AX12" s="12">
        <v>60000</v>
      </c>
      <c r="AY12" s="12">
        <v>140000</v>
      </c>
      <c r="AZ12" s="12"/>
      <c r="BA12" s="12">
        <v>404000</v>
      </c>
      <c r="BC12" s="11">
        <v>1389</v>
      </c>
      <c r="BD12" s="12">
        <v>120000</v>
      </c>
    </row>
    <row r="13" spans="1:56" x14ac:dyDescent="0.35">
      <c r="A13" s="9" t="s">
        <v>31</v>
      </c>
      <c r="B13" s="10" t="s">
        <v>43</v>
      </c>
      <c r="D13" s="9" t="s">
        <v>31</v>
      </c>
      <c r="E13" s="10" t="s">
        <v>53</v>
      </c>
      <c r="G13" s="11" t="s">
        <v>21</v>
      </c>
      <c r="H13" s="12">
        <v>72000</v>
      </c>
      <c r="J13" s="9" t="s">
        <v>31</v>
      </c>
      <c r="K13" s="10" t="s">
        <v>53</v>
      </c>
      <c r="M13" s="13">
        <v>44570</v>
      </c>
      <c r="N13" s="12"/>
      <c r="O13" s="12"/>
      <c r="P13" s="12">
        <v>120000</v>
      </c>
      <c r="Q13" s="12"/>
      <c r="R13" s="12"/>
      <c r="S13" s="12"/>
      <c r="T13" s="12">
        <v>120000</v>
      </c>
      <c r="V13" s="9" t="s">
        <v>53</v>
      </c>
      <c r="W13" s="9" t="s">
        <v>70</v>
      </c>
      <c r="X13" s="10"/>
      <c r="Y13" s="10"/>
      <c r="Z13" s="10"/>
      <c r="AB13" s="9" t="s">
        <v>53</v>
      </c>
      <c r="AC13" s="9" t="s">
        <v>70</v>
      </c>
      <c r="AD13" s="10"/>
      <c r="AE13" s="10"/>
      <c r="AF13" s="10"/>
      <c r="AG13" s="10"/>
      <c r="AH13" s="10"/>
      <c r="AI13" s="10"/>
      <c r="AK13" s="9" t="s">
        <v>53</v>
      </c>
      <c r="AL13" s="9" t="s">
        <v>70</v>
      </c>
      <c r="AM13" s="10"/>
      <c r="AN13" s="10"/>
      <c r="AO13" s="10"/>
      <c r="AP13" s="10"/>
      <c r="AQ13" s="10"/>
      <c r="AR13" s="10"/>
      <c r="AT13" s="14" t="s">
        <v>8</v>
      </c>
      <c r="AU13" s="12"/>
      <c r="AV13" s="12"/>
      <c r="AW13" s="12">
        <v>200000</v>
      </c>
      <c r="AX13" s="12">
        <v>210000</v>
      </c>
      <c r="AY13" s="12"/>
      <c r="AZ13" s="12"/>
      <c r="BA13" s="12">
        <v>410000</v>
      </c>
      <c r="BC13" s="11">
        <v>1392</v>
      </c>
      <c r="BD13" s="12">
        <v>75000</v>
      </c>
    </row>
    <row r="14" spans="1:56" x14ac:dyDescent="0.35">
      <c r="A14" s="11" t="s">
        <v>14</v>
      </c>
      <c r="B14" s="12">
        <v>1628000</v>
      </c>
      <c r="D14" s="11" t="s">
        <v>14</v>
      </c>
      <c r="E14" s="12">
        <v>60</v>
      </c>
      <c r="G14" s="11" t="s">
        <v>20</v>
      </c>
      <c r="H14" s="12">
        <v>323000</v>
      </c>
      <c r="J14" s="11" t="s">
        <v>7</v>
      </c>
      <c r="K14" s="12">
        <v>96</v>
      </c>
      <c r="M14" s="13">
        <v>44571</v>
      </c>
      <c r="N14" s="12"/>
      <c r="O14" s="12"/>
      <c r="P14" s="12"/>
      <c r="Q14" s="12">
        <v>120000</v>
      </c>
      <c r="R14" s="12"/>
      <c r="S14" s="12"/>
      <c r="T14" s="12">
        <v>120000</v>
      </c>
      <c r="V14" s="9" t="s">
        <v>31</v>
      </c>
      <c r="W14" s="10" t="s">
        <v>7</v>
      </c>
      <c r="X14" s="10" t="s">
        <v>8</v>
      </c>
      <c r="Y14" s="10" t="s">
        <v>60</v>
      </c>
      <c r="Z14" s="10" t="s">
        <v>29</v>
      </c>
      <c r="AB14" s="9" t="s">
        <v>31</v>
      </c>
      <c r="AC14" s="10" t="s">
        <v>9</v>
      </c>
      <c r="AD14" s="10" t="s">
        <v>11</v>
      </c>
      <c r="AE14" s="10" t="s">
        <v>10</v>
      </c>
      <c r="AF14" s="10" t="s">
        <v>12</v>
      </c>
      <c r="AG14" s="10" t="s">
        <v>13</v>
      </c>
      <c r="AH14" s="10" t="s">
        <v>60</v>
      </c>
      <c r="AI14" s="10" t="s">
        <v>29</v>
      </c>
      <c r="AK14" s="9" t="s">
        <v>31</v>
      </c>
      <c r="AL14" s="10" t="s">
        <v>9</v>
      </c>
      <c r="AM14" s="10" t="s">
        <v>11</v>
      </c>
      <c r="AN14" s="10" t="s">
        <v>10</v>
      </c>
      <c r="AO14" s="10" t="s">
        <v>12</v>
      </c>
      <c r="AP14" s="10" t="s">
        <v>13</v>
      </c>
      <c r="AQ14" s="10" t="s">
        <v>60</v>
      </c>
      <c r="AR14" s="10" t="s">
        <v>29</v>
      </c>
      <c r="AT14" s="11" t="s">
        <v>17</v>
      </c>
      <c r="AU14" s="12">
        <v>270000</v>
      </c>
      <c r="AV14" s="12">
        <v>180000</v>
      </c>
      <c r="AW14" s="12">
        <v>120000</v>
      </c>
      <c r="AX14" s="12">
        <v>210000</v>
      </c>
      <c r="AY14" s="12">
        <v>70000</v>
      </c>
      <c r="AZ14" s="12"/>
      <c r="BA14" s="12">
        <v>850000</v>
      </c>
      <c r="BC14" s="11">
        <v>1403</v>
      </c>
      <c r="BD14" s="12">
        <v>60000</v>
      </c>
    </row>
    <row r="15" spans="1:56" x14ac:dyDescent="0.35">
      <c r="A15" s="11" t="s">
        <v>16</v>
      </c>
      <c r="B15" s="12">
        <v>661000</v>
      </c>
      <c r="D15" s="11" t="s">
        <v>16</v>
      </c>
      <c r="E15" s="12">
        <v>28</v>
      </c>
      <c r="G15" s="11" t="s">
        <v>26</v>
      </c>
      <c r="H15" s="12">
        <v>36000</v>
      </c>
      <c r="J15" s="11" t="s">
        <v>8</v>
      </c>
      <c r="K15" s="12">
        <v>64</v>
      </c>
      <c r="M15" s="13">
        <v>44572</v>
      </c>
      <c r="N15" s="12"/>
      <c r="O15" s="12">
        <v>12000</v>
      </c>
      <c r="P15" s="12"/>
      <c r="Q15" s="12"/>
      <c r="R15" s="12"/>
      <c r="S15" s="12"/>
      <c r="T15" s="12">
        <v>12000</v>
      </c>
      <c r="V15" s="11" t="s">
        <v>14</v>
      </c>
      <c r="W15" s="12">
        <v>35</v>
      </c>
      <c r="X15" s="12">
        <v>25</v>
      </c>
      <c r="Y15" s="12"/>
      <c r="Z15" s="12">
        <v>60</v>
      </c>
      <c r="AB15" s="11" t="s">
        <v>7</v>
      </c>
      <c r="AC15" s="12">
        <v>23</v>
      </c>
      <c r="AD15" s="12">
        <v>19</v>
      </c>
      <c r="AE15" s="12">
        <v>17</v>
      </c>
      <c r="AF15" s="12">
        <v>25</v>
      </c>
      <c r="AG15" s="12">
        <v>12</v>
      </c>
      <c r="AH15" s="12"/>
      <c r="AI15" s="12">
        <v>96</v>
      </c>
      <c r="AK15" s="11" t="s">
        <v>14</v>
      </c>
      <c r="AL15" s="12">
        <v>7</v>
      </c>
      <c r="AM15" s="12">
        <v>14</v>
      </c>
      <c r="AN15" s="12">
        <v>14</v>
      </c>
      <c r="AO15" s="12">
        <v>16</v>
      </c>
      <c r="AP15" s="12">
        <v>9</v>
      </c>
      <c r="AQ15" s="12"/>
      <c r="AR15" s="12">
        <v>60</v>
      </c>
      <c r="AT15" s="14" t="s">
        <v>7</v>
      </c>
      <c r="AU15" s="12">
        <v>165000</v>
      </c>
      <c r="AV15" s="12">
        <v>108000</v>
      </c>
      <c r="AW15" s="12">
        <v>120000</v>
      </c>
      <c r="AX15" s="12">
        <v>210000</v>
      </c>
      <c r="AY15" s="12"/>
      <c r="AZ15" s="12"/>
      <c r="BA15" s="12">
        <v>603000</v>
      </c>
      <c r="BC15" s="11">
        <v>1413</v>
      </c>
      <c r="BD15" s="12">
        <v>70000</v>
      </c>
    </row>
    <row r="16" spans="1:56" x14ac:dyDescent="0.35">
      <c r="A16" s="11" t="s">
        <v>15</v>
      </c>
      <c r="B16" s="12">
        <v>814000</v>
      </c>
      <c r="D16" s="11" t="s">
        <v>15</v>
      </c>
      <c r="E16" s="12">
        <v>27</v>
      </c>
      <c r="G16" s="11" t="s">
        <v>22</v>
      </c>
      <c r="H16" s="12">
        <v>540000</v>
      </c>
      <c r="J16" s="11" t="s">
        <v>60</v>
      </c>
      <c r="K16" s="12"/>
      <c r="M16" s="13">
        <v>44573</v>
      </c>
      <c r="N16" s="12">
        <v>60000</v>
      </c>
      <c r="O16" s="12"/>
      <c r="P16" s="12"/>
      <c r="Q16" s="12"/>
      <c r="R16" s="12"/>
      <c r="S16" s="12"/>
      <c r="T16" s="12">
        <v>60000</v>
      </c>
      <c r="V16" s="11" t="s">
        <v>16</v>
      </c>
      <c r="W16" s="12">
        <v>16</v>
      </c>
      <c r="X16" s="12">
        <v>12</v>
      </c>
      <c r="Y16" s="12"/>
      <c r="Z16" s="12">
        <v>28</v>
      </c>
      <c r="AB16" s="11" t="s">
        <v>8</v>
      </c>
      <c r="AC16" s="12">
        <v>16</v>
      </c>
      <c r="AD16" s="12">
        <v>15</v>
      </c>
      <c r="AE16" s="12">
        <v>9</v>
      </c>
      <c r="AF16" s="12">
        <v>18</v>
      </c>
      <c r="AG16" s="12">
        <v>6</v>
      </c>
      <c r="AH16" s="12"/>
      <c r="AI16" s="12">
        <v>64</v>
      </c>
      <c r="AK16" s="11" t="s">
        <v>16</v>
      </c>
      <c r="AL16" s="12">
        <v>10</v>
      </c>
      <c r="AM16" s="12">
        <v>3</v>
      </c>
      <c r="AN16" s="12">
        <v>1</v>
      </c>
      <c r="AO16" s="12">
        <v>11</v>
      </c>
      <c r="AP16" s="12">
        <v>3</v>
      </c>
      <c r="AQ16" s="12"/>
      <c r="AR16" s="12">
        <v>28</v>
      </c>
      <c r="AT16" s="14" t="s">
        <v>8</v>
      </c>
      <c r="AU16" s="12">
        <v>105000</v>
      </c>
      <c r="AV16" s="12">
        <v>72000</v>
      </c>
      <c r="AW16" s="12"/>
      <c r="AX16" s="12"/>
      <c r="AY16" s="12">
        <v>70000</v>
      </c>
      <c r="AZ16" s="12"/>
      <c r="BA16" s="12">
        <v>247000</v>
      </c>
      <c r="BC16" s="11">
        <v>1430</v>
      </c>
      <c r="BD16" s="12">
        <v>160000</v>
      </c>
    </row>
    <row r="17" spans="1:56" x14ac:dyDescent="0.35">
      <c r="A17" s="11" t="s">
        <v>17</v>
      </c>
      <c r="B17" s="12">
        <v>850000</v>
      </c>
      <c r="D17" s="11" t="s">
        <v>17</v>
      </c>
      <c r="E17" s="12">
        <v>45</v>
      </c>
      <c r="G17" s="11" t="s">
        <v>25</v>
      </c>
      <c r="H17" s="12">
        <v>78000</v>
      </c>
      <c r="J17" s="11" t="s">
        <v>29</v>
      </c>
      <c r="K17" s="12">
        <v>160</v>
      </c>
      <c r="M17" s="13">
        <v>44574</v>
      </c>
      <c r="N17" s="12"/>
      <c r="O17" s="12">
        <v>24000</v>
      </c>
      <c r="P17" s="12"/>
      <c r="Q17" s="12"/>
      <c r="R17" s="12"/>
      <c r="S17" s="12"/>
      <c r="T17" s="12">
        <v>24000</v>
      </c>
      <c r="V17" s="11" t="s">
        <v>15</v>
      </c>
      <c r="W17" s="12">
        <v>15</v>
      </c>
      <c r="X17" s="12">
        <v>12</v>
      </c>
      <c r="Y17" s="12"/>
      <c r="Z17" s="12">
        <v>27</v>
      </c>
      <c r="AB17" s="11" t="s">
        <v>60</v>
      </c>
      <c r="AC17" s="12"/>
      <c r="AD17" s="12"/>
      <c r="AE17" s="12"/>
      <c r="AF17" s="12"/>
      <c r="AG17" s="12"/>
      <c r="AH17" s="12"/>
      <c r="AI17" s="12"/>
      <c r="AK17" s="11" t="s">
        <v>15</v>
      </c>
      <c r="AL17" s="12">
        <v>4</v>
      </c>
      <c r="AM17" s="12">
        <v>2</v>
      </c>
      <c r="AN17" s="12">
        <v>8</v>
      </c>
      <c r="AO17" s="12">
        <v>9</v>
      </c>
      <c r="AP17" s="12">
        <v>4</v>
      </c>
      <c r="AQ17" s="12"/>
      <c r="AR17" s="12">
        <v>27</v>
      </c>
      <c r="AT17" s="11" t="s">
        <v>60</v>
      </c>
      <c r="AU17" s="12"/>
      <c r="AV17" s="12"/>
      <c r="AW17" s="12"/>
      <c r="AX17" s="12"/>
      <c r="AY17" s="12"/>
      <c r="AZ17" s="12"/>
      <c r="BA17" s="12"/>
      <c r="BC17" s="11">
        <v>1432</v>
      </c>
      <c r="BD17" s="12">
        <v>48000</v>
      </c>
    </row>
    <row r="18" spans="1:56" x14ac:dyDescent="0.35">
      <c r="A18" s="11" t="s">
        <v>60</v>
      </c>
      <c r="B18" s="12"/>
      <c r="D18" s="11" t="s">
        <v>60</v>
      </c>
      <c r="E18" s="12"/>
      <c r="G18" s="11" t="s">
        <v>23</v>
      </c>
      <c r="H18" s="12">
        <v>426000</v>
      </c>
      <c r="M18" s="13">
        <v>44575</v>
      </c>
      <c r="N18" s="12"/>
      <c r="O18" s="12"/>
      <c r="P18" s="12">
        <v>160000</v>
      </c>
      <c r="Q18" s="12"/>
      <c r="R18" s="12"/>
      <c r="S18" s="12"/>
      <c r="T18" s="12">
        <v>160000</v>
      </c>
      <c r="V18" s="11" t="s">
        <v>17</v>
      </c>
      <c r="W18" s="12">
        <v>30</v>
      </c>
      <c r="X18" s="12">
        <v>15</v>
      </c>
      <c r="Y18" s="12"/>
      <c r="Z18" s="12">
        <v>45</v>
      </c>
      <c r="AB18" s="11" t="s">
        <v>29</v>
      </c>
      <c r="AC18" s="12">
        <v>39</v>
      </c>
      <c r="AD18" s="12">
        <v>34</v>
      </c>
      <c r="AE18" s="12">
        <v>26</v>
      </c>
      <c r="AF18" s="12">
        <v>43</v>
      </c>
      <c r="AG18" s="12">
        <v>18</v>
      </c>
      <c r="AH18" s="12"/>
      <c r="AI18" s="12">
        <v>160</v>
      </c>
      <c r="AK18" s="11" t="s">
        <v>17</v>
      </c>
      <c r="AL18" s="12">
        <v>18</v>
      </c>
      <c r="AM18" s="12">
        <v>15</v>
      </c>
      <c r="AN18" s="12">
        <v>3</v>
      </c>
      <c r="AO18" s="12">
        <v>7</v>
      </c>
      <c r="AP18" s="12">
        <v>2</v>
      </c>
      <c r="AQ18" s="12"/>
      <c r="AR18" s="12">
        <v>45</v>
      </c>
      <c r="AT18" s="14" t="s">
        <v>60</v>
      </c>
      <c r="AU18" s="12"/>
      <c r="AV18" s="12"/>
      <c r="AW18" s="12"/>
      <c r="AX18" s="12"/>
      <c r="AY18" s="12"/>
      <c r="AZ18" s="12"/>
      <c r="BA18" s="12"/>
      <c r="BC18" s="11">
        <v>1449</v>
      </c>
      <c r="BD18" s="12">
        <v>36000</v>
      </c>
    </row>
    <row r="19" spans="1:56" x14ac:dyDescent="0.35">
      <c r="A19" s="11" t="s">
        <v>29</v>
      </c>
      <c r="B19" s="12">
        <v>3953000</v>
      </c>
      <c r="D19" s="11" t="s">
        <v>29</v>
      </c>
      <c r="E19" s="12">
        <v>160</v>
      </c>
      <c r="G19" s="11" t="s">
        <v>18</v>
      </c>
      <c r="H19" s="12">
        <v>116000</v>
      </c>
      <c r="M19" s="13">
        <v>44576</v>
      </c>
      <c r="N19" s="12"/>
      <c r="O19" s="12"/>
      <c r="P19" s="12"/>
      <c r="Q19" s="12"/>
      <c r="R19" s="12">
        <v>35000</v>
      </c>
      <c r="S19" s="12"/>
      <c r="T19" s="12">
        <v>35000</v>
      </c>
      <c r="V19" s="11" t="s">
        <v>60</v>
      </c>
      <c r="W19" s="12"/>
      <c r="X19" s="12"/>
      <c r="Y19" s="12"/>
      <c r="Z19" s="12"/>
      <c r="AK19" s="11" t="s">
        <v>60</v>
      </c>
      <c r="AL19" s="12"/>
      <c r="AM19" s="12"/>
      <c r="AN19" s="12"/>
      <c r="AO19" s="12"/>
      <c r="AP19" s="12"/>
      <c r="AQ19" s="12"/>
      <c r="AR19" s="12"/>
      <c r="AT19" s="15" t="s">
        <v>29</v>
      </c>
      <c r="AU19" s="16">
        <v>585000</v>
      </c>
      <c r="AV19" s="16">
        <v>408000</v>
      </c>
      <c r="AW19" s="16">
        <v>1040000</v>
      </c>
      <c r="AX19" s="16">
        <v>1290000</v>
      </c>
      <c r="AY19" s="16">
        <v>630000</v>
      </c>
      <c r="AZ19" s="16"/>
      <c r="BA19" s="16">
        <v>3953000</v>
      </c>
      <c r="BC19" s="11">
        <v>1458</v>
      </c>
      <c r="BD19" s="12">
        <v>90000</v>
      </c>
    </row>
    <row r="20" spans="1:56" x14ac:dyDescent="0.35">
      <c r="G20" s="11" t="s">
        <v>27</v>
      </c>
      <c r="H20" s="12">
        <v>250000</v>
      </c>
      <c r="M20" s="13">
        <v>44577</v>
      </c>
      <c r="N20" s="12"/>
      <c r="O20" s="12">
        <v>36000</v>
      </c>
      <c r="P20" s="12"/>
      <c r="Q20" s="12"/>
      <c r="R20" s="12"/>
      <c r="S20" s="12"/>
      <c r="T20" s="12">
        <v>36000</v>
      </c>
      <c r="V20" s="11" t="s">
        <v>29</v>
      </c>
      <c r="W20" s="12">
        <v>96</v>
      </c>
      <c r="X20" s="12">
        <v>64</v>
      </c>
      <c r="Y20" s="12"/>
      <c r="Z20" s="12">
        <v>160</v>
      </c>
      <c r="AK20" s="11" t="s">
        <v>29</v>
      </c>
      <c r="AL20" s="12">
        <v>39</v>
      </c>
      <c r="AM20" s="12">
        <v>34</v>
      </c>
      <c r="AN20" s="12">
        <v>26</v>
      </c>
      <c r="AO20" s="12">
        <v>43</v>
      </c>
      <c r="AP20" s="12">
        <v>18</v>
      </c>
      <c r="AQ20" s="12"/>
      <c r="AR20" s="12">
        <v>160</v>
      </c>
      <c r="BC20" s="11">
        <v>1465</v>
      </c>
      <c r="BD20" s="12">
        <v>24000</v>
      </c>
    </row>
    <row r="21" spans="1:56" x14ac:dyDescent="0.35">
      <c r="G21" s="11" t="s">
        <v>19</v>
      </c>
      <c r="H21" s="12">
        <v>720000</v>
      </c>
      <c r="M21" s="13">
        <v>44578</v>
      </c>
      <c r="N21" s="12"/>
      <c r="O21" s="12">
        <v>36000</v>
      </c>
      <c r="P21" s="12"/>
      <c r="Q21" s="12"/>
      <c r="R21" s="12"/>
      <c r="S21" s="12"/>
      <c r="T21" s="12">
        <v>36000</v>
      </c>
      <c r="BC21" s="11">
        <v>1471</v>
      </c>
      <c r="BD21" s="12">
        <v>120000</v>
      </c>
    </row>
    <row r="22" spans="1:56" x14ac:dyDescent="0.35">
      <c r="G22" s="11" t="s">
        <v>38</v>
      </c>
      <c r="H22" s="12">
        <v>75000</v>
      </c>
      <c r="M22" s="13">
        <v>44593</v>
      </c>
      <c r="N22" s="12"/>
      <c r="O22" s="12">
        <v>36000</v>
      </c>
      <c r="P22" s="12"/>
      <c r="Q22" s="12"/>
      <c r="R22" s="12"/>
      <c r="S22" s="12"/>
      <c r="T22" s="12">
        <v>36000</v>
      </c>
      <c r="AT22" s="25" t="s">
        <v>79</v>
      </c>
      <c r="AU22" s="25"/>
      <c r="AV22" s="25"/>
      <c r="AW22" s="25"/>
      <c r="AX22" s="25"/>
      <c r="AY22" s="25"/>
      <c r="AZ22" s="25"/>
      <c r="BA22" s="25"/>
      <c r="BC22" s="11">
        <v>1490</v>
      </c>
      <c r="BD22" s="12">
        <v>60000</v>
      </c>
    </row>
    <row r="23" spans="1:56" x14ac:dyDescent="0.35">
      <c r="G23" s="11" t="s">
        <v>60</v>
      </c>
      <c r="H23" s="12"/>
      <c r="M23" s="13">
        <v>44594</v>
      </c>
      <c r="N23" s="12"/>
      <c r="O23" s="12"/>
      <c r="P23" s="12">
        <v>40000</v>
      </c>
      <c r="Q23" s="12"/>
      <c r="R23" s="12"/>
      <c r="S23" s="12"/>
      <c r="T23" s="12">
        <v>40000</v>
      </c>
      <c r="AT23" s="9" t="s">
        <v>53</v>
      </c>
      <c r="AU23" s="9" t="s">
        <v>70</v>
      </c>
      <c r="AV23" s="10"/>
      <c r="AW23" s="10"/>
      <c r="AX23" s="10"/>
      <c r="AY23" s="10"/>
      <c r="AZ23" s="10"/>
      <c r="BA23" s="10"/>
      <c r="BC23" s="11">
        <v>1495</v>
      </c>
      <c r="BD23" s="12">
        <v>105000</v>
      </c>
    </row>
    <row r="24" spans="1:56" x14ac:dyDescent="0.35">
      <c r="G24" s="11" t="s">
        <v>29</v>
      </c>
      <c r="H24" s="12">
        <v>3953000</v>
      </c>
      <c r="M24" s="13">
        <v>44595</v>
      </c>
      <c r="N24" s="12"/>
      <c r="O24" s="12">
        <v>48000</v>
      </c>
      <c r="P24" s="12"/>
      <c r="Q24" s="12"/>
      <c r="R24" s="12"/>
      <c r="S24" s="12"/>
      <c r="T24" s="12">
        <v>48000</v>
      </c>
      <c r="AT24" s="9" t="s">
        <v>31</v>
      </c>
      <c r="AU24" s="10" t="s">
        <v>9</v>
      </c>
      <c r="AV24" s="10" t="s">
        <v>11</v>
      </c>
      <c r="AW24" s="10" t="s">
        <v>10</v>
      </c>
      <c r="AX24" s="10" t="s">
        <v>12</v>
      </c>
      <c r="AY24" s="10" t="s">
        <v>13</v>
      </c>
      <c r="AZ24" s="10" t="s">
        <v>60</v>
      </c>
      <c r="BA24" s="10" t="s">
        <v>29</v>
      </c>
      <c r="BC24" s="11">
        <v>1553</v>
      </c>
      <c r="BD24" s="12">
        <v>160000</v>
      </c>
    </row>
    <row r="25" spans="1:56" x14ac:dyDescent="0.35">
      <c r="M25" s="13">
        <v>44596</v>
      </c>
      <c r="N25" s="12"/>
      <c r="O25" s="12"/>
      <c r="P25" s="12"/>
      <c r="Q25" s="12"/>
      <c r="R25" s="12">
        <v>70000</v>
      </c>
      <c r="S25" s="12"/>
      <c r="T25" s="12">
        <v>70000</v>
      </c>
      <c r="AT25" s="11" t="s">
        <v>14</v>
      </c>
      <c r="AU25" s="12">
        <v>7</v>
      </c>
      <c r="AV25" s="12">
        <v>14</v>
      </c>
      <c r="AW25" s="12">
        <v>14</v>
      </c>
      <c r="AX25" s="12">
        <v>16</v>
      </c>
      <c r="AY25" s="12">
        <v>9</v>
      </c>
      <c r="AZ25" s="12"/>
      <c r="BA25" s="12">
        <v>60</v>
      </c>
      <c r="BC25" s="11">
        <v>1563</v>
      </c>
      <c r="BD25" s="12">
        <v>120000</v>
      </c>
    </row>
    <row r="26" spans="1:56" x14ac:dyDescent="0.35">
      <c r="G26" s="25" t="s">
        <v>69</v>
      </c>
      <c r="H26" s="25"/>
      <c r="M26" s="13">
        <v>44597</v>
      </c>
      <c r="N26" s="12"/>
      <c r="O26" s="12"/>
      <c r="P26" s="12"/>
      <c r="Q26" s="12"/>
      <c r="R26" s="12">
        <v>35000</v>
      </c>
      <c r="S26" s="12"/>
      <c r="T26" s="12">
        <v>35000</v>
      </c>
      <c r="AT26" s="14" t="s">
        <v>7</v>
      </c>
      <c r="AU26" s="12">
        <v>3</v>
      </c>
      <c r="AV26" s="12">
        <v>8</v>
      </c>
      <c r="AW26" s="12">
        <v>10</v>
      </c>
      <c r="AX26" s="12">
        <v>9</v>
      </c>
      <c r="AY26" s="12">
        <v>5</v>
      </c>
      <c r="AZ26" s="12"/>
      <c r="BA26" s="12">
        <v>35</v>
      </c>
      <c r="BC26" s="11">
        <v>1575</v>
      </c>
      <c r="BD26" s="12">
        <v>80000</v>
      </c>
    </row>
    <row r="27" spans="1:56" x14ac:dyDescent="0.35">
      <c r="G27" s="9" t="s">
        <v>31</v>
      </c>
      <c r="H27" s="10" t="s">
        <v>53</v>
      </c>
      <c r="M27" s="13">
        <v>44598</v>
      </c>
      <c r="N27" s="12"/>
      <c r="O27" s="12"/>
      <c r="P27" s="12"/>
      <c r="Q27" s="12"/>
      <c r="R27" s="12">
        <v>35000</v>
      </c>
      <c r="S27" s="12"/>
      <c r="T27" s="12">
        <v>35000</v>
      </c>
      <c r="AT27" s="14" t="s">
        <v>8</v>
      </c>
      <c r="AU27" s="12">
        <v>4</v>
      </c>
      <c r="AV27" s="12">
        <v>6</v>
      </c>
      <c r="AW27" s="12">
        <v>4</v>
      </c>
      <c r="AX27" s="12">
        <v>7</v>
      </c>
      <c r="AY27" s="12">
        <v>4</v>
      </c>
      <c r="AZ27" s="12"/>
      <c r="BA27" s="12">
        <v>25</v>
      </c>
      <c r="BC27" s="11">
        <v>1581</v>
      </c>
      <c r="BD27" s="12">
        <v>150000</v>
      </c>
    </row>
    <row r="28" spans="1:56" x14ac:dyDescent="0.35">
      <c r="G28" s="11" t="s">
        <v>33</v>
      </c>
      <c r="H28" s="12">
        <v>7</v>
      </c>
      <c r="M28" s="13">
        <v>44599</v>
      </c>
      <c r="N28" s="12"/>
      <c r="O28" s="12">
        <v>24000</v>
      </c>
      <c r="P28" s="12"/>
      <c r="Q28" s="12"/>
      <c r="R28" s="12"/>
      <c r="S28" s="12"/>
      <c r="T28" s="12">
        <v>24000</v>
      </c>
      <c r="AT28" s="11" t="s">
        <v>16</v>
      </c>
      <c r="AU28" s="12">
        <v>10</v>
      </c>
      <c r="AV28" s="12">
        <v>3</v>
      </c>
      <c r="AW28" s="12">
        <v>1</v>
      </c>
      <c r="AX28" s="12">
        <v>11</v>
      </c>
      <c r="AY28" s="12">
        <v>3</v>
      </c>
      <c r="AZ28" s="12"/>
      <c r="BA28" s="12">
        <v>28</v>
      </c>
      <c r="BC28" s="11">
        <v>1616</v>
      </c>
      <c r="BD28" s="12">
        <v>12000</v>
      </c>
    </row>
    <row r="29" spans="1:56" x14ac:dyDescent="0.35">
      <c r="G29" s="11" t="s">
        <v>34</v>
      </c>
      <c r="H29" s="12">
        <v>6</v>
      </c>
      <c r="M29" s="13">
        <v>44600</v>
      </c>
      <c r="N29" s="12"/>
      <c r="O29" s="12"/>
      <c r="P29" s="12">
        <v>120000</v>
      </c>
      <c r="Q29" s="12"/>
      <c r="R29" s="12"/>
      <c r="S29" s="12"/>
      <c r="T29" s="12">
        <v>120000</v>
      </c>
      <c r="AT29" s="14" t="s">
        <v>7</v>
      </c>
      <c r="AU29" s="12">
        <v>5</v>
      </c>
      <c r="AV29" s="12"/>
      <c r="AW29" s="12">
        <v>1</v>
      </c>
      <c r="AX29" s="12">
        <v>7</v>
      </c>
      <c r="AY29" s="12">
        <v>3</v>
      </c>
      <c r="AZ29" s="12"/>
      <c r="BA29" s="12">
        <v>16</v>
      </c>
      <c r="BC29" s="11">
        <v>1650</v>
      </c>
      <c r="BD29" s="12">
        <v>60000</v>
      </c>
    </row>
    <row r="30" spans="1:56" x14ac:dyDescent="0.35">
      <c r="G30" s="11" t="s">
        <v>30</v>
      </c>
      <c r="H30" s="12">
        <v>3</v>
      </c>
      <c r="M30" s="13">
        <v>44601</v>
      </c>
      <c r="N30" s="12">
        <v>75000</v>
      </c>
      <c r="O30" s="12"/>
      <c r="P30" s="12"/>
      <c r="Q30" s="12"/>
      <c r="R30" s="12"/>
      <c r="S30" s="12"/>
      <c r="T30" s="12">
        <v>75000</v>
      </c>
      <c r="AT30" s="14" t="s">
        <v>8</v>
      </c>
      <c r="AU30" s="12">
        <v>5</v>
      </c>
      <c r="AV30" s="12">
        <v>3</v>
      </c>
      <c r="AW30" s="12"/>
      <c r="AX30" s="12">
        <v>4</v>
      </c>
      <c r="AY30" s="12"/>
      <c r="AZ30" s="12"/>
      <c r="BA30" s="12">
        <v>12</v>
      </c>
      <c r="BC30" s="11">
        <v>1691</v>
      </c>
      <c r="BD30" s="12">
        <v>75000</v>
      </c>
    </row>
    <row r="31" spans="1:56" x14ac:dyDescent="0.35">
      <c r="G31" s="11" t="s">
        <v>32</v>
      </c>
      <c r="H31" s="12">
        <v>5</v>
      </c>
      <c r="M31" s="13">
        <v>44602</v>
      </c>
      <c r="N31" s="12"/>
      <c r="O31" s="12"/>
      <c r="P31" s="12"/>
      <c r="Q31" s="12">
        <v>60000</v>
      </c>
      <c r="R31" s="12"/>
      <c r="S31" s="12"/>
      <c r="T31" s="12">
        <v>60000</v>
      </c>
      <c r="AT31" s="11" t="s">
        <v>15</v>
      </c>
      <c r="AU31" s="12">
        <v>4</v>
      </c>
      <c r="AV31" s="12">
        <v>2</v>
      </c>
      <c r="AW31" s="12">
        <v>8</v>
      </c>
      <c r="AX31" s="12">
        <v>9</v>
      </c>
      <c r="AY31" s="12">
        <v>4</v>
      </c>
      <c r="AZ31" s="12"/>
      <c r="BA31" s="12">
        <v>27</v>
      </c>
      <c r="BC31" s="11">
        <v>1700</v>
      </c>
      <c r="BD31" s="12">
        <v>105000</v>
      </c>
    </row>
    <row r="32" spans="1:56" x14ac:dyDescent="0.35">
      <c r="G32" s="11" t="s">
        <v>35</v>
      </c>
      <c r="H32" s="12">
        <v>5</v>
      </c>
      <c r="M32" s="13">
        <v>44621</v>
      </c>
      <c r="N32" s="12"/>
      <c r="O32" s="12"/>
      <c r="P32" s="12"/>
      <c r="Q32" s="12"/>
      <c r="R32" s="12">
        <v>175000</v>
      </c>
      <c r="S32" s="12"/>
      <c r="T32" s="12">
        <v>175000</v>
      </c>
      <c r="AT32" s="14" t="s">
        <v>7</v>
      </c>
      <c r="AU32" s="12">
        <v>4</v>
      </c>
      <c r="AV32" s="12">
        <v>2</v>
      </c>
      <c r="AW32" s="12">
        <v>3</v>
      </c>
      <c r="AX32" s="12">
        <v>2</v>
      </c>
      <c r="AY32" s="12">
        <v>4</v>
      </c>
      <c r="AZ32" s="12"/>
      <c r="BA32" s="12">
        <v>15</v>
      </c>
      <c r="BC32" s="11">
        <v>1715</v>
      </c>
      <c r="BD32" s="12">
        <v>60000</v>
      </c>
    </row>
    <row r="33" spans="7:56" x14ac:dyDescent="0.35">
      <c r="G33" s="11" t="s">
        <v>37</v>
      </c>
      <c r="H33" s="12">
        <v>7</v>
      </c>
      <c r="M33" s="13">
        <v>44622</v>
      </c>
      <c r="N33" s="12"/>
      <c r="O33" s="12">
        <v>48000</v>
      </c>
      <c r="P33" s="12"/>
      <c r="Q33" s="12"/>
      <c r="R33" s="12"/>
      <c r="S33" s="12"/>
      <c r="T33" s="12">
        <v>48000</v>
      </c>
      <c r="AT33" s="14" t="s">
        <v>8</v>
      </c>
      <c r="AU33" s="12"/>
      <c r="AV33" s="12"/>
      <c r="AW33" s="12">
        <v>5</v>
      </c>
      <c r="AX33" s="12">
        <v>7</v>
      </c>
      <c r="AY33" s="12"/>
      <c r="AZ33" s="12"/>
      <c r="BA33" s="12">
        <v>12</v>
      </c>
      <c r="BC33" s="11">
        <v>1721</v>
      </c>
      <c r="BD33" s="12">
        <v>72000</v>
      </c>
    </row>
    <row r="34" spans="7:56" x14ac:dyDescent="0.35">
      <c r="G34" s="11" t="s">
        <v>36</v>
      </c>
      <c r="H34" s="12">
        <v>4</v>
      </c>
      <c r="M34" s="13">
        <v>44623</v>
      </c>
      <c r="N34" s="12"/>
      <c r="O34" s="12"/>
      <c r="P34" s="12"/>
      <c r="Q34" s="12">
        <v>120000</v>
      </c>
      <c r="R34" s="12"/>
      <c r="S34" s="12"/>
      <c r="T34" s="12">
        <v>120000</v>
      </c>
      <c r="AT34" s="11" t="s">
        <v>17</v>
      </c>
      <c r="AU34" s="12">
        <v>18</v>
      </c>
      <c r="AV34" s="12">
        <v>15</v>
      </c>
      <c r="AW34" s="12">
        <v>3</v>
      </c>
      <c r="AX34" s="12">
        <v>7</v>
      </c>
      <c r="AY34" s="12">
        <v>2</v>
      </c>
      <c r="AZ34" s="12"/>
      <c r="BA34" s="12">
        <v>45</v>
      </c>
      <c r="BC34" s="11">
        <v>1733</v>
      </c>
      <c r="BD34" s="12">
        <v>60000</v>
      </c>
    </row>
    <row r="35" spans="7:56" x14ac:dyDescent="0.35">
      <c r="G35" s="11" t="s">
        <v>28</v>
      </c>
      <c r="H35" s="12">
        <v>5</v>
      </c>
      <c r="M35" s="13">
        <v>44624</v>
      </c>
      <c r="N35" s="12">
        <v>30000</v>
      </c>
      <c r="O35" s="12"/>
      <c r="P35" s="12"/>
      <c r="Q35" s="12"/>
      <c r="R35" s="12"/>
      <c r="S35" s="12"/>
      <c r="T35" s="12">
        <v>30000</v>
      </c>
      <c r="AT35" s="14" t="s">
        <v>7</v>
      </c>
      <c r="AU35" s="12">
        <v>11</v>
      </c>
      <c r="AV35" s="12">
        <v>9</v>
      </c>
      <c r="AW35" s="12">
        <v>3</v>
      </c>
      <c r="AX35" s="12">
        <v>7</v>
      </c>
      <c r="AY35" s="12"/>
      <c r="AZ35" s="12"/>
      <c r="BA35" s="12">
        <v>30</v>
      </c>
      <c r="BC35" s="11">
        <v>1773</v>
      </c>
      <c r="BD35" s="12">
        <v>36000</v>
      </c>
    </row>
    <row r="36" spans="7:56" x14ac:dyDescent="0.35">
      <c r="G36" s="11" t="s">
        <v>24</v>
      </c>
      <c r="H36" s="12">
        <v>12</v>
      </c>
      <c r="M36" s="13">
        <v>44625</v>
      </c>
      <c r="N36" s="12"/>
      <c r="O36" s="12"/>
      <c r="P36" s="12">
        <v>40000</v>
      </c>
      <c r="Q36" s="12"/>
      <c r="R36" s="12"/>
      <c r="S36" s="12"/>
      <c r="T36" s="12">
        <v>40000</v>
      </c>
      <c r="AT36" s="14" t="s">
        <v>8</v>
      </c>
      <c r="AU36" s="12">
        <v>7</v>
      </c>
      <c r="AV36" s="12">
        <v>6</v>
      </c>
      <c r="AW36" s="12"/>
      <c r="AX36" s="12"/>
      <c r="AY36" s="12">
        <v>2</v>
      </c>
      <c r="AZ36" s="12"/>
      <c r="BA36" s="12">
        <v>15</v>
      </c>
      <c r="BC36" s="11">
        <v>1786</v>
      </c>
      <c r="BD36" s="12">
        <v>35000</v>
      </c>
    </row>
    <row r="37" spans="7:56" x14ac:dyDescent="0.35">
      <c r="G37" s="11" t="s">
        <v>21</v>
      </c>
      <c r="H37" s="12">
        <v>6</v>
      </c>
      <c r="M37" s="13">
        <v>44626</v>
      </c>
      <c r="N37" s="12"/>
      <c r="O37" s="12">
        <v>60000</v>
      </c>
      <c r="P37" s="12"/>
      <c r="Q37" s="12"/>
      <c r="R37" s="12"/>
      <c r="S37" s="12"/>
      <c r="T37" s="12">
        <v>60000</v>
      </c>
      <c r="AT37" s="11" t="s">
        <v>60</v>
      </c>
      <c r="AU37" s="12"/>
      <c r="AV37" s="12"/>
      <c r="AW37" s="12"/>
      <c r="AX37" s="12"/>
      <c r="AY37" s="12"/>
      <c r="AZ37" s="12"/>
      <c r="BA37" s="12"/>
      <c r="BC37" s="11">
        <v>1795</v>
      </c>
      <c r="BD37" s="12">
        <v>190000</v>
      </c>
    </row>
    <row r="38" spans="7:56" x14ac:dyDescent="0.35">
      <c r="G38" s="11" t="s">
        <v>20</v>
      </c>
      <c r="H38" s="12">
        <v>17</v>
      </c>
      <c r="M38" s="13">
        <v>44627</v>
      </c>
      <c r="N38" s="12"/>
      <c r="O38" s="12"/>
      <c r="P38" s="12"/>
      <c r="Q38" s="12"/>
      <c r="R38" s="12">
        <v>105000</v>
      </c>
      <c r="S38" s="12"/>
      <c r="T38" s="12">
        <v>105000</v>
      </c>
      <c r="AT38" s="14" t="s">
        <v>60</v>
      </c>
      <c r="AU38" s="12"/>
      <c r="AV38" s="12"/>
      <c r="AW38" s="12"/>
      <c r="AX38" s="12"/>
      <c r="AY38" s="12"/>
      <c r="AZ38" s="12"/>
      <c r="BA38" s="12"/>
      <c r="BC38" s="11">
        <v>1798</v>
      </c>
      <c r="BD38" s="12">
        <v>120000</v>
      </c>
    </row>
    <row r="39" spans="7:56" x14ac:dyDescent="0.35">
      <c r="G39" s="11" t="s">
        <v>26</v>
      </c>
      <c r="H39" s="12">
        <v>3</v>
      </c>
      <c r="M39" s="13">
        <v>44628</v>
      </c>
      <c r="N39" s="12">
        <v>30000</v>
      </c>
      <c r="O39" s="12"/>
      <c r="P39" s="12"/>
      <c r="Q39" s="12"/>
      <c r="R39" s="12"/>
      <c r="S39" s="12"/>
      <c r="T39" s="12">
        <v>30000</v>
      </c>
      <c r="AT39" s="11" t="s">
        <v>29</v>
      </c>
      <c r="AU39" s="12">
        <v>39</v>
      </c>
      <c r="AV39" s="12">
        <v>34</v>
      </c>
      <c r="AW39" s="12">
        <v>26</v>
      </c>
      <c r="AX39" s="12">
        <v>43</v>
      </c>
      <c r="AY39" s="12">
        <v>18</v>
      </c>
      <c r="AZ39" s="12"/>
      <c r="BA39" s="12">
        <v>160</v>
      </c>
      <c r="BC39" s="11">
        <v>1809</v>
      </c>
      <c r="BD39" s="12">
        <v>120000</v>
      </c>
    </row>
    <row r="40" spans="7:56" x14ac:dyDescent="0.35">
      <c r="G40" s="11" t="s">
        <v>22</v>
      </c>
      <c r="H40" s="12">
        <v>18</v>
      </c>
      <c r="M40" s="13">
        <v>44629</v>
      </c>
      <c r="N40" s="12"/>
      <c r="O40" s="12"/>
      <c r="P40" s="12">
        <v>160000</v>
      </c>
      <c r="Q40" s="12"/>
      <c r="R40" s="12"/>
      <c r="S40" s="12"/>
      <c r="T40" s="12">
        <v>160000</v>
      </c>
      <c r="BC40" s="11">
        <v>1825</v>
      </c>
      <c r="BD40" s="12">
        <v>40000</v>
      </c>
    </row>
    <row r="41" spans="7:56" x14ac:dyDescent="0.35">
      <c r="G41" s="11" t="s">
        <v>25</v>
      </c>
      <c r="H41" s="12">
        <v>6</v>
      </c>
      <c r="M41" s="13">
        <v>44630</v>
      </c>
      <c r="N41" s="12"/>
      <c r="O41" s="12"/>
      <c r="P41" s="12"/>
      <c r="Q41" s="12">
        <v>60000</v>
      </c>
      <c r="R41" s="12"/>
      <c r="S41" s="12"/>
      <c r="T41" s="12">
        <v>60000</v>
      </c>
      <c r="BC41" s="11">
        <v>1869</v>
      </c>
      <c r="BD41" s="12">
        <v>30000</v>
      </c>
    </row>
    <row r="42" spans="7:56" x14ac:dyDescent="0.35">
      <c r="G42" s="11" t="s">
        <v>23</v>
      </c>
      <c r="H42" s="12">
        <v>15</v>
      </c>
      <c r="M42" s="13">
        <v>44631</v>
      </c>
      <c r="N42" s="12"/>
      <c r="O42" s="12"/>
      <c r="P42" s="12"/>
      <c r="Q42" s="12">
        <v>90000</v>
      </c>
      <c r="R42" s="12"/>
      <c r="S42" s="12"/>
      <c r="T42" s="12">
        <v>90000</v>
      </c>
      <c r="BC42" s="11">
        <v>1870</v>
      </c>
      <c r="BD42" s="12">
        <v>90000</v>
      </c>
    </row>
    <row r="43" spans="7:56" x14ac:dyDescent="0.35">
      <c r="G43" s="11" t="s">
        <v>18</v>
      </c>
      <c r="H43" s="12">
        <v>7</v>
      </c>
      <c r="M43" s="13">
        <v>44652</v>
      </c>
      <c r="N43" s="12"/>
      <c r="O43" s="12"/>
      <c r="P43" s="12"/>
      <c r="Q43" s="12"/>
      <c r="R43" s="12">
        <v>70000</v>
      </c>
      <c r="S43" s="12"/>
      <c r="T43" s="12">
        <v>70000</v>
      </c>
      <c r="BC43" s="11">
        <v>1890</v>
      </c>
      <c r="BD43" s="12">
        <v>40000</v>
      </c>
    </row>
    <row r="44" spans="7:56" x14ac:dyDescent="0.35">
      <c r="G44" s="11" t="s">
        <v>27</v>
      </c>
      <c r="H44" s="12">
        <v>11</v>
      </c>
      <c r="M44" s="13">
        <v>44653</v>
      </c>
      <c r="N44" s="12"/>
      <c r="O44" s="12"/>
      <c r="P44" s="12"/>
      <c r="Q44" s="12"/>
      <c r="R44" s="12">
        <v>105000</v>
      </c>
      <c r="S44" s="12"/>
      <c r="T44" s="12">
        <v>105000</v>
      </c>
      <c r="BC44" s="11">
        <v>1891</v>
      </c>
      <c r="BD44" s="12">
        <v>105000</v>
      </c>
    </row>
    <row r="45" spans="7:56" x14ac:dyDescent="0.35">
      <c r="G45" s="11" t="s">
        <v>19</v>
      </c>
      <c r="H45" s="12">
        <v>18</v>
      </c>
      <c r="M45" s="13">
        <v>44654</v>
      </c>
      <c r="N45" s="12">
        <v>75000</v>
      </c>
      <c r="O45" s="12"/>
      <c r="P45" s="12"/>
      <c r="Q45" s="12"/>
      <c r="R45" s="12"/>
      <c r="S45" s="12"/>
      <c r="T45" s="12">
        <v>75000</v>
      </c>
      <c r="BC45" s="11">
        <v>1898</v>
      </c>
      <c r="BD45" s="12">
        <v>210000</v>
      </c>
    </row>
    <row r="46" spans="7:56" x14ac:dyDescent="0.35">
      <c r="G46" s="11" t="s">
        <v>38</v>
      </c>
      <c r="H46" s="12">
        <v>5</v>
      </c>
      <c r="M46" s="13">
        <v>44655</v>
      </c>
      <c r="N46" s="12">
        <v>105000</v>
      </c>
      <c r="O46" s="12"/>
      <c r="P46" s="12"/>
      <c r="Q46" s="12"/>
      <c r="R46" s="12"/>
      <c r="S46" s="12"/>
      <c r="T46" s="12">
        <v>105000</v>
      </c>
      <c r="BC46" s="11">
        <v>1913</v>
      </c>
      <c r="BD46" s="12">
        <v>40000</v>
      </c>
    </row>
    <row r="47" spans="7:56" x14ac:dyDescent="0.35">
      <c r="G47" s="11" t="s">
        <v>60</v>
      </c>
      <c r="H47" s="12"/>
      <c r="M47" s="13">
        <v>44656</v>
      </c>
      <c r="N47" s="12">
        <v>90000</v>
      </c>
      <c r="O47" s="12"/>
      <c r="P47" s="12"/>
      <c r="Q47" s="12"/>
      <c r="R47" s="12"/>
      <c r="S47" s="12"/>
      <c r="T47" s="12">
        <v>90000</v>
      </c>
      <c r="BC47" s="11">
        <v>1930</v>
      </c>
      <c r="BD47" s="12">
        <v>60000</v>
      </c>
    </row>
    <row r="48" spans="7:56" x14ac:dyDescent="0.35">
      <c r="G48" s="11" t="s">
        <v>29</v>
      </c>
      <c r="H48" s="12">
        <v>160</v>
      </c>
      <c r="M48" s="13">
        <v>44657</v>
      </c>
      <c r="N48" s="12"/>
      <c r="O48" s="12"/>
      <c r="P48" s="12">
        <v>80000</v>
      </c>
      <c r="Q48" s="12"/>
      <c r="R48" s="12"/>
      <c r="S48" s="12"/>
      <c r="T48" s="12">
        <v>80000</v>
      </c>
      <c r="BC48" s="11">
        <v>1936</v>
      </c>
      <c r="BD48" s="12">
        <v>35000</v>
      </c>
    </row>
    <row r="49" spans="13:56" x14ac:dyDescent="0.35">
      <c r="M49" s="13">
        <v>44658</v>
      </c>
      <c r="N49" s="12"/>
      <c r="O49" s="12"/>
      <c r="P49" s="12">
        <v>120000</v>
      </c>
      <c r="Q49" s="12"/>
      <c r="R49" s="12"/>
      <c r="S49" s="12"/>
      <c r="T49" s="12">
        <v>120000</v>
      </c>
      <c r="BC49" s="11">
        <v>1954</v>
      </c>
      <c r="BD49" s="12">
        <v>150000</v>
      </c>
    </row>
    <row r="50" spans="13:56" x14ac:dyDescent="0.35">
      <c r="M50" s="13">
        <v>44659</v>
      </c>
      <c r="N50" s="12"/>
      <c r="O50" s="12"/>
      <c r="P50" s="12">
        <v>120000</v>
      </c>
      <c r="Q50" s="12"/>
      <c r="R50" s="12"/>
      <c r="S50" s="12"/>
      <c r="T50" s="12">
        <v>120000</v>
      </c>
      <c r="BC50" s="11">
        <v>1967</v>
      </c>
      <c r="BD50" s="12">
        <v>24000</v>
      </c>
    </row>
    <row r="51" spans="13:56" x14ac:dyDescent="0.35">
      <c r="M51" s="13">
        <v>44682</v>
      </c>
      <c r="N51" s="12"/>
      <c r="O51" s="12"/>
      <c r="P51" s="12"/>
      <c r="Q51" s="12">
        <v>150000</v>
      </c>
      <c r="R51" s="12"/>
      <c r="S51" s="12"/>
      <c r="T51" s="12">
        <v>150000</v>
      </c>
      <c r="BC51" s="11">
        <v>1983</v>
      </c>
      <c r="BD51" s="12">
        <v>36000</v>
      </c>
    </row>
    <row r="52" spans="13:56" x14ac:dyDescent="0.35">
      <c r="M52" s="13">
        <v>44713</v>
      </c>
      <c r="N52" s="12"/>
      <c r="O52" s="12"/>
      <c r="P52" s="12"/>
      <c r="Q52" s="12">
        <v>210000</v>
      </c>
      <c r="R52" s="12"/>
      <c r="S52" s="12"/>
      <c r="T52" s="12">
        <v>210000</v>
      </c>
      <c r="BC52" s="11" t="s">
        <v>60</v>
      </c>
      <c r="BD52" s="12"/>
    </row>
    <row r="53" spans="13:56" x14ac:dyDescent="0.35">
      <c r="M53" s="13">
        <v>44714</v>
      </c>
      <c r="N53" s="12"/>
      <c r="O53" s="12"/>
      <c r="P53" s="12"/>
      <c r="Q53" s="12">
        <v>120000</v>
      </c>
      <c r="R53" s="12"/>
      <c r="S53" s="12"/>
      <c r="T53" s="12">
        <v>120000</v>
      </c>
      <c r="BC53" s="11" t="s">
        <v>29</v>
      </c>
      <c r="BD53" s="12">
        <v>3953000</v>
      </c>
    </row>
    <row r="54" spans="13:56" x14ac:dyDescent="0.35">
      <c r="M54" s="13">
        <v>44715</v>
      </c>
      <c r="N54" s="12">
        <v>75000</v>
      </c>
      <c r="O54" s="12"/>
      <c r="P54" s="12"/>
      <c r="Q54" s="12"/>
      <c r="R54" s="12"/>
      <c r="S54" s="12"/>
      <c r="T54" s="12">
        <v>75000</v>
      </c>
    </row>
    <row r="55" spans="13:56" x14ac:dyDescent="0.35">
      <c r="M55" s="11" t="s">
        <v>60</v>
      </c>
      <c r="N55" s="12"/>
      <c r="O55" s="12"/>
      <c r="P55" s="12"/>
      <c r="Q55" s="12"/>
      <c r="R55" s="12"/>
      <c r="S55" s="12"/>
      <c r="T55" s="12"/>
    </row>
    <row r="56" spans="13:56" x14ac:dyDescent="0.35">
      <c r="M56" s="11" t="s">
        <v>29</v>
      </c>
      <c r="N56" s="12">
        <v>585000</v>
      </c>
      <c r="O56" s="12">
        <v>408000</v>
      </c>
      <c r="P56" s="12">
        <v>1040000</v>
      </c>
      <c r="Q56" s="12">
        <v>1290000</v>
      </c>
      <c r="R56" s="12">
        <v>630000</v>
      </c>
      <c r="S56" s="12"/>
      <c r="T56" s="12">
        <v>3953000</v>
      </c>
      <c r="BC56" s="25" t="s">
        <v>80</v>
      </c>
      <c r="BD56" s="25"/>
    </row>
    <row r="57" spans="13:56" x14ac:dyDescent="0.35">
      <c r="BC57" s="9" t="s">
        <v>31</v>
      </c>
      <c r="BD57" s="10" t="s">
        <v>53</v>
      </c>
    </row>
    <row r="58" spans="13:56" x14ac:dyDescent="0.35">
      <c r="BC58" s="11">
        <v>1250</v>
      </c>
      <c r="BD58" s="12">
        <v>1</v>
      </c>
    </row>
    <row r="59" spans="13:56" x14ac:dyDescent="0.35">
      <c r="M59" s="26" t="s">
        <v>71</v>
      </c>
      <c r="N59" s="27"/>
      <c r="O59" s="27"/>
      <c r="P59" s="27"/>
      <c r="Q59" s="27"/>
      <c r="R59" s="27"/>
      <c r="S59" s="27"/>
      <c r="T59" s="27"/>
      <c r="BC59" s="11">
        <v>1256</v>
      </c>
      <c r="BD59" s="12">
        <v>5</v>
      </c>
    </row>
    <row r="60" spans="13:56" x14ac:dyDescent="0.35">
      <c r="M60" s="9" t="s">
        <v>43</v>
      </c>
      <c r="N60" s="10" t="s">
        <v>70</v>
      </c>
      <c r="O60" s="10"/>
      <c r="P60" s="10"/>
      <c r="Q60" s="10"/>
      <c r="R60" s="10"/>
      <c r="S60" s="10"/>
      <c r="T60" s="10"/>
      <c r="BC60" s="11">
        <v>1283</v>
      </c>
      <c r="BD60" s="12">
        <v>3</v>
      </c>
    </row>
    <row r="61" spans="13:56" x14ac:dyDescent="0.35">
      <c r="M61" s="9" t="s">
        <v>31</v>
      </c>
      <c r="N61" s="9" t="s">
        <v>9</v>
      </c>
      <c r="O61" s="9" t="s">
        <v>11</v>
      </c>
      <c r="P61" s="9" t="s">
        <v>10</v>
      </c>
      <c r="Q61" s="9" t="s">
        <v>12</v>
      </c>
      <c r="R61" s="9" t="s">
        <v>13</v>
      </c>
      <c r="S61" s="9" t="s">
        <v>60</v>
      </c>
      <c r="T61" s="9" t="s">
        <v>29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19">
        <v>1314</v>
      </c>
      <c r="BD61" s="20">
        <v>5</v>
      </c>
    </row>
    <row r="62" spans="13:56" x14ac:dyDescent="0.35">
      <c r="M62" s="13">
        <v>44562</v>
      </c>
      <c r="N62" s="12">
        <v>45000</v>
      </c>
      <c r="O62" s="12"/>
      <c r="P62" s="12"/>
      <c r="Q62" s="12"/>
      <c r="R62" s="12"/>
      <c r="S62" s="12"/>
      <c r="T62" s="12">
        <v>45000</v>
      </c>
      <c r="BC62" s="11">
        <v>1353</v>
      </c>
      <c r="BD62" s="12">
        <v>1</v>
      </c>
    </row>
    <row r="63" spans="13:56" x14ac:dyDescent="0.35">
      <c r="M63" s="13">
        <v>44563</v>
      </c>
      <c r="N63" s="12"/>
      <c r="O63" s="12"/>
      <c r="P63" s="12">
        <v>40000</v>
      </c>
      <c r="Q63" s="12"/>
      <c r="R63" s="12"/>
      <c r="S63" s="12"/>
      <c r="T63" s="12">
        <v>40000</v>
      </c>
      <c r="BC63" s="11">
        <v>1356</v>
      </c>
      <c r="BD63" s="12">
        <v>2</v>
      </c>
    </row>
    <row r="64" spans="13:56" x14ac:dyDescent="0.35">
      <c r="M64" s="13">
        <v>44564</v>
      </c>
      <c r="N64" s="12"/>
      <c r="O64" s="12">
        <v>60000</v>
      </c>
      <c r="P64" s="12"/>
      <c r="Q64" s="12"/>
      <c r="R64" s="12"/>
      <c r="S64" s="12"/>
      <c r="T64" s="12">
        <v>60000</v>
      </c>
      <c r="BC64" s="11">
        <v>1370</v>
      </c>
      <c r="BD64" s="12">
        <v>5</v>
      </c>
    </row>
    <row r="65" spans="13:56" x14ac:dyDescent="0.35">
      <c r="M65" s="13">
        <v>44565</v>
      </c>
      <c r="N65" s="12"/>
      <c r="O65" s="12">
        <v>24000</v>
      </c>
      <c r="P65" s="12"/>
      <c r="Q65" s="12"/>
      <c r="R65" s="12"/>
      <c r="S65" s="12"/>
      <c r="T65" s="12">
        <v>24000</v>
      </c>
      <c r="BC65" s="11">
        <v>1373</v>
      </c>
      <c r="BD65" s="12">
        <v>4</v>
      </c>
    </row>
    <row r="66" spans="13:56" x14ac:dyDescent="0.35">
      <c r="M66" s="13">
        <v>44566</v>
      </c>
      <c r="N66" s="12"/>
      <c r="O66" s="12"/>
      <c r="P66" s="12">
        <v>40000</v>
      </c>
      <c r="Q66" s="12"/>
      <c r="R66" s="12"/>
      <c r="S66" s="12"/>
      <c r="T66" s="12">
        <v>40000</v>
      </c>
      <c r="BC66" s="11">
        <v>1389</v>
      </c>
      <c r="BD66" s="12">
        <v>3</v>
      </c>
    </row>
    <row r="67" spans="13:56" x14ac:dyDescent="0.35">
      <c r="M67" s="13">
        <v>44567</v>
      </c>
      <c r="N67" s="12"/>
      <c r="O67" s="12"/>
      <c r="P67" s="12"/>
      <c r="Q67" s="12">
        <v>150000</v>
      </c>
      <c r="R67" s="12"/>
      <c r="S67" s="12"/>
      <c r="T67" s="12">
        <v>150000</v>
      </c>
      <c r="BC67" s="11">
        <v>1392</v>
      </c>
      <c r="BD67" s="12">
        <v>5</v>
      </c>
    </row>
    <row r="68" spans="13:56" x14ac:dyDescent="0.35">
      <c r="M68" s="13">
        <v>44568</v>
      </c>
      <c r="N68" s="12"/>
      <c r="O68" s="12"/>
      <c r="P68" s="12"/>
      <c r="Q68" s="12">
        <v>150000</v>
      </c>
      <c r="R68" s="12"/>
      <c r="S68" s="12"/>
      <c r="T68" s="12">
        <v>150000</v>
      </c>
      <c r="BC68" s="11">
        <v>1403</v>
      </c>
      <c r="BD68" s="12">
        <v>2</v>
      </c>
    </row>
    <row r="69" spans="13:56" x14ac:dyDescent="0.35">
      <c r="M69" s="13">
        <v>44569</v>
      </c>
      <c r="N69" s="12"/>
      <c r="O69" s="12"/>
      <c r="P69" s="12"/>
      <c r="Q69" s="12">
        <v>60000</v>
      </c>
      <c r="R69" s="12"/>
      <c r="S69" s="12"/>
      <c r="T69" s="12">
        <v>60000</v>
      </c>
      <c r="BC69" s="11">
        <v>1413</v>
      </c>
      <c r="BD69" s="12">
        <v>2</v>
      </c>
    </row>
    <row r="70" spans="13:56" x14ac:dyDescent="0.35">
      <c r="M70" s="13">
        <v>44570</v>
      </c>
      <c r="N70" s="12"/>
      <c r="O70" s="12"/>
      <c r="P70" s="12">
        <v>120000</v>
      </c>
      <c r="Q70" s="12"/>
      <c r="R70" s="12"/>
      <c r="S70" s="12"/>
      <c r="T70" s="12">
        <v>120000</v>
      </c>
      <c r="BC70" s="11">
        <v>1430</v>
      </c>
      <c r="BD70" s="12">
        <v>4</v>
      </c>
    </row>
    <row r="71" spans="13:56" x14ac:dyDescent="0.35">
      <c r="M71" s="13">
        <v>44571</v>
      </c>
      <c r="N71" s="12"/>
      <c r="O71" s="12"/>
      <c r="P71" s="12"/>
      <c r="Q71" s="12">
        <v>120000</v>
      </c>
      <c r="R71" s="12"/>
      <c r="S71" s="12"/>
      <c r="T71" s="12">
        <v>120000</v>
      </c>
      <c r="BC71" s="11">
        <v>1432</v>
      </c>
      <c r="BD71" s="12">
        <v>4</v>
      </c>
    </row>
    <row r="72" spans="13:56" x14ac:dyDescent="0.35">
      <c r="M72" s="13">
        <v>44572</v>
      </c>
      <c r="N72" s="12"/>
      <c r="O72" s="12">
        <v>12000</v>
      </c>
      <c r="P72" s="12"/>
      <c r="Q72" s="12"/>
      <c r="R72" s="12"/>
      <c r="S72" s="12"/>
      <c r="T72" s="12">
        <v>12000</v>
      </c>
      <c r="BC72" s="11">
        <v>1449</v>
      </c>
      <c r="BD72" s="12">
        <v>3</v>
      </c>
    </row>
    <row r="73" spans="13:56" x14ac:dyDescent="0.35">
      <c r="M73" s="13">
        <v>44573</v>
      </c>
      <c r="N73" s="12">
        <v>60000</v>
      </c>
      <c r="O73" s="12"/>
      <c r="P73" s="12"/>
      <c r="Q73" s="12"/>
      <c r="R73" s="12"/>
      <c r="S73" s="12"/>
      <c r="T73" s="12">
        <v>60000</v>
      </c>
      <c r="BC73" s="11">
        <v>1458</v>
      </c>
      <c r="BD73" s="12">
        <v>3</v>
      </c>
    </row>
    <row r="74" spans="13:56" x14ac:dyDescent="0.35">
      <c r="M74" s="13">
        <v>44574</v>
      </c>
      <c r="N74" s="12"/>
      <c r="O74" s="12">
        <v>24000</v>
      </c>
      <c r="P74" s="12"/>
      <c r="Q74" s="12"/>
      <c r="R74" s="12"/>
      <c r="S74" s="12"/>
      <c r="T74" s="12">
        <v>24000</v>
      </c>
      <c r="BC74" s="11">
        <v>1465</v>
      </c>
      <c r="BD74" s="12">
        <v>2</v>
      </c>
    </row>
    <row r="75" spans="13:56" x14ac:dyDescent="0.35">
      <c r="M75" s="13">
        <v>44575</v>
      </c>
      <c r="N75" s="12"/>
      <c r="O75" s="12"/>
      <c r="P75" s="12">
        <v>160000</v>
      </c>
      <c r="Q75" s="12"/>
      <c r="R75" s="12"/>
      <c r="S75" s="12"/>
      <c r="T75" s="12">
        <v>160000</v>
      </c>
      <c r="BC75" s="11">
        <v>1471</v>
      </c>
      <c r="BD75" s="12">
        <v>3</v>
      </c>
    </row>
    <row r="76" spans="13:56" x14ac:dyDescent="0.35">
      <c r="M76" s="13">
        <v>44576</v>
      </c>
      <c r="N76" s="12"/>
      <c r="O76" s="12"/>
      <c r="P76" s="12"/>
      <c r="Q76" s="12"/>
      <c r="R76" s="12">
        <v>35000</v>
      </c>
      <c r="S76" s="12"/>
      <c r="T76" s="12">
        <v>35000</v>
      </c>
      <c r="BC76" s="11">
        <v>1490</v>
      </c>
      <c r="BD76" s="12">
        <v>5</v>
      </c>
    </row>
    <row r="77" spans="13:56" x14ac:dyDescent="0.35">
      <c r="M77" s="13">
        <v>44577</v>
      </c>
      <c r="N77" s="12"/>
      <c r="O77" s="12">
        <v>36000</v>
      </c>
      <c r="P77" s="12"/>
      <c r="Q77" s="12"/>
      <c r="R77" s="12"/>
      <c r="S77" s="12"/>
      <c r="T77" s="12">
        <v>36000</v>
      </c>
      <c r="BC77" s="11">
        <v>1495</v>
      </c>
      <c r="BD77" s="12">
        <v>7</v>
      </c>
    </row>
    <row r="78" spans="13:56" x14ac:dyDescent="0.35">
      <c r="M78" s="13">
        <v>44578</v>
      </c>
      <c r="N78" s="12"/>
      <c r="O78" s="12">
        <v>36000</v>
      </c>
      <c r="P78" s="12"/>
      <c r="Q78" s="12"/>
      <c r="R78" s="12"/>
      <c r="S78" s="12"/>
      <c r="T78" s="12">
        <v>36000</v>
      </c>
      <c r="BC78" s="11">
        <v>1553</v>
      </c>
      <c r="BD78" s="12">
        <v>4</v>
      </c>
    </row>
    <row r="79" spans="13:56" x14ac:dyDescent="0.35">
      <c r="M79" s="13">
        <v>44593</v>
      </c>
      <c r="N79" s="12"/>
      <c r="O79" s="12">
        <v>36000</v>
      </c>
      <c r="P79" s="12"/>
      <c r="Q79" s="12"/>
      <c r="R79" s="12"/>
      <c r="S79" s="12"/>
      <c r="T79" s="12">
        <v>36000</v>
      </c>
      <c r="BC79" s="11">
        <v>1563</v>
      </c>
      <c r="BD79" s="12">
        <v>3</v>
      </c>
    </row>
    <row r="80" spans="13:56" x14ac:dyDescent="0.35">
      <c r="M80" s="13">
        <v>44594</v>
      </c>
      <c r="N80" s="12"/>
      <c r="O80" s="12"/>
      <c r="P80" s="12">
        <v>40000</v>
      </c>
      <c r="Q80" s="12"/>
      <c r="R80" s="12"/>
      <c r="S80" s="12"/>
      <c r="T80" s="12">
        <v>40000</v>
      </c>
      <c r="BC80" s="11">
        <v>1575</v>
      </c>
      <c r="BD80" s="12">
        <v>2</v>
      </c>
    </row>
    <row r="81" spans="13:56" x14ac:dyDescent="0.35">
      <c r="M81" s="13">
        <v>44595</v>
      </c>
      <c r="N81" s="12"/>
      <c r="O81" s="12">
        <v>48000</v>
      </c>
      <c r="P81" s="12"/>
      <c r="Q81" s="12"/>
      <c r="R81" s="12"/>
      <c r="S81" s="12"/>
      <c r="T81" s="12">
        <v>48000</v>
      </c>
      <c r="BC81" s="11">
        <v>1581</v>
      </c>
      <c r="BD81" s="12">
        <v>5</v>
      </c>
    </row>
    <row r="82" spans="13:56" x14ac:dyDescent="0.35">
      <c r="M82" s="13">
        <v>44596</v>
      </c>
      <c r="N82" s="12"/>
      <c r="O82" s="12"/>
      <c r="P82" s="12"/>
      <c r="Q82" s="12"/>
      <c r="R82" s="12">
        <v>70000</v>
      </c>
      <c r="S82" s="12"/>
      <c r="T82" s="12">
        <v>70000</v>
      </c>
      <c r="BC82" s="11">
        <v>1616</v>
      </c>
      <c r="BD82" s="12">
        <v>1</v>
      </c>
    </row>
    <row r="83" spans="13:56" x14ac:dyDescent="0.35">
      <c r="M83" s="13">
        <v>44597</v>
      </c>
      <c r="N83" s="12"/>
      <c r="O83" s="12"/>
      <c r="P83" s="12"/>
      <c r="Q83" s="12"/>
      <c r="R83" s="12">
        <v>35000</v>
      </c>
      <c r="S83" s="12"/>
      <c r="T83" s="12">
        <v>35000</v>
      </c>
      <c r="BC83" s="11">
        <v>1650</v>
      </c>
      <c r="BD83" s="12">
        <v>2</v>
      </c>
    </row>
    <row r="84" spans="13:56" x14ac:dyDescent="0.35">
      <c r="M84" s="13">
        <v>44598</v>
      </c>
      <c r="N84" s="12"/>
      <c r="O84" s="12"/>
      <c r="P84" s="12"/>
      <c r="Q84" s="12"/>
      <c r="R84" s="12">
        <v>35000</v>
      </c>
      <c r="S84" s="12"/>
      <c r="T84" s="12">
        <v>35000</v>
      </c>
      <c r="BC84" s="11">
        <v>1691</v>
      </c>
      <c r="BD84" s="12">
        <v>5</v>
      </c>
    </row>
    <row r="85" spans="13:56" x14ac:dyDescent="0.35">
      <c r="M85" s="13">
        <v>44599</v>
      </c>
      <c r="N85" s="12"/>
      <c r="O85" s="12">
        <v>24000</v>
      </c>
      <c r="P85" s="12"/>
      <c r="Q85" s="12"/>
      <c r="R85" s="12"/>
      <c r="S85" s="12"/>
      <c r="T85" s="12">
        <v>24000</v>
      </c>
      <c r="BC85" s="11">
        <v>1700</v>
      </c>
      <c r="BD85" s="12">
        <v>3</v>
      </c>
    </row>
    <row r="86" spans="13:56" x14ac:dyDescent="0.35">
      <c r="M86" s="13">
        <v>44600</v>
      </c>
      <c r="N86" s="12"/>
      <c r="O86" s="12"/>
      <c r="P86" s="12">
        <v>120000</v>
      </c>
      <c r="Q86" s="12"/>
      <c r="R86" s="12"/>
      <c r="S86" s="12"/>
      <c r="T86" s="12">
        <v>120000</v>
      </c>
      <c r="BC86" s="11">
        <v>1715</v>
      </c>
      <c r="BD86" s="12">
        <v>2</v>
      </c>
    </row>
    <row r="87" spans="13:56" x14ac:dyDescent="0.35">
      <c r="M87" s="13">
        <v>44601</v>
      </c>
      <c r="N87" s="12">
        <v>75000</v>
      </c>
      <c r="O87" s="12"/>
      <c r="P87" s="12"/>
      <c r="Q87" s="12"/>
      <c r="R87" s="12"/>
      <c r="S87" s="12"/>
      <c r="T87" s="12">
        <v>75000</v>
      </c>
      <c r="BC87" s="11">
        <v>1721</v>
      </c>
      <c r="BD87" s="12">
        <v>6</v>
      </c>
    </row>
    <row r="88" spans="13:56" x14ac:dyDescent="0.35">
      <c r="M88" s="13">
        <v>44602</v>
      </c>
      <c r="N88" s="12"/>
      <c r="O88" s="12"/>
      <c r="P88" s="12"/>
      <c r="Q88" s="12">
        <v>60000</v>
      </c>
      <c r="R88" s="12"/>
      <c r="S88" s="12"/>
      <c r="T88" s="12">
        <v>60000</v>
      </c>
      <c r="BC88" s="11">
        <v>1733</v>
      </c>
      <c r="BD88" s="12">
        <v>5</v>
      </c>
    </row>
    <row r="89" spans="13:56" x14ac:dyDescent="0.35">
      <c r="M89" s="13">
        <v>44621</v>
      </c>
      <c r="N89" s="12"/>
      <c r="O89" s="12"/>
      <c r="P89" s="12"/>
      <c r="Q89" s="12"/>
      <c r="R89" s="12">
        <v>175000</v>
      </c>
      <c r="S89" s="12"/>
      <c r="T89" s="12">
        <v>175000</v>
      </c>
      <c r="BC89" s="11">
        <v>1773</v>
      </c>
      <c r="BD89" s="12">
        <v>3</v>
      </c>
    </row>
    <row r="90" spans="13:56" x14ac:dyDescent="0.35">
      <c r="M90" s="13">
        <v>44622</v>
      </c>
      <c r="N90" s="12"/>
      <c r="O90" s="12">
        <v>48000</v>
      </c>
      <c r="P90" s="12"/>
      <c r="Q90" s="12"/>
      <c r="R90" s="12"/>
      <c r="S90" s="12"/>
      <c r="T90" s="12">
        <v>48000</v>
      </c>
      <c r="BC90" s="11">
        <v>1786</v>
      </c>
      <c r="BD90" s="12">
        <v>1</v>
      </c>
    </row>
    <row r="91" spans="13:56" x14ac:dyDescent="0.35">
      <c r="M91" s="13">
        <v>44623</v>
      </c>
      <c r="N91" s="12"/>
      <c r="O91" s="12"/>
      <c r="P91" s="12"/>
      <c r="Q91" s="12">
        <v>120000</v>
      </c>
      <c r="R91" s="12"/>
      <c r="S91" s="12"/>
      <c r="T91" s="12">
        <v>120000</v>
      </c>
      <c r="BC91" s="11">
        <v>1795</v>
      </c>
      <c r="BD91" s="12">
        <v>6</v>
      </c>
    </row>
    <row r="92" spans="13:56" x14ac:dyDescent="0.35">
      <c r="M92" s="13">
        <v>44624</v>
      </c>
      <c r="N92" s="12">
        <v>30000</v>
      </c>
      <c r="O92" s="12"/>
      <c r="P92" s="12"/>
      <c r="Q92" s="12"/>
      <c r="R92" s="12"/>
      <c r="S92" s="12"/>
      <c r="T92" s="12">
        <v>30000</v>
      </c>
      <c r="BC92" s="11">
        <v>1798</v>
      </c>
      <c r="BD92" s="12">
        <v>4</v>
      </c>
    </row>
    <row r="93" spans="13:56" x14ac:dyDescent="0.35">
      <c r="M93" s="13">
        <v>44625</v>
      </c>
      <c r="N93" s="12"/>
      <c r="O93" s="12"/>
      <c r="P93" s="12">
        <v>40000</v>
      </c>
      <c r="Q93" s="12"/>
      <c r="R93" s="12"/>
      <c r="S93" s="12"/>
      <c r="T93" s="12">
        <v>40000</v>
      </c>
      <c r="BC93" s="11">
        <v>1809</v>
      </c>
      <c r="BD93" s="12">
        <v>3</v>
      </c>
    </row>
    <row r="94" spans="13:56" x14ac:dyDescent="0.35">
      <c r="M94" s="13">
        <v>44626</v>
      </c>
      <c r="N94" s="12"/>
      <c r="O94" s="12">
        <v>60000</v>
      </c>
      <c r="P94" s="12"/>
      <c r="Q94" s="12"/>
      <c r="R94" s="12"/>
      <c r="S94" s="12"/>
      <c r="T94" s="12">
        <v>60000</v>
      </c>
      <c r="BC94" s="11">
        <v>1825</v>
      </c>
      <c r="BD94" s="12">
        <v>1</v>
      </c>
    </row>
    <row r="95" spans="13:56" x14ac:dyDescent="0.35">
      <c r="M95" s="13">
        <v>44627</v>
      </c>
      <c r="N95" s="12"/>
      <c r="O95" s="12"/>
      <c r="P95" s="12"/>
      <c r="Q95" s="12"/>
      <c r="R95" s="12">
        <v>105000</v>
      </c>
      <c r="S95" s="12"/>
      <c r="T95" s="12">
        <v>105000</v>
      </c>
      <c r="BC95" s="11">
        <v>1869</v>
      </c>
      <c r="BD95" s="12">
        <v>2</v>
      </c>
    </row>
    <row r="96" spans="13:56" x14ac:dyDescent="0.35">
      <c r="M96" s="13">
        <v>44628</v>
      </c>
      <c r="N96" s="12">
        <v>30000</v>
      </c>
      <c r="O96" s="12"/>
      <c r="P96" s="12"/>
      <c r="Q96" s="12"/>
      <c r="R96" s="12"/>
      <c r="S96" s="12"/>
      <c r="T96" s="12">
        <v>30000</v>
      </c>
      <c r="BC96" s="11">
        <v>1870</v>
      </c>
      <c r="BD96" s="12">
        <v>6</v>
      </c>
    </row>
    <row r="97" spans="13:56" x14ac:dyDescent="0.35">
      <c r="M97" s="13">
        <v>44629</v>
      </c>
      <c r="N97" s="12"/>
      <c r="O97" s="12"/>
      <c r="P97" s="12">
        <v>160000</v>
      </c>
      <c r="Q97" s="12"/>
      <c r="R97" s="12"/>
      <c r="S97" s="12"/>
      <c r="T97" s="12">
        <v>160000</v>
      </c>
      <c r="BC97" s="11">
        <v>1890</v>
      </c>
      <c r="BD97" s="12">
        <v>1</v>
      </c>
    </row>
    <row r="98" spans="13:56" x14ac:dyDescent="0.35">
      <c r="M98" s="13">
        <v>44630</v>
      </c>
      <c r="N98" s="12"/>
      <c r="O98" s="12"/>
      <c r="P98" s="12"/>
      <c r="Q98" s="12">
        <v>60000</v>
      </c>
      <c r="R98" s="12"/>
      <c r="S98" s="12"/>
      <c r="T98" s="12">
        <v>60000</v>
      </c>
      <c r="BC98" s="11">
        <v>1891</v>
      </c>
      <c r="BD98" s="12">
        <v>3</v>
      </c>
    </row>
    <row r="99" spans="13:56" x14ac:dyDescent="0.35">
      <c r="M99" s="13">
        <v>44631</v>
      </c>
      <c r="N99" s="12"/>
      <c r="O99" s="12"/>
      <c r="P99" s="12"/>
      <c r="Q99" s="12">
        <v>90000</v>
      </c>
      <c r="R99" s="12"/>
      <c r="S99" s="12"/>
      <c r="T99" s="12">
        <v>90000</v>
      </c>
      <c r="BC99" s="11">
        <v>1898</v>
      </c>
      <c r="BD99" s="12">
        <v>7</v>
      </c>
    </row>
    <row r="100" spans="13:56" x14ac:dyDescent="0.35">
      <c r="M100" s="13">
        <v>44652</v>
      </c>
      <c r="N100" s="12"/>
      <c r="O100" s="12"/>
      <c r="P100" s="12"/>
      <c r="Q100" s="12"/>
      <c r="R100" s="12">
        <v>70000</v>
      </c>
      <c r="S100" s="12"/>
      <c r="T100" s="12">
        <v>70000</v>
      </c>
      <c r="BC100" s="11">
        <v>1913</v>
      </c>
      <c r="BD100" s="12">
        <v>1</v>
      </c>
    </row>
    <row r="101" spans="13:56" x14ac:dyDescent="0.35">
      <c r="M101" s="13">
        <v>44653</v>
      </c>
      <c r="N101" s="12"/>
      <c r="O101" s="12"/>
      <c r="P101" s="12"/>
      <c r="Q101" s="12"/>
      <c r="R101" s="12">
        <v>105000</v>
      </c>
      <c r="S101" s="12"/>
      <c r="T101" s="12">
        <v>105000</v>
      </c>
      <c r="BC101" s="11">
        <v>1930</v>
      </c>
      <c r="BD101" s="12">
        <v>4</v>
      </c>
    </row>
    <row r="102" spans="13:56" x14ac:dyDescent="0.35">
      <c r="M102" s="13">
        <v>44654</v>
      </c>
      <c r="N102" s="12">
        <v>75000</v>
      </c>
      <c r="O102" s="12"/>
      <c r="P102" s="12"/>
      <c r="Q102" s="12"/>
      <c r="R102" s="12"/>
      <c r="S102" s="12"/>
      <c r="T102" s="12">
        <v>75000</v>
      </c>
      <c r="BC102" s="11">
        <v>1936</v>
      </c>
      <c r="BD102" s="12">
        <v>1</v>
      </c>
    </row>
    <row r="103" spans="13:56" x14ac:dyDescent="0.35">
      <c r="M103" s="13">
        <v>44655</v>
      </c>
      <c r="N103" s="12">
        <v>105000</v>
      </c>
      <c r="O103" s="12"/>
      <c r="P103" s="12"/>
      <c r="Q103" s="12"/>
      <c r="R103" s="12"/>
      <c r="S103" s="12"/>
      <c r="T103" s="12">
        <v>105000</v>
      </c>
      <c r="BC103" s="11">
        <v>1954</v>
      </c>
      <c r="BD103" s="12">
        <v>5</v>
      </c>
    </row>
    <row r="104" spans="13:56" x14ac:dyDescent="0.35">
      <c r="M104" s="13">
        <v>44656</v>
      </c>
      <c r="N104" s="12">
        <v>90000</v>
      </c>
      <c r="O104" s="12"/>
      <c r="P104" s="12"/>
      <c r="Q104" s="12"/>
      <c r="R104" s="12"/>
      <c r="S104" s="12"/>
      <c r="T104" s="12">
        <v>90000</v>
      </c>
      <c r="BC104" s="11">
        <v>1967</v>
      </c>
      <c r="BD104" s="12">
        <v>2</v>
      </c>
    </row>
    <row r="105" spans="13:56" x14ac:dyDescent="0.35">
      <c r="M105" s="13">
        <v>44657</v>
      </c>
      <c r="N105" s="12"/>
      <c r="O105" s="12"/>
      <c r="P105" s="12">
        <v>80000</v>
      </c>
      <c r="Q105" s="12"/>
      <c r="R105" s="12"/>
      <c r="S105" s="12"/>
      <c r="T105" s="12">
        <v>80000</v>
      </c>
      <c r="BC105" s="11">
        <v>1983</v>
      </c>
      <c r="BD105" s="12">
        <v>3</v>
      </c>
    </row>
    <row r="106" spans="13:56" x14ac:dyDescent="0.35">
      <c r="M106" s="13">
        <v>44658</v>
      </c>
      <c r="N106" s="12"/>
      <c r="O106" s="12"/>
      <c r="P106" s="12">
        <v>120000</v>
      </c>
      <c r="Q106" s="12"/>
      <c r="R106" s="12"/>
      <c r="S106" s="12"/>
      <c r="T106" s="12">
        <v>120000</v>
      </c>
      <c r="BC106" s="11" t="s">
        <v>60</v>
      </c>
      <c r="BD106" s="12"/>
    </row>
    <row r="107" spans="13:56" x14ac:dyDescent="0.35">
      <c r="M107" s="13">
        <v>44659</v>
      </c>
      <c r="N107" s="12"/>
      <c r="O107" s="12"/>
      <c r="P107" s="12">
        <v>120000</v>
      </c>
      <c r="Q107" s="12"/>
      <c r="R107" s="12"/>
      <c r="S107" s="12"/>
      <c r="T107" s="12">
        <v>120000</v>
      </c>
      <c r="BC107" s="11" t="s">
        <v>29</v>
      </c>
      <c r="BD107" s="12">
        <v>160</v>
      </c>
    </row>
    <row r="108" spans="13:56" x14ac:dyDescent="0.35">
      <c r="M108" s="13">
        <v>44682</v>
      </c>
      <c r="N108" s="12"/>
      <c r="O108" s="12"/>
      <c r="P108" s="12"/>
      <c r="Q108" s="12">
        <v>150000</v>
      </c>
      <c r="R108" s="12"/>
      <c r="S108" s="12"/>
      <c r="T108" s="12">
        <v>150000</v>
      </c>
    </row>
    <row r="109" spans="13:56" x14ac:dyDescent="0.35">
      <c r="M109" s="13">
        <v>44713</v>
      </c>
      <c r="N109" s="12"/>
      <c r="O109" s="12"/>
      <c r="P109" s="12"/>
      <c r="Q109" s="12">
        <v>210000</v>
      </c>
      <c r="R109" s="12"/>
      <c r="S109" s="12"/>
      <c r="T109" s="12">
        <v>210000</v>
      </c>
    </row>
    <row r="110" spans="13:56" x14ac:dyDescent="0.35">
      <c r="M110" s="13">
        <v>44714</v>
      </c>
      <c r="N110" s="12"/>
      <c r="O110" s="12"/>
      <c r="P110" s="12"/>
      <c r="Q110" s="12">
        <v>120000</v>
      </c>
      <c r="R110" s="12"/>
      <c r="S110" s="12"/>
      <c r="T110" s="12">
        <v>120000</v>
      </c>
    </row>
    <row r="111" spans="13:56" x14ac:dyDescent="0.35">
      <c r="M111" s="13">
        <v>44715</v>
      </c>
      <c r="N111" s="12">
        <v>75000</v>
      </c>
      <c r="O111" s="12"/>
      <c r="P111" s="12"/>
      <c r="Q111" s="12"/>
      <c r="R111" s="12"/>
      <c r="S111" s="12"/>
      <c r="T111" s="12">
        <v>75000</v>
      </c>
    </row>
    <row r="112" spans="13:56" x14ac:dyDescent="0.35">
      <c r="M112" s="11" t="s">
        <v>60</v>
      </c>
      <c r="N112" s="12"/>
      <c r="O112" s="12"/>
      <c r="P112" s="12"/>
      <c r="Q112" s="12"/>
      <c r="R112" s="12"/>
      <c r="S112" s="12"/>
      <c r="T112" s="12"/>
    </row>
    <row r="113" spans="13:20" x14ac:dyDescent="0.35">
      <c r="M113" s="11" t="s">
        <v>29</v>
      </c>
      <c r="N113" s="12">
        <v>585000</v>
      </c>
      <c r="O113" s="12">
        <v>408000</v>
      </c>
      <c r="P113" s="12">
        <v>1040000</v>
      </c>
      <c r="Q113" s="12">
        <v>1290000</v>
      </c>
      <c r="R113" s="12">
        <v>630000</v>
      </c>
      <c r="S113" s="12"/>
      <c r="T113" s="12">
        <v>3953000</v>
      </c>
    </row>
  </sheetData>
  <mergeCells count="20">
    <mergeCell ref="M59:T59"/>
    <mergeCell ref="G26:H26"/>
    <mergeCell ref="A2:B2"/>
    <mergeCell ref="D2:E2"/>
    <mergeCell ref="D12:E12"/>
    <mergeCell ref="A12:B12"/>
    <mergeCell ref="G2:H2"/>
    <mergeCell ref="V2:Z2"/>
    <mergeCell ref="V12:Z12"/>
    <mergeCell ref="J2:K2"/>
    <mergeCell ref="J12:K12"/>
    <mergeCell ref="M2:T2"/>
    <mergeCell ref="AT2:BA2"/>
    <mergeCell ref="AT22:BA22"/>
    <mergeCell ref="BC2:BD2"/>
    <mergeCell ref="BC56:BD56"/>
    <mergeCell ref="AB2:AI2"/>
    <mergeCell ref="AB12:AI12"/>
    <mergeCell ref="AK2:AR2"/>
    <mergeCell ref="AK12:AR12"/>
  </mergeCells>
  <pageMargins left="0.7" right="0.7" top="0.75" bottom="0.75" header="0.3" footer="0.3"/>
  <pageSetup orientation="portrait" horizontalDpi="200" verticalDpi="200" copies="0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2"/>
  <sheetViews>
    <sheetView tabSelected="1" topLeftCell="A190" zoomScale="41" zoomScaleNormal="60" workbookViewId="0">
      <selection activeCell="D484" sqref="D484"/>
    </sheetView>
  </sheetViews>
  <sheetFormatPr defaultRowHeight="14.5" x14ac:dyDescent="0.35"/>
  <cols>
    <col min="3" max="3" width="20.90625" customWidth="1"/>
    <col min="4" max="4" width="24" customWidth="1"/>
    <col min="5" max="5" width="12.36328125" customWidth="1"/>
    <col min="6" max="6" width="6.7265625" customWidth="1"/>
    <col min="7" max="7" width="16.90625" bestFit="1" customWidth="1"/>
    <col min="8" max="8" width="11.453125" bestFit="1" customWidth="1"/>
    <col min="9" max="9" width="9.90625" bestFit="1" customWidth="1"/>
    <col min="10" max="10" width="15.6328125" bestFit="1" customWidth="1"/>
  </cols>
  <sheetData>
    <row r="2" spans="1:18" ht="33.5" x14ac:dyDescent="0.75">
      <c r="A2" s="33" t="s">
        <v>86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5" spans="1:18" ht="15" customHeight="1" x14ac:dyDescent="0.35">
      <c r="B5" s="35" t="s">
        <v>84</v>
      </c>
      <c r="C5" s="35"/>
      <c r="D5" s="35"/>
      <c r="E5" s="35"/>
    </row>
    <row r="6" spans="1:18" x14ac:dyDescent="0.35">
      <c r="B6" s="35"/>
      <c r="C6" s="35"/>
      <c r="D6" s="35"/>
      <c r="E6" s="35"/>
    </row>
    <row r="8" spans="1:18" s="22" customFormat="1" x14ac:dyDescent="0.35"/>
    <row r="10" spans="1:18" x14ac:dyDescent="0.35">
      <c r="C10" s="29" t="s">
        <v>62</v>
      </c>
      <c r="D10" s="29"/>
    </row>
    <row r="11" spans="1:18" x14ac:dyDescent="0.35">
      <c r="C11" s="21" t="s">
        <v>31</v>
      </c>
      <c r="D11" s="21" t="s">
        <v>43</v>
      </c>
    </row>
    <row r="12" spans="1:18" x14ac:dyDescent="0.35">
      <c r="C12" s="36" t="s">
        <v>9</v>
      </c>
      <c r="D12" s="37">
        <v>585000</v>
      </c>
    </row>
    <row r="13" spans="1:18" x14ac:dyDescent="0.35">
      <c r="C13" s="36" t="s">
        <v>11</v>
      </c>
      <c r="D13" s="37">
        <v>408000</v>
      </c>
    </row>
    <row r="14" spans="1:18" x14ac:dyDescent="0.35">
      <c r="C14" s="36" t="s">
        <v>10</v>
      </c>
      <c r="D14" s="37">
        <v>1040000</v>
      </c>
    </row>
    <row r="15" spans="1:18" x14ac:dyDescent="0.35">
      <c r="C15" s="36" t="s">
        <v>12</v>
      </c>
      <c r="D15" s="37">
        <v>1290000</v>
      </c>
    </row>
    <row r="16" spans="1:18" x14ac:dyDescent="0.35">
      <c r="C16" s="36" t="s">
        <v>13</v>
      </c>
      <c r="D16" s="37">
        <v>630000</v>
      </c>
    </row>
    <row r="17" spans="3:7" x14ac:dyDescent="0.35">
      <c r="C17" s="36" t="s">
        <v>60</v>
      </c>
      <c r="D17" s="37"/>
    </row>
    <row r="18" spans="3:7" x14ac:dyDescent="0.35">
      <c r="C18" s="17" t="s">
        <v>29</v>
      </c>
      <c r="D18" s="18">
        <v>3953000</v>
      </c>
    </row>
    <row r="19" spans="3:7" x14ac:dyDescent="0.35">
      <c r="D19" s="17"/>
      <c r="E19" s="18"/>
    </row>
    <row r="20" spans="3:7" x14ac:dyDescent="0.35">
      <c r="D20" s="17"/>
      <c r="E20" s="18"/>
    </row>
    <row r="21" spans="3:7" x14ac:dyDescent="0.35">
      <c r="D21" s="17"/>
      <c r="E21" s="18"/>
    </row>
    <row r="22" spans="3:7" x14ac:dyDescent="0.35">
      <c r="D22" s="17"/>
      <c r="E22" s="18"/>
    </row>
    <row r="23" spans="3:7" x14ac:dyDescent="0.35">
      <c r="G23" t="s">
        <v>85</v>
      </c>
    </row>
    <row r="24" spans="3:7" x14ac:dyDescent="0.35">
      <c r="C24" s="29" t="s">
        <v>63</v>
      </c>
      <c r="D24" s="29"/>
    </row>
    <row r="25" spans="3:7" x14ac:dyDescent="0.35">
      <c r="C25" s="21" t="s">
        <v>31</v>
      </c>
      <c r="D25" s="21" t="s">
        <v>61</v>
      </c>
    </row>
    <row r="26" spans="3:7" x14ac:dyDescent="0.35">
      <c r="C26" s="36" t="s">
        <v>9</v>
      </c>
      <c r="D26" s="37">
        <v>9</v>
      </c>
    </row>
    <row r="27" spans="3:7" x14ac:dyDescent="0.35">
      <c r="C27" s="36" t="s">
        <v>11</v>
      </c>
      <c r="D27" s="37">
        <v>11</v>
      </c>
    </row>
    <row r="28" spans="3:7" x14ac:dyDescent="0.35">
      <c r="C28" s="36" t="s">
        <v>10</v>
      </c>
      <c r="D28" s="37">
        <v>11</v>
      </c>
    </row>
    <row r="29" spans="3:7" x14ac:dyDescent="0.35">
      <c r="C29" s="36" t="s">
        <v>12</v>
      </c>
      <c r="D29" s="37">
        <v>11</v>
      </c>
    </row>
    <row r="30" spans="3:7" x14ac:dyDescent="0.35">
      <c r="C30" s="36" t="s">
        <v>13</v>
      </c>
      <c r="D30" s="37">
        <v>8</v>
      </c>
    </row>
    <row r="31" spans="3:7" x14ac:dyDescent="0.35">
      <c r="C31" s="36" t="s">
        <v>60</v>
      </c>
      <c r="D31" s="37"/>
    </row>
    <row r="32" spans="3:7" x14ac:dyDescent="0.35">
      <c r="C32" s="17" t="s">
        <v>29</v>
      </c>
      <c r="D32" s="18">
        <v>50</v>
      </c>
    </row>
    <row r="33" spans="3:4" x14ac:dyDescent="0.35">
      <c r="C33" s="22"/>
      <c r="D33" s="22"/>
    </row>
    <row r="34" spans="3:4" x14ac:dyDescent="0.35">
      <c r="C34" s="22"/>
      <c r="D34" s="22"/>
    </row>
    <row r="35" spans="3:4" x14ac:dyDescent="0.35">
      <c r="C35" s="22"/>
      <c r="D35" s="22"/>
    </row>
    <row r="36" spans="3:4" x14ac:dyDescent="0.35">
      <c r="C36" s="29" t="s">
        <v>64</v>
      </c>
      <c r="D36" s="29"/>
    </row>
    <row r="37" spans="3:4" x14ac:dyDescent="0.35">
      <c r="C37" s="21" t="s">
        <v>31</v>
      </c>
      <c r="D37" s="21" t="s">
        <v>43</v>
      </c>
    </row>
    <row r="38" spans="3:4" x14ac:dyDescent="0.35">
      <c r="C38" s="36" t="s">
        <v>14</v>
      </c>
      <c r="D38" s="37">
        <v>1628000</v>
      </c>
    </row>
    <row r="39" spans="3:4" x14ac:dyDescent="0.35">
      <c r="C39" s="36" t="s">
        <v>16</v>
      </c>
      <c r="D39" s="37">
        <v>661000</v>
      </c>
    </row>
    <row r="40" spans="3:4" x14ac:dyDescent="0.35">
      <c r="C40" s="36" t="s">
        <v>15</v>
      </c>
      <c r="D40" s="37">
        <v>814000</v>
      </c>
    </row>
    <row r="41" spans="3:4" x14ac:dyDescent="0.35">
      <c r="C41" s="36" t="s">
        <v>17</v>
      </c>
      <c r="D41" s="37">
        <v>850000</v>
      </c>
    </row>
    <row r="42" spans="3:4" x14ac:dyDescent="0.35">
      <c r="C42" s="36" t="s">
        <v>60</v>
      </c>
      <c r="D42" s="37"/>
    </row>
    <row r="43" spans="3:4" x14ac:dyDescent="0.35">
      <c r="C43" s="17" t="s">
        <v>29</v>
      </c>
      <c r="D43" s="18">
        <v>3953000</v>
      </c>
    </row>
    <row r="50" spans="3:4" x14ac:dyDescent="0.35">
      <c r="C50" s="29" t="s">
        <v>65</v>
      </c>
      <c r="D50" s="29"/>
    </row>
    <row r="51" spans="3:4" x14ac:dyDescent="0.35">
      <c r="C51" s="21" t="s">
        <v>31</v>
      </c>
      <c r="D51" s="21" t="s">
        <v>53</v>
      </c>
    </row>
    <row r="52" spans="3:4" x14ac:dyDescent="0.35">
      <c r="C52" s="36" t="s">
        <v>14</v>
      </c>
      <c r="D52" s="37">
        <v>60</v>
      </c>
    </row>
    <row r="53" spans="3:4" x14ac:dyDescent="0.35">
      <c r="C53" s="36" t="s">
        <v>16</v>
      </c>
      <c r="D53" s="37">
        <v>28</v>
      </c>
    </row>
    <row r="54" spans="3:4" x14ac:dyDescent="0.35">
      <c r="C54" s="36" t="s">
        <v>15</v>
      </c>
      <c r="D54" s="37">
        <v>27</v>
      </c>
    </row>
    <row r="55" spans="3:4" x14ac:dyDescent="0.35">
      <c r="C55" s="36" t="s">
        <v>17</v>
      </c>
      <c r="D55" s="37">
        <v>45</v>
      </c>
    </row>
    <row r="56" spans="3:4" x14ac:dyDescent="0.35">
      <c r="C56" s="36" t="s">
        <v>60</v>
      </c>
      <c r="D56" s="37"/>
    </row>
    <row r="57" spans="3:4" x14ac:dyDescent="0.35">
      <c r="C57" s="17" t="s">
        <v>29</v>
      </c>
      <c r="D57" s="18">
        <v>160</v>
      </c>
    </row>
    <row r="58" spans="3:4" x14ac:dyDescent="0.35">
      <c r="C58" s="22"/>
      <c r="D58" s="22"/>
    </row>
    <row r="59" spans="3:4" x14ac:dyDescent="0.35">
      <c r="C59" s="22"/>
      <c r="D59" s="22"/>
    </row>
    <row r="60" spans="3:4" x14ac:dyDescent="0.35">
      <c r="C60" s="22"/>
      <c r="D60" s="22"/>
    </row>
    <row r="61" spans="3:4" x14ac:dyDescent="0.35">
      <c r="C61" s="22"/>
      <c r="D61" s="22"/>
    </row>
    <row r="62" spans="3:4" x14ac:dyDescent="0.35">
      <c r="C62" s="29" t="s">
        <v>66</v>
      </c>
      <c r="D62" s="29"/>
    </row>
    <row r="63" spans="3:4" x14ac:dyDescent="0.35">
      <c r="C63" s="21" t="s">
        <v>31</v>
      </c>
      <c r="D63" s="21" t="s">
        <v>43</v>
      </c>
    </row>
    <row r="64" spans="3:4" x14ac:dyDescent="0.35">
      <c r="C64" s="36" t="s">
        <v>33</v>
      </c>
      <c r="D64" s="37">
        <v>105000</v>
      </c>
    </row>
    <row r="65" spans="3:4" x14ac:dyDescent="0.35">
      <c r="C65" s="36" t="s">
        <v>34</v>
      </c>
      <c r="D65" s="37">
        <v>90000</v>
      </c>
    </row>
    <row r="66" spans="3:4" x14ac:dyDescent="0.35">
      <c r="C66" s="36" t="s">
        <v>30</v>
      </c>
      <c r="D66" s="37">
        <v>105000</v>
      </c>
    </row>
    <row r="67" spans="3:4" x14ac:dyDescent="0.35">
      <c r="C67" s="36" t="s">
        <v>32</v>
      </c>
      <c r="D67" s="37">
        <v>75000</v>
      </c>
    </row>
    <row r="68" spans="3:4" x14ac:dyDescent="0.35">
      <c r="C68" s="36" t="s">
        <v>35</v>
      </c>
      <c r="D68" s="37">
        <v>150000</v>
      </c>
    </row>
    <row r="69" spans="3:4" x14ac:dyDescent="0.35">
      <c r="C69" s="36" t="s">
        <v>37</v>
      </c>
      <c r="D69" s="37">
        <v>210000</v>
      </c>
    </row>
    <row r="70" spans="3:4" x14ac:dyDescent="0.35">
      <c r="C70" s="36" t="s">
        <v>36</v>
      </c>
      <c r="D70" s="37">
        <v>120000</v>
      </c>
    </row>
    <row r="71" spans="3:4" x14ac:dyDescent="0.35">
      <c r="C71" s="36" t="s">
        <v>28</v>
      </c>
      <c r="D71" s="37">
        <v>165000</v>
      </c>
    </row>
    <row r="72" spans="3:4" x14ac:dyDescent="0.35">
      <c r="C72" s="36" t="s">
        <v>24</v>
      </c>
      <c r="D72" s="37">
        <v>297000</v>
      </c>
    </row>
    <row r="73" spans="3:4" x14ac:dyDescent="0.35">
      <c r="C73" s="36" t="s">
        <v>21</v>
      </c>
      <c r="D73" s="37">
        <v>72000</v>
      </c>
    </row>
    <row r="74" spans="3:4" x14ac:dyDescent="0.35">
      <c r="C74" s="36" t="s">
        <v>20</v>
      </c>
      <c r="D74" s="37">
        <v>323000</v>
      </c>
    </row>
    <row r="75" spans="3:4" x14ac:dyDescent="0.35">
      <c r="C75" s="36" t="s">
        <v>26</v>
      </c>
      <c r="D75" s="37">
        <v>36000</v>
      </c>
    </row>
    <row r="76" spans="3:4" x14ac:dyDescent="0.35">
      <c r="C76" s="36" t="s">
        <v>22</v>
      </c>
      <c r="D76" s="37">
        <v>540000</v>
      </c>
    </row>
    <row r="77" spans="3:4" x14ac:dyDescent="0.35">
      <c r="C77" s="36" t="s">
        <v>25</v>
      </c>
      <c r="D77" s="37">
        <v>78000</v>
      </c>
    </row>
    <row r="78" spans="3:4" x14ac:dyDescent="0.35">
      <c r="C78" s="36" t="s">
        <v>23</v>
      </c>
      <c r="D78" s="37">
        <v>426000</v>
      </c>
    </row>
    <row r="79" spans="3:4" x14ac:dyDescent="0.35">
      <c r="C79" s="36" t="s">
        <v>18</v>
      </c>
      <c r="D79" s="37">
        <v>116000</v>
      </c>
    </row>
    <row r="80" spans="3:4" x14ac:dyDescent="0.35">
      <c r="C80" s="36" t="s">
        <v>27</v>
      </c>
      <c r="D80" s="37">
        <v>250000</v>
      </c>
    </row>
    <row r="81" spans="3:10" x14ac:dyDescent="0.35">
      <c r="C81" s="36" t="s">
        <v>19</v>
      </c>
      <c r="D81" s="37">
        <v>720000</v>
      </c>
    </row>
    <row r="82" spans="3:10" x14ac:dyDescent="0.35">
      <c r="C82" s="36" t="s">
        <v>38</v>
      </c>
      <c r="D82" s="37">
        <v>75000</v>
      </c>
    </row>
    <row r="83" spans="3:10" x14ac:dyDescent="0.35">
      <c r="C83" s="36" t="s">
        <v>60</v>
      </c>
      <c r="D83" s="37"/>
    </row>
    <row r="84" spans="3:10" x14ac:dyDescent="0.35">
      <c r="C84" s="17" t="s">
        <v>29</v>
      </c>
      <c r="D84" s="18">
        <v>3953000</v>
      </c>
    </row>
    <row r="89" spans="3:10" x14ac:dyDescent="0.35">
      <c r="C89" s="29" t="s">
        <v>69</v>
      </c>
      <c r="D89" s="29"/>
      <c r="E89" s="22"/>
      <c r="F89" s="22"/>
      <c r="G89" s="22"/>
      <c r="H89" s="22"/>
      <c r="I89" s="22"/>
      <c r="J89" s="22"/>
    </row>
    <row r="90" spans="3:10" x14ac:dyDescent="0.35">
      <c r="C90" s="21" t="s">
        <v>31</v>
      </c>
      <c r="D90" s="21" t="s">
        <v>53</v>
      </c>
      <c r="E90" s="22"/>
      <c r="F90" s="22"/>
      <c r="G90" s="22"/>
      <c r="H90" s="22"/>
      <c r="I90" s="22"/>
      <c r="J90" s="22"/>
    </row>
    <row r="91" spans="3:10" x14ac:dyDescent="0.35">
      <c r="C91" s="36" t="s">
        <v>33</v>
      </c>
      <c r="D91" s="37">
        <v>7</v>
      </c>
      <c r="E91" s="22"/>
      <c r="F91" s="22"/>
      <c r="G91" s="22"/>
      <c r="H91" s="22"/>
      <c r="I91" s="22"/>
      <c r="J91" s="22"/>
    </row>
    <row r="92" spans="3:10" x14ac:dyDescent="0.35">
      <c r="C92" s="36" t="s">
        <v>34</v>
      </c>
      <c r="D92" s="37">
        <v>6</v>
      </c>
      <c r="E92" s="22"/>
      <c r="F92" s="22"/>
      <c r="G92" s="22"/>
      <c r="H92" s="22"/>
      <c r="I92" s="22"/>
      <c r="J92" s="22"/>
    </row>
    <row r="93" spans="3:10" x14ac:dyDescent="0.35">
      <c r="C93" s="36" t="s">
        <v>30</v>
      </c>
      <c r="D93" s="37">
        <v>3</v>
      </c>
      <c r="E93" s="22"/>
      <c r="F93" s="22"/>
      <c r="G93" s="22"/>
      <c r="H93" s="22"/>
      <c r="I93" s="22"/>
      <c r="J93" s="22"/>
    </row>
    <row r="94" spans="3:10" x14ac:dyDescent="0.35">
      <c r="C94" s="36" t="s">
        <v>32</v>
      </c>
      <c r="D94" s="37">
        <v>5</v>
      </c>
      <c r="E94" s="22"/>
      <c r="F94" s="22"/>
      <c r="G94" s="22"/>
      <c r="H94" s="22"/>
      <c r="I94" s="22"/>
      <c r="J94" s="22"/>
    </row>
    <row r="95" spans="3:10" x14ac:dyDescent="0.35">
      <c r="C95" s="36" t="s">
        <v>35</v>
      </c>
      <c r="D95" s="37">
        <v>5</v>
      </c>
      <c r="E95" s="22"/>
      <c r="F95" s="22"/>
      <c r="G95" s="22"/>
      <c r="H95" s="22"/>
      <c r="I95" s="22"/>
      <c r="J95" s="22"/>
    </row>
    <row r="96" spans="3:10" x14ac:dyDescent="0.35">
      <c r="C96" s="36" t="s">
        <v>37</v>
      </c>
      <c r="D96" s="37">
        <v>7</v>
      </c>
      <c r="E96" s="22"/>
      <c r="F96" s="22"/>
      <c r="G96" s="22"/>
      <c r="H96" s="22"/>
      <c r="I96" s="22"/>
      <c r="J96" s="22"/>
    </row>
    <row r="97" spans="3:10" x14ac:dyDescent="0.35">
      <c r="C97" s="36" t="s">
        <v>36</v>
      </c>
      <c r="D97" s="37">
        <v>4</v>
      </c>
      <c r="E97" s="22"/>
      <c r="F97" s="22"/>
      <c r="G97" s="22"/>
      <c r="H97" s="22"/>
      <c r="I97" s="22"/>
      <c r="J97" s="22"/>
    </row>
    <row r="98" spans="3:10" x14ac:dyDescent="0.35">
      <c r="C98" s="36" t="s">
        <v>28</v>
      </c>
      <c r="D98" s="37">
        <v>5</v>
      </c>
      <c r="E98" s="22"/>
      <c r="F98" s="22"/>
      <c r="G98" s="22"/>
      <c r="H98" s="22"/>
      <c r="I98" s="22"/>
      <c r="J98" s="22"/>
    </row>
    <row r="99" spans="3:10" x14ac:dyDescent="0.35">
      <c r="C99" s="36" t="s">
        <v>24</v>
      </c>
      <c r="D99" s="37">
        <v>12</v>
      </c>
      <c r="E99" s="22"/>
      <c r="F99" s="22"/>
      <c r="G99" s="22"/>
      <c r="H99" s="22"/>
      <c r="I99" s="22"/>
      <c r="J99" s="22"/>
    </row>
    <row r="100" spans="3:10" x14ac:dyDescent="0.35">
      <c r="C100" s="36" t="s">
        <v>21</v>
      </c>
      <c r="D100" s="37">
        <v>6</v>
      </c>
      <c r="E100" s="22"/>
      <c r="F100" s="22"/>
      <c r="G100" s="22"/>
      <c r="H100" s="22"/>
      <c r="I100" s="22"/>
      <c r="J100" s="22"/>
    </row>
    <row r="101" spans="3:10" x14ac:dyDescent="0.35">
      <c r="C101" s="36" t="s">
        <v>20</v>
      </c>
      <c r="D101" s="37">
        <v>17</v>
      </c>
      <c r="E101" s="22"/>
      <c r="F101" s="22"/>
      <c r="G101" s="22"/>
      <c r="H101" s="22"/>
      <c r="I101" s="22"/>
      <c r="J101" s="22"/>
    </row>
    <row r="102" spans="3:10" x14ac:dyDescent="0.35">
      <c r="C102" s="36" t="s">
        <v>26</v>
      </c>
      <c r="D102" s="37">
        <v>3</v>
      </c>
      <c r="E102" s="22"/>
      <c r="F102" s="22"/>
      <c r="G102" s="22"/>
      <c r="H102" s="22"/>
      <c r="I102" s="22"/>
      <c r="J102" s="22"/>
    </row>
    <row r="103" spans="3:10" x14ac:dyDescent="0.35">
      <c r="C103" s="36" t="s">
        <v>22</v>
      </c>
      <c r="D103" s="37">
        <v>18</v>
      </c>
      <c r="E103" s="22"/>
      <c r="F103" s="22"/>
      <c r="G103" s="22"/>
      <c r="H103" s="22"/>
      <c r="I103" s="22"/>
      <c r="J103" s="22"/>
    </row>
    <row r="104" spans="3:10" x14ac:dyDescent="0.35">
      <c r="C104" s="36" t="s">
        <v>25</v>
      </c>
      <c r="D104" s="37">
        <v>6</v>
      </c>
      <c r="E104" s="22"/>
      <c r="F104" s="22"/>
      <c r="G104" s="22"/>
      <c r="H104" s="22"/>
      <c r="I104" s="22"/>
      <c r="J104" s="22"/>
    </row>
    <row r="105" spans="3:10" x14ac:dyDescent="0.35">
      <c r="C105" s="36" t="s">
        <v>23</v>
      </c>
      <c r="D105" s="37">
        <v>15</v>
      </c>
      <c r="E105" s="22"/>
      <c r="F105" s="22"/>
      <c r="G105" s="22"/>
      <c r="H105" s="22"/>
      <c r="I105" s="22"/>
      <c r="J105" s="22"/>
    </row>
    <row r="106" spans="3:10" x14ac:dyDescent="0.35">
      <c r="C106" s="36" t="s">
        <v>18</v>
      </c>
      <c r="D106" s="37">
        <v>7</v>
      </c>
      <c r="E106" s="22"/>
      <c r="F106" s="22"/>
      <c r="G106" s="22"/>
      <c r="H106" s="22"/>
      <c r="I106" s="22"/>
      <c r="J106" s="22"/>
    </row>
    <row r="107" spans="3:10" x14ac:dyDescent="0.35">
      <c r="C107" s="36" t="s">
        <v>27</v>
      </c>
      <c r="D107" s="37">
        <v>11</v>
      </c>
      <c r="E107" s="22"/>
      <c r="F107" s="22"/>
      <c r="G107" s="22"/>
      <c r="H107" s="22"/>
      <c r="I107" s="22"/>
      <c r="J107" s="22"/>
    </row>
    <row r="108" spans="3:10" x14ac:dyDescent="0.35">
      <c r="C108" s="36" t="s">
        <v>19</v>
      </c>
      <c r="D108" s="37">
        <v>18</v>
      </c>
      <c r="E108" s="22"/>
      <c r="F108" s="22"/>
      <c r="G108" s="22"/>
      <c r="H108" s="22"/>
      <c r="I108" s="22"/>
      <c r="J108" s="22"/>
    </row>
    <row r="109" spans="3:10" x14ac:dyDescent="0.35">
      <c r="C109" s="36" t="s">
        <v>38</v>
      </c>
      <c r="D109" s="37">
        <v>5</v>
      </c>
      <c r="E109" s="22"/>
      <c r="F109" s="22"/>
      <c r="G109" s="22"/>
      <c r="H109" s="22"/>
      <c r="I109" s="22"/>
      <c r="J109" s="22"/>
    </row>
    <row r="110" spans="3:10" x14ac:dyDescent="0.35">
      <c r="C110" s="36" t="s">
        <v>60</v>
      </c>
      <c r="D110" s="37"/>
      <c r="E110" s="22"/>
      <c r="F110" s="22"/>
      <c r="G110" s="22"/>
      <c r="H110" s="22"/>
      <c r="I110" s="22"/>
      <c r="J110" s="22"/>
    </row>
    <row r="111" spans="3:10" x14ac:dyDescent="0.35">
      <c r="C111" s="17" t="s">
        <v>29</v>
      </c>
      <c r="D111" s="18">
        <v>160</v>
      </c>
      <c r="E111" s="22"/>
      <c r="F111" s="22"/>
      <c r="G111" s="22"/>
      <c r="H111" s="22"/>
      <c r="I111" s="22"/>
      <c r="J111" s="22"/>
    </row>
    <row r="112" spans="3:10" x14ac:dyDescent="0.35">
      <c r="C112" s="22"/>
      <c r="D112" s="22"/>
      <c r="E112" s="22"/>
      <c r="F112" s="22"/>
      <c r="G112" s="22"/>
      <c r="H112" s="22"/>
      <c r="I112" s="22"/>
      <c r="J112" s="22"/>
    </row>
    <row r="113" spans="3:10" x14ac:dyDescent="0.35">
      <c r="C113" s="22"/>
      <c r="D113" s="22"/>
      <c r="E113" s="22"/>
      <c r="F113" s="22"/>
      <c r="G113" s="22"/>
      <c r="H113" s="22"/>
      <c r="I113" s="22"/>
      <c r="J113" s="22"/>
    </row>
    <row r="114" spans="3:10" x14ac:dyDescent="0.35">
      <c r="C114" s="22"/>
      <c r="D114" s="22"/>
      <c r="E114" s="22"/>
      <c r="F114" s="22"/>
      <c r="G114" s="22"/>
      <c r="H114" s="22"/>
      <c r="I114" s="22"/>
      <c r="J114" s="22"/>
    </row>
    <row r="115" spans="3:10" x14ac:dyDescent="0.35">
      <c r="C115" s="29" t="s">
        <v>67</v>
      </c>
      <c r="D115" s="29"/>
      <c r="E115" s="22"/>
      <c r="F115" s="22"/>
      <c r="G115" s="22"/>
      <c r="H115" s="22"/>
      <c r="I115" s="22"/>
      <c r="J115" s="22"/>
    </row>
    <row r="116" spans="3:10" x14ac:dyDescent="0.35">
      <c r="C116" s="21" t="s">
        <v>31</v>
      </c>
      <c r="D116" s="21" t="s">
        <v>43</v>
      </c>
      <c r="E116" s="22"/>
      <c r="F116" s="22"/>
      <c r="G116" s="22"/>
      <c r="H116" s="22"/>
      <c r="I116" s="22"/>
      <c r="J116" s="22"/>
    </row>
    <row r="117" spans="3:10" x14ac:dyDescent="0.35">
      <c r="C117" s="36" t="s">
        <v>7</v>
      </c>
      <c r="D117" s="37">
        <v>2423000</v>
      </c>
      <c r="E117" s="22"/>
      <c r="F117" s="22"/>
      <c r="G117" s="22"/>
      <c r="H117" s="22"/>
      <c r="I117" s="22"/>
      <c r="J117" s="22"/>
    </row>
    <row r="118" spans="3:10" x14ac:dyDescent="0.35">
      <c r="C118" s="36" t="s">
        <v>8</v>
      </c>
      <c r="D118" s="37">
        <v>1530000</v>
      </c>
      <c r="E118" s="22"/>
      <c r="F118" s="22"/>
      <c r="G118" s="22"/>
      <c r="H118" s="22"/>
      <c r="I118" s="22"/>
      <c r="J118" s="22"/>
    </row>
    <row r="119" spans="3:10" x14ac:dyDescent="0.35">
      <c r="C119" s="36" t="s">
        <v>60</v>
      </c>
      <c r="D119" s="37"/>
      <c r="E119" s="22"/>
      <c r="F119" s="22"/>
      <c r="G119" s="22"/>
      <c r="H119" s="22"/>
      <c r="I119" s="22"/>
      <c r="J119" s="22"/>
    </row>
    <row r="120" spans="3:10" x14ac:dyDescent="0.35">
      <c r="C120" s="17" t="s">
        <v>29</v>
      </c>
      <c r="D120" s="18">
        <v>3953000</v>
      </c>
      <c r="E120" s="22"/>
      <c r="F120" s="22"/>
      <c r="G120" s="22"/>
      <c r="H120" s="22"/>
      <c r="I120" s="22"/>
      <c r="J120" s="22"/>
    </row>
    <row r="121" spans="3:10" x14ac:dyDescent="0.35">
      <c r="E121" s="22"/>
      <c r="F121" s="22"/>
      <c r="G121" s="22"/>
      <c r="H121" s="22"/>
      <c r="I121" s="22"/>
      <c r="J121" s="22"/>
    </row>
    <row r="122" spans="3:10" x14ac:dyDescent="0.35">
      <c r="C122" s="22"/>
      <c r="D122" s="22"/>
      <c r="E122" s="22"/>
      <c r="F122" s="22"/>
      <c r="G122" s="22"/>
      <c r="H122" s="22"/>
      <c r="I122" s="22"/>
      <c r="J122" s="22"/>
    </row>
    <row r="123" spans="3:10" x14ac:dyDescent="0.35">
      <c r="C123" s="22"/>
      <c r="D123" s="22"/>
      <c r="E123" s="22"/>
      <c r="F123" s="22"/>
      <c r="G123" s="22"/>
      <c r="H123" s="22"/>
      <c r="I123" s="22"/>
      <c r="J123" s="22"/>
    </row>
    <row r="124" spans="3:10" x14ac:dyDescent="0.35">
      <c r="C124" s="22"/>
      <c r="D124" s="22"/>
      <c r="E124" s="22"/>
      <c r="F124" s="22"/>
      <c r="G124" s="22"/>
      <c r="H124" s="22"/>
      <c r="I124" s="22"/>
      <c r="J124" s="22"/>
    </row>
    <row r="125" spans="3:10" x14ac:dyDescent="0.35">
      <c r="C125" s="22"/>
      <c r="D125" s="22"/>
      <c r="E125" s="22"/>
      <c r="F125" s="22"/>
      <c r="G125" s="22"/>
      <c r="H125" s="22"/>
      <c r="I125" s="22"/>
      <c r="J125" s="22"/>
    </row>
    <row r="126" spans="3:10" x14ac:dyDescent="0.35">
      <c r="C126" s="22"/>
      <c r="D126" s="22"/>
      <c r="E126" s="22"/>
      <c r="F126" s="22"/>
      <c r="G126" s="22"/>
      <c r="H126" s="22"/>
      <c r="I126" s="22"/>
      <c r="J126" s="22"/>
    </row>
    <row r="127" spans="3:10" x14ac:dyDescent="0.35">
      <c r="C127" s="22"/>
      <c r="D127" s="22"/>
      <c r="E127" s="22"/>
      <c r="F127" s="22"/>
      <c r="G127" s="22"/>
      <c r="H127" s="22"/>
      <c r="I127" s="22"/>
      <c r="J127" s="22"/>
    </row>
    <row r="128" spans="3:10" x14ac:dyDescent="0.35">
      <c r="C128" s="29" t="s">
        <v>68</v>
      </c>
      <c r="D128" s="29"/>
      <c r="E128" s="22"/>
      <c r="F128" s="22"/>
      <c r="G128" s="22"/>
      <c r="H128" s="22"/>
      <c r="I128" s="22"/>
      <c r="J128" s="22"/>
    </row>
    <row r="129" spans="3:10" x14ac:dyDescent="0.35">
      <c r="C129" s="21" t="s">
        <v>31</v>
      </c>
      <c r="D129" s="21" t="s">
        <v>53</v>
      </c>
      <c r="E129" s="22"/>
      <c r="F129" s="22"/>
      <c r="G129" s="22"/>
      <c r="H129" s="22"/>
      <c r="I129" s="22"/>
      <c r="J129" s="22"/>
    </row>
    <row r="130" spans="3:10" x14ac:dyDescent="0.35">
      <c r="C130" s="36" t="s">
        <v>7</v>
      </c>
      <c r="D130" s="37">
        <v>96</v>
      </c>
      <c r="E130" s="22"/>
      <c r="F130" s="22"/>
      <c r="G130" s="22"/>
      <c r="H130" s="22"/>
      <c r="I130" s="22"/>
      <c r="J130" s="22"/>
    </row>
    <row r="131" spans="3:10" x14ac:dyDescent="0.35">
      <c r="C131" s="36" t="s">
        <v>8</v>
      </c>
      <c r="D131" s="37">
        <v>64</v>
      </c>
      <c r="E131" s="22"/>
      <c r="F131" s="22"/>
      <c r="G131" s="22"/>
      <c r="H131" s="22"/>
      <c r="I131" s="22"/>
      <c r="J131" s="22"/>
    </row>
    <row r="132" spans="3:10" x14ac:dyDescent="0.35">
      <c r="C132" s="36" t="s">
        <v>60</v>
      </c>
      <c r="D132" s="37"/>
      <c r="E132" s="22"/>
      <c r="F132" s="22"/>
      <c r="G132" s="22"/>
      <c r="H132" s="22"/>
      <c r="I132" s="22"/>
      <c r="J132" s="22"/>
    </row>
    <row r="133" spans="3:10" x14ac:dyDescent="0.35">
      <c r="C133" s="17" t="s">
        <v>29</v>
      </c>
      <c r="D133" s="18">
        <v>160</v>
      </c>
      <c r="E133" s="22"/>
      <c r="F133" s="22"/>
      <c r="G133" s="22"/>
      <c r="H133" s="22"/>
      <c r="I133" s="22"/>
      <c r="J133" s="22"/>
    </row>
    <row r="134" spans="3:10" x14ac:dyDescent="0.35">
      <c r="C134" s="22"/>
      <c r="D134" s="22"/>
      <c r="E134" s="22"/>
      <c r="F134" s="22"/>
      <c r="G134" s="22"/>
      <c r="H134" s="22"/>
      <c r="I134" s="22"/>
      <c r="J134" s="22"/>
    </row>
    <row r="135" spans="3:10" x14ac:dyDescent="0.35">
      <c r="C135" s="22"/>
      <c r="D135" s="22"/>
      <c r="E135" s="22"/>
      <c r="F135" s="22"/>
      <c r="G135" s="22"/>
      <c r="H135" s="22"/>
      <c r="I135" s="22"/>
      <c r="J135" s="22"/>
    </row>
    <row r="136" spans="3:10" x14ac:dyDescent="0.35">
      <c r="C136" s="22"/>
      <c r="D136" s="22"/>
      <c r="E136" s="22"/>
      <c r="F136" s="22"/>
      <c r="G136" s="22"/>
      <c r="H136" s="22"/>
      <c r="I136" s="22"/>
      <c r="J136" s="22"/>
    </row>
    <row r="137" spans="3:10" x14ac:dyDescent="0.35">
      <c r="C137" s="22"/>
      <c r="D137" s="22"/>
      <c r="E137" s="22"/>
      <c r="F137" s="22"/>
      <c r="G137" s="22"/>
      <c r="H137" s="22"/>
      <c r="I137" s="22"/>
      <c r="J137" s="22"/>
    </row>
    <row r="138" spans="3:10" x14ac:dyDescent="0.35">
      <c r="C138" s="29" t="s">
        <v>81</v>
      </c>
      <c r="D138" s="29"/>
      <c r="E138" s="22"/>
      <c r="F138" s="22"/>
      <c r="G138" s="22"/>
      <c r="H138" s="22"/>
      <c r="I138" s="22"/>
      <c r="J138" s="22"/>
    </row>
    <row r="139" spans="3:10" x14ac:dyDescent="0.35">
      <c r="C139" s="21" t="s">
        <v>31</v>
      </c>
      <c r="D139" s="21" t="s">
        <v>43</v>
      </c>
      <c r="E139" s="22"/>
      <c r="F139" s="22"/>
      <c r="G139" s="22"/>
      <c r="H139" s="22"/>
      <c r="I139" s="22"/>
      <c r="J139" s="22"/>
    </row>
    <row r="140" spans="3:10" x14ac:dyDescent="0.35">
      <c r="C140" s="36">
        <v>1250</v>
      </c>
      <c r="D140" s="37">
        <v>35000</v>
      </c>
      <c r="E140" s="22"/>
      <c r="F140" s="22"/>
      <c r="G140" s="22"/>
      <c r="H140" s="22"/>
      <c r="I140" s="22"/>
      <c r="J140" s="22"/>
    </row>
    <row r="141" spans="3:10" x14ac:dyDescent="0.35">
      <c r="C141" s="36">
        <v>1256</v>
      </c>
      <c r="D141" s="37">
        <v>175000</v>
      </c>
      <c r="E141" s="22"/>
      <c r="F141" s="22"/>
      <c r="G141" s="22"/>
      <c r="H141" s="22"/>
      <c r="I141" s="22"/>
      <c r="J141" s="22"/>
    </row>
    <row r="142" spans="3:10" x14ac:dyDescent="0.35">
      <c r="C142" s="36">
        <v>1283</v>
      </c>
      <c r="D142" s="37">
        <v>45000</v>
      </c>
      <c r="E142" s="22"/>
      <c r="F142" s="22"/>
      <c r="G142" s="22"/>
      <c r="H142" s="22"/>
      <c r="I142" s="22"/>
      <c r="J142" s="22"/>
    </row>
    <row r="143" spans="3:10" x14ac:dyDescent="0.35">
      <c r="C143" s="36">
        <v>1314</v>
      </c>
      <c r="D143" s="37">
        <v>75000</v>
      </c>
      <c r="E143" s="22"/>
      <c r="F143" s="22"/>
      <c r="G143" s="22"/>
      <c r="H143" s="22"/>
      <c r="I143" s="22"/>
      <c r="J143" s="22"/>
    </row>
    <row r="144" spans="3:10" x14ac:dyDescent="0.35">
      <c r="C144" s="36">
        <v>1353</v>
      </c>
      <c r="D144" s="37">
        <v>40000</v>
      </c>
      <c r="E144" s="22"/>
      <c r="F144" s="22"/>
      <c r="G144" s="22"/>
      <c r="H144" s="22"/>
      <c r="I144" s="22"/>
      <c r="J144" s="22"/>
    </row>
    <row r="145" spans="3:10" x14ac:dyDescent="0.35">
      <c r="C145" s="36">
        <v>1356</v>
      </c>
      <c r="D145" s="37">
        <v>30000</v>
      </c>
      <c r="E145" s="22"/>
      <c r="F145" s="22"/>
      <c r="G145" s="22"/>
      <c r="H145" s="22"/>
      <c r="I145" s="22"/>
      <c r="J145" s="22"/>
    </row>
    <row r="146" spans="3:10" x14ac:dyDescent="0.35">
      <c r="C146" s="36">
        <v>1370</v>
      </c>
      <c r="D146" s="37">
        <v>150000</v>
      </c>
      <c r="E146" s="22"/>
      <c r="F146" s="22"/>
      <c r="G146" s="22"/>
      <c r="H146" s="22"/>
      <c r="I146" s="22"/>
      <c r="J146" s="22"/>
    </row>
    <row r="147" spans="3:10" x14ac:dyDescent="0.35">
      <c r="C147" s="36">
        <v>1373</v>
      </c>
      <c r="D147" s="37">
        <v>120000</v>
      </c>
      <c r="E147" s="22"/>
      <c r="F147" s="22"/>
      <c r="G147" s="22"/>
      <c r="H147" s="22"/>
      <c r="I147" s="22"/>
      <c r="J147" s="22"/>
    </row>
    <row r="148" spans="3:10" x14ac:dyDescent="0.35">
      <c r="C148" s="36">
        <v>1389</v>
      </c>
      <c r="D148" s="37">
        <v>120000</v>
      </c>
      <c r="E148" s="22"/>
      <c r="F148" s="22"/>
      <c r="G148" s="22"/>
      <c r="H148" s="22"/>
      <c r="I148" s="22"/>
      <c r="J148" s="22"/>
    </row>
    <row r="149" spans="3:10" x14ac:dyDescent="0.35">
      <c r="C149" s="36">
        <v>1392</v>
      </c>
      <c r="D149" s="37">
        <v>75000</v>
      </c>
      <c r="E149" s="22"/>
      <c r="F149" s="22"/>
      <c r="G149" s="22"/>
      <c r="H149" s="22"/>
      <c r="I149" s="22"/>
      <c r="J149" s="22"/>
    </row>
    <row r="150" spans="3:10" x14ac:dyDescent="0.35">
      <c r="C150" s="36">
        <v>1403</v>
      </c>
      <c r="D150" s="37">
        <v>60000</v>
      </c>
      <c r="E150" s="22"/>
      <c r="F150" s="22"/>
      <c r="G150" s="22"/>
      <c r="H150" s="22"/>
      <c r="I150" s="22"/>
      <c r="J150" s="22"/>
    </row>
    <row r="151" spans="3:10" x14ac:dyDescent="0.35">
      <c r="C151" s="36">
        <v>1413</v>
      </c>
      <c r="D151" s="37">
        <v>70000</v>
      </c>
      <c r="E151" s="22"/>
      <c r="F151" s="22"/>
      <c r="G151" s="22"/>
      <c r="H151" s="22"/>
      <c r="I151" s="22"/>
      <c r="J151" s="22"/>
    </row>
    <row r="152" spans="3:10" x14ac:dyDescent="0.35">
      <c r="C152" s="36">
        <v>1430</v>
      </c>
      <c r="D152" s="37">
        <v>160000</v>
      </c>
      <c r="E152" s="22"/>
      <c r="F152" s="22"/>
      <c r="G152" s="22"/>
      <c r="H152" s="22"/>
      <c r="I152" s="22"/>
      <c r="J152" s="22"/>
    </row>
    <row r="153" spans="3:10" x14ac:dyDescent="0.35">
      <c r="C153" s="36">
        <v>1432</v>
      </c>
      <c r="D153" s="37">
        <v>48000</v>
      </c>
      <c r="E153" s="22"/>
      <c r="F153" s="22"/>
      <c r="G153" s="22"/>
      <c r="H153" s="22"/>
      <c r="I153" s="22"/>
      <c r="J153" s="22"/>
    </row>
    <row r="154" spans="3:10" x14ac:dyDescent="0.35">
      <c r="C154" s="36">
        <v>1449</v>
      </c>
      <c r="D154" s="37">
        <v>36000</v>
      </c>
      <c r="E154" s="22"/>
      <c r="F154" s="22"/>
      <c r="G154" s="22"/>
      <c r="H154" s="22"/>
      <c r="I154" s="22"/>
      <c r="J154" s="22"/>
    </row>
    <row r="155" spans="3:10" x14ac:dyDescent="0.35">
      <c r="C155" s="36">
        <v>1458</v>
      </c>
      <c r="D155" s="37">
        <v>90000</v>
      </c>
      <c r="E155" s="22"/>
      <c r="F155" s="22"/>
      <c r="G155" s="22"/>
      <c r="H155" s="22"/>
      <c r="I155" s="22"/>
      <c r="J155" s="22"/>
    </row>
    <row r="156" spans="3:10" x14ac:dyDescent="0.35">
      <c r="C156" s="36">
        <v>1465</v>
      </c>
      <c r="D156" s="37">
        <v>24000</v>
      </c>
      <c r="E156" s="22"/>
      <c r="F156" s="22"/>
      <c r="G156" s="22"/>
      <c r="H156" s="22"/>
      <c r="I156" s="22"/>
      <c r="J156" s="22"/>
    </row>
    <row r="157" spans="3:10" x14ac:dyDescent="0.35">
      <c r="C157" s="36">
        <v>1471</v>
      </c>
      <c r="D157" s="37">
        <v>120000</v>
      </c>
      <c r="E157" s="22"/>
      <c r="F157" s="22"/>
      <c r="G157" s="22"/>
      <c r="H157" s="22"/>
      <c r="I157" s="22"/>
      <c r="J157" s="22"/>
    </row>
    <row r="158" spans="3:10" x14ac:dyDescent="0.35">
      <c r="C158" s="36">
        <v>1490</v>
      </c>
      <c r="D158" s="37">
        <v>60000</v>
      </c>
      <c r="E158" s="22"/>
      <c r="F158" s="22"/>
      <c r="G158" s="22"/>
      <c r="H158" s="22"/>
      <c r="I158" s="22"/>
      <c r="J158" s="22"/>
    </row>
    <row r="159" spans="3:10" x14ac:dyDescent="0.35">
      <c r="C159" s="36">
        <v>1495</v>
      </c>
      <c r="D159" s="37">
        <v>105000</v>
      </c>
      <c r="E159" s="22"/>
      <c r="F159" s="22"/>
      <c r="G159" s="22"/>
      <c r="H159" s="22"/>
      <c r="I159" s="22"/>
      <c r="J159" s="22"/>
    </row>
    <row r="160" spans="3:10" x14ac:dyDescent="0.35">
      <c r="C160" s="36">
        <v>1553</v>
      </c>
      <c r="D160" s="37">
        <v>160000</v>
      </c>
      <c r="E160" s="22"/>
      <c r="F160" s="22"/>
      <c r="G160" s="22"/>
      <c r="H160" s="22"/>
      <c r="I160" s="22"/>
      <c r="J160" s="22"/>
    </row>
    <row r="161" spans="3:10" x14ac:dyDescent="0.35">
      <c r="C161" s="36">
        <v>1563</v>
      </c>
      <c r="D161" s="37">
        <v>120000</v>
      </c>
      <c r="E161" s="22"/>
      <c r="F161" s="22"/>
      <c r="G161" s="22"/>
      <c r="H161" s="22"/>
      <c r="I161" s="22"/>
      <c r="J161" s="22"/>
    </row>
    <row r="162" spans="3:10" x14ac:dyDescent="0.35">
      <c r="C162" s="36">
        <v>1575</v>
      </c>
      <c r="D162" s="37">
        <v>80000</v>
      </c>
      <c r="E162" s="22"/>
      <c r="F162" s="22"/>
      <c r="G162" s="22"/>
      <c r="H162" s="22"/>
      <c r="I162" s="22"/>
      <c r="J162" s="22"/>
    </row>
    <row r="163" spans="3:10" x14ac:dyDescent="0.35">
      <c r="C163" s="36">
        <v>1581</v>
      </c>
      <c r="D163" s="37">
        <v>150000</v>
      </c>
      <c r="E163" s="22"/>
      <c r="F163" s="22"/>
      <c r="G163" s="22"/>
      <c r="H163" s="22"/>
      <c r="I163" s="22"/>
      <c r="J163" s="22"/>
    </row>
    <row r="164" spans="3:10" x14ac:dyDescent="0.35">
      <c r="C164" s="36">
        <v>1616</v>
      </c>
      <c r="D164" s="37">
        <v>12000</v>
      </c>
      <c r="E164" s="22"/>
      <c r="F164" s="22"/>
      <c r="G164" s="22"/>
      <c r="H164" s="22"/>
      <c r="I164" s="22"/>
      <c r="J164" s="22"/>
    </row>
    <row r="165" spans="3:10" x14ac:dyDescent="0.35">
      <c r="C165" s="36">
        <v>1650</v>
      </c>
      <c r="D165" s="37">
        <v>60000</v>
      </c>
      <c r="E165" s="22"/>
      <c r="F165" s="22"/>
      <c r="G165" s="22"/>
      <c r="H165" s="22"/>
      <c r="I165" s="22"/>
      <c r="J165" s="22"/>
    </row>
    <row r="166" spans="3:10" x14ac:dyDescent="0.35">
      <c r="C166" s="36">
        <v>1691</v>
      </c>
      <c r="D166" s="37">
        <v>75000</v>
      </c>
      <c r="E166" s="22"/>
      <c r="F166" s="22"/>
      <c r="G166" s="22"/>
      <c r="H166" s="22"/>
      <c r="I166" s="22"/>
      <c r="J166" s="22"/>
    </row>
    <row r="167" spans="3:10" x14ac:dyDescent="0.35">
      <c r="C167" s="36">
        <v>1700</v>
      </c>
      <c r="D167" s="37">
        <v>105000</v>
      </c>
      <c r="E167" s="22"/>
      <c r="F167" s="22"/>
      <c r="G167" s="22"/>
      <c r="H167" s="22"/>
      <c r="I167" s="22"/>
      <c r="J167" s="22"/>
    </row>
    <row r="168" spans="3:10" x14ac:dyDescent="0.35">
      <c r="C168" s="36">
        <v>1715</v>
      </c>
      <c r="D168" s="37">
        <v>60000</v>
      </c>
      <c r="E168" s="22"/>
      <c r="F168" s="22"/>
      <c r="G168" s="22"/>
      <c r="H168" s="22"/>
      <c r="I168" s="22"/>
      <c r="J168" s="22"/>
    </row>
    <row r="169" spans="3:10" x14ac:dyDescent="0.35">
      <c r="C169" s="36">
        <v>1721</v>
      </c>
      <c r="D169" s="37">
        <v>72000</v>
      </c>
      <c r="E169" s="22"/>
      <c r="F169" s="22"/>
      <c r="G169" s="22"/>
      <c r="H169" s="22"/>
      <c r="I169" s="22"/>
      <c r="J169" s="22"/>
    </row>
    <row r="170" spans="3:10" x14ac:dyDescent="0.35">
      <c r="C170" s="36">
        <v>1733</v>
      </c>
      <c r="D170" s="37">
        <v>60000</v>
      </c>
      <c r="E170" s="22"/>
      <c r="F170" s="22"/>
      <c r="G170" s="22"/>
      <c r="H170" s="22"/>
      <c r="I170" s="22"/>
      <c r="J170" s="22"/>
    </row>
    <row r="171" spans="3:10" x14ac:dyDescent="0.35">
      <c r="C171" s="36">
        <v>1773</v>
      </c>
      <c r="D171" s="37">
        <v>36000</v>
      </c>
      <c r="E171" s="22"/>
      <c r="F171" s="22"/>
      <c r="G171" s="22"/>
      <c r="H171" s="22"/>
      <c r="I171" s="22"/>
      <c r="J171" s="22"/>
    </row>
    <row r="172" spans="3:10" x14ac:dyDescent="0.35">
      <c r="C172" s="36">
        <v>1786</v>
      </c>
      <c r="D172" s="37">
        <v>35000</v>
      </c>
      <c r="E172" s="22"/>
      <c r="F172" s="22"/>
      <c r="G172" s="22"/>
      <c r="H172" s="22"/>
      <c r="I172" s="22"/>
      <c r="J172" s="22"/>
    </row>
    <row r="173" spans="3:10" x14ac:dyDescent="0.35">
      <c r="C173" s="36">
        <v>1795</v>
      </c>
      <c r="D173" s="37">
        <v>190000</v>
      </c>
      <c r="E173" s="22"/>
      <c r="F173" s="22"/>
      <c r="G173" s="22"/>
      <c r="H173" s="22"/>
      <c r="I173" s="22"/>
      <c r="J173" s="22"/>
    </row>
    <row r="174" spans="3:10" x14ac:dyDescent="0.35">
      <c r="C174" s="36">
        <v>1798</v>
      </c>
      <c r="D174" s="37">
        <v>120000</v>
      </c>
      <c r="E174" s="22"/>
      <c r="F174" s="22"/>
      <c r="G174" s="22"/>
      <c r="H174" s="22"/>
      <c r="I174" s="22"/>
      <c r="J174" s="22"/>
    </row>
    <row r="175" spans="3:10" x14ac:dyDescent="0.35">
      <c r="C175" s="36">
        <v>1809</v>
      </c>
      <c r="D175" s="37">
        <v>120000</v>
      </c>
      <c r="E175" s="22"/>
      <c r="F175" s="22"/>
      <c r="G175" s="22"/>
      <c r="H175" s="22"/>
      <c r="I175" s="22"/>
      <c r="J175" s="22"/>
    </row>
    <row r="176" spans="3:10" x14ac:dyDescent="0.35">
      <c r="C176" s="36">
        <v>1825</v>
      </c>
      <c r="D176" s="37">
        <v>40000</v>
      </c>
      <c r="E176" s="22"/>
      <c r="F176" s="22"/>
      <c r="G176" s="22"/>
      <c r="H176" s="22"/>
      <c r="I176" s="22"/>
      <c r="J176" s="22"/>
    </row>
    <row r="177" spans="3:10" x14ac:dyDescent="0.35">
      <c r="C177" s="36">
        <v>1869</v>
      </c>
      <c r="D177" s="37">
        <v>30000</v>
      </c>
      <c r="E177" s="22"/>
      <c r="F177" s="22"/>
      <c r="G177" s="22"/>
      <c r="H177" s="22"/>
      <c r="I177" s="22"/>
      <c r="J177" s="22"/>
    </row>
    <row r="178" spans="3:10" x14ac:dyDescent="0.35">
      <c r="C178" s="36">
        <v>1870</v>
      </c>
      <c r="D178" s="37">
        <v>90000</v>
      </c>
      <c r="E178" s="22"/>
      <c r="F178" s="22"/>
      <c r="G178" s="22"/>
      <c r="H178" s="22"/>
      <c r="I178" s="22"/>
      <c r="J178" s="22"/>
    </row>
    <row r="179" spans="3:10" x14ac:dyDescent="0.35">
      <c r="C179" s="36">
        <v>1890</v>
      </c>
      <c r="D179" s="37">
        <v>40000</v>
      </c>
      <c r="E179" s="22"/>
      <c r="F179" s="22"/>
      <c r="G179" s="22"/>
      <c r="H179" s="22"/>
      <c r="I179" s="22"/>
      <c r="J179" s="22"/>
    </row>
    <row r="180" spans="3:10" x14ac:dyDescent="0.35">
      <c r="C180" s="36">
        <v>1891</v>
      </c>
      <c r="D180" s="37">
        <v>105000</v>
      </c>
      <c r="E180" s="22"/>
      <c r="F180" s="22"/>
      <c r="G180" s="22"/>
      <c r="H180" s="22"/>
      <c r="I180" s="22"/>
      <c r="J180" s="22"/>
    </row>
    <row r="181" spans="3:10" x14ac:dyDescent="0.35">
      <c r="C181" s="36">
        <v>1898</v>
      </c>
      <c r="D181" s="37">
        <v>210000</v>
      </c>
      <c r="E181" s="22"/>
      <c r="F181" s="22"/>
      <c r="G181" s="22"/>
      <c r="H181" s="22"/>
      <c r="I181" s="22"/>
      <c r="J181" s="22"/>
    </row>
    <row r="182" spans="3:10" x14ac:dyDescent="0.35">
      <c r="C182" s="36">
        <v>1913</v>
      </c>
      <c r="D182" s="37">
        <v>40000</v>
      </c>
      <c r="E182" s="22"/>
      <c r="F182" s="22"/>
      <c r="G182" s="22"/>
      <c r="H182" s="22"/>
      <c r="I182" s="22"/>
      <c r="J182" s="22"/>
    </row>
    <row r="183" spans="3:10" x14ac:dyDescent="0.35">
      <c r="C183" s="36">
        <v>1930</v>
      </c>
      <c r="D183" s="37">
        <v>60000</v>
      </c>
      <c r="E183" s="22"/>
      <c r="F183" s="22"/>
      <c r="G183" s="22"/>
      <c r="H183" s="22"/>
      <c r="I183" s="22"/>
      <c r="J183" s="22"/>
    </row>
    <row r="184" spans="3:10" x14ac:dyDescent="0.35">
      <c r="C184" s="36">
        <v>1936</v>
      </c>
      <c r="D184" s="37">
        <v>35000</v>
      </c>
      <c r="E184" s="22"/>
      <c r="F184" s="22"/>
      <c r="G184" s="22"/>
      <c r="H184" s="22"/>
      <c r="I184" s="22"/>
      <c r="J184" s="22"/>
    </row>
    <row r="185" spans="3:10" x14ac:dyDescent="0.35">
      <c r="C185" s="36">
        <v>1954</v>
      </c>
      <c r="D185" s="37">
        <v>150000</v>
      </c>
      <c r="E185" s="22"/>
      <c r="F185" s="22"/>
      <c r="G185" s="22"/>
      <c r="H185" s="22"/>
      <c r="I185" s="22"/>
      <c r="J185" s="22"/>
    </row>
    <row r="186" spans="3:10" x14ac:dyDescent="0.35">
      <c r="C186" s="36">
        <v>1967</v>
      </c>
      <c r="D186" s="37">
        <v>24000</v>
      </c>
      <c r="E186" s="22"/>
      <c r="F186" s="22"/>
      <c r="G186" s="22"/>
      <c r="H186" s="22"/>
      <c r="I186" s="22"/>
      <c r="J186" s="22"/>
    </row>
    <row r="187" spans="3:10" x14ac:dyDescent="0.35">
      <c r="C187" s="36">
        <v>1983</v>
      </c>
      <c r="D187" s="37">
        <v>36000</v>
      </c>
      <c r="E187" s="22"/>
      <c r="F187" s="22"/>
      <c r="G187" s="22"/>
      <c r="H187" s="22"/>
      <c r="I187" s="22"/>
      <c r="J187" s="22"/>
    </row>
    <row r="188" spans="3:10" x14ac:dyDescent="0.35">
      <c r="C188" s="36" t="s">
        <v>60</v>
      </c>
      <c r="D188" s="37"/>
      <c r="E188" s="22"/>
      <c r="F188" s="22"/>
      <c r="G188" s="22"/>
      <c r="H188" s="22"/>
      <c r="I188" s="22"/>
      <c r="J188" s="22"/>
    </row>
    <row r="189" spans="3:10" x14ac:dyDescent="0.35">
      <c r="C189" s="17" t="s">
        <v>29</v>
      </c>
      <c r="D189" s="18">
        <v>3953000</v>
      </c>
      <c r="E189" s="22"/>
      <c r="F189" s="22"/>
      <c r="G189" s="22"/>
      <c r="H189" s="22"/>
      <c r="I189" s="22"/>
      <c r="J189" s="22"/>
    </row>
    <row r="190" spans="3:10" x14ac:dyDescent="0.35">
      <c r="C190" s="22"/>
      <c r="D190" s="22"/>
      <c r="E190" s="22"/>
      <c r="F190" s="22"/>
      <c r="G190" s="22"/>
      <c r="H190" s="22"/>
      <c r="I190" s="22"/>
      <c r="J190" s="22"/>
    </row>
    <row r="191" spans="3:10" x14ac:dyDescent="0.35">
      <c r="C191" s="22"/>
      <c r="D191" s="22"/>
      <c r="E191" s="22"/>
      <c r="F191" s="22"/>
      <c r="G191" s="22"/>
      <c r="H191" s="22"/>
      <c r="I191" s="22"/>
      <c r="J191" s="22"/>
    </row>
    <row r="192" spans="3:10" x14ac:dyDescent="0.35">
      <c r="C192" s="29" t="s">
        <v>80</v>
      </c>
      <c r="D192" s="29"/>
      <c r="E192" s="22"/>
      <c r="F192" s="22"/>
      <c r="G192" s="22"/>
      <c r="H192" s="22"/>
      <c r="I192" s="22"/>
      <c r="J192" s="22"/>
    </row>
    <row r="193" spans="3:10" x14ac:dyDescent="0.35">
      <c r="C193" s="21" t="s">
        <v>31</v>
      </c>
      <c r="D193" s="21" t="s">
        <v>53</v>
      </c>
      <c r="E193" s="22"/>
      <c r="F193" s="22"/>
      <c r="G193" s="22"/>
      <c r="H193" s="22"/>
      <c r="I193" s="22"/>
      <c r="J193" s="22"/>
    </row>
    <row r="194" spans="3:10" x14ac:dyDescent="0.35">
      <c r="C194" s="36">
        <v>1250</v>
      </c>
      <c r="D194" s="37">
        <v>1</v>
      </c>
      <c r="E194" s="22"/>
      <c r="F194" s="22"/>
      <c r="G194" s="22"/>
      <c r="H194" s="22"/>
      <c r="I194" s="22"/>
      <c r="J194" s="22"/>
    </row>
    <row r="195" spans="3:10" x14ac:dyDescent="0.35">
      <c r="C195" s="36">
        <v>1256</v>
      </c>
      <c r="D195" s="37">
        <v>5</v>
      </c>
      <c r="E195" s="22"/>
      <c r="F195" s="22"/>
      <c r="G195" s="22"/>
      <c r="H195" s="22"/>
      <c r="I195" s="22"/>
      <c r="J195" s="22"/>
    </row>
    <row r="196" spans="3:10" x14ac:dyDescent="0.35">
      <c r="C196" s="36">
        <v>1283</v>
      </c>
      <c r="D196" s="37">
        <v>3</v>
      </c>
      <c r="E196" s="22"/>
      <c r="F196" s="22"/>
      <c r="G196" s="22"/>
      <c r="H196" s="22"/>
      <c r="I196" s="22"/>
      <c r="J196" s="22"/>
    </row>
    <row r="197" spans="3:10" x14ac:dyDescent="0.35">
      <c r="C197" s="36">
        <v>1314</v>
      </c>
      <c r="D197" s="37">
        <v>5</v>
      </c>
      <c r="E197" s="22"/>
      <c r="F197" s="22"/>
      <c r="G197" s="22"/>
      <c r="H197" s="22"/>
      <c r="I197" s="22"/>
      <c r="J197" s="22"/>
    </row>
    <row r="198" spans="3:10" x14ac:dyDescent="0.35">
      <c r="C198" s="36">
        <v>1353</v>
      </c>
      <c r="D198" s="37">
        <v>1</v>
      </c>
      <c r="E198" s="22"/>
      <c r="F198" s="22"/>
      <c r="G198" s="22"/>
      <c r="H198" s="22"/>
      <c r="I198" s="22"/>
      <c r="J198" s="22"/>
    </row>
    <row r="199" spans="3:10" x14ac:dyDescent="0.35">
      <c r="C199" s="36">
        <v>1356</v>
      </c>
      <c r="D199" s="37">
        <v>2</v>
      </c>
      <c r="E199" s="22"/>
      <c r="F199" s="22"/>
      <c r="G199" s="22"/>
      <c r="H199" s="22"/>
      <c r="I199" s="22"/>
      <c r="J199" s="22"/>
    </row>
    <row r="200" spans="3:10" x14ac:dyDescent="0.35">
      <c r="C200" s="36">
        <v>1370</v>
      </c>
      <c r="D200" s="37">
        <v>5</v>
      </c>
      <c r="E200" s="22"/>
      <c r="F200" s="22"/>
      <c r="G200" s="22"/>
      <c r="H200" s="22"/>
      <c r="I200" s="22"/>
      <c r="J200" s="22"/>
    </row>
    <row r="201" spans="3:10" x14ac:dyDescent="0.35">
      <c r="C201" s="36">
        <v>1373</v>
      </c>
      <c r="D201" s="37">
        <v>4</v>
      </c>
      <c r="E201" s="22"/>
      <c r="F201" s="22"/>
      <c r="G201" s="22"/>
      <c r="H201" s="22"/>
      <c r="I201" s="22"/>
      <c r="J201" s="22"/>
    </row>
    <row r="202" spans="3:10" x14ac:dyDescent="0.35">
      <c r="C202" s="36">
        <v>1389</v>
      </c>
      <c r="D202" s="37">
        <v>3</v>
      </c>
      <c r="E202" s="22"/>
      <c r="F202" s="22"/>
      <c r="G202" s="22"/>
      <c r="H202" s="22"/>
      <c r="I202" s="22"/>
      <c r="J202" s="22"/>
    </row>
    <row r="203" spans="3:10" x14ac:dyDescent="0.35">
      <c r="C203" s="36">
        <v>1392</v>
      </c>
      <c r="D203" s="37">
        <v>5</v>
      </c>
      <c r="E203" s="22"/>
      <c r="F203" s="22"/>
      <c r="G203" s="22"/>
      <c r="H203" s="22"/>
      <c r="I203" s="22"/>
      <c r="J203" s="22"/>
    </row>
    <row r="204" spans="3:10" x14ac:dyDescent="0.35">
      <c r="C204" s="36">
        <v>1403</v>
      </c>
      <c r="D204" s="37">
        <v>2</v>
      </c>
      <c r="E204" s="22"/>
      <c r="F204" s="22"/>
      <c r="G204" s="22"/>
      <c r="H204" s="22"/>
      <c r="I204" s="22"/>
      <c r="J204" s="22"/>
    </row>
    <row r="205" spans="3:10" x14ac:dyDescent="0.35">
      <c r="C205" s="36">
        <v>1413</v>
      </c>
      <c r="D205" s="37">
        <v>2</v>
      </c>
      <c r="E205" s="22"/>
      <c r="F205" s="22"/>
      <c r="G205" s="22"/>
      <c r="H205" s="22"/>
      <c r="I205" s="22"/>
      <c r="J205" s="22"/>
    </row>
    <row r="206" spans="3:10" x14ac:dyDescent="0.35">
      <c r="C206" s="36">
        <v>1430</v>
      </c>
      <c r="D206" s="37">
        <v>4</v>
      </c>
      <c r="E206" s="22"/>
      <c r="F206" s="22"/>
      <c r="G206" s="22"/>
      <c r="H206" s="22"/>
      <c r="I206" s="22"/>
      <c r="J206" s="22"/>
    </row>
    <row r="207" spans="3:10" x14ac:dyDescent="0.35">
      <c r="C207" s="36">
        <v>1432</v>
      </c>
      <c r="D207" s="37">
        <v>4</v>
      </c>
      <c r="E207" s="22"/>
      <c r="F207" s="22"/>
      <c r="G207" s="22"/>
      <c r="H207" s="22"/>
      <c r="I207" s="22"/>
      <c r="J207" s="22"/>
    </row>
    <row r="208" spans="3:10" x14ac:dyDescent="0.35">
      <c r="C208" s="36">
        <v>1449</v>
      </c>
      <c r="D208" s="37">
        <v>3</v>
      </c>
      <c r="E208" s="22"/>
      <c r="F208" s="22"/>
      <c r="G208" s="22"/>
      <c r="H208" s="22"/>
      <c r="I208" s="22"/>
      <c r="J208" s="22"/>
    </row>
    <row r="209" spans="3:10" x14ac:dyDescent="0.35">
      <c r="C209" s="36">
        <v>1458</v>
      </c>
      <c r="D209" s="37">
        <v>3</v>
      </c>
      <c r="E209" s="22"/>
      <c r="F209" s="22"/>
      <c r="G209" s="22"/>
      <c r="H209" s="22"/>
      <c r="I209" s="22"/>
      <c r="J209" s="22"/>
    </row>
    <row r="210" spans="3:10" x14ac:dyDescent="0.35">
      <c r="C210" s="36">
        <v>1465</v>
      </c>
      <c r="D210" s="37">
        <v>2</v>
      </c>
      <c r="E210" s="22"/>
      <c r="F210" s="22"/>
      <c r="G210" s="22"/>
      <c r="H210" s="22"/>
      <c r="I210" s="22"/>
      <c r="J210" s="22"/>
    </row>
    <row r="211" spans="3:10" x14ac:dyDescent="0.35">
      <c r="C211" s="36">
        <v>1471</v>
      </c>
      <c r="D211" s="37">
        <v>3</v>
      </c>
      <c r="E211" s="22"/>
      <c r="F211" s="22"/>
      <c r="G211" s="22"/>
      <c r="H211" s="22"/>
      <c r="I211" s="22"/>
      <c r="J211" s="22"/>
    </row>
    <row r="212" spans="3:10" x14ac:dyDescent="0.35">
      <c r="C212" s="36">
        <v>1490</v>
      </c>
      <c r="D212" s="37">
        <v>5</v>
      </c>
      <c r="E212" s="22"/>
      <c r="F212" s="22"/>
      <c r="G212" s="22"/>
      <c r="H212" s="22"/>
      <c r="I212" s="22"/>
      <c r="J212" s="22"/>
    </row>
    <row r="213" spans="3:10" x14ac:dyDescent="0.35">
      <c r="C213" s="36">
        <v>1495</v>
      </c>
      <c r="D213" s="37">
        <v>7</v>
      </c>
      <c r="E213" s="22"/>
      <c r="F213" s="22"/>
      <c r="G213" s="22"/>
      <c r="H213" s="22"/>
      <c r="I213" s="22"/>
      <c r="J213" s="22"/>
    </row>
    <row r="214" spans="3:10" x14ac:dyDescent="0.35">
      <c r="C214" s="36">
        <v>1553</v>
      </c>
      <c r="D214" s="37">
        <v>4</v>
      </c>
      <c r="E214" s="22"/>
      <c r="F214" s="22"/>
      <c r="G214" s="22"/>
      <c r="H214" s="22"/>
      <c r="I214" s="22"/>
      <c r="J214" s="22"/>
    </row>
    <row r="215" spans="3:10" x14ac:dyDescent="0.35">
      <c r="C215" s="36">
        <v>1563</v>
      </c>
      <c r="D215" s="37">
        <v>3</v>
      </c>
      <c r="E215" s="22"/>
      <c r="F215" s="22"/>
      <c r="G215" s="22"/>
      <c r="H215" s="22"/>
      <c r="I215" s="22"/>
      <c r="J215" s="22"/>
    </row>
    <row r="216" spans="3:10" x14ac:dyDescent="0.35">
      <c r="C216" s="36">
        <v>1575</v>
      </c>
      <c r="D216" s="37">
        <v>2</v>
      </c>
      <c r="E216" s="22"/>
      <c r="F216" s="22"/>
      <c r="G216" s="22"/>
      <c r="H216" s="22"/>
      <c r="I216" s="22"/>
      <c r="J216" s="22"/>
    </row>
    <row r="217" spans="3:10" x14ac:dyDescent="0.35">
      <c r="C217" s="36">
        <v>1581</v>
      </c>
      <c r="D217" s="37">
        <v>5</v>
      </c>
      <c r="E217" s="22"/>
      <c r="F217" s="22"/>
      <c r="G217" s="22"/>
      <c r="H217" s="22"/>
      <c r="I217" s="22"/>
      <c r="J217" s="22"/>
    </row>
    <row r="218" spans="3:10" x14ac:dyDescent="0.35">
      <c r="C218" s="36">
        <v>1616</v>
      </c>
      <c r="D218" s="37">
        <v>1</v>
      </c>
      <c r="E218" s="22"/>
      <c r="F218" s="22"/>
      <c r="G218" s="22"/>
      <c r="H218" s="22"/>
      <c r="I218" s="22"/>
      <c r="J218" s="22"/>
    </row>
    <row r="219" spans="3:10" x14ac:dyDescent="0.35">
      <c r="C219" s="36">
        <v>1650</v>
      </c>
      <c r="D219" s="37">
        <v>2</v>
      </c>
      <c r="E219" s="22"/>
      <c r="F219" s="22"/>
      <c r="G219" s="22"/>
      <c r="H219" s="22"/>
      <c r="I219" s="22"/>
      <c r="J219" s="22"/>
    </row>
    <row r="220" spans="3:10" x14ac:dyDescent="0.35">
      <c r="C220" s="36">
        <v>1691</v>
      </c>
      <c r="D220" s="37">
        <v>5</v>
      </c>
      <c r="E220" s="22"/>
      <c r="F220" s="22"/>
      <c r="G220" s="22"/>
      <c r="H220" s="22"/>
      <c r="I220" s="22"/>
      <c r="J220" s="22"/>
    </row>
    <row r="221" spans="3:10" x14ac:dyDescent="0.35">
      <c r="C221" s="36">
        <v>1700</v>
      </c>
      <c r="D221" s="37">
        <v>3</v>
      </c>
      <c r="E221" s="22"/>
      <c r="F221" s="22"/>
      <c r="G221" s="22"/>
      <c r="H221" s="22"/>
      <c r="I221" s="22"/>
      <c r="J221" s="22"/>
    </row>
    <row r="222" spans="3:10" x14ac:dyDescent="0.35">
      <c r="C222" s="36">
        <v>1715</v>
      </c>
      <c r="D222" s="37">
        <v>2</v>
      </c>
      <c r="E222" s="22"/>
      <c r="F222" s="22"/>
      <c r="G222" s="22"/>
      <c r="H222" s="22"/>
      <c r="I222" s="22"/>
      <c r="J222" s="22"/>
    </row>
    <row r="223" spans="3:10" x14ac:dyDescent="0.35">
      <c r="C223" s="36">
        <v>1721</v>
      </c>
      <c r="D223" s="37">
        <v>6</v>
      </c>
      <c r="E223" s="22"/>
      <c r="F223" s="22"/>
      <c r="G223" s="22"/>
      <c r="H223" s="22"/>
      <c r="I223" s="22"/>
      <c r="J223" s="22"/>
    </row>
    <row r="224" spans="3:10" x14ac:dyDescent="0.35">
      <c r="C224" s="36">
        <v>1733</v>
      </c>
      <c r="D224" s="37">
        <v>5</v>
      </c>
      <c r="E224" s="22"/>
      <c r="F224" s="22"/>
      <c r="G224" s="22"/>
      <c r="H224" s="22"/>
      <c r="I224" s="22"/>
      <c r="J224" s="22"/>
    </row>
    <row r="225" spans="3:10" x14ac:dyDescent="0.35">
      <c r="C225" s="36">
        <v>1773</v>
      </c>
      <c r="D225" s="37">
        <v>3</v>
      </c>
      <c r="E225" s="22"/>
      <c r="F225" s="22"/>
      <c r="G225" s="22"/>
      <c r="H225" s="22"/>
      <c r="I225" s="22"/>
      <c r="J225" s="22"/>
    </row>
    <row r="226" spans="3:10" x14ac:dyDescent="0.35">
      <c r="C226" s="36">
        <v>1786</v>
      </c>
      <c r="D226" s="37">
        <v>1</v>
      </c>
      <c r="E226" s="22"/>
      <c r="F226" s="22"/>
      <c r="G226" s="22"/>
      <c r="H226" s="22"/>
      <c r="I226" s="22"/>
      <c r="J226" s="22"/>
    </row>
    <row r="227" spans="3:10" x14ac:dyDescent="0.35">
      <c r="C227" s="36">
        <v>1795</v>
      </c>
      <c r="D227" s="37">
        <v>6</v>
      </c>
      <c r="E227" s="22"/>
      <c r="F227" s="22"/>
      <c r="G227" s="22"/>
      <c r="H227" s="22"/>
      <c r="I227" s="22"/>
      <c r="J227" s="22"/>
    </row>
    <row r="228" spans="3:10" x14ac:dyDescent="0.35">
      <c r="C228" s="36">
        <v>1798</v>
      </c>
      <c r="D228" s="37">
        <v>4</v>
      </c>
      <c r="E228" s="22"/>
      <c r="F228" s="22"/>
      <c r="G228" s="22"/>
      <c r="H228" s="22"/>
      <c r="I228" s="22"/>
      <c r="J228" s="22"/>
    </row>
    <row r="229" spans="3:10" x14ac:dyDescent="0.35">
      <c r="C229" s="36">
        <v>1809</v>
      </c>
      <c r="D229" s="37">
        <v>3</v>
      </c>
      <c r="E229" s="22"/>
      <c r="F229" s="22"/>
      <c r="G229" s="22"/>
      <c r="H229" s="22"/>
      <c r="I229" s="22"/>
      <c r="J229" s="22"/>
    </row>
    <row r="230" spans="3:10" x14ac:dyDescent="0.35">
      <c r="C230" s="36">
        <v>1825</v>
      </c>
      <c r="D230" s="37">
        <v>1</v>
      </c>
      <c r="E230" s="22"/>
      <c r="F230" s="22"/>
      <c r="G230" s="22"/>
      <c r="H230" s="22"/>
      <c r="I230" s="22"/>
      <c r="J230" s="22"/>
    </row>
    <row r="231" spans="3:10" x14ac:dyDescent="0.35">
      <c r="C231" s="36">
        <v>1869</v>
      </c>
      <c r="D231" s="37">
        <v>2</v>
      </c>
      <c r="E231" s="22"/>
      <c r="F231" s="22"/>
      <c r="G231" s="22"/>
      <c r="H231" s="22"/>
      <c r="I231" s="22"/>
      <c r="J231" s="22"/>
    </row>
    <row r="232" spans="3:10" x14ac:dyDescent="0.35">
      <c r="C232" s="36">
        <v>1870</v>
      </c>
      <c r="D232" s="37">
        <v>6</v>
      </c>
      <c r="E232" s="22"/>
      <c r="F232" s="22"/>
      <c r="G232" s="22"/>
      <c r="H232" s="22"/>
      <c r="I232" s="22"/>
      <c r="J232" s="22"/>
    </row>
    <row r="233" spans="3:10" x14ac:dyDescent="0.35">
      <c r="C233" s="36">
        <v>1890</v>
      </c>
      <c r="D233" s="37">
        <v>1</v>
      </c>
      <c r="E233" s="22"/>
      <c r="F233" s="22"/>
      <c r="G233" s="22"/>
      <c r="H233" s="22"/>
      <c r="I233" s="22"/>
      <c r="J233" s="22"/>
    </row>
    <row r="234" spans="3:10" x14ac:dyDescent="0.35">
      <c r="C234" s="36">
        <v>1891</v>
      </c>
      <c r="D234" s="37">
        <v>3</v>
      </c>
      <c r="E234" s="22"/>
      <c r="F234" s="22"/>
      <c r="G234" s="22"/>
      <c r="H234" s="22"/>
      <c r="I234" s="22"/>
      <c r="J234" s="22"/>
    </row>
    <row r="235" spans="3:10" x14ac:dyDescent="0.35">
      <c r="C235" s="36">
        <v>1898</v>
      </c>
      <c r="D235" s="37">
        <v>7</v>
      </c>
      <c r="E235" s="22"/>
      <c r="F235" s="22"/>
      <c r="G235" s="22"/>
      <c r="H235" s="22"/>
      <c r="I235" s="22"/>
      <c r="J235" s="22"/>
    </row>
    <row r="236" spans="3:10" x14ac:dyDescent="0.35">
      <c r="C236" s="36">
        <v>1913</v>
      </c>
      <c r="D236" s="37">
        <v>1</v>
      </c>
      <c r="E236" s="22"/>
      <c r="F236" s="22"/>
      <c r="G236" s="22"/>
      <c r="H236" s="22"/>
      <c r="I236" s="22"/>
      <c r="J236" s="22"/>
    </row>
    <row r="237" spans="3:10" x14ac:dyDescent="0.35">
      <c r="C237" s="36">
        <v>1930</v>
      </c>
      <c r="D237" s="37">
        <v>4</v>
      </c>
      <c r="E237" s="22"/>
      <c r="F237" s="22"/>
      <c r="G237" s="22"/>
      <c r="H237" s="22"/>
      <c r="I237" s="22"/>
      <c r="J237" s="22"/>
    </row>
    <row r="238" spans="3:10" x14ac:dyDescent="0.35">
      <c r="C238" s="36">
        <v>1936</v>
      </c>
      <c r="D238" s="37">
        <v>1</v>
      </c>
      <c r="E238" s="22"/>
      <c r="F238" s="22"/>
      <c r="G238" s="22"/>
      <c r="H238" s="22"/>
      <c r="I238" s="22"/>
      <c r="J238" s="22"/>
    </row>
    <row r="239" spans="3:10" x14ac:dyDescent="0.35">
      <c r="C239" s="36">
        <v>1954</v>
      </c>
      <c r="D239" s="37">
        <v>5</v>
      </c>
      <c r="E239" s="22"/>
      <c r="F239" s="22"/>
      <c r="G239" s="22"/>
      <c r="H239" s="22"/>
      <c r="I239" s="22"/>
      <c r="J239" s="22"/>
    </row>
    <row r="240" spans="3:10" x14ac:dyDescent="0.35">
      <c r="C240" s="36">
        <v>1967</v>
      </c>
      <c r="D240" s="37">
        <v>2</v>
      </c>
      <c r="E240" s="22"/>
      <c r="F240" s="22"/>
      <c r="G240" s="22"/>
      <c r="H240" s="22"/>
      <c r="I240" s="22"/>
      <c r="J240" s="22"/>
    </row>
    <row r="241" spans="3:10" x14ac:dyDescent="0.35">
      <c r="C241" s="36">
        <v>1983</v>
      </c>
      <c r="D241" s="37">
        <v>3</v>
      </c>
      <c r="E241" s="22"/>
      <c r="F241" s="22"/>
      <c r="G241" s="22"/>
      <c r="H241" s="22"/>
      <c r="I241" s="22"/>
      <c r="J241" s="22"/>
    </row>
    <row r="242" spans="3:10" x14ac:dyDescent="0.35">
      <c r="C242" s="36" t="s">
        <v>60</v>
      </c>
      <c r="D242" s="37"/>
      <c r="E242" s="22"/>
      <c r="F242" s="22"/>
      <c r="G242" s="22"/>
      <c r="H242" s="22"/>
      <c r="I242" s="22"/>
      <c r="J242" s="22"/>
    </row>
    <row r="243" spans="3:10" x14ac:dyDescent="0.35">
      <c r="C243" s="17" t="s">
        <v>29</v>
      </c>
      <c r="D243" s="18">
        <v>160</v>
      </c>
      <c r="E243" s="22"/>
      <c r="F243" s="22"/>
      <c r="G243" s="22"/>
      <c r="H243" s="22"/>
      <c r="I243" s="22"/>
      <c r="J243" s="22"/>
    </row>
    <row r="244" spans="3:10" x14ac:dyDescent="0.35">
      <c r="C244" s="22"/>
      <c r="D244" s="22"/>
      <c r="E244" s="22"/>
      <c r="F244" s="22"/>
      <c r="G244" s="22"/>
      <c r="H244" s="22"/>
      <c r="I244" s="22"/>
      <c r="J244" s="22"/>
    </row>
    <row r="245" spans="3:10" x14ac:dyDescent="0.35">
      <c r="C245" s="32" t="s">
        <v>83</v>
      </c>
      <c r="D245" s="32"/>
      <c r="E245" s="32"/>
      <c r="F245" s="32"/>
      <c r="G245" s="32"/>
      <c r="H245" s="32"/>
      <c r="I245" s="32"/>
      <c r="J245" s="32"/>
    </row>
    <row r="246" spans="3:10" x14ac:dyDescent="0.35">
      <c r="C246" s="32"/>
      <c r="D246" s="32"/>
      <c r="E246" s="32"/>
      <c r="F246" s="32"/>
      <c r="G246" s="32"/>
      <c r="H246" s="32"/>
      <c r="I246" s="32"/>
      <c r="J246" s="32"/>
    </row>
    <row r="247" spans="3:10" x14ac:dyDescent="0.35">
      <c r="C247" s="22"/>
      <c r="D247" s="22"/>
      <c r="E247" s="22"/>
      <c r="F247" s="22"/>
      <c r="G247" s="22"/>
      <c r="H247" s="22"/>
      <c r="I247" s="22"/>
      <c r="J247" s="22"/>
    </row>
    <row r="248" spans="3:10" x14ac:dyDescent="0.35">
      <c r="C248" s="29" t="s">
        <v>71</v>
      </c>
      <c r="D248" s="29"/>
      <c r="E248" s="29"/>
      <c r="F248" s="29"/>
      <c r="G248" s="29"/>
      <c r="H248" s="29"/>
      <c r="I248" s="29"/>
      <c r="J248" s="29"/>
    </row>
    <row r="249" spans="3:10" x14ac:dyDescent="0.35">
      <c r="C249" s="21" t="s">
        <v>43</v>
      </c>
      <c r="D249" s="22" t="s">
        <v>70</v>
      </c>
      <c r="E249" s="22"/>
      <c r="F249" s="22"/>
      <c r="G249" s="22"/>
      <c r="H249" s="22"/>
      <c r="I249" s="22"/>
      <c r="J249" s="22"/>
    </row>
    <row r="250" spans="3:10" x14ac:dyDescent="0.35">
      <c r="C250" s="21" t="s">
        <v>31</v>
      </c>
      <c r="D250" s="21" t="s">
        <v>9</v>
      </c>
      <c r="E250" s="21" t="s">
        <v>11</v>
      </c>
      <c r="F250" s="21" t="s">
        <v>10</v>
      </c>
      <c r="G250" s="21" t="s">
        <v>12</v>
      </c>
      <c r="H250" s="21" t="s">
        <v>13</v>
      </c>
      <c r="I250" s="21" t="s">
        <v>60</v>
      </c>
      <c r="J250" s="21" t="s">
        <v>29</v>
      </c>
    </row>
    <row r="251" spans="3:10" x14ac:dyDescent="0.35">
      <c r="C251" s="38">
        <v>44562</v>
      </c>
      <c r="D251" s="37">
        <v>45000</v>
      </c>
      <c r="E251" s="37"/>
      <c r="F251" s="37"/>
      <c r="G251" s="37"/>
      <c r="H251" s="37"/>
      <c r="I251" s="37"/>
      <c r="J251" s="37">
        <v>45000</v>
      </c>
    </row>
    <row r="252" spans="3:10" x14ac:dyDescent="0.35">
      <c r="C252" s="38">
        <v>44563</v>
      </c>
      <c r="D252" s="37"/>
      <c r="E252" s="37"/>
      <c r="F252" s="37">
        <v>40000</v>
      </c>
      <c r="G252" s="37"/>
      <c r="H252" s="37"/>
      <c r="I252" s="37"/>
      <c r="J252" s="37">
        <v>40000</v>
      </c>
    </row>
    <row r="253" spans="3:10" x14ac:dyDescent="0.35">
      <c r="C253" s="38">
        <v>44564</v>
      </c>
      <c r="D253" s="37"/>
      <c r="E253" s="37">
        <v>60000</v>
      </c>
      <c r="F253" s="37"/>
      <c r="G253" s="37"/>
      <c r="H253" s="37"/>
      <c r="I253" s="37"/>
      <c r="J253" s="37">
        <v>60000</v>
      </c>
    </row>
    <row r="254" spans="3:10" x14ac:dyDescent="0.35">
      <c r="C254" s="38">
        <v>44565</v>
      </c>
      <c r="D254" s="37"/>
      <c r="E254" s="37">
        <v>24000</v>
      </c>
      <c r="F254" s="37"/>
      <c r="G254" s="37"/>
      <c r="H254" s="37"/>
      <c r="I254" s="37"/>
      <c r="J254" s="37">
        <v>24000</v>
      </c>
    </row>
    <row r="255" spans="3:10" x14ac:dyDescent="0.35">
      <c r="C255" s="38">
        <v>44566</v>
      </c>
      <c r="D255" s="37"/>
      <c r="E255" s="37"/>
      <c r="F255" s="37">
        <v>40000</v>
      </c>
      <c r="G255" s="37"/>
      <c r="H255" s="37"/>
      <c r="I255" s="37"/>
      <c r="J255" s="37">
        <v>40000</v>
      </c>
    </row>
    <row r="256" spans="3:10" x14ac:dyDescent="0.35">
      <c r="C256" s="38">
        <v>44567</v>
      </c>
      <c r="D256" s="37"/>
      <c r="E256" s="37"/>
      <c r="F256" s="37"/>
      <c r="G256" s="37">
        <v>150000</v>
      </c>
      <c r="H256" s="37"/>
      <c r="I256" s="37"/>
      <c r="J256" s="37">
        <v>150000</v>
      </c>
    </row>
    <row r="257" spans="3:10" x14ac:dyDescent="0.35">
      <c r="C257" s="38">
        <v>44568</v>
      </c>
      <c r="D257" s="37"/>
      <c r="E257" s="37"/>
      <c r="F257" s="37"/>
      <c r="G257" s="37">
        <v>150000</v>
      </c>
      <c r="H257" s="37"/>
      <c r="I257" s="37"/>
      <c r="J257" s="37">
        <v>150000</v>
      </c>
    </row>
    <row r="258" spans="3:10" x14ac:dyDescent="0.35">
      <c r="C258" s="38">
        <v>44569</v>
      </c>
      <c r="D258" s="37"/>
      <c r="E258" s="37"/>
      <c r="F258" s="37"/>
      <c r="G258" s="37">
        <v>60000</v>
      </c>
      <c r="H258" s="37"/>
      <c r="I258" s="37"/>
      <c r="J258" s="37">
        <v>60000</v>
      </c>
    </row>
    <row r="259" spans="3:10" x14ac:dyDescent="0.35">
      <c r="C259" s="38">
        <v>44570</v>
      </c>
      <c r="D259" s="37"/>
      <c r="E259" s="37"/>
      <c r="F259" s="37">
        <v>120000</v>
      </c>
      <c r="G259" s="37"/>
      <c r="H259" s="37"/>
      <c r="I259" s="37"/>
      <c r="J259" s="37">
        <v>120000</v>
      </c>
    </row>
    <row r="260" spans="3:10" x14ac:dyDescent="0.35">
      <c r="C260" s="38">
        <v>44571</v>
      </c>
      <c r="D260" s="37"/>
      <c r="E260" s="37"/>
      <c r="F260" s="37"/>
      <c r="G260" s="37">
        <v>120000</v>
      </c>
      <c r="H260" s="37"/>
      <c r="I260" s="37"/>
      <c r="J260" s="37">
        <v>120000</v>
      </c>
    </row>
    <row r="261" spans="3:10" x14ac:dyDescent="0.35">
      <c r="C261" s="38">
        <v>44572</v>
      </c>
      <c r="D261" s="37"/>
      <c r="E261" s="37">
        <v>12000</v>
      </c>
      <c r="F261" s="37"/>
      <c r="G261" s="37"/>
      <c r="H261" s="37"/>
      <c r="I261" s="37"/>
      <c r="J261" s="37">
        <v>12000</v>
      </c>
    </row>
    <row r="262" spans="3:10" x14ac:dyDescent="0.35">
      <c r="C262" s="38">
        <v>44573</v>
      </c>
      <c r="D262" s="37">
        <v>60000</v>
      </c>
      <c r="E262" s="37"/>
      <c r="F262" s="37"/>
      <c r="G262" s="37"/>
      <c r="H262" s="37"/>
      <c r="I262" s="37"/>
      <c r="J262" s="37">
        <v>60000</v>
      </c>
    </row>
    <row r="263" spans="3:10" x14ac:dyDescent="0.35">
      <c r="C263" s="38">
        <v>44574</v>
      </c>
      <c r="D263" s="37"/>
      <c r="E263" s="37">
        <v>24000</v>
      </c>
      <c r="F263" s="37"/>
      <c r="G263" s="37"/>
      <c r="H263" s="37"/>
      <c r="I263" s="37"/>
      <c r="J263" s="37">
        <v>24000</v>
      </c>
    </row>
    <row r="264" spans="3:10" x14ac:dyDescent="0.35">
      <c r="C264" s="38">
        <v>44575</v>
      </c>
      <c r="D264" s="37"/>
      <c r="E264" s="37"/>
      <c r="F264" s="37">
        <v>160000</v>
      </c>
      <c r="G264" s="37"/>
      <c r="H264" s="37"/>
      <c r="I264" s="37"/>
      <c r="J264" s="37">
        <v>160000</v>
      </c>
    </row>
    <row r="265" spans="3:10" x14ac:dyDescent="0.35">
      <c r="C265" s="38">
        <v>44576</v>
      </c>
      <c r="D265" s="37"/>
      <c r="E265" s="37"/>
      <c r="F265" s="37"/>
      <c r="G265" s="37"/>
      <c r="H265" s="37">
        <v>35000</v>
      </c>
      <c r="I265" s="37"/>
      <c r="J265" s="37">
        <v>35000</v>
      </c>
    </row>
    <row r="266" spans="3:10" x14ac:dyDescent="0.35">
      <c r="C266" s="38">
        <v>44577</v>
      </c>
      <c r="D266" s="37"/>
      <c r="E266" s="37">
        <v>36000</v>
      </c>
      <c r="F266" s="37"/>
      <c r="G266" s="37"/>
      <c r="H266" s="37"/>
      <c r="I266" s="37"/>
      <c r="J266" s="37">
        <v>36000</v>
      </c>
    </row>
    <row r="267" spans="3:10" x14ac:dyDescent="0.35">
      <c r="C267" s="38">
        <v>44578</v>
      </c>
      <c r="D267" s="37"/>
      <c r="E267" s="37">
        <v>36000</v>
      </c>
      <c r="F267" s="37"/>
      <c r="G267" s="37"/>
      <c r="H267" s="37"/>
      <c r="I267" s="37"/>
      <c r="J267" s="37">
        <v>36000</v>
      </c>
    </row>
    <row r="268" spans="3:10" x14ac:dyDescent="0.35">
      <c r="C268" s="38">
        <v>44593</v>
      </c>
      <c r="D268" s="37"/>
      <c r="E268" s="37">
        <v>36000</v>
      </c>
      <c r="F268" s="37"/>
      <c r="G268" s="37"/>
      <c r="H268" s="37"/>
      <c r="I268" s="37"/>
      <c r="J268" s="37">
        <v>36000</v>
      </c>
    </row>
    <row r="269" spans="3:10" x14ac:dyDescent="0.35">
      <c r="C269" s="38">
        <v>44594</v>
      </c>
      <c r="D269" s="37"/>
      <c r="E269" s="37"/>
      <c r="F269" s="37">
        <v>40000</v>
      </c>
      <c r="G269" s="37"/>
      <c r="H269" s="37"/>
      <c r="I269" s="37"/>
      <c r="J269" s="37">
        <v>40000</v>
      </c>
    </row>
    <row r="270" spans="3:10" x14ac:dyDescent="0.35">
      <c r="C270" s="38">
        <v>44595</v>
      </c>
      <c r="D270" s="37"/>
      <c r="E270" s="37">
        <v>48000</v>
      </c>
      <c r="F270" s="37"/>
      <c r="G270" s="37"/>
      <c r="H270" s="37"/>
      <c r="I270" s="37"/>
      <c r="J270" s="37">
        <v>48000</v>
      </c>
    </row>
    <row r="271" spans="3:10" x14ac:dyDescent="0.35">
      <c r="C271" s="38">
        <v>44596</v>
      </c>
      <c r="D271" s="37"/>
      <c r="E271" s="37"/>
      <c r="F271" s="37"/>
      <c r="G271" s="37"/>
      <c r="H271" s="37">
        <v>70000</v>
      </c>
      <c r="I271" s="37"/>
      <c r="J271" s="37">
        <v>70000</v>
      </c>
    </row>
    <row r="272" spans="3:10" x14ac:dyDescent="0.35">
      <c r="C272" s="38">
        <v>44597</v>
      </c>
      <c r="D272" s="37"/>
      <c r="E272" s="37"/>
      <c r="F272" s="37"/>
      <c r="G272" s="37"/>
      <c r="H272" s="37">
        <v>35000</v>
      </c>
      <c r="I272" s="37"/>
      <c r="J272" s="37">
        <v>35000</v>
      </c>
    </row>
    <row r="273" spans="3:10" x14ac:dyDescent="0.35">
      <c r="C273" s="38">
        <v>44598</v>
      </c>
      <c r="D273" s="37"/>
      <c r="E273" s="37"/>
      <c r="F273" s="37"/>
      <c r="G273" s="37"/>
      <c r="H273" s="37">
        <v>35000</v>
      </c>
      <c r="I273" s="37"/>
      <c r="J273" s="37">
        <v>35000</v>
      </c>
    </row>
    <row r="274" spans="3:10" x14ac:dyDescent="0.35">
      <c r="C274" s="38">
        <v>44599</v>
      </c>
      <c r="D274" s="37"/>
      <c r="E274" s="37">
        <v>24000</v>
      </c>
      <c r="F274" s="37"/>
      <c r="G274" s="37"/>
      <c r="H274" s="37"/>
      <c r="I274" s="37"/>
      <c r="J274" s="37">
        <v>24000</v>
      </c>
    </row>
    <row r="275" spans="3:10" x14ac:dyDescent="0.35">
      <c r="C275" s="38">
        <v>44600</v>
      </c>
      <c r="D275" s="37"/>
      <c r="E275" s="37"/>
      <c r="F275" s="37">
        <v>120000</v>
      </c>
      <c r="G275" s="37"/>
      <c r="H275" s="37"/>
      <c r="I275" s="37"/>
      <c r="J275" s="37">
        <v>120000</v>
      </c>
    </row>
    <row r="276" spans="3:10" x14ac:dyDescent="0.35">
      <c r="C276" s="38">
        <v>44601</v>
      </c>
      <c r="D276" s="37">
        <v>75000</v>
      </c>
      <c r="E276" s="37"/>
      <c r="F276" s="37"/>
      <c r="G276" s="37"/>
      <c r="H276" s="37"/>
      <c r="I276" s="37"/>
      <c r="J276" s="37">
        <v>75000</v>
      </c>
    </row>
    <row r="277" spans="3:10" x14ac:dyDescent="0.35">
      <c r="C277" s="38">
        <v>44602</v>
      </c>
      <c r="D277" s="37"/>
      <c r="E277" s="37"/>
      <c r="F277" s="37"/>
      <c r="G277" s="37">
        <v>60000</v>
      </c>
      <c r="H277" s="37"/>
      <c r="I277" s="37"/>
      <c r="J277" s="37">
        <v>60000</v>
      </c>
    </row>
    <row r="278" spans="3:10" x14ac:dyDescent="0.35">
      <c r="C278" s="38">
        <v>44621</v>
      </c>
      <c r="D278" s="37"/>
      <c r="E278" s="37"/>
      <c r="F278" s="37"/>
      <c r="G278" s="37"/>
      <c r="H278" s="37">
        <v>175000</v>
      </c>
      <c r="I278" s="37"/>
      <c r="J278" s="37">
        <v>175000</v>
      </c>
    </row>
    <row r="279" spans="3:10" x14ac:dyDescent="0.35">
      <c r="C279" s="38">
        <v>44622</v>
      </c>
      <c r="D279" s="37"/>
      <c r="E279" s="37">
        <v>48000</v>
      </c>
      <c r="F279" s="37"/>
      <c r="G279" s="37"/>
      <c r="H279" s="37"/>
      <c r="I279" s="37"/>
      <c r="J279" s="37">
        <v>48000</v>
      </c>
    </row>
    <row r="280" spans="3:10" x14ac:dyDescent="0.35">
      <c r="C280" s="38">
        <v>44623</v>
      </c>
      <c r="D280" s="37"/>
      <c r="E280" s="37"/>
      <c r="F280" s="37"/>
      <c r="G280" s="37">
        <v>120000</v>
      </c>
      <c r="H280" s="37"/>
      <c r="I280" s="37"/>
      <c r="J280" s="37">
        <v>120000</v>
      </c>
    </row>
    <row r="281" spans="3:10" x14ac:dyDescent="0.35">
      <c r="C281" s="38">
        <v>44624</v>
      </c>
      <c r="D281" s="37">
        <v>30000</v>
      </c>
      <c r="E281" s="37"/>
      <c r="F281" s="37"/>
      <c r="G281" s="37"/>
      <c r="H281" s="37"/>
      <c r="I281" s="37"/>
      <c r="J281" s="37">
        <v>30000</v>
      </c>
    </row>
    <row r="282" spans="3:10" x14ac:dyDescent="0.35">
      <c r="C282" s="38">
        <v>44625</v>
      </c>
      <c r="D282" s="37"/>
      <c r="E282" s="37"/>
      <c r="F282" s="37">
        <v>40000</v>
      </c>
      <c r="G282" s="37"/>
      <c r="H282" s="37"/>
      <c r="I282" s="37"/>
      <c r="J282" s="37">
        <v>40000</v>
      </c>
    </row>
    <row r="283" spans="3:10" x14ac:dyDescent="0.35">
      <c r="C283" s="38">
        <v>44626</v>
      </c>
      <c r="D283" s="37"/>
      <c r="E283" s="37">
        <v>60000</v>
      </c>
      <c r="F283" s="37"/>
      <c r="G283" s="37"/>
      <c r="H283" s="37"/>
      <c r="I283" s="37"/>
      <c r="J283" s="37">
        <v>60000</v>
      </c>
    </row>
    <row r="284" spans="3:10" x14ac:dyDescent="0.35">
      <c r="C284" s="38">
        <v>44627</v>
      </c>
      <c r="D284" s="37"/>
      <c r="E284" s="37"/>
      <c r="F284" s="37"/>
      <c r="G284" s="37"/>
      <c r="H284" s="37">
        <v>105000</v>
      </c>
      <c r="I284" s="37"/>
      <c r="J284" s="37">
        <v>105000</v>
      </c>
    </row>
    <row r="285" spans="3:10" x14ac:dyDescent="0.35">
      <c r="C285" s="38">
        <v>44628</v>
      </c>
      <c r="D285" s="37">
        <v>30000</v>
      </c>
      <c r="E285" s="37"/>
      <c r="F285" s="37"/>
      <c r="G285" s="37"/>
      <c r="H285" s="37"/>
      <c r="I285" s="37"/>
      <c r="J285" s="37">
        <v>30000</v>
      </c>
    </row>
    <row r="286" spans="3:10" x14ac:dyDescent="0.35">
      <c r="C286" s="38">
        <v>44629</v>
      </c>
      <c r="D286" s="37"/>
      <c r="E286" s="37"/>
      <c r="F286" s="37">
        <v>160000</v>
      </c>
      <c r="G286" s="37"/>
      <c r="H286" s="37"/>
      <c r="I286" s="37"/>
      <c r="J286" s="37">
        <v>160000</v>
      </c>
    </row>
    <row r="287" spans="3:10" x14ac:dyDescent="0.35">
      <c r="C287" s="38">
        <v>44630</v>
      </c>
      <c r="D287" s="37"/>
      <c r="E287" s="37"/>
      <c r="F287" s="37"/>
      <c r="G287" s="37">
        <v>60000</v>
      </c>
      <c r="H287" s="37"/>
      <c r="I287" s="37"/>
      <c r="J287" s="37">
        <v>60000</v>
      </c>
    </row>
    <row r="288" spans="3:10" x14ac:dyDescent="0.35">
      <c r="C288" s="38">
        <v>44631</v>
      </c>
      <c r="D288" s="37"/>
      <c r="E288" s="37"/>
      <c r="F288" s="37"/>
      <c r="G288" s="37">
        <v>90000</v>
      </c>
      <c r="H288" s="37"/>
      <c r="I288" s="37"/>
      <c r="J288" s="37">
        <v>90000</v>
      </c>
    </row>
    <row r="289" spans="3:10" x14ac:dyDescent="0.35">
      <c r="C289" s="38">
        <v>44652</v>
      </c>
      <c r="D289" s="37"/>
      <c r="E289" s="37"/>
      <c r="F289" s="37"/>
      <c r="G289" s="37"/>
      <c r="H289" s="37">
        <v>70000</v>
      </c>
      <c r="I289" s="37"/>
      <c r="J289" s="37">
        <v>70000</v>
      </c>
    </row>
    <row r="290" spans="3:10" x14ac:dyDescent="0.35">
      <c r="C290" s="38">
        <v>44653</v>
      </c>
      <c r="D290" s="37"/>
      <c r="E290" s="37"/>
      <c r="F290" s="37"/>
      <c r="G290" s="37"/>
      <c r="H290" s="37">
        <v>105000</v>
      </c>
      <c r="I290" s="37"/>
      <c r="J290" s="37">
        <v>105000</v>
      </c>
    </row>
    <row r="291" spans="3:10" x14ac:dyDescent="0.35">
      <c r="C291" s="38">
        <v>44654</v>
      </c>
      <c r="D291" s="37">
        <v>75000</v>
      </c>
      <c r="E291" s="37"/>
      <c r="F291" s="37"/>
      <c r="G291" s="37"/>
      <c r="H291" s="37"/>
      <c r="I291" s="37"/>
      <c r="J291" s="37">
        <v>75000</v>
      </c>
    </row>
    <row r="292" spans="3:10" x14ac:dyDescent="0.35">
      <c r="C292" s="38">
        <v>44655</v>
      </c>
      <c r="D292" s="37">
        <v>105000</v>
      </c>
      <c r="E292" s="37"/>
      <c r="F292" s="37"/>
      <c r="G292" s="37"/>
      <c r="H292" s="37"/>
      <c r="I292" s="37"/>
      <c r="J292" s="37">
        <v>105000</v>
      </c>
    </row>
    <row r="293" spans="3:10" x14ac:dyDescent="0.35">
      <c r="C293" s="38">
        <v>44656</v>
      </c>
      <c r="D293" s="37">
        <v>90000</v>
      </c>
      <c r="E293" s="37"/>
      <c r="F293" s="37"/>
      <c r="G293" s="37"/>
      <c r="H293" s="37"/>
      <c r="I293" s="37"/>
      <c r="J293" s="37">
        <v>90000</v>
      </c>
    </row>
    <row r="294" spans="3:10" x14ac:dyDescent="0.35">
      <c r="C294" s="38">
        <v>44657</v>
      </c>
      <c r="D294" s="37"/>
      <c r="E294" s="37"/>
      <c r="F294" s="37">
        <v>80000</v>
      </c>
      <c r="G294" s="37"/>
      <c r="H294" s="37"/>
      <c r="I294" s="37"/>
      <c r="J294" s="37">
        <v>80000</v>
      </c>
    </row>
    <row r="295" spans="3:10" x14ac:dyDescent="0.35">
      <c r="C295" s="38">
        <v>44658</v>
      </c>
      <c r="D295" s="37"/>
      <c r="E295" s="37"/>
      <c r="F295" s="37">
        <v>120000</v>
      </c>
      <c r="G295" s="37"/>
      <c r="H295" s="37"/>
      <c r="I295" s="37"/>
      <c r="J295" s="37">
        <v>120000</v>
      </c>
    </row>
    <row r="296" spans="3:10" x14ac:dyDescent="0.35">
      <c r="C296" s="38">
        <v>44659</v>
      </c>
      <c r="D296" s="37"/>
      <c r="E296" s="37"/>
      <c r="F296" s="37">
        <v>120000</v>
      </c>
      <c r="G296" s="37"/>
      <c r="H296" s="37"/>
      <c r="I296" s="37"/>
      <c r="J296" s="37">
        <v>120000</v>
      </c>
    </row>
    <row r="297" spans="3:10" x14ac:dyDescent="0.35">
      <c r="C297" s="38">
        <v>44682</v>
      </c>
      <c r="D297" s="37"/>
      <c r="E297" s="37"/>
      <c r="F297" s="37"/>
      <c r="G297" s="37">
        <v>150000</v>
      </c>
      <c r="H297" s="37"/>
      <c r="I297" s="37"/>
      <c r="J297" s="37">
        <v>150000</v>
      </c>
    </row>
    <row r="298" spans="3:10" x14ac:dyDescent="0.35">
      <c r="C298" s="38">
        <v>44713</v>
      </c>
      <c r="D298" s="37"/>
      <c r="E298" s="37"/>
      <c r="F298" s="37"/>
      <c r="G298" s="37">
        <v>210000</v>
      </c>
      <c r="H298" s="37"/>
      <c r="I298" s="37"/>
      <c r="J298" s="37">
        <v>210000</v>
      </c>
    </row>
    <row r="299" spans="3:10" x14ac:dyDescent="0.35">
      <c r="C299" s="38">
        <v>44714</v>
      </c>
      <c r="D299" s="37"/>
      <c r="E299" s="37"/>
      <c r="F299" s="37"/>
      <c r="G299" s="37">
        <v>120000</v>
      </c>
      <c r="H299" s="37"/>
      <c r="I299" s="37"/>
      <c r="J299" s="37">
        <v>120000</v>
      </c>
    </row>
    <row r="300" spans="3:10" x14ac:dyDescent="0.35">
      <c r="C300" s="38">
        <v>44715</v>
      </c>
      <c r="D300" s="37">
        <v>75000</v>
      </c>
      <c r="E300" s="37"/>
      <c r="F300" s="37"/>
      <c r="G300" s="37"/>
      <c r="H300" s="37"/>
      <c r="I300" s="37"/>
      <c r="J300" s="37">
        <v>75000</v>
      </c>
    </row>
    <row r="301" spans="3:10" x14ac:dyDescent="0.35">
      <c r="C301" s="36" t="s">
        <v>60</v>
      </c>
      <c r="D301" s="37"/>
      <c r="E301" s="37"/>
      <c r="F301" s="37"/>
      <c r="G301" s="37"/>
      <c r="H301" s="37"/>
      <c r="I301" s="37"/>
      <c r="J301" s="37"/>
    </row>
    <row r="302" spans="3:10" x14ac:dyDescent="0.35">
      <c r="C302" s="17" t="s">
        <v>29</v>
      </c>
      <c r="D302" s="18">
        <v>585000</v>
      </c>
      <c r="E302" s="18">
        <v>408000</v>
      </c>
      <c r="F302" s="18">
        <v>1040000</v>
      </c>
      <c r="G302" s="18">
        <v>1290000</v>
      </c>
      <c r="H302" s="18">
        <v>630000</v>
      </c>
      <c r="I302" s="18"/>
      <c r="J302" s="18">
        <v>3953000</v>
      </c>
    </row>
    <row r="303" spans="3:10" x14ac:dyDescent="0.35">
      <c r="C303" s="22"/>
      <c r="D303" s="22"/>
      <c r="E303" s="22"/>
      <c r="F303" s="22"/>
      <c r="G303" s="22"/>
      <c r="H303" s="22"/>
      <c r="I303" s="22"/>
      <c r="J303" s="22"/>
    </row>
    <row r="304" spans="3:10" x14ac:dyDescent="0.35">
      <c r="C304" s="22"/>
      <c r="D304" s="22"/>
      <c r="E304" s="22"/>
      <c r="F304" s="22"/>
      <c r="G304" s="22"/>
      <c r="H304" s="22"/>
      <c r="I304" s="22"/>
      <c r="J304" s="22"/>
    </row>
    <row r="305" spans="3:10" x14ac:dyDescent="0.35">
      <c r="C305" s="29" t="s">
        <v>71</v>
      </c>
      <c r="D305" s="29"/>
      <c r="E305" s="29"/>
      <c r="F305" s="29"/>
      <c r="G305" s="29"/>
      <c r="H305" s="29"/>
      <c r="I305" s="29"/>
      <c r="J305" s="29"/>
    </row>
    <row r="306" spans="3:10" x14ac:dyDescent="0.35">
      <c r="C306" s="21" t="s">
        <v>43</v>
      </c>
      <c r="D306" s="22" t="s">
        <v>70</v>
      </c>
      <c r="E306" s="22"/>
      <c r="F306" s="22"/>
      <c r="G306" s="22"/>
      <c r="H306" s="22"/>
      <c r="I306" s="22"/>
      <c r="J306" s="22"/>
    </row>
    <row r="307" spans="3:10" x14ac:dyDescent="0.35">
      <c r="C307" s="21" t="s">
        <v>31</v>
      </c>
      <c r="D307" s="21" t="s">
        <v>9</v>
      </c>
      <c r="E307" s="21" t="s">
        <v>11</v>
      </c>
      <c r="F307" s="21" t="s">
        <v>10</v>
      </c>
      <c r="G307" s="21" t="s">
        <v>12</v>
      </c>
      <c r="H307" s="21" t="s">
        <v>13</v>
      </c>
      <c r="I307" s="21" t="s">
        <v>60</v>
      </c>
      <c r="J307" s="21" t="s">
        <v>29</v>
      </c>
    </row>
    <row r="308" spans="3:10" x14ac:dyDescent="0.35">
      <c r="C308" s="38">
        <v>44562</v>
      </c>
      <c r="D308" s="37">
        <v>45000</v>
      </c>
      <c r="E308" s="37"/>
      <c r="F308" s="37"/>
      <c r="G308" s="37"/>
      <c r="H308" s="37"/>
      <c r="I308" s="37"/>
      <c r="J308" s="37">
        <v>45000</v>
      </c>
    </row>
    <row r="309" spans="3:10" x14ac:dyDescent="0.35">
      <c r="C309" s="38">
        <v>44563</v>
      </c>
      <c r="D309" s="37"/>
      <c r="E309" s="37"/>
      <c r="F309" s="37">
        <v>40000</v>
      </c>
      <c r="G309" s="37"/>
      <c r="H309" s="37"/>
      <c r="I309" s="37"/>
      <c r="J309" s="37">
        <v>40000</v>
      </c>
    </row>
    <row r="310" spans="3:10" x14ac:dyDescent="0.35">
      <c r="C310" s="38">
        <v>44564</v>
      </c>
      <c r="D310" s="37"/>
      <c r="E310" s="37">
        <v>60000</v>
      </c>
      <c r="F310" s="37"/>
      <c r="G310" s="37"/>
      <c r="H310" s="37"/>
      <c r="I310" s="37"/>
      <c r="J310" s="37">
        <v>60000</v>
      </c>
    </row>
    <row r="311" spans="3:10" x14ac:dyDescent="0.35">
      <c r="C311" s="38">
        <v>44565</v>
      </c>
      <c r="D311" s="37"/>
      <c r="E311" s="37">
        <v>24000</v>
      </c>
      <c r="F311" s="37"/>
      <c r="G311" s="37"/>
      <c r="H311" s="37"/>
      <c r="I311" s="37"/>
      <c r="J311" s="37">
        <v>24000</v>
      </c>
    </row>
    <row r="312" spans="3:10" x14ac:dyDescent="0.35">
      <c r="C312" s="38">
        <v>44566</v>
      </c>
      <c r="D312" s="37"/>
      <c r="E312" s="37"/>
      <c r="F312" s="37">
        <v>40000</v>
      </c>
      <c r="G312" s="37"/>
      <c r="H312" s="37"/>
      <c r="I312" s="37"/>
      <c r="J312" s="37">
        <v>40000</v>
      </c>
    </row>
    <row r="313" spans="3:10" x14ac:dyDescent="0.35">
      <c r="C313" s="38">
        <v>44567</v>
      </c>
      <c r="D313" s="37"/>
      <c r="E313" s="37"/>
      <c r="F313" s="37"/>
      <c r="G313" s="37">
        <v>150000</v>
      </c>
      <c r="H313" s="37"/>
      <c r="I313" s="37"/>
      <c r="J313" s="37">
        <v>150000</v>
      </c>
    </row>
    <row r="314" spans="3:10" x14ac:dyDescent="0.35">
      <c r="C314" s="38">
        <v>44568</v>
      </c>
      <c r="D314" s="37"/>
      <c r="E314" s="37"/>
      <c r="F314" s="37"/>
      <c r="G314" s="37">
        <v>150000</v>
      </c>
      <c r="H314" s="37"/>
      <c r="I314" s="37"/>
      <c r="J314" s="37">
        <v>150000</v>
      </c>
    </row>
    <row r="315" spans="3:10" x14ac:dyDescent="0.35">
      <c r="C315" s="38">
        <v>44569</v>
      </c>
      <c r="D315" s="37"/>
      <c r="E315" s="37"/>
      <c r="F315" s="37"/>
      <c r="G315" s="37">
        <v>60000</v>
      </c>
      <c r="H315" s="37"/>
      <c r="I315" s="37"/>
      <c r="J315" s="37">
        <v>60000</v>
      </c>
    </row>
    <row r="316" spans="3:10" x14ac:dyDescent="0.35">
      <c r="C316" s="38">
        <v>44570</v>
      </c>
      <c r="D316" s="37"/>
      <c r="E316" s="37"/>
      <c r="F316" s="37">
        <v>120000</v>
      </c>
      <c r="G316" s="37"/>
      <c r="H316" s="37"/>
      <c r="I316" s="37"/>
      <c r="J316" s="37">
        <v>120000</v>
      </c>
    </row>
    <row r="317" spans="3:10" x14ac:dyDescent="0.35">
      <c r="C317" s="38">
        <v>44571</v>
      </c>
      <c r="D317" s="37"/>
      <c r="E317" s="37"/>
      <c r="F317" s="37"/>
      <c r="G317" s="37">
        <v>120000</v>
      </c>
      <c r="H317" s="37"/>
      <c r="I317" s="37"/>
      <c r="J317" s="37">
        <v>120000</v>
      </c>
    </row>
    <row r="318" spans="3:10" x14ac:dyDescent="0.35">
      <c r="C318" s="38">
        <v>44572</v>
      </c>
      <c r="D318" s="37"/>
      <c r="E318" s="37">
        <v>12000</v>
      </c>
      <c r="F318" s="37"/>
      <c r="G318" s="37"/>
      <c r="H318" s="37"/>
      <c r="I318" s="37"/>
      <c r="J318" s="37">
        <v>12000</v>
      </c>
    </row>
    <row r="319" spans="3:10" x14ac:dyDescent="0.35">
      <c r="C319" s="38">
        <v>44573</v>
      </c>
      <c r="D319" s="37">
        <v>60000</v>
      </c>
      <c r="E319" s="37"/>
      <c r="F319" s="37"/>
      <c r="G319" s="37"/>
      <c r="H319" s="37"/>
      <c r="I319" s="37"/>
      <c r="J319" s="37">
        <v>60000</v>
      </c>
    </row>
    <row r="320" spans="3:10" x14ac:dyDescent="0.35">
      <c r="C320" s="38">
        <v>44574</v>
      </c>
      <c r="D320" s="37"/>
      <c r="E320" s="37">
        <v>24000</v>
      </c>
      <c r="F320" s="37"/>
      <c r="G320" s="37"/>
      <c r="H320" s="37"/>
      <c r="I320" s="37"/>
      <c r="J320" s="37">
        <v>24000</v>
      </c>
    </row>
    <row r="321" spans="3:10" x14ac:dyDescent="0.35">
      <c r="C321" s="38">
        <v>44575</v>
      </c>
      <c r="D321" s="37"/>
      <c r="E321" s="37"/>
      <c r="F321" s="37">
        <v>160000</v>
      </c>
      <c r="G321" s="37"/>
      <c r="H321" s="37"/>
      <c r="I321" s="37"/>
      <c r="J321" s="37">
        <v>160000</v>
      </c>
    </row>
    <row r="322" spans="3:10" x14ac:dyDescent="0.35">
      <c r="C322" s="38">
        <v>44576</v>
      </c>
      <c r="D322" s="37"/>
      <c r="E322" s="37"/>
      <c r="F322" s="37"/>
      <c r="G322" s="37"/>
      <c r="H322" s="37">
        <v>35000</v>
      </c>
      <c r="I322" s="37"/>
      <c r="J322" s="37">
        <v>35000</v>
      </c>
    </row>
    <row r="323" spans="3:10" x14ac:dyDescent="0.35">
      <c r="C323" s="38">
        <v>44577</v>
      </c>
      <c r="D323" s="37"/>
      <c r="E323" s="37">
        <v>36000</v>
      </c>
      <c r="F323" s="37"/>
      <c r="G323" s="37"/>
      <c r="H323" s="37"/>
      <c r="I323" s="37"/>
      <c r="J323" s="37">
        <v>36000</v>
      </c>
    </row>
    <row r="324" spans="3:10" x14ac:dyDescent="0.35">
      <c r="C324" s="38">
        <v>44578</v>
      </c>
      <c r="D324" s="37"/>
      <c r="E324" s="37">
        <v>36000</v>
      </c>
      <c r="F324" s="37"/>
      <c r="G324" s="37"/>
      <c r="H324" s="37"/>
      <c r="I324" s="37"/>
      <c r="J324" s="37">
        <v>36000</v>
      </c>
    </row>
    <row r="325" spans="3:10" x14ac:dyDescent="0.35">
      <c r="C325" s="38">
        <v>44593</v>
      </c>
      <c r="D325" s="37"/>
      <c r="E325" s="37">
        <v>36000</v>
      </c>
      <c r="F325" s="37"/>
      <c r="G325" s="37"/>
      <c r="H325" s="37"/>
      <c r="I325" s="37"/>
      <c r="J325" s="37">
        <v>36000</v>
      </c>
    </row>
    <row r="326" spans="3:10" x14ac:dyDescent="0.35">
      <c r="C326" s="38">
        <v>44594</v>
      </c>
      <c r="D326" s="37"/>
      <c r="E326" s="37"/>
      <c r="F326" s="37">
        <v>40000</v>
      </c>
      <c r="G326" s="37"/>
      <c r="H326" s="37"/>
      <c r="I326" s="37"/>
      <c r="J326" s="37">
        <v>40000</v>
      </c>
    </row>
    <row r="327" spans="3:10" x14ac:dyDescent="0.35">
      <c r="C327" s="38">
        <v>44595</v>
      </c>
      <c r="D327" s="37"/>
      <c r="E327" s="37">
        <v>48000</v>
      </c>
      <c r="F327" s="37"/>
      <c r="G327" s="37"/>
      <c r="H327" s="37"/>
      <c r="I327" s="37"/>
      <c r="J327" s="37">
        <v>48000</v>
      </c>
    </row>
    <row r="328" spans="3:10" x14ac:dyDescent="0.35">
      <c r="C328" s="38">
        <v>44596</v>
      </c>
      <c r="D328" s="37"/>
      <c r="E328" s="37"/>
      <c r="F328" s="37"/>
      <c r="G328" s="37"/>
      <c r="H328" s="37">
        <v>70000</v>
      </c>
      <c r="I328" s="37"/>
      <c r="J328" s="37">
        <v>70000</v>
      </c>
    </row>
    <row r="329" spans="3:10" x14ac:dyDescent="0.35">
      <c r="C329" s="38">
        <v>44597</v>
      </c>
      <c r="D329" s="37"/>
      <c r="E329" s="37"/>
      <c r="F329" s="37"/>
      <c r="G329" s="37"/>
      <c r="H329" s="37">
        <v>35000</v>
      </c>
      <c r="I329" s="37"/>
      <c r="J329" s="37">
        <v>35000</v>
      </c>
    </row>
    <row r="330" spans="3:10" x14ac:dyDescent="0.35">
      <c r="C330" s="38">
        <v>44598</v>
      </c>
      <c r="D330" s="37"/>
      <c r="E330" s="37"/>
      <c r="F330" s="37"/>
      <c r="G330" s="37"/>
      <c r="H330" s="37">
        <v>35000</v>
      </c>
      <c r="I330" s="37"/>
      <c r="J330" s="37">
        <v>35000</v>
      </c>
    </row>
    <row r="331" spans="3:10" x14ac:dyDescent="0.35">
      <c r="C331" s="38">
        <v>44599</v>
      </c>
      <c r="D331" s="37"/>
      <c r="E331" s="37">
        <v>24000</v>
      </c>
      <c r="F331" s="37"/>
      <c r="G331" s="37"/>
      <c r="H331" s="37"/>
      <c r="I331" s="37"/>
      <c r="J331" s="37">
        <v>24000</v>
      </c>
    </row>
    <row r="332" spans="3:10" x14ac:dyDescent="0.35">
      <c r="C332" s="38">
        <v>44600</v>
      </c>
      <c r="D332" s="37"/>
      <c r="E332" s="37"/>
      <c r="F332" s="37">
        <v>120000</v>
      </c>
      <c r="G332" s="37"/>
      <c r="H332" s="37"/>
      <c r="I332" s="37"/>
      <c r="J332" s="37">
        <v>120000</v>
      </c>
    </row>
    <row r="333" spans="3:10" x14ac:dyDescent="0.35">
      <c r="C333" s="38">
        <v>44601</v>
      </c>
      <c r="D333" s="37">
        <v>75000</v>
      </c>
      <c r="E333" s="37"/>
      <c r="F333" s="37"/>
      <c r="G333" s="37"/>
      <c r="H333" s="37"/>
      <c r="I333" s="37"/>
      <c r="J333" s="37">
        <v>75000</v>
      </c>
    </row>
    <row r="334" spans="3:10" x14ac:dyDescent="0.35">
      <c r="C334" s="38">
        <v>44602</v>
      </c>
      <c r="D334" s="37"/>
      <c r="E334" s="37"/>
      <c r="F334" s="37"/>
      <c r="G334" s="37">
        <v>60000</v>
      </c>
      <c r="H334" s="37"/>
      <c r="I334" s="37"/>
      <c r="J334" s="37">
        <v>60000</v>
      </c>
    </row>
    <row r="335" spans="3:10" x14ac:dyDescent="0.35">
      <c r="C335" s="38">
        <v>44621</v>
      </c>
      <c r="D335" s="37"/>
      <c r="E335" s="37"/>
      <c r="F335" s="37"/>
      <c r="G335" s="37"/>
      <c r="H335" s="37">
        <v>175000</v>
      </c>
      <c r="I335" s="37"/>
      <c r="J335" s="37">
        <v>175000</v>
      </c>
    </row>
    <row r="336" spans="3:10" x14ac:dyDescent="0.35">
      <c r="C336" s="38">
        <v>44622</v>
      </c>
      <c r="D336" s="37"/>
      <c r="E336" s="37">
        <v>48000</v>
      </c>
      <c r="F336" s="37"/>
      <c r="G336" s="37"/>
      <c r="H336" s="37"/>
      <c r="I336" s="37"/>
      <c r="J336" s="37">
        <v>48000</v>
      </c>
    </row>
    <row r="337" spans="3:10" x14ac:dyDescent="0.35">
      <c r="C337" s="38">
        <v>44623</v>
      </c>
      <c r="D337" s="37"/>
      <c r="E337" s="37"/>
      <c r="F337" s="37"/>
      <c r="G337" s="37">
        <v>120000</v>
      </c>
      <c r="H337" s="37"/>
      <c r="I337" s="37"/>
      <c r="J337" s="37">
        <v>120000</v>
      </c>
    </row>
    <row r="338" spans="3:10" x14ac:dyDescent="0.35">
      <c r="C338" s="38">
        <v>44624</v>
      </c>
      <c r="D338" s="37">
        <v>30000</v>
      </c>
      <c r="E338" s="37"/>
      <c r="F338" s="37"/>
      <c r="G338" s="37"/>
      <c r="H338" s="37"/>
      <c r="I338" s="37"/>
      <c r="J338" s="37">
        <v>30000</v>
      </c>
    </row>
    <row r="339" spans="3:10" x14ac:dyDescent="0.35">
      <c r="C339" s="38">
        <v>44625</v>
      </c>
      <c r="D339" s="37"/>
      <c r="E339" s="37"/>
      <c r="F339" s="37">
        <v>40000</v>
      </c>
      <c r="G339" s="37"/>
      <c r="H339" s="37"/>
      <c r="I339" s="37"/>
      <c r="J339" s="37">
        <v>40000</v>
      </c>
    </row>
    <row r="340" spans="3:10" x14ac:dyDescent="0.35">
      <c r="C340" s="38">
        <v>44626</v>
      </c>
      <c r="D340" s="37"/>
      <c r="E340" s="37">
        <v>60000</v>
      </c>
      <c r="F340" s="37"/>
      <c r="G340" s="37"/>
      <c r="H340" s="37"/>
      <c r="I340" s="37"/>
      <c r="J340" s="37">
        <v>60000</v>
      </c>
    </row>
    <row r="341" spans="3:10" x14ac:dyDescent="0.35">
      <c r="C341" s="38">
        <v>44627</v>
      </c>
      <c r="D341" s="37"/>
      <c r="E341" s="37"/>
      <c r="F341" s="37"/>
      <c r="G341" s="37"/>
      <c r="H341" s="37">
        <v>105000</v>
      </c>
      <c r="I341" s="37"/>
      <c r="J341" s="37">
        <v>105000</v>
      </c>
    </row>
    <row r="342" spans="3:10" x14ac:dyDescent="0.35">
      <c r="C342" s="38">
        <v>44628</v>
      </c>
      <c r="D342" s="37">
        <v>30000</v>
      </c>
      <c r="E342" s="37"/>
      <c r="F342" s="37"/>
      <c r="G342" s="37"/>
      <c r="H342" s="37"/>
      <c r="I342" s="37"/>
      <c r="J342" s="37">
        <v>30000</v>
      </c>
    </row>
    <row r="343" spans="3:10" x14ac:dyDescent="0.35">
      <c r="C343" s="38">
        <v>44629</v>
      </c>
      <c r="D343" s="37"/>
      <c r="E343" s="37"/>
      <c r="F343" s="37">
        <v>160000</v>
      </c>
      <c r="G343" s="37"/>
      <c r="H343" s="37"/>
      <c r="I343" s="37"/>
      <c r="J343" s="37">
        <v>160000</v>
      </c>
    </row>
    <row r="344" spans="3:10" x14ac:dyDescent="0.35">
      <c r="C344" s="38">
        <v>44630</v>
      </c>
      <c r="D344" s="37"/>
      <c r="E344" s="37"/>
      <c r="F344" s="37"/>
      <c r="G344" s="37">
        <v>60000</v>
      </c>
      <c r="H344" s="37"/>
      <c r="I344" s="37"/>
      <c r="J344" s="37">
        <v>60000</v>
      </c>
    </row>
    <row r="345" spans="3:10" x14ac:dyDescent="0.35">
      <c r="C345" s="38">
        <v>44631</v>
      </c>
      <c r="D345" s="37"/>
      <c r="E345" s="37"/>
      <c r="F345" s="37"/>
      <c r="G345" s="37">
        <v>90000</v>
      </c>
      <c r="H345" s="37"/>
      <c r="I345" s="37"/>
      <c r="J345" s="37">
        <v>90000</v>
      </c>
    </row>
    <row r="346" spans="3:10" x14ac:dyDescent="0.35">
      <c r="C346" s="38">
        <v>44652</v>
      </c>
      <c r="D346" s="37"/>
      <c r="E346" s="37"/>
      <c r="F346" s="37"/>
      <c r="G346" s="37"/>
      <c r="H346" s="37">
        <v>70000</v>
      </c>
      <c r="I346" s="37"/>
      <c r="J346" s="37">
        <v>70000</v>
      </c>
    </row>
    <row r="347" spans="3:10" x14ac:dyDescent="0.35">
      <c r="C347" s="38">
        <v>44653</v>
      </c>
      <c r="D347" s="37"/>
      <c r="E347" s="37"/>
      <c r="F347" s="37"/>
      <c r="G347" s="37"/>
      <c r="H347" s="37">
        <v>105000</v>
      </c>
      <c r="I347" s="37"/>
      <c r="J347" s="37">
        <v>105000</v>
      </c>
    </row>
    <row r="348" spans="3:10" x14ac:dyDescent="0.35">
      <c r="C348" s="38">
        <v>44654</v>
      </c>
      <c r="D348" s="37">
        <v>75000</v>
      </c>
      <c r="E348" s="37"/>
      <c r="F348" s="37"/>
      <c r="G348" s="37"/>
      <c r="H348" s="37"/>
      <c r="I348" s="37"/>
      <c r="J348" s="37">
        <v>75000</v>
      </c>
    </row>
    <row r="349" spans="3:10" x14ac:dyDescent="0.35">
      <c r="C349" s="38">
        <v>44655</v>
      </c>
      <c r="D349" s="37">
        <v>105000</v>
      </c>
      <c r="E349" s="37"/>
      <c r="F349" s="37"/>
      <c r="G349" s="37"/>
      <c r="H349" s="37"/>
      <c r="I349" s="37"/>
      <c r="J349" s="37">
        <v>105000</v>
      </c>
    </row>
    <row r="350" spans="3:10" x14ac:dyDescent="0.35">
      <c r="C350" s="38">
        <v>44656</v>
      </c>
      <c r="D350" s="37">
        <v>90000</v>
      </c>
      <c r="E350" s="37"/>
      <c r="F350" s="37"/>
      <c r="G350" s="37"/>
      <c r="H350" s="37"/>
      <c r="I350" s="37"/>
      <c r="J350" s="37">
        <v>90000</v>
      </c>
    </row>
    <row r="351" spans="3:10" x14ac:dyDescent="0.35">
      <c r="C351" s="38">
        <v>44657</v>
      </c>
      <c r="D351" s="37"/>
      <c r="E351" s="37"/>
      <c r="F351" s="37">
        <v>80000</v>
      </c>
      <c r="G351" s="37"/>
      <c r="H351" s="37"/>
      <c r="I351" s="37"/>
      <c r="J351" s="37">
        <v>80000</v>
      </c>
    </row>
    <row r="352" spans="3:10" x14ac:dyDescent="0.35">
      <c r="C352" s="38">
        <v>44658</v>
      </c>
      <c r="D352" s="37"/>
      <c r="E352" s="37"/>
      <c r="F352" s="37">
        <v>120000</v>
      </c>
      <c r="G352" s="37"/>
      <c r="H352" s="37"/>
      <c r="I352" s="37"/>
      <c r="J352" s="37">
        <v>120000</v>
      </c>
    </row>
    <row r="353" spans="3:10" x14ac:dyDescent="0.35">
      <c r="C353" s="38">
        <v>44659</v>
      </c>
      <c r="D353" s="37"/>
      <c r="E353" s="37"/>
      <c r="F353" s="37">
        <v>120000</v>
      </c>
      <c r="G353" s="37"/>
      <c r="H353" s="37"/>
      <c r="I353" s="37"/>
      <c r="J353" s="37">
        <v>120000</v>
      </c>
    </row>
    <row r="354" spans="3:10" x14ac:dyDescent="0.35">
      <c r="C354" s="38">
        <v>44682</v>
      </c>
      <c r="D354" s="37"/>
      <c r="E354" s="37"/>
      <c r="F354" s="37"/>
      <c r="G354" s="37">
        <v>150000</v>
      </c>
      <c r="H354" s="37"/>
      <c r="I354" s="37"/>
      <c r="J354" s="37">
        <v>150000</v>
      </c>
    </row>
    <row r="355" spans="3:10" x14ac:dyDescent="0.35">
      <c r="C355" s="38">
        <v>44713</v>
      </c>
      <c r="D355" s="37"/>
      <c r="E355" s="37"/>
      <c r="F355" s="37"/>
      <c r="G355" s="37">
        <v>210000</v>
      </c>
      <c r="H355" s="37"/>
      <c r="I355" s="37"/>
      <c r="J355" s="37">
        <v>210000</v>
      </c>
    </row>
    <row r="356" spans="3:10" x14ac:dyDescent="0.35">
      <c r="C356" s="38">
        <v>44714</v>
      </c>
      <c r="D356" s="37"/>
      <c r="E356" s="37"/>
      <c r="F356" s="37"/>
      <c r="G356" s="37">
        <v>120000</v>
      </c>
      <c r="H356" s="37"/>
      <c r="I356" s="37"/>
      <c r="J356" s="37">
        <v>120000</v>
      </c>
    </row>
    <row r="357" spans="3:10" x14ac:dyDescent="0.35">
      <c r="C357" s="38">
        <v>44715</v>
      </c>
      <c r="D357" s="37">
        <v>75000</v>
      </c>
      <c r="E357" s="37"/>
      <c r="F357" s="37"/>
      <c r="G357" s="37"/>
      <c r="H357" s="37"/>
      <c r="I357" s="37"/>
      <c r="J357" s="37">
        <v>75000</v>
      </c>
    </row>
    <row r="358" spans="3:10" x14ac:dyDescent="0.35">
      <c r="C358" s="36" t="s">
        <v>60</v>
      </c>
      <c r="D358" s="37"/>
      <c r="E358" s="37"/>
      <c r="F358" s="37"/>
      <c r="G358" s="37"/>
      <c r="H358" s="37"/>
      <c r="I358" s="37"/>
      <c r="J358" s="37"/>
    </row>
    <row r="359" spans="3:10" x14ac:dyDescent="0.35">
      <c r="C359" s="17" t="s">
        <v>29</v>
      </c>
      <c r="D359" s="18">
        <v>585000</v>
      </c>
      <c r="E359" s="18">
        <v>408000</v>
      </c>
      <c r="F359" s="18">
        <v>1040000</v>
      </c>
      <c r="G359" s="18">
        <v>1290000</v>
      </c>
      <c r="H359" s="18">
        <v>630000</v>
      </c>
      <c r="I359" s="18"/>
      <c r="J359" s="18">
        <v>3953000</v>
      </c>
    </row>
    <row r="360" spans="3:10" x14ac:dyDescent="0.35">
      <c r="C360" s="22"/>
      <c r="D360" s="22"/>
      <c r="E360" s="22"/>
      <c r="F360" s="22"/>
      <c r="G360" s="22"/>
      <c r="H360" s="22"/>
      <c r="I360" s="22"/>
      <c r="J360" s="22"/>
    </row>
    <row r="361" spans="3:10" x14ac:dyDescent="0.35">
      <c r="C361" s="22"/>
      <c r="D361" s="22"/>
      <c r="E361" s="22"/>
      <c r="F361" s="22"/>
      <c r="G361" s="22"/>
      <c r="H361" s="22"/>
      <c r="I361" s="22"/>
      <c r="J361" s="22"/>
    </row>
    <row r="362" spans="3:10" x14ac:dyDescent="0.35">
      <c r="C362" s="29" t="s">
        <v>73</v>
      </c>
      <c r="D362" s="29"/>
      <c r="E362" s="29"/>
      <c r="F362" s="29"/>
      <c r="G362" s="29"/>
      <c r="H362" s="22"/>
      <c r="I362" s="22"/>
      <c r="J362" s="22"/>
    </row>
    <row r="363" spans="3:10" x14ac:dyDescent="0.35">
      <c r="C363" s="21" t="s">
        <v>43</v>
      </c>
      <c r="D363" s="22" t="s">
        <v>70</v>
      </c>
      <c r="E363" s="22"/>
      <c r="F363" s="22"/>
      <c r="G363" s="22"/>
      <c r="H363" s="22"/>
      <c r="I363" s="22"/>
      <c r="J363" s="22"/>
    </row>
    <row r="364" spans="3:10" x14ac:dyDescent="0.35">
      <c r="C364" s="21" t="s">
        <v>31</v>
      </c>
      <c r="D364" s="21" t="s">
        <v>7</v>
      </c>
      <c r="E364" s="21" t="s">
        <v>8</v>
      </c>
      <c r="F364" s="21" t="s">
        <v>60</v>
      </c>
      <c r="G364" s="21" t="s">
        <v>29</v>
      </c>
      <c r="H364" s="21"/>
      <c r="I364" s="21"/>
      <c r="J364" s="21"/>
    </row>
    <row r="365" spans="3:10" x14ac:dyDescent="0.35">
      <c r="C365" s="36" t="s">
        <v>14</v>
      </c>
      <c r="D365" s="37">
        <v>986000</v>
      </c>
      <c r="E365" s="37">
        <v>642000</v>
      </c>
      <c r="F365" s="37"/>
      <c r="G365" s="37">
        <v>1628000</v>
      </c>
      <c r="H365" s="22"/>
      <c r="I365" s="22"/>
      <c r="J365" s="22"/>
    </row>
    <row r="366" spans="3:10" x14ac:dyDescent="0.35">
      <c r="C366" s="36" t="s">
        <v>16</v>
      </c>
      <c r="D366" s="37">
        <v>430000</v>
      </c>
      <c r="E366" s="37">
        <v>231000</v>
      </c>
      <c r="F366" s="37"/>
      <c r="G366" s="37">
        <v>661000</v>
      </c>
      <c r="H366" s="22"/>
      <c r="I366" s="22"/>
      <c r="J366" s="22"/>
    </row>
    <row r="367" spans="3:10" x14ac:dyDescent="0.35">
      <c r="C367" s="36" t="s">
        <v>15</v>
      </c>
      <c r="D367" s="37">
        <v>404000</v>
      </c>
      <c r="E367" s="37">
        <v>410000</v>
      </c>
      <c r="F367" s="37"/>
      <c r="G367" s="37">
        <v>814000</v>
      </c>
      <c r="H367" s="22"/>
      <c r="I367" s="22"/>
      <c r="J367" s="22"/>
    </row>
    <row r="368" spans="3:10" x14ac:dyDescent="0.35">
      <c r="C368" s="36" t="s">
        <v>17</v>
      </c>
      <c r="D368" s="37">
        <v>603000</v>
      </c>
      <c r="E368" s="37">
        <v>247000</v>
      </c>
      <c r="F368" s="37"/>
      <c r="G368" s="37">
        <v>850000</v>
      </c>
      <c r="H368" s="22"/>
      <c r="I368" s="22"/>
      <c r="J368" s="22"/>
    </row>
    <row r="369" spans="3:10" x14ac:dyDescent="0.35">
      <c r="C369" s="36" t="s">
        <v>60</v>
      </c>
      <c r="D369" s="37"/>
      <c r="E369" s="37"/>
      <c r="F369" s="37"/>
      <c r="G369" s="37"/>
      <c r="H369" s="22"/>
      <c r="I369" s="22"/>
      <c r="J369" s="22"/>
    </row>
    <row r="370" spans="3:10" x14ac:dyDescent="0.35">
      <c r="C370" s="17" t="s">
        <v>29</v>
      </c>
      <c r="D370" s="18">
        <v>2423000</v>
      </c>
      <c r="E370" s="18">
        <v>1530000</v>
      </c>
      <c r="F370" s="18"/>
      <c r="G370" s="18">
        <v>3953000</v>
      </c>
      <c r="H370" s="22"/>
      <c r="I370" s="22"/>
      <c r="J370" s="22"/>
    </row>
    <row r="371" spans="3:10" x14ac:dyDescent="0.35">
      <c r="C371" s="22"/>
      <c r="D371" s="22"/>
      <c r="E371" s="22"/>
      <c r="F371" s="22"/>
      <c r="G371" s="22"/>
      <c r="H371" s="22"/>
      <c r="I371" s="22"/>
      <c r="J371" s="22"/>
    </row>
    <row r="372" spans="3:10" x14ac:dyDescent="0.35">
      <c r="C372" s="22"/>
      <c r="D372" s="22"/>
      <c r="E372" s="22"/>
      <c r="F372" s="22"/>
      <c r="G372" s="22"/>
      <c r="H372" s="22"/>
      <c r="I372" s="22"/>
      <c r="J372" s="22"/>
    </row>
    <row r="373" spans="3:10" x14ac:dyDescent="0.35">
      <c r="C373" s="22"/>
      <c r="D373" s="22"/>
      <c r="E373" s="22"/>
      <c r="F373" s="22"/>
      <c r="G373" s="22"/>
      <c r="H373" s="22"/>
      <c r="I373" s="22"/>
      <c r="J373" s="22"/>
    </row>
    <row r="374" spans="3:10" x14ac:dyDescent="0.35">
      <c r="C374" s="22"/>
      <c r="D374" s="22"/>
      <c r="E374" s="22"/>
      <c r="F374" s="22"/>
      <c r="G374" s="22"/>
      <c r="H374" s="22"/>
      <c r="I374" s="22"/>
      <c r="J374" s="22"/>
    </row>
    <row r="375" spans="3:10" x14ac:dyDescent="0.35">
      <c r="C375" s="22"/>
      <c r="D375" s="22"/>
      <c r="E375" s="22"/>
      <c r="F375" s="22"/>
      <c r="G375" s="22"/>
      <c r="H375" s="22"/>
      <c r="I375" s="22"/>
      <c r="J375" s="22"/>
    </row>
    <row r="376" spans="3:10" x14ac:dyDescent="0.35">
      <c r="C376" s="29" t="s">
        <v>72</v>
      </c>
      <c r="D376" s="29"/>
      <c r="E376" s="29"/>
      <c r="F376" s="29"/>
      <c r="G376" s="29"/>
      <c r="H376" s="22"/>
      <c r="I376" s="22"/>
      <c r="J376" s="22"/>
    </row>
    <row r="377" spans="3:10" x14ac:dyDescent="0.35">
      <c r="C377" s="21" t="s">
        <v>53</v>
      </c>
      <c r="D377" s="22" t="s">
        <v>70</v>
      </c>
      <c r="E377" s="22"/>
      <c r="F377" s="22"/>
      <c r="G377" s="22"/>
      <c r="H377" s="22"/>
      <c r="I377" s="22"/>
      <c r="J377" s="22"/>
    </row>
    <row r="378" spans="3:10" x14ac:dyDescent="0.35">
      <c r="C378" s="21" t="s">
        <v>31</v>
      </c>
      <c r="D378" s="21" t="s">
        <v>7</v>
      </c>
      <c r="E378" s="21" t="s">
        <v>8</v>
      </c>
      <c r="F378" s="21" t="s">
        <v>60</v>
      </c>
      <c r="G378" s="21" t="s">
        <v>29</v>
      </c>
      <c r="H378" s="22"/>
      <c r="I378" s="22"/>
      <c r="J378" s="22"/>
    </row>
    <row r="379" spans="3:10" x14ac:dyDescent="0.35">
      <c r="C379" s="36" t="s">
        <v>14</v>
      </c>
      <c r="D379" s="37">
        <v>35</v>
      </c>
      <c r="E379" s="37">
        <v>25</v>
      </c>
      <c r="F379" s="37"/>
      <c r="G379" s="37">
        <v>60</v>
      </c>
      <c r="H379" s="22"/>
      <c r="I379" s="22"/>
      <c r="J379" s="22"/>
    </row>
    <row r="380" spans="3:10" x14ac:dyDescent="0.35">
      <c r="C380" s="36" t="s">
        <v>16</v>
      </c>
      <c r="D380" s="37">
        <v>16</v>
      </c>
      <c r="E380" s="37">
        <v>12</v>
      </c>
      <c r="F380" s="37"/>
      <c r="G380" s="37">
        <v>28</v>
      </c>
      <c r="H380" s="22"/>
      <c r="I380" s="22"/>
      <c r="J380" s="22"/>
    </row>
    <row r="381" spans="3:10" x14ac:dyDescent="0.35">
      <c r="C381" s="36" t="s">
        <v>15</v>
      </c>
      <c r="D381" s="37">
        <v>15</v>
      </c>
      <c r="E381" s="37">
        <v>12</v>
      </c>
      <c r="F381" s="37"/>
      <c r="G381" s="37">
        <v>27</v>
      </c>
      <c r="H381" s="22"/>
      <c r="I381" s="22"/>
      <c r="J381" s="22"/>
    </row>
    <row r="382" spans="3:10" x14ac:dyDescent="0.35">
      <c r="C382" s="36" t="s">
        <v>17</v>
      </c>
      <c r="D382" s="37">
        <v>30</v>
      </c>
      <c r="E382" s="37">
        <v>15</v>
      </c>
      <c r="F382" s="37"/>
      <c r="G382" s="37">
        <v>45</v>
      </c>
      <c r="H382" s="22"/>
      <c r="I382" s="22"/>
      <c r="J382" s="22"/>
    </row>
    <row r="383" spans="3:10" x14ac:dyDescent="0.35">
      <c r="C383" s="36" t="s">
        <v>60</v>
      </c>
      <c r="D383" s="37"/>
      <c r="E383" s="37"/>
      <c r="F383" s="37"/>
      <c r="G383" s="37"/>
      <c r="H383" s="22"/>
      <c r="I383" s="22"/>
      <c r="J383" s="22"/>
    </row>
    <row r="384" spans="3:10" x14ac:dyDescent="0.35">
      <c r="C384" s="17" t="s">
        <v>29</v>
      </c>
      <c r="D384" s="18">
        <v>96</v>
      </c>
      <c r="E384" s="18">
        <v>64</v>
      </c>
      <c r="F384" s="18"/>
      <c r="G384" s="18">
        <v>160</v>
      </c>
      <c r="H384" s="22"/>
      <c r="I384" s="22"/>
      <c r="J384" s="22"/>
    </row>
    <row r="385" spans="3:10" x14ac:dyDescent="0.35">
      <c r="C385" s="22"/>
      <c r="D385" s="22"/>
      <c r="E385" s="22"/>
      <c r="F385" s="22"/>
      <c r="G385" s="22"/>
      <c r="H385" s="22"/>
      <c r="I385" s="22"/>
      <c r="J385" s="22"/>
    </row>
    <row r="386" spans="3:10" x14ac:dyDescent="0.35">
      <c r="C386" s="22"/>
      <c r="D386" s="22"/>
      <c r="E386" s="22"/>
      <c r="F386" s="22"/>
      <c r="G386" s="22"/>
      <c r="H386" s="22"/>
      <c r="I386" s="22"/>
      <c r="J386" s="22"/>
    </row>
    <row r="387" spans="3:10" x14ac:dyDescent="0.35">
      <c r="C387" s="22"/>
      <c r="D387" s="22"/>
      <c r="E387" s="22"/>
      <c r="F387" s="22"/>
      <c r="G387" s="22"/>
      <c r="H387" s="22"/>
      <c r="I387" s="22"/>
      <c r="J387" s="22"/>
    </row>
    <row r="388" spans="3:10" x14ac:dyDescent="0.35">
      <c r="C388" s="22"/>
      <c r="D388" s="22"/>
      <c r="E388" s="22"/>
      <c r="F388" s="22"/>
      <c r="G388" s="22"/>
      <c r="H388" s="22"/>
      <c r="I388" s="22"/>
      <c r="J388" s="22"/>
    </row>
    <row r="389" spans="3:10" x14ac:dyDescent="0.35">
      <c r="C389" s="22"/>
      <c r="D389" s="22"/>
      <c r="E389" s="22"/>
      <c r="F389" s="22"/>
      <c r="G389" s="22"/>
      <c r="H389" s="22"/>
      <c r="I389" s="22"/>
      <c r="J389" s="22"/>
    </row>
    <row r="390" spans="3:10" x14ac:dyDescent="0.35">
      <c r="C390" s="29" t="s">
        <v>74</v>
      </c>
      <c r="D390" s="29"/>
      <c r="E390" s="29"/>
      <c r="F390" s="29"/>
      <c r="G390" s="29"/>
      <c r="H390" s="29"/>
      <c r="I390" s="29"/>
      <c r="J390" s="29"/>
    </row>
    <row r="391" spans="3:10" x14ac:dyDescent="0.35">
      <c r="C391" s="21" t="s">
        <v>43</v>
      </c>
      <c r="D391" s="22" t="s">
        <v>70</v>
      </c>
      <c r="E391" s="22"/>
      <c r="F391" s="22"/>
      <c r="G391" s="22"/>
      <c r="H391" s="22"/>
      <c r="I391" s="22"/>
      <c r="J391" s="22"/>
    </row>
    <row r="392" spans="3:10" x14ac:dyDescent="0.35">
      <c r="C392" s="21" t="s">
        <v>31</v>
      </c>
      <c r="D392" s="21" t="s">
        <v>9</v>
      </c>
      <c r="E392" s="21" t="s">
        <v>11</v>
      </c>
      <c r="F392" s="21" t="s">
        <v>10</v>
      </c>
      <c r="G392" s="21" t="s">
        <v>12</v>
      </c>
      <c r="H392" s="21" t="s">
        <v>13</v>
      </c>
      <c r="I392" s="21" t="s">
        <v>60</v>
      </c>
      <c r="J392" s="21" t="s">
        <v>29</v>
      </c>
    </row>
    <row r="393" spans="3:10" x14ac:dyDescent="0.35">
      <c r="C393" s="36" t="s">
        <v>7</v>
      </c>
      <c r="D393" s="37">
        <v>345000</v>
      </c>
      <c r="E393" s="37">
        <v>228000</v>
      </c>
      <c r="F393" s="37">
        <v>680000</v>
      </c>
      <c r="G393" s="37">
        <v>750000</v>
      </c>
      <c r="H393" s="37">
        <v>420000</v>
      </c>
      <c r="I393" s="37"/>
      <c r="J393" s="37">
        <v>2423000</v>
      </c>
    </row>
    <row r="394" spans="3:10" x14ac:dyDescent="0.35">
      <c r="C394" s="36" t="s">
        <v>8</v>
      </c>
      <c r="D394" s="37">
        <v>240000</v>
      </c>
      <c r="E394" s="37">
        <v>180000</v>
      </c>
      <c r="F394" s="37">
        <v>360000</v>
      </c>
      <c r="G394" s="37">
        <v>540000</v>
      </c>
      <c r="H394" s="37">
        <v>210000</v>
      </c>
      <c r="I394" s="37"/>
      <c r="J394" s="37">
        <v>1530000</v>
      </c>
    </row>
    <row r="395" spans="3:10" x14ac:dyDescent="0.35">
      <c r="C395" s="36" t="s">
        <v>60</v>
      </c>
      <c r="D395" s="37"/>
      <c r="E395" s="37"/>
      <c r="F395" s="37"/>
      <c r="G395" s="37"/>
      <c r="H395" s="37"/>
      <c r="I395" s="37"/>
      <c r="J395" s="37"/>
    </row>
    <row r="396" spans="3:10" x14ac:dyDescent="0.35">
      <c r="C396" s="17" t="s">
        <v>29</v>
      </c>
      <c r="D396" s="18">
        <v>585000</v>
      </c>
      <c r="E396" s="18">
        <v>408000</v>
      </c>
      <c r="F396" s="18">
        <v>1040000</v>
      </c>
      <c r="G396" s="18">
        <v>1290000</v>
      </c>
      <c r="H396" s="18">
        <v>630000</v>
      </c>
      <c r="I396" s="18"/>
      <c r="J396" s="18">
        <v>3953000</v>
      </c>
    </row>
    <row r="397" spans="3:10" x14ac:dyDescent="0.35">
      <c r="C397" s="22"/>
      <c r="D397" s="22"/>
      <c r="E397" s="22"/>
      <c r="F397" s="22"/>
      <c r="G397" s="22"/>
      <c r="H397" s="22"/>
      <c r="I397" s="22"/>
      <c r="J397" s="22"/>
    </row>
    <row r="398" spans="3:10" x14ac:dyDescent="0.35">
      <c r="C398" s="22"/>
      <c r="D398" s="22"/>
      <c r="E398" s="22"/>
      <c r="F398" s="22"/>
      <c r="G398" s="22"/>
      <c r="H398" s="22"/>
      <c r="I398" s="22"/>
      <c r="J398" s="22"/>
    </row>
    <row r="399" spans="3:10" x14ac:dyDescent="0.35">
      <c r="C399" s="22"/>
      <c r="D399" s="22"/>
      <c r="E399" s="22"/>
      <c r="F399" s="22"/>
      <c r="G399" s="22"/>
      <c r="H399" s="22"/>
      <c r="I399" s="22"/>
      <c r="J399" s="22"/>
    </row>
    <row r="400" spans="3:10" x14ac:dyDescent="0.35">
      <c r="C400" s="22"/>
      <c r="D400" s="22"/>
      <c r="E400" s="22"/>
      <c r="F400" s="22"/>
      <c r="G400" s="22"/>
      <c r="H400" s="22"/>
      <c r="I400" s="22"/>
      <c r="J400" s="22"/>
    </row>
    <row r="401" spans="3:10" x14ac:dyDescent="0.35">
      <c r="C401" s="22"/>
      <c r="D401" s="22"/>
      <c r="E401" s="22"/>
      <c r="F401" s="22"/>
      <c r="G401" s="22"/>
      <c r="H401" s="22"/>
      <c r="I401" s="22"/>
      <c r="J401" s="22"/>
    </row>
    <row r="402" spans="3:10" x14ac:dyDescent="0.35">
      <c r="C402" s="22"/>
      <c r="D402" s="22"/>
      <c r="E402" s="22"/>
      <c r="F402" s="22"/>
      <c r="G402" s="22"/>
      <c r="H402" s="22"/>
      <c r="I402" s="22"/>
      <c r="J402" s="22"/>
    </row>
    <row r="403" spans="3:10" x14ac:dyDescent="0.35">
      <c r="C403" s="29" t="s">
        <v>75</v>
      </c>
      <c r="D403" s="29"/>
      <c r="E403" s="29"/>
      <c r="F403" s="29"/>
      <c r="G403" s="29"/>
      <c r="H403" s="29"/>
      <c r="I403" s="29"/>
      <c r="J403" s="29"/>
    </row>
    <row r="404" spans="3:10" x14ac:dyDescent="0.35">
      <c r="C404" s="21" t="s">
        <v>53</v>
      </c>
      <c r="D404" s="22" t="s">
        <v>70</v>
      </c>
      <c r="E404" s="22"/>
      <c r="F404" s="22"/>
      <c r="G404" s="22"/>
      <c r="H404" s="22"/>
      <c r="I404" s="22"/>
      <c r="J404" s="22"/>
    </row>
    <row r="405" spans="3:10" x14ac:dyDescent="0.35">
      <c r="C405" s="21" t="s">
        <v>31</v>
      </c>
      <c r="D405" s="21" t="s">
        <v>9</v>
      </c>
      <c r="E405" s="21" t="s">
        <v>11</v>
      </c>
      <c r="F405" s="21" t="s">
        <v>10</v>
      </c>
      <c r="G405" s="21" t="s">
        <v>12</v>
      </c>
      <c r="H405" s="21" t="s">
        <v>13</v>
      </c>
      <c r="I405" s="21" t="s">
        <v>60</v>
      </c>
      <c r="J405" s="21" t="s">
        <v>29</v>
      </c>
    </row>
    <row r="406" spans="3:10" x14ac:dyDescent="0.35">
      <c r="C406" s="36" t="s">
        <v>7</v>
      </c>
      <c r="D406" s="37">
        <v>23</v>
      </c>
      <c r="E406" s="37">
        <v>19</v>
      </c>
      <c r="F406" s="37">
        <v>17</v>
      </c>
      <c r="G406" s="37">
        <v>25</v>
      </c>
      <c r="H406" s="37">
        <v>12</v>
      </c>
      <c r="I406" s="37"/>
      <c r="J406" s="37">
        <v>96</v>
      </c>
    </row>
    <row r="407" spans="3:10" x14ac:dyDescent="0.35">
      <c r="C407" s="36" t="s">
        <v>8</v>
      </c>
      <c r="D407" s="37">
        <v>16</v>
      </c>
      <c r="E407" s="37">
        <v>15</v>
      </c>
      <c r="F407" s="37">
        <v>9</v>
      </c>
      <c r="G407" s="37">
        <v>18</v>
      </c>
      <c r="H407" s="37">
        <v>6</v>
      </c>
      <c r="I407" s="37"/>
      <c r="J407" s="37">
        <v>64</v>
      </c>
    </row>
    <row r="408" spans="3:10" x14ac:dyDescent="0.35">
      <c r="C408" s="36" t="s">
        <v>60</v>
      </c>
      <c r="D408" s="37"/>
      <c r="E408" s="37"/>
      <c r="F408" s="37"/>
      <c r="G408" s="37"/>
      <c r="H408" s="37"/>
      <c r="I408" s="37"/>
      <c r="J408" s="37"/>
    </row>
    <row r="409" spans="3:10" x14ac:dyDescent="0.35">
      <c r="C409" s="17" t="s">
        <v>29</v>
      </c>
      <c r="D409" s="18">
        <v>39</v>
      </c>
      <c r="E409" s="18">
        <v>34</v>
      </c>
      <c r="F409" s="18">
        <v>26</v>
      </c>
      <c r="G409" s="18">
        <v>43</v>
      </c>
      <c r="H409" s="18">
        <v>18</v>
      </c>
      <c r="I409" s="18"/>
      <c r="J409" s="18">
        <v>160</v>
      </c>
    </row>
    <row r="410" spans="3:10" x14ac:dyDescent="0.35">
      <c r="C410" s="22"/>
      <c r="D410" s="22"/>
      <c r="E410" s="22"/>
      <c r="F410" s="22"/>
      <c r="G410" s="22"/>
      <c r="H410" s="22"/>
      <c r="I410" s="22"/>
      <c r="J410" s="22"/>
    </row>
    <row r="411" spans="3:10" x14ac:dyDescent="0.35">
      <c r="C411" s="22"/>
      <c r="D411" s="22"/>
      <c r="E411" s="22"/>
      <c r="F411" s="22"/>
      <c r="G411" s="22"/>
      <c r="H411" s="22"/>
      <c r="I411" s="22"/>
      <c r="J411" s="22"/>
    </row>
    <row r="412" spans="3:10" x14ac:dyDescent="0.35">
      <c r="C412" s="22"/>
      <c r="D412" s="22"/>
      <c r="E412" s="22"/>
      <c r="F412" s="22"/>
      <c r="G412" s="22"/>
      <c r="H412" s="22"/>
      <c r="I412" s="22"/>
      <c r="J412" s="22"/>
    </row>
    <row r="413" spans="3:10" x14ac:dyDescent="0.35">
      <c r="C413" s="22"/>
      <c r="D413" s="22"/>
      <c r="E413" s="22"/>
      <c r="F413" s="22"/>
      <c r="G413" s="22"/>
      <c r="H413" s="22"/>
      <c r="I413" s="22"/>
      <c r="J413" s="22"/>
    </row>
    <row r="414" spans="3:10" x14ac:dyDescent="0.35">
      <c r="C414" s="22"/>
      <c r="D414" s="22"/>
      <c r="E414" s="22"/>
      <c r="F414" s="22"/>
      <c r="G414" s="22"/>
      <c r="H414" s="22"/>
      <c r="I414" s="22"/>
      <c r="J414" s="22"/>
    </row>
    <row r="415" spans="3:10" x14ac:dyDescent="0.35">
      <c r="C415" s="22"/>
      <c r="D415" s="22"/>
      <c r="E415" s="22"/>
      <c r="F415" s="22"/>
      <c r="G415" s="22"/>
      <c r="H415" s="22"/>
      <c r="I415" s="22"/>
      <c r="J415" s="22"/>
    </row>
    <row r="416" spans="3:10" x14ac:dyDescent="0.35">
      <c r="C416" s="29" t="s">
        <v>76</v>
      </c>
      <c r="D416" s="29"/>
      <c r="E416" s="29"/>
      <c r="F416" s="29"/>
      <c r="G416" s="29"/>
      <c r="H416" s="29"/>
      <c r="I416" s="29"/>
      <c r="J416" s="29"/>
    </row>
    <row r="417" spans="3:10" x14ac:dyDescent="0.35">
      <c r="C417" s="21" t="s">
        <v>43</v>
      </c>
      <c r="D417" s="22" t="s">
        <v>70</v>
      </c>
      <c r="E417" s="22"/>
      <c r="F417" s="22"/>
      <c r="G417" s="22"/>
      <c r="H417" s="22"/>
      <c r="I417" s="22"/>
      <c r="J417" s="22"/>
    </row>
    <row r="418" spans="3:10" x14ac:dyDescent="0.35">
      <c r="C418" s="21" t="s">
        <v>31</v>
      </c>
      <c r="D418" s="21" t="s">
        <v>9</v>
      </c>
      <c r="E418" s="21" t="s">
        <v>11</v>
      </c>
      <c r="F418" s="21" t="s">
        <v>10</v>
      </c>
      <c r="G418" s="21" t="s">
        <v>12</v>
      </c>
      <c r="H418" s="21" t="s">
        <v>13</v>
      </c>
      <c r="I418" s="21" t="s">
        <v>60</v>
      </c>
      <c r="J418" s="21" t="s">
        <v>29</v>
      </c>
    </row>
    <row r="419" spans="3:10" x14ac:dyDescent="0.35">
      <c r="C419" s="36" t="s">
        <v>14</v>
      </c>
      <c r="D419" s="37">
        <v>105000</v>
      </c>
      <c r="E419" s="37">
        <v>168000</v>
      </c>
      <c r="F419" s="37">
        <v>560000</v>
      </c>
      <c r="G419" s="37">
        <v>480000</v>
      </c>
      <c r="H419" s="37">
        <v>315000</v>
      </c>
      <c r="I419" s="37"/>
      <c r="J419" s="37">
        <v>1628000</v>
      </c>
    </row>
    <row r="420" spans="3:10" x14ac:dyDescent="0.35">
      <c r="C420" s="36" t="s">
        <v>16</v>
      </c>
      <c r="D420" s="37">
        <v>150000</v>
      </c>
      <c r="E420" s="37">
        <v>36000</v>
      </c>
      <c r="F420" s="37">
        <v>40000</v>
      </c>
      <c r="G420" s="37">
        <v>330000</v>
      </c>
      <c r="H420" s="37">
        <v>105000</v>
      </c>
      <c r="I420" s="37"/>
      <c r="J420" s="37">
        <v>661000</v>
      </c>
    </row>
    <row r="421" spans="3:10" x14ac:dyDescent="0.35">
      <c r="C421" s="36" t="s">
        <v>15</v>
      </c>
      <c r="D421" s="37">
        <v>60000</v>
      </c>
      <c r="E421" s="37">
        <v>24000</v>
      </c>
      <c r="F421" s="37">
        <v>320000</v>
      </c>
      <c r="G421" s="37">
        <v>270000</v>
      </c>
      <c r="H421" s="37">
        <v>140000</v>
      </c>
      <c r="I421" s="37"/>
      <c r="J421" s="37">
        <v>814000</v>
      </c>
    </row>
    <row r="422" spans="3:10" x14ac:dyDescent="0.35">
      <c r="C422" s="36" t="s">
        <v>17</v>
      </c>
      <c r="D422" s="37">
        <v>270000</v>
      </c>
      <c r="E422" s="37">
        <v>180000</v>
      </c>
      <c r="F422" s="37">
        <v>120000</v>
      </c>
      <c r="G422" s="37">
        <v>210000</v>
      </c>
      <c r="H422" s="37">
        <v>70000</v>
      </c>
      <c r="I422" s="37"/>
      <c r="J422" s="37">
        <v>850000</v>
      </c>
    </row>
    <row r="423" spans="3:10" x14ac:dyDescent="0.35">
      <c r="C423" s="36" t="s">
        <v>60</v>
      </c>
      <c r="D423" s="37"/>
      <c r="E423" s="37"/>
      <c r="F423" s="37"/>
      <c r="G423" s="37"/>
      <c r="H423" s="37"/>
      <c r="I423" s="37"/>
      <c r="J423" s="37"/>
    </row>
    <row r="424" spans="3:10" x14ac:dyDescent="0.35">
      <c r="C424" s="17" t="s">
        <v>29</v>
      </c>
      <c r="D424" s="18">
        <v>585000</v>
      </c>
      <c r="E424" s="18">
        <v>408000</v>
      </c>
      <c r="F424" s="18">
        <v>1040000</v>
      </c>
      <c r="G424" s="18">
        <v>1290000</v>
      </c>
      <c r="H424" s="18">
        <v>630000</v>
      </c>
      <c r="I424" s="18"/>
      <c r="J424" s="18">
        <v>3953000</v>
      </c>
    </row>
    <row r="425" spans="3:10" x14ac:dyDescent="0.35">
      <c r="C425" s="22"/>
      <c r="D425" s="22"/>
      <c r="E425" s="22"/>
      <c r="F425" s="22"/>
      <c r="G425" s="22"/>
      <c r="H425" s="22"/>
      <c r="I425" s="22"/>
      <c r="J425" s="22"/>
    </row>
    <row r="426" spans="3:10" x14ac:dyDescent="0.35">
      <c r="C426" s="22"/>
      <c r="D426" s="22"/>
      <c r="E426" s="22"/>
      <c r="F426" s="22"/>
      <c r="G426" s="22"/>
      <c r="H426" s="22"/>
      <c r="I426" s="22"/>
      <c r="J426" s="22"/>
    </row>
    <row r="427" spans="3:10" x14ac:dyDescent="0.35">
      <c r="C427" s="22"/>
      <c r="D427" s="22"/>
      <c r="E427" s="22"/>
      <c r="F427" s="22"/>
      <c r="G427" s="22"/>
      <c r="H427" s="22"/>
      <c r="I427" s="22"/>
      <c r="J427" s="22"/>
    </row>
    <row r="428" spans="3:10" x14ac:dyDescent="0.35">
      <c r="C428" s="22"/>
      <c r="D428" s="22"/>
      <c r="E428" s="22"/>
      <c r="F428" s="22"/>
      <c r="G428" s="22"/>
      <c r="H428" s="22"/>
      <c r="I428" s="22"/>
      <c r="J428" s="22"/>
    </row>
    <row r="429" spans="3:10" x14ac:dyDescent="0.35">
      <c r="C429" s="22"/>
      <c r="D429" s="22"/>
      <c r="E429" s="22"/>
      <c r="F429" s="22"/>
      <c r="G429" s="22"/>
      <c r="H429" s="22"/>
      <c r="I429" s="22"/>
      <c r="J429" s="22"/>
    </row>
    <row r="430" spans="3:10" x14ac:dyDescent="0.35">
      <c r="C430" s="22"/>
      <c r="D430" s="22"/>
      <c r="E430" s="22"/>
      <c r="F430" s="22"/>
      <c r="G430" s="22"/>
      <c r="H430" s="22"/>
      <c r="I430" s="22"/>
      <c r="J430" s="22"/>
    </row>
    <row r="431" spans="3:10" x14ac:dyDescent="0.35">
      <c r="C431" s="29" t="s">
        <v>77</v>
      </c>
      <c r="D431" s="29"/>
      <c r="E431" s="29"/>
      <c r="F431" s="29"/>
      <c r="G431" s="29"/>
      <c r="H431" s="29"/>
      <c r="I431" s="29"/>
      <c r="J431" s="29"/>
    </row>
    <row r="432" spans="3:10" x14ac:dyDescent="0.35">
      <c r="C432" s="21" t="s">
        <v>53</v>
      </c>
      <c r="D432" s="22" t="s">
        <v>70</v>
      </c>
      <c r="E432" s="22"/>
      <c r="F432" s="22"/>
      <c r="G432" s="22"/>
      <c r="H432" s="22"/>
      <c r="I432" s="22"/>
      <c r="J432" s="22"/>
    </row>
    <row r="433" spans="3:10" x14ac:dyDescent="0.35">
      <c r="C433" s="21" t="s">
        <v>31</v>
      </c>
      <c r="D433" s="21" t="s">
        <v>9</v>
      </c>
      <c r="E433" s="21" t="s">
        <v>11</v>
      </c>
      <c r="F433" s="21" t="s">
        <v>10</v>
      </c>
      <c r="G433" s="21" t="s">
        <v>12</v>
      </c>
      <c r="H433" s="21" t="s">
        <v>13</v>
      </c>
      <c r="I433" s="21" t="s">
        <v>60</v>
      </c>
      <c r="J433" s="21" t="s">
        <v>29</v>
      </c>
    </row>
    <row r="434" spans="3:10" x14ac:dyDescent="0.35">
      <c r="C434" s="36" t="s">
        <v>14</v>
      </c>
      <c r="D434" s="37">
        <v>7</v>
      </c>
      <c r="E434" s="37">
        <v>14</v>
      </c>
      <c r="F434" s="37">
        <v>14</v>
      </c>
      <c r="G434" s="37">
        <v>16</v>
      </c>
      <c r="H434" s="37">
        <v>9</v>
      </c>
      <c r="I434" s="37"/>
      <c r="J434" s="37">
        <v>60</v>
      </c>
    </row>
    <row r="435" spans="3:10" x14ac:dyDescent="0.35">
      <c r="C435" s="36" t="s">
        <v>16</v>
      </c>
      <c r="D435" s="37">
        <v>10</v>
      </c>
      <c r="E435" s="37">
        <v>3</v>
      </c>
      <c r="F435" s="37">
        <v>1</v>
      </c>
      <c r="G435" s="37">
        <v>11</v>
      </c>
      <c r="H435" s="37">
        <v>3</v>
      </c>
      <c r="I435" s="37"/>
      <c r="J435" s="37">
        <v>28</v>
      </c>
    </row>
    <row r="436" spans="3:10" x14ac:dyDescent="0.35">
      <c r="C436" s="36" t="s">
        <v>15</v>
      </c>
      <c r="D436" s="37">
        <v>4</v>
      </c>
      <c r="E436" s="37">
        <v>2</v>
      </c>
      <c r="F436" s="37">
        <v>8</v>
      </c>
      <c r="G436" s="37">
        <v>9</v>
      </c>
      <c r="H436" s="37">
        <v>4</v>
      </c>
      <c r="I436" s="37"/>
      <c r="J436" s="37">
        <v>27</v>
      </c>
    </row>
    <row r="437" spans="3:10" x14ac:dyDescent="0.35">
      <c r="C437" s="36" t="s">
        <v>17</v>
      </c>
      <c r="D437" s="37">
        <v>18</v>
      </c>
      <c r="E437" s="37">
        <v>15</v>
      </c>
      <c r="F437" s="37">
        <v>3</v>
      </c>
      <c r="G437" s="37">
        <v>7</v>
      </c>
      <c r="H437" s="37">
        <v>2</v>
      </c>
      <c r="I437" s="37"/>
      <c r="J437" s="37">
        <v>45</v>
      </c>
    </row>
    <row r="438" spans="3:10" x14ac:dyDescent="0.35">
      <c r="C438" s="36" t="s">
        <v>60</v>
      </c>
      <c r="D438" s="37"/>
      <c r="E438" s="37"/>
      <c r="F438" s="37"/>
      <c r="G438" s="37"/>
      <c r="H438" s="37"/>
      <c r="I438" s="37"/>
      <c r="J438" s="37"/>
    </row>
    <row r="439" spans="3:10" x14ac:dyDescent="0.35">
      <c r="C439" s="17" t="s">
        <v>29</v>
      </c>
      <c r="D439" s="18">
        <v>39</v>
      </c>
      <c r="E439" s="18">
        <v>34</v>
      </c>
      <c r="F439" s="18">
        <v>26</v>
      </c>
      <c r="G439" s="18">
        <v>43</v>
      </c>
      <c r="H439" s="18">
        <v>18</v>
      </c>
      <c r="I439" s="18"/>
      <c r="J439" s="18">
        <v>160</v>
      </c>
    </row>
    <row r="440" spans="3:10" x14ac:dyDescent="0.35">
      <c r="C440" s="22"/>
      <c r="D440" s="22"/>
      <c r="E440" s="22"/>
      <c r="F440" s="22"/>
      <c r="G440" s="22"/>
      <c r="H440" s="22"/>
      <c r="I440" s="22"/>
      <c r="J440" s="22"/>
    </row>
    <row r="441" spans="3:10" x14ac:dyDescent="0.35">
      <c r="C441" s="22"/>
      <c r="D441" s="22"/>
      <c r="E441" s="22"/>
      <c r="F441" s="22"/>
      <c r="G441" s="22"/>
      <c r="H441" s="22"/>
      <c r="I441" s="22"/>
      <c r="J441" s="22"/>
    </row>
    <row r="442" spans="3:10" x14ac:dyDescent="0.35">
      <c r="C442" s="22"/>
      <c r="D442" s="22"/>
      <c r="E442" s="22"/>
      <c r="F442" s="22"/>
      <c r="G442" s="22"/>
      <c r="H442" s="22"/>
      <c r="I442" s="22"/>
      <c r="J442" s="22"/>
    </row>
    <row r="443" spans="3:10" x14ac:dyDescent="0.35">
      <c r="C443" s="22"/>
      <c r="D443" s="22"/>
      <c r="E443" s="22"/>
      <c r="F443" s="22"/>
      <c r="G443" s="22"/>
      <c r="H443" s="22"/>
      <c r="I443" s="22"/>
      <c r="J443" s="22"/>
    </row>
    <row r="444" spans="3:10" x14ac:dyDescent="0.35">
      <c r="C444" s="30" t="s">
        <v>82</v>
      </c>
      <c r="D444" s="31"/>
      <c r="E444" s="31"/>
      <c r="F444" s="31"/>
      <c r="G444" s="31"/>
      <c r="H444" s="31"/>
      <c r="I444" s="31"/>
      <c r="J444" s="31"/>
    </row>
    <row r="445" spans="3:10" x14ac:dyDescent="0.35">
      <c r="C445" s="31"/>
      <c r="D445" s="31"/>
      <c r="E445" s="31"/>
      <c r="F445" s="31"/>
      <c r="G445" s="31"/>
      <c r="H445" s="31"/>
      <c r="I445" s="31"/>
      <c r="J445" s="31"/>
    </row>
    <row r="446" spans="3:10" x14ac:dyDescent="0.35">
      <c r="C446" s="22"/>
      <c r="D446" s="22"/>
      <c r="E446" s="22"/>
      <c r="F446" s="22"/>
      <c r="G446" s="22"/>
      <c r="H446" s="22"/>
      <c r="I446" s="22"/>
      <c r="J446" s="22"/>
    </row>
    <row r="447" spans="3:10" x14ac:dyDescent="0.35">
      <c r="C447" s="29" t="s">
        <v>78</v>
      </c>
      <c r="D447" s="29"/>
      <c r="E447" s="29"/>
      <c r="F447" s="29"/>
      <c r="G447" s="29"/>
      <c r="H447" s="29"/>
      <c r="I447" s="29"/>
      <c r="J447" s="29"/>
    </row>
    <row r="448" spans="3:10" x14ac:dyDescent="0.35">
      <c r="C448" s="21" t="s">
        <v>43</v>
      </c>
      <c r="D448" s="22" t="s">
        <v>70</v>
      </c>
      <c r="E448" s="22"/>
      <c r="F448" s="22"/>
      <c r="G448" s="22"/>
      <c r="H448" s="22"/>
      <c r="I448" s="22"/>
      <c r="J448" s="22"/>
    </row>
    <row r="449" spans="3:10" x14ac:dyDescent="0.35">
      <c r="C449" s="21" t="s">
        <v>31</v>
      </c>
      <c r="D449" s="21" t="s">
        <v>9</v>
      </c>
      <c r="E449" s="21" t="s">
        <v>11</v>
      </c>
      <c r="F449" s="21" t="s">
        <v>10</v>
      </c>
      <c r="G449" s="21" t="s">
        <v>12</v>
      </c>
      <c r="H449" s="21" t="s">
        <v>13</v>
      </c>
      <c r="I449" s="21" t="s">
        <v>60</v>
      </c>
      <c r="J449" s="21" t="s">
        <v>29</v>
      </c>
    </row>
    <row r="450" spans="3:10" x14ac:dyDescent="0.35">
      <c r="C450" s="36" t="s">
        <v>14</v>
      </c>
      <c r="D450" s="37">
        <v>105000</v>
      </c>
      <c r="E450" s="37">
        <v>168000</v>
      </c>
      <c r="F450" s="37">
        <v>560000</v>
      </c>
      <c r="G450" s="37">
        <v>480000</v>
      </c>
      <c r="H450" s="37">
        <v>315000</v>
      </c>
      <c r="I450" s="37"/>
      <c r="J450" s="37">
        <v>1628000</v>
      </c>
    </row>
    <row r="451" spans="3:10" x14ac:dyDescent="0.35">
      <c r="C451" s="39" t="s">
        <v>7</v>
      </c>
      <c r="D451" s="37">
        <v>45000</v>
      </c>
      <c r="E451" s="37">
        <v>96000</v>
      </c>
      <c r="F451" s="37">
        <v>400000</v>
      </c>
      <c r="G451" s="37">
        <v>270000</v>
      </c>
      <c r="H451" s="37">
        <v>175000</v>
      </c>
      <c r="I451" s="37"/>
      <c r="J451" s="37">
        <v>986000</v>
      </c>
    </row>
    <row r="452" spans="3:10" x14ac:dyDescent="0.35">
      <c r="C452" s="39" t="s">
        <v>8</v>
      </c>
      <c r="D452" s="37">
        <v>60000</v>
      </c>
      <c r="E452" s="37">
        <v>72000</v>
      </c>
      <c r="F452" s="37">
        <v>160000</v>
      </c>
      <c r="G452" s="37">
        <v>210000</v>
      </c>
      <c r="H452" s="37">
        <v>140000</v>
      </c>
      <c r="I452" s="37"/>
      <c r="J452" s="37">
        <v>642000</v>
      </c>
    </row>
    <row r="453" spans="3:10" x14ac:dyDescent="0.35">
      <c r="C453" s="36" t="s">
        <v>16</v>
      </c>
      <c r="D453" s="37">
        <v>150000</v>
      </c>
      <c r="E453" s="37">
        <v>36000</v>
      </c>
      <c r="F453" s="37">
        <v>40000</v>
      </c>
      <c r="G453" s="37">
        <v>330000</v>
      </c>
      <c r="H453" s="37">
        <v>105000</v>
      </c>
      <c r="I453" s="37"/>
      <c r="J453" s="37">
        <v>661000</v>
      </c>
    </row>
    <row r="454" spans="3:10" x14ac:dyDescent="0.35">
      <c r="C454" s="39" t="s">
        <v>7</v>
      </c>
      <c r="D454" s="37">
        <v>75000</v>
      </c>
      <c r="E454" s="37"/>
      <c r="F454" s="37">
        <v>40000</v>
      </c>
      <c r="G454" s="37">
        <v>210000</v>
      </c>
      <c r="H454" s="37">
        <v>105000</v>
      </c>
      <c r="I454" s="37"/>
      <c r="J454" s="37">
        <v>430000</v>
      </c>
    </row>
    <row r="455" spans="3:10" x14ac:dyDescent="0.35">
      <c r="C455" s="39" t="s">
        <v>8</v>
      </c>
      <c r="D455" s="37">
        <v>75000</v>
      </c>
      <c r="E455" s="37">
        <v>36000</v>
      </c>
      <c r="F455" s="37"/>
      <c r="G455" s="37">
        <v>120000</v>
      </c>
      <c r="H455" s="37"/>
      <c r="I455" s="37"/>
      <c r="J455" s="37">
        <v>231000</v>
      </c>
    </row>
    <row r="456" spans="3:10" x14ac:dyDescent="0.35">
      <c r="C456" s="36" t="s">
        <v>15</v>
      </c>
      <c r="D456" s="37">
        <v>60000</v>
      </c>
      <c r="E456" s="37">
        <v>24000</v>
      </c>
      <c r="F456" s="37">
        <v>320000</v>
      </c>
      <c r="G456" s="37">
        <v>270000</v>
      </c>
      <c r="H456" s="37">
        <v>140000</v>
      </c>
      <c r="I456" s="37"/>
      <c r="J456" s="37">
        <v>814000</v>
      </c>
    </row>
    <row r="457" spans="3:10" x14ac:dyDescent="0.35">
      <c r="C457" s="39" t="s">
        <v>7</v>
      </c>
      <c r="D457" s="37">
        <v>60000</v>
      </c>
      <c r="E457" s="37">
        <v>24000</v>
      </c>
      <c r="F457" s="37">
        <v>120000</v>
      </c>
      <c r="G457" s="37">
        <v>60000</v>
      </c>
      <c r="H457" s="37">
        <v>140000</v>
      </c>
      <c r="I457" s="37"/>
      <c r="J457" s="37">
        <v>404000</v>
      </c>
    </row>
    <row r="458" spans="3:10" x14ac:dyDescent="0.35">
      <c r="C458" s="39" t="s">
        <v>8</v>
      </c>
      <c r="D458" s="37"/>
      <c r="E458" s="37"/>
      <c r="F458" s="37">
        <v>200000</v>
      </c>
      <c r="G458" s="37">
        <v>210000</v>
      </c>
      <c r="H458" s="37"/>
      <c r="I458" s="37"/>
      <c r="J458" s="37">
        <v>410000</v>
      </c>
    </row>
    <row r="459" spans="3:10" x14ac:dyDescent="0.35">
      <c r="C459" s="36" t="s">
        <v>17</v>
      </c>
      <c r="D459" s="37">
        <v>270000</v>
      </c>
      <c r="E459" s="37">
        <v>180000</v>
      </c>
      <c r="F459" s="37">
        <v>120000</v>
      </c>
      <c r="G459" s="37">
        <v>210000</v>
      </c>
      <c r="H459" s="37">
        <v>70000</v>
      </c>
      <c r="I459" s="37"/>
      <c r="J459" s="37">
        <v>850000</v>
      </c>
    </row>
    <row r="460" spans="3:10" x14ac:dyDescent="0.35">
      <c r="C460" s="39" t="s">
        <v>7</v>
      </c>
      <c r="D460" s="37">
        <v>165000</v>
      </c>
      <c r="E460" s="37">
        <v>108000</v>
      </c>
      <c r="F460" s="37">
        <v>120000</v>
      </c>
      <c r="G460" s="37">
        <v>210000</v>
      </c>
      <c r="H460" s="37"/>
      <c r="I460" s="37"/>
      <c r="J460" s="37">
        <v>603000</v>
      </c>
    </row>
    <row r="461" spans="3:10" x14ac:dyDescent="0.35">
      <c r="C461" s="39" t="s">
        <v>8</v>
      </c>
      <c r="D461" s="37">
        <v>105000</v>
      </c>
      <c r="E461" s="37">
        <v>72000</v>
      </c>
      <c r="F461" s="37"/>
      <c r="G461" s="37"/>
      <c r="H461" s="37">
        <v>70000</v>
      </c>
      <c r="I461" s="37"/>
      <c r="J461" s="37">
        <v>247000</v>
      </c>
    </row>
    <row r="462" spans="3:10" x14ac:dyDescent="0.35">
      <c r="C462" s="36" t="s">
        <v>60</v>
      </c>
      <c r="D462" s="37"/>
      <c r="E462" s="37"/>
      <c r="F462" s="37"/>
      <c r="G462" s="37"/>
      <c r="H462" s="37"/>
      <c r="I462" s="37"/>
      <c r="J462" s="37"/>
    </row>
    <row r="463" spans="3:10" x14ac:dyDescent="0.35">
      <c r="C463" s="39" t="s">
        <v>60</v>
      </c>
      <c r="D463" s="37"/>
      <c r="E463" s="37"/>
      <c r="F463" s="37"/>
      <c r="G463" s="37"/>
      <c r="H463" s="37"/>
      <c r="I463" s="37"/>
      <c r="J463" s="37"/>
    </row>
    <row r="464" spans="3:10" x14ac:dyDescent="0.35">
      <c r="C464" s="23" t="s">
        <v>29</v>
      </c>
      <c r="D464" s="24">
        <v>585000</v>
      </c>
      <c r="E464" s="24">
        <v>408000</v>
      </c>
      <c r="F464" s="24">
        <v>1040000</v>
      </c>
      <c r="G464" s="24">
        <v>1290000</v>
      </c>
      <c r="H464" s="24">
        <v>630000</v>
      </c>
      <c r="I464" s="24"/>
      <c r="J464" s="24">
        <v>3953000</v>
      </c>
    </row>
    <row r="465" spans="3:10" x14ac:dyDescent="0.35">
      <c r="C465" s="22"/>
      <c r="D465" s="22"/>
      <c r="E465" s="22"/>
      <c r="F465" s="22"/>
      <c r="G465" s="22"/>
      <c r="H465" s="22"/>
      <c r="I465" s="22"/>
      <c r="J465" s="22"/>
    </row>
    <row r="466" spans="3:10" x14ac:dyDescent="0.35">
      <c r="C466" s="22"/>
      <c r="D466" s="22"/>
      <c r="E466" s="22"/>
      <c r="F466" s="22"/>
      <c r="G466" s="22"/>
      <c r="H466" s="22"/>
      <c r="I466" s="22"/>
      <c r="J466" s="22"/>
    </row>
    <row r="467" spans="3:10" x14ac:dyDescent="0.35">
      <c r="C467" s="29" t="s">
        <v>79</v>
      </c>
      <c r="D467" s="29"/>
      <c r="E467" s="29"/>
      <c r="F467" s="29"/>
      <c r="G467" s="29"/>
      <c r="H467" s="29"/>
      <c r="I467" s="29"/>
      <c r="J467" s="29"/>
    </row>
    <row r="468" spans="3:10" x14ac:dyDescent="0.35">
      <c r="C468" s="21" t="s">
        <v>53</v>
      </c>
      <c r="D468" s="21" t="s">
        <v>70</v>
      </c>
      <c r="E468" s="22"/>
      <c r="F468" s="22"/>
      <c r="G468" s="22"/>
      <c r="H468" s="22"/>
      <c r="I468" s="22"/>
      <c r="J468" s="22"/>
    </row>
    <row r="469" spans="3:10" x14ac:dyDescent="0.35">
      <c r="C469" s="21" t="s">
        <v>31</v>
      </c>
      <c r="D469" s="22" t="s">
        <v>9</v>
      </c>
      <c r="E469" s="22" t="s">
        <v>11</v>
      </c>
      <c r="F469" s="22" t="s">
        <v>10</v>
      </c>
      <c r="G469" s="22" t="s">
        <v>12</v>
      </c>
      <c r="H469" s="22" t="s">
        <v>13</v>
      </c>
      <c r="I469" s="22" t="s">
        <v>60</v>
      </c>
      <c r="J469" s="22" t="s">
        <v>29</v>
      </c>
    </row>
    <row r="470" spans="3:10" x14ac:dyDescent="0.35">
      <c r="C470" s="36" t="s">
        <v>14</v>
      </c>
      <c r="D470" s="37">
        <v>7</v>
      </c>
      <c r="E470" s="37">
        <v>14</v>
      </c>
      <c r="F470" s="37">
        <v>14</v>
      </c>
      <c r="G470" s="37">
        <v>16</v>
      </c>
      <c r="H470" s="37">
        <v>9</v>
      </c>
      <c r="I470" s="37"/>
      <c r="J470" s="37">
        <v>60</v>
      </c>
    </row>
    <row r="471" spans="3:10" x14ac:dyDescent="0.35">
      <c r="C471" s="39" t="s">
        <v>7</v>
      </c>
      <c r="D471" s="37">
        <v>3</v>
      </c>
      <c r="E471" s="37">
        <v>8</v>
      </c>
      <c r="F471" s="37">
        <v>10</v>
      </c>
      <c r="G471" s="37">
        <v>9</v>
      </c>
      <c r="H471" s="37">
        <v>5</v>
      </c>
      <c r="I471" s="37"/>
      <c r="J471" s="37">
        <v>35</v>
      </c>
    </row>
    <row r="472" spans="3:10" x14ac:dyDescent="0.35">
      <c r="C472" s="39" t="s">
        <v>8</v>
      </c>
      <c r="D472" s="37">
        <v>4</v>
      </c>
      <c r="E472" s="37">
        <v>6</v>
      </c>
      <c r="F472" s="37">
        <v>4</v>
      </c>
      <c r="G472" s="37">
        <v>7</v>
      </c>
      <c r="H472" s="37">
        <v>4</v>
      </c>
      <c r="I472" s="37"/>
      <c r="J472" s="37">
        <v>25</v>
      </c>
    </row>
    <row r="473" spans="3:10" x14ac:dyDescent="0.35">
      <c r="C473" s="36" t="s">
        <v>16</v>
      </c>
      <c r="D473" s="37">
        <v>10</v>
      </c>
      <c r="E473" s="37">
        <v>3</v>
      </c>
      <c r="F473" s="37">
        <v>1</v>
      </c>
      <c r="G473" s="37">
        <v>11</v>
      </c>
      <c r="H473" s="37">
        <v>3</v>
      </c>
      <c r="I473" s="37"/>
      <c r="J473" s="37">
        <v>28</v>
      </c>
    </row>
    <row r="474" spans="3:10" x14ac:dyDescent="0.35">
      <c r="C474" s="36" t="s">
        <v>15</v>
      </c>
      <c r="D474" s="37">
        <v>4</v>
      </c>
      <c r="E474" s="37">
        <v>2</v>
      </c>
      <c r="F474" s="37">
        <v>8</v>
      </c>
      <c r="G474" s="37">
        <v>9</v>
      </c>
      <c r="H474" s="37">
        <v>4</v>
      </c>
      <c r="I474" s="37"/>
      <c r="J474" s="37">
        <v>27</v>
      </c>
    </row>
    <row r="475" spans="3:10" x14ac:dyDescent="0.35">
      <c r="C475" s="39" t="s">
        <v>7</v>
      </c>
      <c r="D475" s="37">
        <v>4</v>
      </c>
      <c r="E475" s="37">
        <v>2</v>
      </c>
      <c r="F475" s="37">
        <v>3</v>
      </c>
      <c r="G475" s="37">
        <v>2</v>
      </c>
      <c r="H475" s="37">
        <v>4</v>
      </c>
      <c r="I475" s="37"/>
      <c r="J475" s="37">
        <v>15</v>
      </c>
    </row>
    <row r="476" spans="3:10" x14ac:dyDescent="0.35">
      <c r="C476" s="39" t="s">
        <v>8</v>
      </c>
      <c r="D476" s="37"/>
      <c r="E476" s="37"/>
      <c r="F476" s="37">
        <v>5</v>
      </c>
      <c r="G476" s="37">
        <v>7</v>
      </c>
      <c r="H476" s="37"/>
      <c r="I476" s="37"/>
      <c r="J476" s="37">
        <v>12</v>
      </c>
    </row>
    <row r="477" spans="3:10" x14ac:dyDescent="0.35">
      <c r="C477" s="36" t="s">
        <v>17</v>
      </c>
      <c r="D477" s="37">
        <v>18</v>
      </c>
      <c r="E477" s="37">
        <v>15</v>
      </c>
      <c r="F477" s="37">
        <v>3</v>
      </c>
      <c r="G477" s="37">
        <v>7</v>
      </c>
      <c r="H477" s="37">
        <v>2</v>
      </c>
      <c r="I477" s="37"/>
      <c r="J477" s="37">
        <v>45</v>
      </c>
    </row>
    <row r="478" spans="3:10" x14ac:dyDescent="0.35">
      <c r="C478" s="39" t="s">
        <v>7</v>
      </c>
      <c r="D478" s="37">
        <v>11</v>
      </c>
      <c r="E478" s="37">
        <v>9</v>
      </c>
      <c r="F478" s="37">
        <v>3</v>
      </c>
      <c r="G478" s="37">
        <v>7</v>
      </c>
      <c r="H478" s="37"/>
      <c r="I478" s="37"/>
      <c r="J478" s="37">
        <v>30</v>
      </c>
    </row>
    <row r="479" spans="3:10" x14ac:dyDescent="0.35">
      <c r="C479" s="39" t="s">
        <v>8</v>
      </c>
      <c r="D479" s="37">
        <v>7</v>
      </c>
      <c r="E479" s="37">
        <v>6</v>
      </c>
      <c r="F479" s="37"/>
      <c r="G479" s="37"/>
      <c r="H479" s="37">
        <v>2</v>
      </c>
      <c r="I479" s="37"/>
      <c r="J479" s="37">
        <v>15</v>
      </c>
    </row>
    <row r="480" spans="3:10" x14ac:dyDescent="0.35">
      <c r="C480" s="36" t="s">
        <v>60</v>
      </c>
      <c r="D480" s="37"/>
      <c r="E480" s="37"/>
      <c r="F480" s="37"/>
      <c r="G480" s="37"/>
      <c r="H480" s="37"/>
      <c r="I480" s="37"/>
      <c r="J480" s="37"/>
    </row>
    <row r="481" spans="3:10" x14ac:dyDescent="0.35">
      <c r="C481" s="39" t="s">
        <v>60</v>
      </c>
      <c r="D481" s="37"/>
      <c r="E481" s="37"/>
      <c r="F481" s="37"/>
      <c r="G481" s="37"/>
      <c r="H481" s="37"/>
      <c r="I481" s="37"/>
      <c r="J481" s="37"/>
    </row>
    <row r="482" spans="3:10" x14ac:dyDescent="0.35">
      <c r="C482" s="17" t="s">
        <v>29</v>
      </c>
      <c r="D482" s="18">
        <v>39</v>
      </c>
      <c r="E482" s="18">
        <v>34</v>
      </c>
      <c r="F482" s="18">
        <v>26</v>
      </c>
      <c r="G482" s="18">
        <v>43</v>
      </c>
      <c r="H482" s="18">
        <v>18</v>
      </c>
      <c r="I482" s="18"/>
      <c r="J482" s="18">
        <v>160</v>
      </c>
    </row>
  </sheetData>
  <mergeCells count="24">
    <mergeCell ref="A2:R2"/>
    <mergeCell ref="C192:D192"/>
    <mergeCell ref="C248:J248"/>
    <mergeCell ref="C305:J305"/>
    <mergeCell ref="C36:D36"/>
    <mergeCell ref="C50:D50"/>
    <mergeCell ref="C62:D62"/>
    <mergeCell ref="C89:D89"/>
    <mergeCell ref="B5:E6"/>
    <mergeCell ref="C10:D10"/>
    <mergeCell ref="C24:D24"/>
    <mergeCell ref="C128:D128"/>
    <mergeCell ref="C138:D138"/>
    <mergeCell ref="C115:D115"/>
    <mergeCell ref="C447:J447"/>
    <mergeCell ref="C467:J467"/>
    <mergeCell ref="C444:J445"/>
    <mergeCell ref="C245:J246"/>
    <mergeCell ref="C362:G362"/>
    <mergeCell ref="C376:G376"/>
    <mergeCell ref="C390:J390"/>
    <mergeCell ref="C403:J403"/>
    <mergeCell ref="C416:J416"/>
    <mergeCell ref="C431:J431"/>
  </mergeCells>
  <pageMargins left="0.7" right="0.7" top="0.75" bottom="0.75" header="0.3" footer="0.3"/>
  <pageSetup orientation="portrait" horizontalDpi="200" verticalDpi="200" r:id="rId21"/>
  <drawing r:id="rId2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C1" zoomScale="96" zoomScaleNormal="96" workbookViewId="0">
      <selection activeCell="K22" sqref="K22"/>
    </sheetView>
  </sheetViews>
  <sheetFormatPr defaultRowHeight="14.5" x14ac:dyDescent="0.35"/>
  <cols>
    <col min="1" max="1" width="11.81640625" bestFit="1" customWidth="1"/>
    <col min="2" max="2" width="12.54296875" bestFit="1" customWidth="1"/>
    <col min="3" max="3" width="12.26953125" bestFit="1" customWidth="1"/>
    <col min="4" max="4" width="7.1796875" bestFit="1" customWidth="1"/>
    <col min="5" max="5" width="6.453125" bestFit="1" customWidth="1"/>
    <col min="6" max="6" width="8.453125" bestFit="1" customWidth="1"/>
    <col min="7" max="7" width="8.7265625" bestFit="1" customWidth="1"/>
    <col min="8" max="8" width="8.7265625" customWidth="1"/>
    <col min="9" max="9" width="11.26953125" bestFit="1" customWidth="1"/>
    <col min="11" max="11" width="12.26953125" bestFit="1" customWidth="1"/>
    <col min="12" max="12" width="20.453125" bestFit="1" customWidth="1"/>
    <col min="18" max="18" width="11.26953125" bestFit="1" customWidth="1"/>
    <col min="21" max="21" width="10.7265625" customWidth="1"/>
    <col min="22" max="22" width="12" customWidth="1"/>
    <col min="23" max="23" width="11.26953125" bestFit="1" customWidth="1"/>
  </cols>
  <sheetData>
    <row r="1" spans="1:25" x14ac:dyDescent="0.35">
      <c r="A1" s="2" t="s">
        <v>52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39</v>
      </c>
      <c r="K1" s="2" t="s">
        <v>1</v>
      </c>
      <c r="L1" t="s">
        <v>14</v>
      </c>
      <c r="M1" t="s">
        <v>15</v>
      </c>
      <c r="N1" t="s">
        <v>16</v>
      </c>
      <c r="O1" t="s">
        <v>17</v>
      </c>
      <c r="R1" s="2"/>
      <c r="S1" s="2"/>
      <c r="T1" s="2"/>
      <c r="V1" s="2"/>
      <c r="W1" s="2"/>
      <c r="X1" s="2"/>
      <c r="Y1" s="2"/>
    </row>
    <row r="2" spans="1:25" x14ac:dyDescent="0.35">
      <c r="A2" s="1">
        <v>1283</v>
      </c>
      <c r="B2" t="s">
        <v>7</v>
      </c>
      <c r="C2" t="s">
        <v>9</v>
      </c>
      <c r="D2" t="s">
        <v>14</v>
      </c>
      <c r="E2" t="s">
        <v>18</v>
      </c>
      <c r="F2">
        <v>15000</v>
      </c>
      <c r="G2">
        <v>3</v>
      </c>
      <c r="H2">
        <f>PRODUCT(F2:G2)</f>
        <v>45000</v>
      </c>
      <c r="I2" s="4">
        <v>44562</v>
      </c>
      <c r="K2" t="s">
        <v>9</v>
      </c>
      <c r="L2">
        <f>SUMIFS(H1:H51,C1:C51,K2,D1:D51,L1)</f>
        <v>105000</v>
      </c>
      <c r="M2">
        <f>SUMIFS(H1:H51,C1:C51,K2,D1:D51,M1)</f>
        <v>60000</v>
      </c>
      <c r="N2" t="s">
        <v>55</v>
      </c>
    </row>
    <row r="3" spans="1:25" x14ac:dyDescent="0.35">
      <c r="A3" s="1">
        <v>1353</v>
      </c>
      <c r="B3" t="s">
        <v>7</v>
      </c>
      <c r="C3" t="s">
        <v>10</v>
      </c>
      <c r="D3" t="s">
        <v>14</v>
      </c>
      <c r="E3" t="s">
        <v>19</v>
      </c>
      <c r="F3">
        <v>40000</v>
      </c>
      <c r="G3">
        <v>1</v>
      </c>
      <c r="H3">
        <f t="shared" ref="H3:H51" si="0">PRODUCT(F3:G3)</f>
        <v>40000</v>
      </c>
      <c r="I3" s="4">
        <v>44563</v>
      </c>
      <c r="K3" t="s">
        <v>10</v>
      </c>
      <c r="L3">
        <f>SUMIFS(H1:H51,C1:C51,K2,D1:D51,L1)</f>
        <v>105000</v>
      </c>
      <c r="M3">
        <f>SUMIFS(H1:H51,C1:C51,K3,D1:D51,M1)</f>
        <v>320000</v>
      </c>
    </row>
    <row r="4" spans="1:25" x14ac:dyDescent="0.35">
      <c r="A4" s="1">
        <v>1733</v>
      </c>
      <c r="B4" t="s">
        <v>7</v>
      </c>
      <c r="C4" t="s">
        <v>11</v>
      </c>
      <c r="D4" t="s">
        <v>14</v>
      </c>
      <c r="E4" t="s">
        <v>20</v>
      </c>
      <c r="F4">
        <v>12000</v>
      </c>
      <c r="G4">
        <v>5</v>
      </c>
      <c r="H4">
        <f t="shared" si="0"/>
        <v>60000</v>
      </c>
      <c r="I4" s="4">
        <v>44564</v>
      </c>
      <c r="K4" t="s">
        <v>11</v>
      </c>
      <c r="L4">
        <f>SUMIFS(H1:H51,C1:C51,K4,D1:D51,L1)</f>
        <v>168000</v>
      </c>
      <c r="M4">
        <f>SUMIFS(H1:H51,C1:C51,K4,D1:D51,M1)</f>
        <v>24000</v>
      </c>
    </row>
    <row r="5" spans="1:25" x14ac:dyDescent="0.35">
      <c r="A5" s="1">
        <v>1721</v>
      </c>
      <c r="B5" t="s">
        <v>7</v>
      </c>
      <c r="C5" t="s">
        <v>11</v>
      </c>
      <c r="D5" t="s">
        <v>15</v>
      </c>
      <c r="E5" t="s">
        <v>21</v>
      </c>
      <c r="F5">
        <v>12000</v>
      </c>
      <c r="G5">
        <v>2</v>
      </c>
      <c r="H5">
        <f t="shared" si="0"/>
        <v>24000</v>
      </c>
      <c r="I5" s="4">
        <v>44565</v>
      </c>
      <c r="K5" t="s">
        <v>12</v>
      </c>
      <c r="L5">
        <f>SUMIFS(H1:H51,C1:C51,K5,D1:D51,L1)</f>
        <v>480000</v>
      </c>
      <c r="M5">
        <f>SUMIFS(H1:H51,C1:C51,K5,D1:D51,M1)</f>
        <v>270000</v>
      </c>
    </row>
    <row r="6" spans="1:25" x14ac:dyDescent="0.35">
      <c r="A6" s="1">
        <v>1890</v>
      </c>
      <c r="B6" t="s">
        <v>7</v>
      </c>
      <c r="C6" t="s">
        <v>10</v>
      </c>
      <c r="D6" t="s">
        <v>16</v>
      </c>
      <c r="E6" t="s">
        <v>19</v>
      </c>
      <c r="F6">
        <v>40000</v>
      </c>
      <c r="G6">
        <v>1</v>
      </c>
      <c r="H6">
        <f t="shared" si="0"/>
        <v>40000</v>
      </c>
      <c r="I6" s="4">
        <v>44566</v>
      </c>
      <c r="K6" t="s">
        <v>13</v>
      </c>
      <c r="L6">
        <f>SUMIFS(H1:H51,C1:C51,K6,D1:D51,L1)</f>
        <v>315000</v>
      </c>
      <c r="M6">
        <f>SUMIFS(H1:H51,C1:C51,K5:K5,D1:D51,M1)</f>
        <v>270000</v>
      </c>
    </row>
    <row r="7" spans="1:25" x14ac:dyDescent="0.35">
      <c r="A7" s="1">
        <v>1954</v>
      </c>
      <c r="B7" t="s">
        <v>8</v>
      </c>
      <c r="C7" t="s">
        <v>12</v>
      </c>
      <c r="D7" t="s">
        <v>15</v>
      </c>
      <c r="E7" t="s">
        <v>22</v>
      </c>
      <c r="F7">
        <v>30000</v>
      </c>
      <c r="G7">
        <v>5</v>
      </c>
      <c r="H7">
        <f t="shared" si="0"/>
        <v>150000</v>
      </c>
      <c r="I7" s="4">
        <v>44567</v>
      </c>
    </row>
    <row r="8" spans="1:25" ht="17.25" customHeight="1" x14ac:dyDescent="0.35">
      <c r="A8" s="1">
        <v>1370</v>
      </c>
      <c r="B8" t="s">
        <v>7</v>
      </c>
      <c r="C8" t="s">
        <v>12</v>
      </c>
      <c r="D8" t="s">
        <v>17</v>
      </c>
      <c r="E8" t="s">
        <v>23</v>
      </c>
      <c r="F8">
        <v>30000</v>
      </c>
      <c r="G8">
        <v>5</v>
      </c>
      <c r="H8">
        <f t="shared" si="0"/>
        <v>150000</v>
      </c>
      <c r="I8" s="4">
        <v>44568</v>
      </c>
      <c r="K8" s="2" t="s">
        <v>0</v>
      </c>
      <c r="L8" t="s">
        <v>56</v>
      </c>
      <c r="M8" t="s">
        <v>57</v>
      </c>
      <c r="N8" t="s">
        <v>58</v>
      </c>
      <c r="S8" s="2"/>
      <c r="X8" s="2"/>
    </row>
    <row r="9" spans="1:25" x14ac:dyDescent="0.35">
      <c r="A9" s="1">
        <v>1650</v>
      </c>
      <c r="B9" t="s">
        <v>7</v>
      </c>
      <c r="C9" t="s">
        <v>12</v>
      </c>
      <c r="D9" t="s">
        <v>15</v>
      </c>
      <c r="E9" t="s">
        <v>22</v>
      </c>
      <c r="F9">
        <v>30000</v>
      </c>
      <c r="G9">
        <v>2</v>
      </c>
      <c r="H9">
        <f t="shared" si="0"/>
        <v>60000</v>
      </c>
      <c r="I9" s="4">
        <v>44569</v>
      </c>
      <c r="K9" t="s">
        <v>7</v>
      </c>
      <c r="L9">
        <f>SUMIF(B1:B51,K9,H1:H51)</f>
        <v>2423000</v>
      </c>
      <c r="M9">
        <f>COUNTIF(B1:B51,K9)</f>
        <v>31</v>
      </c>
      <c r="N9" t="e">
        <f>AVERAGEIF(B1:B51,K9)</f>
        <v>#DIV/0!</v>
      </c>
    </row>
    <row r="10" spans="1:25" x14ac:dyDescent="0.35">
      <c r="A10" s="1">
        <v>1563</v>
      </c>
      <c r="B10" t="s">
        <v>7</v>
      </c>
      <c r="C10" t="s">
        <v>10</v>
      </c>
      <c r="D10" t="s">
        <v>14</v>
      </c>
      <c r="E10" t="s">
        <v>19</v>
      </c>
      <c r="F10">
        <v>40000</v>
      </c>
      <c r="G10">
        <v>3</v>
      </c>
      <c r="H10">
        <f t="shared" si="0"/>
        <v>120000</v>
      </c>
      <c r="I10" s="4">
        <v>44570</v>
      </c>
      <c r="K10" t="s">
        <v>8</v>
      </c>
      <c r="L10">
        <f>SUMIF(B1:B51,K10,H1:H51)</f>
        <v>1530000</v>
      </c>
      <c r="M10">
        <f>COUNTIF(B1:B51,K10)</f>
        <v>19</v>
      </c>
    </row>
    <row r="11" spans="1:25" x14ac:dyDescent="0.35">
      <c r="A11" s="1">
        <v>1373</v>
      </c>
      <c r="B11" t="s">
        <v>8</v>
      </c>
      <c r="C11" t="s">
        <v>12</v>
      </c>
      <c r="D11" t="s">
        <v>16</v>
      </c>
      <c r="E11" t="s">
        <v>23</v>
      </c>
      <c r="F11">
        <v>30000</v>
      </c>
      <c r="G11">
        <v>4</v>
      </c>
      <c r="H11">
        <f t="shared" si="0"/>
        <v>120000</v>
      </c>
      <c r="I11" s="4">
        <v>44571</v>
      </c>
    </row>
    <row r="12" spans="1:25" x14ac:dyDescent="0.35">
      <c r="A12" s="1">
        <v>1616</v>
      </c>
      <c r="B12" t="s">
        <v>8</v>
      </c>
      <c r="C12" t="s">
        <v>11</v>
      </c>
      <c r="D12" t="s">
        <v>14</v>
      </c>
      <c r="E12" t="s">
        <v>24</v>
      </c>
      <c r="F12">
        <v>12000</v>
      </c>
      <c r="G12">
        <v>1</v>
      </c>
      <c r="H12">
        <f t="shared" si="0"/>
        <v>12000</v>
      </c>
      <c r="I12" s="4">
        <v>44572</v>
      </c>
    </row>
    <row r="13" spans="1:25" x14ac:dyDescent="0.35">
      <c r="A13" s="1">
        <v>1930</v>
      </c>
      <c r="B13" t="s">
        <v>8</v>
      </c>
      <c r="C13" t="s">
        <v>9</v>
      </c>
      <c r="D13" t="s">
        <v>14</v>
      </c>
      <c r="E13" t="s">
        <v>20</v>
      </c>
      <c r="F13">
        <v>15000</v>
      </c>
      <c r="G13">
        <v>4</v>
      </c>
      <c r="H13">
        <f t="shared" si="0"/>
        <v>60000</v>
      </c>
      <c r="I13" s="4">
        <v>44573</v>
      </c>
      <c r="K13" s="2" t="s">
        <v>2</v>
      </c>
      <c r="L13" t="s">
        <v>56</v>
      </c>
      <c r="M13" t="s">
        <v>57</v>
      </c>
      <c r="N13" t="s">
        <v>58</v>
      </c>
    </row>
    <row r="14" spans="1:25" x14ac:dyDescent="0.35">
      <c r="A14" s="1">
        <v>1465</v>
      </c>
      <c r="B14" t="s">
        <v>8</v>
      </c>
      <c r="C14" t="s">
        <v>11</v>
      </c>
      <c r="D14" t="s">
        <v>17</v>
      </c>
      <c r="E14" t="s">
        <v>25</v>
      </c>
      <c r="F14">
        <v>12000</v>
      </c>
      <c r="G14">
        <v>2</v>
      </c>
      <c r="H14">
        <f t="shared" si="0"/>
        <v>24000</v>
      </c>
      <c r="I14" s="4">
        <v>44574</v>
      </c>
      <c r="K14" t="s">
        <v>14</v>
      </c>
      <c r="L14">
        <f>SUMIF(D1:D51,K14,H1:H51)</f>
        <v>1628000</v>
      </c>
      <c r="M14">
        <f>COUNTIF(D1:D51,K14)</f>
        <v>19</v>
      </c>
      <c r="N14">
        <f>AVERAGEIF(D1:D51,K14,H1:H51)</f>
        <v>85684.210526315786</v>
      </c>
    </row>
    <row r="15" spans="1:25" x14ac:dyDescent="0.35">
      <c r="A15" s="1">
        <v>1430</v>
      </c>
      <c r="B15" t="s">
        <v>8</v>
      </c>
      <c r="C15" t="s">
        <v>10</v>
      </c>
      <c r="D15" t="s">
        <v>14</v>
      </c>
      <c r="E15" t="s">
        <v>19</v>
      </c>
      <c r="F15">
        <v>40000</v>
      </c>
      <c r="G15">
        <v>4</v>
      </c>
      <c r="H15">
        <f t="shared" si="0"/>
        <v>160000</v>
      </c>
      <c r="I15" s="4">
        <v>44575</v>
      </c>
      <c r="K15" t="s">
        <v>15</v>
      </c>
      <c r="L15">
        <f>SUMIF(D1:D51,K15,H1:H51)</f>
        <v>814000</v>
      </c>
      <c r="M15">
        <f>COUNTIF(D1:D51,K15)</f>
        <v>12</v>
      </c>
      <c r="N15">
        <f>AVERAGEIF(D1:D51,K15,H1:H51)</f>
        <v>67833.333333333328</v>
      </c>
    </row>
    <row r="16" spans="1:25" x14ac:dyDescent="0.35">
      <c r="A16" s="1">
        <v>1936</v>
      </c>
      <c r="B16" t="s">
        <v>7</v>
      </c>
      <c r="C16" t="s">
        <v>13</v>
      </c>
      <c r="D16" t="s">
        <v>15</v>
      </c>
      <c r="E16" t="s">
        <v>20</v>
      </c>
      <c r="F16">
        <v>35000</v>
      </c>
      <c r="G16">
        <v>1</v>
      </c>
      <c r="H16">
        <f t="shared" si="0"/>
        <v>35000</v>
      </c>
      <c r="I16" s="4">
        <v>44576</v>
      </c>
      <c r="K16" t="s">
        <v>16</v>
      </c>
      <c r="L16">
        <f>SUMIF(D1:D51,K16,H1:H51)</f>
        <v>661000</v>
      </c>
      <c r="M16">
        <f>COUNTIF(D1:D51,K16)</f>
        <v>8</v>
      </c>
      <c r="N16">
        <f>AVERAGEIF(D1:D51,K16,H1:H51)</f>
        <v>82625</v>
      </c>
    </row>
    <row r="17" spans="1:14" x14ac:dyDescent="0.35">
      <c r="A17" s="1">
        <v>1449</v>
      </c>
      <c r="B17" t="s">
        <v>8</v>
      </c>
      <c r="C17" t="s">
        <v>11</v>
      </c>
      <c r="D17" t="s">
        <v>16</v>
      </c>
      <c r="E17" t="s">
        <v>26</v>
      </c>
      <c r="F17">
        <f>IF(C17=$C$17,12000,IF(C17=$C$15,40000,IF(C17=$C$11,30000,IF(C17=$C$13,15000,IF(C17=$C$16,35000,0)))))</f>
        <v>12000</v>
      </c>
      <c r="G17">
        <v>3</v>
      </c>
      <c r="H17">
        <f t="shared" si="0"/>
        <v>36000</v>
      </c>
      <c r="I17" s="4">
        <v>44577</v>
      </c>
      <c r="K17" t="s">
        <v>17</v>
      </c>
      <c r="L17">
        <f>SUMIF(D1:D51,K17,H1:H51)</f>
        <v>850000</v>
      </c>
      <c r="M17">
        <f>COUNTIF(D1:D51,K17)</f>
        <v>11</v>
      </c>
      <c r="N17">
        <f>AVERAGEIF(D1:D51,K17,H1:H51)</f>
        <v>77272.727272727279</v>
      </c>
    </row>
    <row r="18" spans="1:14" x14ac:dyDescent="0.35">
      <c r="A18" s="1">
        <v>1983</v>
      </c>
      <c r="B18" t="s">
        <v>8</v>
      </c>
      <c r="C18" t="s">
        <v>11</v>
      </c>
      <c r="D18" t="s">
        <v>14</v>
      </c>
      <c r="E18" t="s">
        <v>18</v>
      </c>
      <c r="F18">
        <f>IF(C18=$C$17,12000,IF(C18=$C$15,40000,IF(C18=$C$11,30000,IF(C18=$C$13,15000,IF(C18=$C$16,35000,0)))))</f>
        <v>12000</v>
      </c>
      <c r="G18">
        <v>3</v>
      </c>
      <c r="H18">
        <f t="shared" si="0"/>
        <v>36000</v>
      </c>
      <c r="I18" s="4">
        <v>44578</v>
      </c>
    </row>
    <row r="19" spans="1:14" x14ac:dyDescent="0.35">
      <c r="A19" s="1">
        <v>1773</v>
      </c>
      <c r="B19" t="s">
        <v>7</v>
      </c>
      <c r="C19" t="s">
        <v>11</v>
      </c>
      <c r="D19" t="s">
        <v>14</v>
      </c>
      <c r="E19" t="s">
        <v>23</v>
      </c>
      <c r="F19">
        <f t="shared" ref="F19:F51" si="1">IF(C19=$C$17,12000,IF(C19=$C$15,40000,IF(C19=$C$11,30000,IF(C19=$C$13,15000,IF(C19=$C$16,35000,0)))))</f>
        <v>12000</v>
      </c>
      <c r="G19">
        <v>3</v>
      </c>
      <c r="H19">
        <f t="shared" si="0"/>
        <v>36000</v>
      </c>
      <c r="I19" s="4">
        <v>44593</v>
      </c>
    </row>
    <row r="20" spans="1:14" x14ac:dyDescent="0.35">
      <c r="A20" s="1">
        <v>1913</v>
      </c>
      <c r="B20" t="s">
        <v>7</v>
      </c>
      <c r="C20" t="s">
        <v>10</v>
      </c>
      <c r="D20" t="s">
        <v>14</v>
      </c>
      <c r="E20" t="s">
        <v>19</v>
      </c>
      <c r="F20">
        <f t="shared" si="1"/>
        <v>40000</v>
      </c>
      <c r="G20">
        <v>1</v>
      </c>
      <c r="H20">
        <f t="shared" si="0"/>
        <v>40000</v>
      </c>
      <c r="I20" s="4">
        <v>44594</v>
      </c>
    </row>
    <row r="21" spans="1:14" x14ac:dyDescent="0.35">
      <c r="A21" s="1">
        <v>1721</v>
      </c>
      <c r="B21" t="s">
        <v>8</v>
      </c>
      <c r="C21" t="s">
        <v>11</v>
      </c>
      <c r="D21" t="s">
        <v>17</v>
      </c>
      <c r="E21" t="s">
        <v>21</v>
      </c>
      <c r="F21">
        <f t="shared" si="1"/>
        <v>12000</v>
      </c>
      <c r="G21">
        <v>4</v>
      </c>
      <c r="H21">
        <f t="shared" si="0"/>
        <v>48000</v>
      </c>
      <c r="I21" s="4">
        <v>44595</v>
      </c>
    </row>
    <row r="22" spans="1:14" x14ac:dyDescent="0.35">
      <c r="A22" s="1">
        <v>1413</v>
      </c>
      <c r="B22" t="s">
        <v>8</v>
      </c>
      <c r="C22" t="s">
        <v>13</v>
      </c>
      <c r="D22" t="s">
        <v>17</v>
      </c>
      <c r="E22" t="s">
        <v>24</v>
      </c>
      <c r="F22">
        <f t="shared" si="1"/>
        <v>35000</v>
      </c>
      <c r="G22">
        <v>2</v>
      </c>
      <c r="H22">
        <f t="shared" si="0"/>
        <v>70000</v>
      </c>
      <c r="I22" s="4">
        <v>44596</v>
      </c>
    </row>
    <row r="23" spans="1:14" x14ac:dyDescent="0.35">
      <c r="A23" s="1">
        <v>1250</v>
      </c>
      <c r="B23" t="s">
        <v>8</v>
      </c>
      <c r="C23" t="s">
        <v>13</v>
      </c>
      <c r="D23" t="s">
        <v>14</v>
      </c>
      <c r="E23" t="s">
        <v>22</v>
      </c>
      <c r="F23">
        <f t="shared" si="1"/>
        <v>35000</v>
      </c>
      <c r="G23">
        <v>1</v>
      </c>
      <c r="H23">
        <f t="shared" si="0"/>
        <v>35000</v>
      </c>
      <c r="I23" s="4">
        <v>44597</v>
      </c>
    </row>
    <row r="24" spans="1:14" x14ac:dyDescent="0.35">
      <c r="A24" s="1">
        <v>1786</v>
      </c>
      <c r="B24" t="s">
        <v>7</v>
      </c>
      <c r="C24" t="s">
        <v>13</v>
      </c>
      <c r="D24" t="s">
        <v>15</v>
      </c>
      <c r="E24" t="s">
        <v>18</v>
      </c>
      <c r="F24">
        <f t="shared" si="1"/>
        <v>35000</v>
      </c>
      <c r="G24">
        <v>1</v>
      </c>
      <c r="H24">
        <f t="shared" si="0"/>
        <v>35000</v>
      </c>
      <c r="I24" s="4">
        <v>44598</v>
      </c>
    </row>
    <row r="25" spans="1:14" x14ac:dyDescent="0.35">
      <c r="A25" s="1">
        <v>1967</v>
      </c>
      <c r="B25" t="s">
        <v>8</v>
      </c>
      <c r="C25" t="s">
        <v>11</v>
      </c>
      <c r="D25" t="s">
        <v>14</v>
      </c>
      <c r="E25" t="s">
        <v>25</v>
      </c>
      <c r="F25">
        <f t="shared" si="1"/>
        <v>12000</v>
      </c>
      <c r="G25">
        <v>2</v>
      </c>
      <c r="H25">
        <f t="shared" si="0"/>
        <v>24000</v>
      </c>
      <c r="I25" s="4">
        <v>44599</v>
      </c>
    </row>
    <row r="26" spans="1:14" x14ac:dyDescent="0.35">
      <c r="A26" s="1">
        <v>1389</v>
      </c>
      <c r="B26" t="s">
        <v>7</v>
      </c>
      <c r="C26" t="s">
        <v>10</v>
      </c>
      <c r="D26" t="s">
        <v>17</v>
      </c>
      <c r="E26" t="s">
        <v>19</v>
      </c>
      <c r="F26">
        <f t="shared" si="1"/>
        <v>40000</v>
      </c>
      <c r="G26">
        <v>3</v>
      </c>
      <c r="H26">
        <f t="shared" si="0"/>
        <v>120000</v>
      </c>
      <c r="I26" s="4">
        <v>44600</v>
      </c>
    </row>
    <row r="27" spans="1:14" x14ac:dyDescent="0.35">
      <c r="A27" s="1">
        <v>1314</v>
      </c>
      <c r="B27" t="s">
        <v>7</v>
      </c>
      <c r="C27" t="s">
        <v>9</v>
      </c>
      <c r="D27" t="s">
        <v>16</v>
      </c>
      <c r="E27" t="s">
        <v>24</v>
      </c>
      <c r="F27">
        <f t="shared" si="1"/>
        <v>15000</v>
      </c>
      <c r="G27">
        <v>5</v>
      </c>
      <c r="H27">
        <f t="shared" si="0"/>
        <v>75000</v>
      </c>
      <c r="I27" s="4">
        <v>44601</v>
      </c>
    </row>
    <row r="28" spans="1:14" x14ac:dyDescent="0.35">
      <c r="A28" s="1">
        <v>1715</v>
      </c>
      <c r="B28" t="s">
        <v>8</v>
      </c>
      <c r="C28" t="s">
        <v>12</v>
      </c>
      <c r="D28" t="s">
        <v>15</v>
      </c>
      <c r="E28" t="s">
        <v>24</v>
      </c>
      <c r="F28">
        <f t="shared" si="1"/>
        <v>30000</v>
      </c>
      <c r="G28">
        <v>2</v>
      </c>
      <c r="H28">
        <f t="shared" si="0"/>
        <v>60000</v>
      </c>
      <c r="I28" s="4">
        <v>44602</v>
      </c>
    </row>
    <row r="29" spans="1:14" x14ac:dyDescent="0.35">
      <c r="A29" s="1">
        <v>1256</v>
      </c>
      <c r="B29" t="s">
        <v>7</v>
      </c>
      <c r="C29" t="s">
        <v>13</v>
      </c>
      <c r="D29" t="s">
        <v>14</v>
      </c>
      <c r="E29" t="s">
        <v>22</v>
      </c>
      <c r="F29">
        <f t="shared" si="1"/>
        <v>35000</v>
      </c>
      <c r="G29">
        <v>5</v>
      </c>
      <c r="H29">
        <f t="shared" si="0"/>
        <v>175000</v>
      </c>
      <c r="I29" s="4">
        <v>44621</v>
      </c>
    </row>
    <row r="30" spans="1:14" x14ac:dyDescent="0.35">
      <c r="A30" s="1">
        <v>1432</v>
      </c>
      <c r="B30" t="s">
        <v>7</v>
      </c>
      <c r="C30" t="s">
        <v>11</v>
      </c>
      <c r="D30" t="s">
        <v>17</v>
      </c>
      <c r="E30" t="s">
        <v>20</v>
      </c>
      <c r="F30">
        <f t="shared" si="1"/>
        <v>12000</v>
      </c>
      <c r="G30">
        <v>4</v>
      </c>
      <c r="H30">
        <f t="shared" si="0"/>
        <v>48000</v>
      </c>
      <c r="I30" s="4">
        <v>44622</v>
      </c>
    </row>
    <row r="31" spans="1:14" x14ac:dyDescent="0.35">
      <c r="A31" s="1">
        <v>1798</v>
      </c>
      <c r="B31" t="s">
        <v>7</v>
      </c>
      <c r="C31" t="s">
        <v>12</v>
      </c>
      <c r="D31" t="s">
        <v>16</v>
      </c>
      <c r="E31" t="s">
        <v>27</v>
      </c>
      <c r="F31">
        <f t="shared" si="1"/>
        <v>30000</v>
      </c>
      <c r="G31">
        <v>4</v>
      </c>
      <c r="H31">
        <f t="shared" si="0"/>
        <v>120000</v>
      </c>
      <c r="I31" s="4">
        <v>44623</v>
      </c>
    </row>
    <row r="32" spans="1:14" x14ac:dyDescent="0.35">
      <c r="A32" s="1">
        <v>1869</v>
      </c>
      <c r="B32" t="s">
        <v>7</v>
      </c>
      <c r="C32" t="s">
        <v>9</v>
      </c>
      <c r="D32" t="s">
        <v>15</v>
      </c>
      <c r="E32" t="s">
        <v>25</v>
      </c>
      <c r="F32">
        <f t="shared" si="1"/>
        <v>15000</v>
      </c>
      <c r="G32">
        <v>2</v>
      </c>
      <c r="H32">
        <f t="shared" si="0"/>
        <v>30000</v>
      </c>
      <c r="I32" s="4">
        <v>44624</v>
      </c>
    </row>
    <row r="33" spans="1:9" x14ac:dyDescent="0.35">
      <c r="A33" s="1">
        <v>1825</v>
      </c>
      <c r="B33" t="s">
        <v>7</v>
      </c>
      <c r="C33" t="s">
        <v>10</v>
      </c>
      <c r="D33" t="s">
        <v>14</v>
      </c>
      <c r="E33" t="s">
        <v>19</v>
      </c>
      <c r="F33">
        <f t="shared" si="1"/>
        <v>40000</v>
      </c>
      <c r="G33">
        <v>1</v>
      </c>
      <c r="H33">
        <f t="shared" si="0"/>
        <v>40000</v>
      </c>
      <c r="I33" s="4">
        <v>44625</v>
      </c>
    </row>
    <row r="34" spans="1:9" x14ac:dyDescent="0.35">
      <c r="A34" s="1">
        <v>1490</v>
      </c>
      <c r="B34" t="s">
        <v>7</v>
      </c>
      <c r="C34" t="s">
        <v>11</v>
      </c>
      <c r="D34" t="s">
        <v>17</v>
      </c>
      <c r="E34" t="s">
        <v>27</v>
      </c>
      <c r="F34">
        <f t="shared" si="1"/>
        <v>12000</v>
      </c>
      <c r="G34">
        <v>5</v>
      </c>
      <c r="H34">
        <f t="shared" si="0"/>
        <v>60000</v>
      </c>
      <c r="I34" s="4">
        <v>44626</v>
      </c>
    </row>
    <row r="35" spans="1:9" x14ac:dyDescent="0.35">
      <c r="A35" s="1">
        <v>1700</v>
      </c>
      <c r="B35" t="s">
        <v>7</v>
      </c>
      <c r="C35" t="s">
        <v>13</v>
      </c>
      <c r="D35" t="s">
        <v>16</v>
      </c>
      <c r="E35" t="s">
        <v>28</v>
      </c>
      <c r="F35">
        <f t="shared" si="1"/>
        <v>35000</v>
      </c>
      <c r="G35">
        <v>3</v>
      </c>
      <c r="H35">
        <f t="shared" si="0"/>
        <v>105000</v>
      </c>
      <c r="I35" s="4">
        <v>44627</v>
      </c>
    </row>
    <row r="36" spans="1:9" x14ac:dyDescent="0.35">
      <c r="A36" s="1">
        <v>1356</v>
      </c>
      <c r="B36" t="s">
        <v>7</v>
      </c>
      <c r="C36" t="s">
        <v>9</v>
      </c>
      <c r="D36" t="s">
        <v>15</v>
      </c>
      <c r="E36" t="s">
        <v>22</v>
      </c>
      <c r="F36">
        <f t="shared" si="1"/>
        <v>15000</v>
      </c>
      <c r="G36">
        <v>2</v>
      </c>
      <c r="H36">
        <f t="shared" si="0"/>
        <v>30000</v>
      </c>
      <c r="I36" s="4">
        <v>44628</v>
      </c>
    </row>
    <row r="37" spans="1:9" x14ac:dyDescent="0.35">
      <c r="A37" s="1">
        <v>1553</v>
      </c>
      <c r="B37" t="s">
        <v>7</v>
      </c>
      <c r="C37" t="s">
        <v>10</v>
      </c>
      <c r="D37" t="s">
        <v>14</v>
      </c>
      <c r="E37" t="s">
        <v>19</v>
      </c>
      <c r="F37">
        <f t="shared" si="1"/>
        <v>40000</v>
      </c>
      <c r="G37">
        <v>4</v>
      </c>
      <c r="H37">
        <f t="shared" si="0"/>
        <v>160000</v>
      </c>
      <c r="I37" s="4">
        <v>44629</v>
      </c>
    </row>
    <row r="38" spans="1:9" x14ac:dyDescent="0.35">
      <c r="A38" s="1">
        <v>1403</v>
      </c>
      <c r="B38" t="s">
        <v>7</v>
      </c>
      <c r="C38" t="s">
        <v>12</v>
      </c>
      <c r="D38" t="s">
        <v>17</v>
      </c>
      <c r="E38" t="s">
        <v>28</v>
      </c>
      <c r="F38">
        <f t="shared" si="1"/>
        <v>30000</v>
      </c>
      <c r="G38">
        <v>2</v>
      </c>
      <c r="H38">
        <f t="shared" si="0"/>
        <v>60000</v>
      </c>
      <c r="I38" s="4">
        <v>44630</v>
      </c>
    </row>
    <row r="39" spans="1:9" x14ac:dyDescent="0.35">
      <c r="A39" s="1">
        <v>1458</v>
      </c>
      <c r="B39" t="s">
        <v>7</v>
      </c>
      <c r="C39" t="s">
        <v>12</v>
      </c>
      <c r="D39" t="s">
        <v>16</v>
      </c>
      <c r="E39" t="s">
        <v>22</v>
      </c>
      <c r="F39">
        <f t="shared" si="1"/>
        <v>30000</v>
      </c>
      <c r="G39">
        <v>3</v>
      </c>
      <c r="H39">
        <f t="shared" si="0"/>
        <v>90000</v>
      </c>
      <c r="I39" s="4">
        <v>44631</v>
      </c>
    </row>
    <row r="40" spans="1:9" x14ac:dyDescent="0.35">
      <c r="A40" s="1">
        <v>1795</v>
      </c>
      <c r="B40" t="s">
        <v>7</v>
      </c>
      <c r="C40" t="s">
        <v>13</v>
      </c>
      <c r="D40" t="s">
        <v>15</v>
      </c>
      <c r="E40" t="s">
        <v>27</v>
      </c>
      <c r="F40">
        <f t="shared" si="1"/>
        <v>35000</v>
      </c>
      <c r="G40">
        <v>2</v>
      </c>
      <c r="H40">
        <f t="shared" si="0"/>
        <v>70000</v>
      </c>
      <c r="I40" s="4">
        <v>44652</v>
      </c>
    </row>
    <row r="41" spans="1:9" x14ac:dyDescent="0.35">
      <c r="A41" s="1">
        <v>1891</v>
      </c>
      <c r="B41" t="s">
        <v>8</v>
      </c>
      <c r="C41" t="s">
        <v>13</v>
      </c>
      <c r="D41" t="s">
        <v>14</v>
      </c>
      <c r="E41" t="s">
        <v>30</v>
      </c>
      <c r="F41">
        <f t="shared" si="1"/>
        <v>35000</v>
      </c>
      <c r="G41">
        <v>3</v>
      </c>
      <c r="H41">
        <f t="shared" si="0"/>
        <v>105000</v>
      </c>
      <c r="I41" s="4">
        <v>44653</v>
      </c>
    </row>
    <row r="42" spans="1:9" x14ac:dyDescent="0.35">
      <c r="A42" s="1">
        <v>1392</v>
      </c>
      <c r="B42" t="s">
        <v>7</v>
      </c>
      <c r="C42" t="s">
        <v>9</v>
      </c>
      <c r="D42" t="s">
        <v>17</v>
      </c>
      <c r="E42" t="s">
        <v>32</v>
      </c>
      <c r="F42">
        <f t="shared" si="1"/>
        <v>15000</v>
      </c>
      <c r="G42">
        <v>5</v>
      </c>
      <c r="H42">
        <f t="shared" si="0"/>
        <v>75000</v>
      </c>
      <c r="I42" s="4">
        <v>44654</v>
      </c>
    </row>
    <row r="43" spans="1:9" x14ac:dyDescent="0.35">
      <c r="A43" s="1">
        <v>1495</v>
      </c>
      <c r="B43" t="s">
        <v>8</v>
      </c>
      <c r="C43" t="s">
        <v>9</v>
      </c>
      <c r="D43" t="s">
        <v>17</v>
      </c>
      <c r="E43" t="s">
        <v>33</v>
      </c>
      <c r="F43">
        <f t="shared" si="1"/>
        <v>15000</v>
      </c>
      <c r="G43">
        <v>7</v>
      </c>
      <c r="H43">
        <f t="shared" si="0"/>
        <v>105000</v>
      </c>
      <c r="I43" s="4">
        <v>44655</v>
      </c>
    </row>
    <row r="44" spans="1:9" x14ac:dyDescent="0.35">
      <c r="A44" s="1">
        <v>1870</v>
      </c>
      <c r="B44" t="s">
        <v>7</v>
      </c>
      <c r="C44" t="s">
        <v>9</v>
      </c>
      <c r="D44" t="s">
        <v>17</v>
      </c>
      <c r="E44" t="s">
        <v>34</v>
      </c>
      <c r="F44">
        <f t="shared" si="1"/>
        <v>15000</v>
      </c>
      <c r="G44">
        <v>6</v>
      </c>
      <c r="H44">
        <f t="shared" si="0"/>
        <v>90000</v>
      </c>
      <c r="I44" s="4">
        <v>44656</v>
      </c>
    </row>
    <row r="45" spans="1:9" x14ac:dyDescent="0.35">
      <c r="A45" s="1">
        <v>1575</v>
      </c>
      <c r="B45" t="s">
        <v>8</v>
      </c>
      <c r="C45" t="s">
        <v>10</v>
      </c>
      <c r="D45" t="s">
        <v>15</v>
      </c>
      <c r="E45" t="s">
        <v>24</v>
      </c>
      <c r="F45">
        <f t="shared" si="1"/>
        <v>40000</v>
      </c>
      <c r="G45">
        <v>2</v>
      </c>
      <c r="H45">
        <f t="shared" si="0"/>
        <v>80000</v>
      </c>
      <c r="I45" s="4">
        <v>44657</v>
      </c>
    </row>
    <row r="46" spans="1:9" x14ac:dyDescent="0.35">
      <c r="A46" s="1">
        <v>1471</v>
      </c>
      <c r="B46" t="s">
        <v>7</v>
      </c>
      <c r="C46" t="s">
        <v>10</v>
      </c>
      <c r="D46" t="s">
        <v>15</v>
      </c>
      <c r="E46" t="s">
        <v>20</v>
      </c>
      <c r="F46">
        <f t="shared" si="1"/>
        <v>40000</v>
      </c>
      <c r="G46">
        <v>3</v>
      </c>
      <c r="H46">
        <f t="shared" si="0"/>
        <v>120000</v>
      </c>
      <c r="I46" s="4">
        <v>44658</v>
      </c>
    </row>
    <row r="47" spans="1:9" x14ac:dyDescent="0.35">
      <c r="A47" s="1">
        <v>1809</v>
      </c>
      <c r="B47" t="s">
        <v>8</v>
      </c>
      <c r="C47" t="s">
        <v>10</v>
      </c>
      <c r="D47" t="s">
        <v>15</v>
      </c>
      <c r="E47" t="s">
        <v>23</v>
      </c>
      <c r="F47">
        <f t="shared" si="1"/>
        <v>40000</v>
      </c>
      <c r="G47">
        <v>3</v>
      </c>
      <c r="H47">
        <f t="shared" si="0"/>
        <v>120000</v>
      </c>
      <c r="I47" s="4">
        <v>44659</v>
      </c>
    </row>
    <row r="48" spans="1:9" x14ac:dyDescent="0.35">
      <c r="A48" s="1">
        <v>1581</v>
      </c>
      <c r="B48" t="s">
        <v>7</v>
      </c>
      <c r="C48" t="s">
        <v>12</v>
      </c>
      <c r="D48" t="s">
        <v>14</v>
      </c>
      <c r="E48" t="s">
        <v>35</v>
      </c>
      <c r="F48">
        <f t="shared" si="1"/>
        <v>30000</v>
      </c>
      <c r="G48">
        <v>5</v>
      </c>
      <c r="H48">
        <f t="shared" si="0"/>
        <v>150000</v>
      </c>
      <c r="I48" s="4">
        <v>44682</v>
      </c>
    </row>
    <row r="49" spans="1:9" x14ac:dyDescent="0.35">
      <c r="A49" s="1">
        <v>1898</v>
      </c>
      <c r="B49" t="s">
        <v>8</v>
      </c>
      <c r="C49" t="s">
        <v>12</v>
      </c>
      <c r="D49" t="s">
        <v>14</v>
      </c>
      <c r="E49" t="s">
        <v>37</v>
      </c>
      <c r="F49">
        <f t="shared" si="1"/>
        <v>30000</v>
      </c>
      <c r="G49">
        <v>7</v>
      </c>
      <c r="H49">
        <f t="shared" si="0"/>
        <v>210000</v>
      </c>
      <c r="I49" s="4">
        <v>44713</v>
      </c>
    </row>
    <row r="50" spans="1:9" x14ac:dyDescent="0.35">
      <c r="A50" s="1">
        <v>1795</v>
      </c>
      <c r="B50" t="s">
        <v>7</v>
      </c>
      <c r="C50" t="s">
        <v>12</v>
      </c>
      <c r="D50" t="s">
        <v>14</v>
      </c>
      <c r="E50" t="s">
        <v>36</v>
      </c>
      <c r="F50">
        <f t="shared" si="1"/>
        <v>30000</v>
      </c>
      <c r="G50">
        <v>4</v>
      </c>
      <c r="H50">
        <f t="shared" si="0"/>
        <v>120000</v>
      </c>
      <c r="I50" s="4">
        <v>44714</v>
      </c>
    </row>
    <row r="51" spans="1:9" x14ac:dyDescent="0.35">
      <c r="A51" s="1">
        <v>1691</v>
      </c>
      <c r="B51" t="s">
        <v>8</v>
      </c>
      <c r="C51" t="s">
        <v>9</v>
      </c>
      <c r="D51" t="s">
        <v>16</v>
      </c>
      <c r="E51" t="s">
        <v>38</v>
      </c>
      <c r="F51">
        <f t="shared" si="1"/>
        <v>15000</v>
      </c>
      <c r="G51">
        <v>5</v>
      </c>
      <c r="H51">
        <f t="shared" si="0"/>
        <v>75000</v>
      </c>
      <c r="I51" s="4">
        <v>44715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Sheet3</vt:lpstr>
      <vt:lpstr>Sheet2</vt:lpstr>
      <vt:lpstr>Sheet11</vt:lpstr>
      <vt:lpstr>Sheet12</vt:lpstr>
      <vt:lpstr>Sheet13</vt:lpstr>
      <vt:lpstr>Sheet14</vt:lpstr>
      <vt:lpstr>Sheet10</vt:lpstr>
      <vt:lpstr>Sheet15</vt:lpstr>
      <vt:lpstr>Sheet1</vt:lpstr>
      <vt:lpstr>Sheet9</vt:lpstr>
      <vt:lpstr>Sheet8</vt:lpstr>
      <vt:lpstr>Sheet7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COMPUTER</dc:creator>
  <cp:lastModifiedBy>Dell</cp:lastModifiedBy>
  <dcterms:created xsi:type="dcterms:W3CDTF">2022-07-06T09:33:36Z</dcterms:created>
  <dcterms:modified xsi:type="dcterms:W3CDTF">2025-08-03T17:20:25Z</dcterms:modified>
</cp:coreProperties>
</file>