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https://d.docs.live.net/6d824909cd655099/Desktop/GITHUB/EXCEL_Depreciation/"/>
    </mc:Choice>
  </mc:AlternateContent>
  <xr:revisionPtr revIDLastSave="1" documentId="8_{741F699B-4299-45C1-9D0F-2E28F0D378AE}" xr6:coauthVersionLast="47" xr6:coauthVersionMax="47" xr10:uidLastSave="{74E98593-1286-48A6-8326-74CAAE09FB4F}"/>
  <bookViews>
    <workbookView xWindow="-108" yWindow="-108" windowWidth="23256" windowHeight="13176" activeTab="1" xr2:uid="{00000000-000D-0000-FFFF-FFFF00000000}"/>
  </bookViews>
  <sheets>
    <sheet name="Information" sheetId="2" r:id="rId1"/>
    <sheet name="Depreciation Calculato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1" l="1"/>
  <c r="D23" i="1" s="1"/>
  <c r="D8" i="1"/>
  <c r="C26" i="1" l="1"/>
  <c r="D26" i="1" s="1"/>
  <c r="D11" i="1"/>
  <c r="D12" i="1" s="1"/>
  <c r="D27" i="1" l="1"/>
  <c r="D13" i="1"/>
  <c r="D14" i="1" l="1"/>
  <c r="D15" i="1" s="1"/>
  <c r="C27" i="1"/>
  <c r="D28" i="1" s="1"/>
  <c r="C28" i="1" l="1"/>
  <c r="D29" i="1" s="1"/>
  <c r="C29" i="1" s="1"/>
  <c r="D30" i="1" l="1"/>
  <c r="C30" i="1" s="1"/>
  <c r="D31" i="1" l="1"/>
  <c r="C31" i="1" s="1"/>
  <c r="D32" i="1" l="1"/>
  <c r="C32" i="1" s="1"/>
  <c r="D33" i="1" l="1"/>
  <c r="C33" i="1" s="1"/>
  <c r="D34" i="1" l="1"/>
  <c r="C34" i="1" s="1"/>
  <c r="D35" i="1" l="1"/>
  <c r="C35" i="1" l="1"/>
  <c r="D36" i="1" s="1"/>
  <c r="C36" i="1" s="1"/>
  <c r="D37" i="1" l="1"/>
  <c r="C37" i="1" s="1"/>
  <c r="D38" i="1" l="1"/>
  <c r="C38" i="1" s="1"/>
  <c r="D39" i="1" l="1"/>
  <c r="C39" i="1" s="1"/>
  <c r="D40" i="1" l="1"/>
  <c r="C40" i="1" s="1"/>
  <c r="D41" i="1" l="1"/>
  <c r="C41" i="1" s="1"/>
  <c r="D42" i="1" l="1"/>
  <c r="C42" i="1" s="1"/>
  <c r="D43" i="1" l="1"/>
  <c r="C43" i="1" s="1"/>
  <c r="D44" i="1" l="1"/>
  <c r="C44" i="1" s="1"/>
  <c r="D45" i="1" l="1"/>
  <c r="C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<sst xmlns="http://schemas.openxmlformats.org/spreadsheetml/2006/main" count="27" uniqueCount="21">
  <si>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</si>
  <si>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</si>
  <si>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</si>
  <si>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</si>
  <si>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</si>
  <si>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</si>
  <si>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</si>
  <si>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</si>
  <si>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</si>
  <si>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</si>
  <si>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</si>
  <si>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</si>
  <si>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</si>
  <si>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</si>
  <si>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</si>
  <si>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</si>
  <si>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</si>
  <si>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</si>
  <si>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</si>
  <si>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Diminishing Balane Method</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</si>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</sst>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1"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
      <sz val="11"/>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26">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9" fontId="1" fillId="0" borderId="0" xfId="2" applyFont="1" applyAlignment="1">
      <alignment horizontal="center" vertical="center"/>
    </xf>
    <xf numFmtId="0" fontId="6" fillId="2" borderId="5" xfId="0" applyFont="1" applyFill="1" applyBorder="1" applyAlignment="1">
      <alignment horizontal="right" vertical="center" indent="4"/>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cellXfs>
  <cellStyles count="3">
    <cellStyle name="Hyperlink" xfId="1" builtinId="8"/>
    <cellStyle name="Normal" xfId="0" builtinId="0"/>
    <cellStyle name="Percent" xfId="2" builtinId="5"/>
  </cellStyles>
  <dxfs count="1">
    <dxf>
      <font>
        <b val="0"/>
        <i val="0"/>
        <strike val="0"/>
        <condense val="0"/>
        <extend val="0"/>
        <outline val="0"/>
        <shadow val="0"/>
        <u val="none"/>
        <vertAlign val="baseline"/>
        <sz val="14"/>
        <color theme="1"/>
        <name val="Times New Roman"/>
        <family val="1"/>
        <scheme val="none"/>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Book Value According</a:t>
            </a:r>
            <a:r>
              <a:rPr lang="en-IN" b="1" baseline="0">
                <a:latin typeface="Times New Roman" panose="02020603050405020304" pitchFamily="18" charset="0"/>
                <a:cs typeface="Times New Roman" panose="02020603050405020304" pitchFamily="18" charset="0"/>
              </a:rPr>
              <a:t> to Diminishing Balance Method</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'Depreciation Calculator'!$D$25</c:f>
              <c:strCache>
                <c:ptCount val="1"/>
                <c:pt idx="0">
                  <c:v>Book Value</c:v>
                </c:pt>
              </c:strCache>
            </c:strRef>
          </c:tx>
          <c:spPr>
            <a:solidFill>
              <a:schemeClr val="accent1"/>
            </a:solidFill>
            <a:ln>
              <a:noFill/>
            </a:ln>
            <a:effectLst/>
          </c:spPr>
          <c:invertIfNegative val="0"/>
          <c:cat>
            <c:strRef>
              <c:extLst>
                <c:ext xmlns:c15="http://schemas.microsoft.com/office/drawing/2012/chart" uri="{02D57815-91ED-43cb-92C2-25804820EDAC}">
                  <c15:fullRef>
                    <c15:sqref>'Depreciation Calculator'!$B$25</c15:sqref>
                  </c15:fullRef>
                </c:ext>
              </c:extLst>
              <c:f/>
              <c:strCache>
                <c:ptCount val="0"/>
              </c:strCache>
            </c:strRef>
          </c:cat>
          <c:val>
            <c:numRef>
              <c:extLst>
                <c:ext xmlns:c15="http://schemas.microsoft.com/office/drawing/2012/chart" uri="{02D57815-91ED-43cb-92C2-25804820EDAC}">
                  <c15:fullRef>
                    <c15:sqref>'Depreciation Calculator'!$D$26:$D$35</c15:sqref>
                  </c15:fullRef>
                </c:ext>
              </c:extLst>
              <c:f>'Depreciation Calculator'!$D$27:$D$35</c:f>
              <c:numCache>
                <c:formatCode>[$$-409]#,##0.00</c:formatCode>
                <c:ptCount val="9"/>
                <c:pt idx="0">
                  <c:v>294328.23472428147</c:v>
                </c:pt>
                <c:pt idx="1">
                  <c:v>233793.22711805248</c:v>
                </c:pt>
                <c:pt idx="2">
                  <c:v>185708.56138717564</c:v>
                </c:pt>
                <c:pt idx="3">
                  <c:v>147513.55373986109</c:v>
                </c:pt>
                <c:pt idx="4">
                  <c:v>117174.18074008929</c:v>
                </c:pt>
                <c:pt idx="5">
                  <c:v>93074.760142539031</c:v>
                </c:pt>
                <c:pt idx="6">
                  <c:v>73931.909921408951</c:v>
                </c:pt>
                <c:pt idx="7">
                  <c:v>58726.20349766736</c:v>
                </c:pt>
                <c:pt idx="8">
                  <c:v>46647.881556361041</c:v>
                </c:pt>
              </c:numCache>
            </c:numRef>
          </c:val>
          <c:extLst>
            <c:ext xmlns:c16="http://schemas.microsoft.com/office/drawing/2014/chart" uri="{C3380CC4-5D6E-409C-BE32-E72D297353CC}">
              <c16:uniqueId val="{00000000-8D7A-48B2-9F05-98A0D15CD43C}"/>
            </c:ext>
          </c:extLst>
        </c:ser>
        <c:dLbls>
          <c:showLegendKey val="0"/>
          <c:showVal val="0"/>
          <c:showCatName val="0"/>
          <c:showSerName val="0"/>
          <c:showPercent val="0"/>
          <c:showBubbleSize val="0"/>
        </c:dLbls>
        <c:gapWidth val="219"/>
        <c:overlap val="-27"/>
        <c:axId val="1145637503"/>
        <c:axId val="1233449727"/>
      </c:barChart>
      <c:catAx>
        <c:axId val="114563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latin typeface="Times New Roman" panose="02020603050405020304" pitchFamily="18" charset="0"/>
                    <a:cs typeface="Times New Roman" panose="02020603050405020304" pitchFamily="18" charset="0"/>
                  </a:rP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49727"/>
        <c:crosses val="autoZero"/>
        <c:auto val="1"/>
        <c:lblAlgn val="ctr"/>
        <c:lblOffset val="100"/>
        <c:noMultiLvlLbl val="0"/>
      </c:catAx>
      <c:valAx>
        <c:axId val="123344972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37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Year on Year Depreciation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'Depreciation Calculator'!$C$25</c:f>
              <c:strCache>
                <c:ptCount val="1"/>
                <c:pt idx="0">
                  <c:v>Year on Year Depreciation Amount</c:v>
                </c:pt>
              </c:strCache>
            </c:strRef>
          </c:tx>
          <c:spPr>
            <a:ln w="28575" cap="rnd">
              <a:solidFill>
                <a:schemeClr val="accent1"/>
              </a:solidFill>
              <a:round/>
            </a:ln>
            <a:effectLst/>
          </c:spPr>
          <c:marker>
            <c:symbol val="none"/>
          </c:marker>
          <c:cat>
            <c:numRef>
              <c:f>'Depreciation Calculator'!$B$26:$B$35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'Depreciation Calculator'!$C$26:$C$35</c:f>
              <c:numCache>
                <c:formatCode>[$$-409]#,##0.00</c:formatCode>
                <c:ptCount val="10"/>
                <c:pt idx="0">
                  <c:v>102835.88263785925</c:v>
                </c:pt>
                <c:pt idx="1">
                  <c:v>60535.007606229003</c:v>
                </c:pt>
                <c:pt idx="2">
                  <c:v>48084.665730876841</c:v>
                </c:pt>
                <c:pt idx="3">
                  <c:v>38195.007647314553</c:v>
                </c:pt>
                <c:pt idx="4">
                  <c:v>30339.3729997718</c:v>
                </c:pt>
                <c:pt idx="5">
                  <c:v>24099.420597550259</c:v>
                </c:pt>
                <c:pt idx="6">
                  <c:v>19142.850221130087</c:v>
                </c:pt>
                <c:pt idx="7">
                  <c:v>15205.706423741587</c:v>
                </c:pt>
                <c:pt idx="8">
                  <c:v>12078.321941306322</c:v>
                </c:pt>
                <c:pt idx="9">
                  <c:v>0</c:v>
                </c:pt>
              </c:numCache>
            </c:numRef>
          </c:val>
          <c:smooth val="0"/>
          <c:extLst>
            <c:ext xmlns:c16="http://schemas.microsoft.com/office/drawing/2014/chart" uri="{C3380CC4-5D6E-409C-BE32-E72D297353CC}">
              <c16:uniqueId val="{00000000-7941-4FBD-BB3B-E2ADDDBC8C9D}"/>
            </c:ext>
          </c:extLst>
        </c:ser>
        <c:dLbls>
          <c:showLegendKey val="0"/>
          <c:showVal val="0"/>
          <c:showCatName val="0"/>
          <c:showSerName val="0"/>
          <c:showPercent val="0"/>
          <c:showBubbleSize val="0"/>
        </c:dLbls>
        <c:smooth val="0"/>
        <c:axId val="1769378895"/>
        <c:axId val="1769377935"/>
      </c:lineChart>
      <c:catAx>
        <c:axId val="176937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latin typeface="Times New Roman" panose="02020603050405020304" pitchFamily="18" charset="0"/>
                    <a:cs typeface="Times New Roman" panose="02020603050405020304" pitchFamily="18" charset="0"/>
                  </a:rP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77935"/>
        <c:crosses val="autoZero"/>
        <c:auto val="1"/>
        <c:lblAlgn val="ctr"/>
        <c:lblOffset val="100"/>
        <c:noMultiLvlLbl val="0"/>
      </c:catAx>
      <c:valAx>
        <c:axId val="176937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latin typeface="Times New Roman" panose="02020603050405020304" pitchFamily="18" charset="0"/>
                    <a:cs typeface="Times New Roman" panose="02020603050405020304" pitchFamily="18" charset="0"/>
                  </a:rPr>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78895"/>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'Depreciation Calculator'!$U$3</c:f>
              <c:strCache>
                <c:ptCount val="1"/>
                <c:pt idx="0">
                  <c:v>Amount</c:v>
                </c:pt>
              </c:strCache>
            </c:strRef>
          </c:tx>
          <c:spPr>
            <a:solidFill>
              <a:schemeClr val="accent1"/>
            </a:solidFill>
            <a:ln>
              <a:noFill/>
            </a:ln>
            <a:effectLst/>
          </c:spPr>
          <c:invertIfNegative val="0"/>
          <c:cat>
            <c:strRef>
              <c:f>'Depreciation Calculator'!$T$4:$T$5</c:f>
              <c:strCache>
                <c:ptCount val="2"/>
                <c:pt idx="0">
                  <c:v>Straight Line Method</c:v>
                </c:pt>
                <c:pt idx="1">
                  <c:v>Diminishing Balane Method</c:v>
                </c:pt>
              </c:strCache>
            </c:strRef>
          </c:cat>
          <c:val>
            <c:numRef>
              <c:f>'Depreciation Calculator'!$U$4:$U$5</c:f>
              <c:numCache>
                <c:formatCode>[$$-409]#,##0.00</c:formatCode>
                <c:ptCount val="2"/>
                <c:pt idx="0" formatCode="[$$-409]#,##0.00_ ;[Red]\-[$$-409]#,##0.00\ ">
                  <c:v>50000</c:v>
                </c:pt>
                <c:pt idx="1">
                  <c:v>46647.881556361041</c:v>
                </c:pt>
              </c:numCache>
            </c:numRef>
          </c:val>
          <c:extLst>
            <c:ext xmlns:c16="http://schemas.microsoft.com/office/drawing/2014/chart" uri="{C3380CC4-5D6E-409C-BE32-E72D297353CC}">
              <c16:uniqueId val="{00000000-6380-49A1-BBFF-F39D29357642}"/>
            </c:ext>
          </c:extLst>
        </c:ser>
        <c:dLbls>
          <c:showLegendKey val="0"/>
          <c:showVal val="0"/>
          <c:showCatName val="0"/>
          <c:showSerName val="0"/>
          <c:showPercent val="0"/>
          <c:showBubbleSize val="0"/>
        </c:dLbls>
        <c:gapWidth val="182"/>
        <c:axId val="1770110495"/>
        <c:axId val="1770112895"/>
      </c:barChart>
      <c:catAx>
        <c:axId val="1770110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12895"/>
        <c:crosses val="autoZero"/>
        <c:auto val="1"/>
        <c:lblAlgn val="ctr"/>
        <c:lblOffset val="100"/>
        <c:noMultiLvlLbl val="0"/>
      </c:catAx>
      <c:valAx>
        <c:axId val="1770112895"/>
        <c:scaling>
          <c:orientation val="minMax"/>
        </c:scaling>
        <c:delete val="0"/>
        <c:axPos val="b"/>
        <c:majorGridlines>
          <c:spPr>
            <a:ln w="9525" cap="flat" cmpd="sng" algn="ctr">
              <a:solidFill>
                <a:schemeClr val="tx1">
                  <a:lumMod val="15000"/>
                  <a:lumOff val="85000"/>
                </a:schemeClr>
              </a:solidFill>
              <a:round/>
            </a:ln>
            <a:effectLst/>
          </c:spPr>
        </c:majorGridlines>
        <c:numFmt formatCode="[$$-409]#,##0.00_ ;[Red]\-[$$-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10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twoCellAnchor>
    <xdr:from>
      <xdr:col>7</xdr:col>
      <xdr:colOff>11043</xdr:colOff>
      <xdr:row>27</xdr:row>
      <xdr:rowOff>33131</xdr:rowOff>
    </xdr:from>
    <xdr:to>
      <xdr:col>16</xdr:col>
      <xdr:colOff>585304</xdr:colOff>
      <xdr:row>43</xdr:row>
      <xdr:rowOff>198782</xdr:rowOff>
    </xdr:to>
    <xdr:graphicFrame macro="">
      <xdr:nvGraphicFramePr>
        <xdr:cNvPr id="3" name="Chart 2">
          <a:extLst>
            <a:ext uri="{FF2B5EF4-FFF2-40B4-BE49-F238E27FC236}">
              <a16:creationId xmlns:a16="http://schemas.microsoft.com/office/drawing/2014/main" id="{94C8CAC5-82AB-9FAA-1E66-C5370DB5D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11044</xdr:colOff>
      <xdr:row>10</xdr:row>
      <xdr:rowOff>231914</xdr:rowOff>
    </xdr:from>
    <xdr:to>
      <xdr:col>17</xdr:col>
      <xdr:colOff>0</xdr:colOff>
      <xdr:row>26</xdr:row>
      <xdr:rowOff>173384</xdr:rowOff>
    </xdr:to>
    <xdr:graphicFrame macro="">
      <xdr:nvGraphicFramePr>
        <xdr:cNvPr id="4" name="Chart 3">
          <a:extLst>
            <a:ext uri="{FF2B5EF4-FFF2-40B4-BE49-F238E27FC236}">
              <a16:creationId xmlns:a16="http://schemas.microsoft.com/office/drawing/2014/main" id="{F1244B0F-7D00-7023-4C68-322A1AEAD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5774</xdr:colOff>
      <xdr:row>11</xdr:row>
      <xdr:rowOff>2309</xdr:rowOff>
    </xdr:from>
    <xdr:to>
      <xdr:col>21</xdr:col>
      <xdr:colOff>127000</xdr:colOff>
      <xdr:row>26</xdr:row>
      <xdr:rowOff>126999</xdr:rowOff>
    </xdr:to>
    <xdr:graphicFrame macro="">
      <xdr:nvGraphicFramePr>
        <xdr:cNvPr id="5" name="Chart 4">
          <a:extLst>
            <a:ext uri="{FF2B5EF4-FFF2-40B4-BE49-F238E27FC236}">
              <a16:creationId xmlns:a16="http://schemas.microsoft.com/office/drawing/2014/main" id="{B9AB551B-DA3C-5E8C-A5A5-42C51476D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8B3115-3A38-4114-B5C3-C31ABE7F071C}" name="Table1" displayName="Table1" ref="T3:U5" totalsRowShown="0">
  <autoFilter ref="T3:U5" xr:uid="{FC8B3115-3A38-4114-B5C3-C31ABE7F071C}"/>
  <tableColumns count="2">
    <tableColumn id="2" xr3:uid="{DDDE1616-3387-4219-BDA7-FFED9A5F98FA}" name="Depreciated Book Value After Its Life Span" dataDxfId="0"/>
    <tableColumn id="3" xr3:uid="{92959E13-4637-4260-A73A-D66FF953644C}" name="Amou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C1" zoomScale="42" zoomScaleNormal="51" workbookViewId="0">
      <selection activeCell="P50" sqref="P50"/>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
  <sheetViews>
    <sheetView tabSelected="1" zoomScale="76" zoomScaleNormal="55" workbookViewId="0">
      <selection activeCell="D21" sqref="D21"/>
    </sheetView>
  </sheetViews>
  <sheetFormatPr defaultColWidth="8.6640625" defaultRowHeight="18" x14ac:dyDescent="0.3"/>
  <cols>
    <col min="1" max="1" width="3.109375" style="1" customWidth="1"/>
    <col min="2" max="2" width="12.5546875" style="1" customWidth="1"/>
    <col min="3" max="3" width="79.88671875" style="1" customWidth="1"/>
    <col min="4" max="4" width="32" style="1" bestFit="1" customWidth="1"/>
    <col min="5" max="5" width="3.33203125" style="1" customWidth="1"/>
    <col min="6" max="6" width="8.6640625" style="1"/>
    <col min="7" max="7" width="9" style="1" bestFit="1" customWidth="1"/>
    <col min="8" max="8" width="15.44140625" style="1" bestFit="1" customWidth="1"/>
    <col min="9" max="17" width="8.6640625" style="1"/>
    <col min="18" max="19" width="8.6640625" style="1" customWidth="1"/>
    <col min="20" max="20" width="73.88671875" style="1" customWidth="1"/>
    <col min="21" max="21" width="79.88671875" style="1" customWidth="1"/>
    <col min="22" max="22" width="16.44140625" style="1" customWidth="1"/>
    <col min="23" max="16384" width="8.6640625" style="1"/>
  </cols>
  <sheetData>
    <row r="1" spans="1:21" ht="9.9" customHeight="1" thickBot="1" x14ac:dyDescent="0.35">
      <c r="A1" s="9"/>
      <c r="B1" s="9"/>
      <c r="C1" s="9"/>
      <c r="D1" s="9"/>
      <c r="E1" s="9"/>
    </row>
    <row r="2" spans="1:21" ht="37.799999999999997" thickTop="1" thickBot="1" x14ac:dyDescent="0.35">
      <c r="A2" s="9"/>
      <c r="B2" s="21"/>
      <c r="C2" s="19"/>
      <c r="D2" s="19"/>
      <c r="E2" s="9"/>
    </row>
    <row r="3" spans="1:21" ht="25.8" thickTop="1" thickBot="1" x14ac:dyDescent="0.35">
      <c r="A3" s="9"/>
      <c r="B3" s="22"/>
      <c r="C3" s="20" t="s">
        <v>8</v>
      </c>
      <c r="D3" s="20"/>
      <c r="E3" s="9"/>
      <c r="T3" s="13" t="s">
        <v>4</v>
      </c>
      <c r="U3" s="1" t="s">
        <v>20</v>
      </c>
    </row>
    <row r="4" spans="1:21" ht="19.2" thickTop="1" thickBot="1" x14ac:dyDescent="0.35">
      <c r="A4" s="9"/>
      <c r="B4" s="5"/>
      <c r="C4" s="5"/>
      <c r="D4" s="5"/>
      <c r="E4" s="9"/>
      <c r="T4" s="1" t="s">
        <v>17</v>
      </c>
      <c r="U4" s="14">
        <v>50000</v>
      </c>
    </row>
    <row r="5" spans="1:21" ht="25.8" thickTop="1" thickBot="1" x14ac:dyDescent="0.35">
      <c r="A5" s="9"/>
      <c r="B5" s="25" t="s">
        <v>17</v>
      </c>
      <c r="C5" s="25"/>
      <c r="D5" s="25"/>
      <c r="E5" s="9"/>
      <c r="T5" s="1" t="s">
        <v>19</v>
      </c>
      <c r="U5" s="15">
        <v>46647.881556361041</v>
      </c>
    </row>
    <row r="6" spans="1:21" ht="19.2" thickTop="1" thickBot="1" x14ac:dyDescent="0.35">
      <c r="A6" s="9"/>
      <c r="B6" s="23" t="s">
        <v>11</v>
      </c>
      <c r="C6" s="24"/>
      <c r="D6" s="10">
        <v>450000</v>
      </c>
      <c r="E6" s="9"/>
    </row>
    <row r="7" spans="1:21" ht="19.2" thickTop="1" thickBot="1" x14ac:dyDescent="0.35">
      <c r="A7" s="9"/>
      <c r="B7" s="23" t="s">
        <v>13</v>
      </c>
      <c r="C7" s="24"/>
      <c r="D7" s="10">
        <v>50000</v>
      </c>
      <c r="E7" s="9"/>
    </row>
    <row r="8" spans="1:21" ht="19.2" thickTop="1" thickBot="1" x14ac:dyDescent="0.35">
      <c r="A8" s="9"/>
      <c r="B8" s="23" t="s">
        <v>0</v>
      </c>
      <c r="C8" s="24"/>
      <c r="D8" s="4">
        <f>SUM(D6:D7)</f>
        <v>500000</v>
      </c>
      <c r="E8" s="9"/>
    </row>
    <row r="9" spans="1:21" ht="19.2" thickTop="1" thickBot="1" x14ac:dyDescent="0.35">
      <c r="A9" s="9"/>
      <c r="B9" s="23" t="s">
        <v>1</v>
      </c>
      <c r="C9" s="24"/>
      <c r="D9" s="10">
        <v>50000</v>
      </c>
      <c r="E9" s="9"/>
    </row>
    <row r="10" spans="1:21" ht="19.2" thickTop="1" thickBot="1" x14ac:dyDescent="0.35">
      <c r="A10" s="9"/>
      <c r="B10" s="23" t="s">
        <v>2</v>
      </c>
      <c r="C10" s="24"/>
      <c r="D10" s="11">
        <v>10</v>
      </c>
      <c r="E10" s="9"/>
    </row>
    <row r="11" spans="1:21" ht="19.2" thickTop="1" thickBot="1" x14ac:dyDescent="0.35">
      <c r="A11" s="9"/>
      <c r="B11" s="18" t="s">
        <v>9</v>
      </c>
      <c r="C11" s="18"/>
      <c r="D11" s="4">
        <f>IF(D8="", "", SLN($D$8,$D$9,$D$10))</f>
        <v>45000</v>
      </c>
      <c r="E11" s="9"/>
      <c r="G11" s="12"/>
    </row>
    <row r="12" spans="1:21" ht="19.2" thickTop="1" thickBot="1" x14ac:dyDescent="0.35">
      <c r="A12" s="9"/>
      <c r="B12" s="18" t="s">
        <v>12</v>
      </c>
      <c r="C12" s="18"/>
      <c r="D12" s="6">
        <f>IFERROR(D11/D8,"")</f>
        <v>0.09</v>
      </c>
      <c r="E12" s="9"/>
    </row>
    <row r="13" spans="1:21" ht="19.2" thickTop="1" thickBot="1" x14ac:dyDescent="0.35">
      <c r="A13" s="9"/>
      <c r="B13" s="23" t="s">
        <v>5</v>
      </c>
      <c r="C13" s="24"/>
      <c r="D13" s="3">
        <f>IF(D8="", "", D11*D10)</f>
        <v>450000</v>
      </c>
      <c r="E13" s="9"/>
    </row>
    <row r="14" spans="1:21" ht="19.2" thickTop="1" thickBot="1" x14ac:dyDescent="0.35">
      <c r="A14" s="9"/>
      <c r="B14" s="23" t="s">
        <v>4</v>
      </c>
      <c r="C14" s="24"/>
      <c r="D14" s="3">
        <f>IF(D8="", "", D8-D13)</f>
        <v>50000</v>
      </c>
      <c r="E14" s="9"/>
    </row>
    <row r="15" spans="1:21" ht="19.2" thickTop="1" thickBot="1" x14ac:dyDescent="0.35">
      <c r="A15" s="9"/>
      <c r="B15" s="23" t="s">
        <v>6</v>
      </c>
      <c r="C15" s="24"/>
      <c r="D15" s="3">
        <f>IF(D8="", "", D9-D14)</f>
        <v>0</v>
      </c>
      <c r="E15" s="9"/>
    </row>
    <row r="16" spans="1:21" ht="19.2" thickTop="1" thickBot="1" x14ac:dyDescent="0.35">
      <c r="A16" s="9"/>
      <c r="B16" s="5"/>
      <c r="C16" s="5"/>
      <c r="D16" s="5"/>
      <c r="E16" s="9"/>
    </row>
    <row r="17" spans="1:8" ht="25.8" thickTop="1" thickBot="1" x14ac:dyDescent="0.35">
      <c r="A17" s="9"/>
      <c r="B17" s="25" t="s">
        <v>16</v>
      </c>
      <c r="C17" s="25"/>
      <c r="D17" s="25"/>
      <c r="E17" s="9"/>
    </row>
    <row r="18" spans="1:8" ht="18.899999999999999" customHeight="1" thickTop="1" thickBot="1" x14ac:dyDescent="0.35">
      <c r="A18" s="9"/>
      <c r="B18" s="18" t="s">
        <v>11</v>
      </c>
      <c r="C18" s="18"/>
      <c r="D18" s="10">
        <v>450000</v>
      </c>
      <c r="E18" s="9"/>
    </row>
    <row r="19" spans="1:8" ht="18.899999999999999" customHeight="1" thickTop="1" thickBot="1" x14ac:dyDescent="0.35">
      <c r="A19" s="9"/>
      <c r="B19" s="18" t="s">
        <v>14</v>
      </c>
      <c r="C19" s="18"/>
      <c r="D19" s="10">
        <v>50000</v>
      </c>
      <c r="E19" s="9"/>
    </row>
    <row r="20" spans="1:8" ht="18.899999999999999" customHeight="1" thickTop="1" thickBot="1" x14ac:dyDescent="0.35">
      <c r="A20" s="9"/>
      <c r="B20" s="18" t="s">
        <v>0</v>
      </c>
      <c r="C20" s="18"/>
      <c r="D20" s="4">
        <f>SUM(D18:D19)</f>
        <v>500000</v>
      </c>
      <c r="E20" s="9"/>
    </row>
    <row r="21" spans="1:8" ht="18.899999999999999" customHeight="1" thickTop="1" thickBot="1" x14ac:dyDescent="0.35">
      <c r="A21" s="9"/>
      <c r="B21" s="18" t="s">
        <v>1</v>
      </c>
      <c r="C21" s="18"/>
      <c r="D21" s="10">
        <v>50000</v>
      </c>
      <c r="E21" s="9"/>
    </row>
    <row r="22" spans="1:8" ht="18.899999999999999" customHeight="1" thickTop="1" thickBot="1" x14ac:dyDescent="0.35">
      <c r="A22" s="9"/>
      <c r="B22" s="18" t="s">
        <v>2</v>
      </c>
      <c r="C22" s="18"/>
      <c r="D22" s="11">
        <v>10</v>
      </c>
      <c r="E22" s="9"/>
    </row>
    <row r="23" spans="1:8" ht="18.899999999999999" customHeight="1" thickTop="1" thickBot="1" x14ac:dyDescent="0.35">
      <c r="A23" s="9"/>
      <c r="B23" s="16" t="s">
        <v>10</v>
      </c>
      <c r="C23" s="16"/>
      <c r="D23" s="6">
        <f>IF(D20="","",1-(D21/D20)^(1/D22))</f>
        <v>0.20567176527571851</v>
      </c>
      <c r="E23" s="9"/>
      <c r="H23" s="14"/>
    </row>
    <row r="24" spans="1:8" ht="24" thickTop="1" thickBot="1" x14ac:dyDescent="0.35">
      <c r="A24" s="9"/>
      <c r="B24" s="17" t="s">
        <v>15</v>
      </c>
      <c r="C24" s="17"/>
      <c r="D24" s="17"/>
      <c r="E24" s="9"/>
    </row>
    <row r="25" spans="1:8" ht="19.2" thickTop="1" thickBot="1" x14ac:dyDescent="0.35">
      <c r="A25" s="9"/>
      <c r="B25" s="7" t="s">
        <v>7</v>
      </c>
      <c r="C25" s="7" t="s">
        <v>18</v>
      </c>
      <c r="D25" s="7" t="s">
        <v>3</v>
      </c>
      <c r="E25" s="9"/>
    </row>
    <row r="26" spans="1:8" ht="19.2" thickTop="1" thickBot="1" x14ac:dyDescent="0.35">
      <c r="A26" s="9"/>
      <c r="B26" s="2">
        <v>1</v>
      </c>
      <c r="C26" s="8">
        <f>D20*$D$23</f>
        <v>102835.88263785925</v>
      </c>
      <c r="D26" s="8">
        <f>D20-C26</f>
        <v>397164.11736214074</v>
      </c>
      <c r="E26" s="9"/>
    </row>
    <row r="27" spans="1:8" ht="19.2" thickTop="1" thickBot="1" x14ac:dyDescent="0.35">
      <c r="A27" s="9"/>
      <c r="B27" s="2">
        <v>2</v>
      </c>
      <c r="C27" s="8">
        <f t="shared" ref="C27:C45" si="0">IFERROR(IF(D27&gt;$D$21, (D27*$D$23), ""),"")</f>
        <v>60535.007606229003</v>
      </c>
      <c r="D27" s="8">
        <f t="shared" ref="D27:D45" si="1">IFERROR(D26-C26, "")</f>
        <v>294328.23472428147</v>
      </c>
      <c r="E27" s="9"/>
    </row>
    <row r="28" spans="1:8" ht="19.2" thickTop="1" thickBot="1" x14ac:dyDescent="0.35">
      <c r="A28" s="9"/>
      <c r="B28" s="2">
        <v>3</v>
      </c>
      <c r="C28" s="8">
        <f t="shared" si="0"/>
        <v>48084.665730876841</v>
      </c>
      <c r="D28" s="8">
        <f t="shared" si="1"/>
        <v>233793.22711805248</v>
      </c>
      <c r="E28" s="9"/>
    </row>
    <row r="29" spans="1:8" ht="19.2" thickTop="1" thickBot="1" x14ac:dyDescent="0.35">
      <c r="A29" s="9"/>
      <c r="B29" s="2">
        <v>4</v>
      </c>
      <c r="C29" s="8">
        <f t="shared" si="0"/>
        <v>38195.007647314553</v>
      </c>
      <c r="D29" s="8">
        <f t="shared" si="1"/>
        <v>185708.56138717564</v>
      </c>
      <c r="E29" s="9"/>
    </row>
    <row r="30" spans="1:8" ht="19.2" thickTop="1" thickBot="1" x14ac:dyDescent="0.35">
      <c r="A30" s="9"/>
      <c r="B30" s="2">
        <v>5</v>
      </c>
      <c r="C30" s="8">
        <f t="shared" si="0"/>
        <v>30339.3729997718</v>
      </c>
      <c r="D30" s="8">
        <f t="shared" si="1"/>
        <v>147513.55373986109</v>
      </c>
      <c r="E30" s="9"/>
    </row>
    <row r="31" spans="1:8" ht="19.2" thickTop="1" thickBot="1" x14ac:dyDescent="0.35">
      <c r="A31" s="9"/>
      <c r="B31" s="2">
        <v>6</v>
      </c>
      <c r="C31" s="8">
        <f t="shared" si="0"/>
        <v>24099.420597550259</v>
      </c>
      <c r="D31" s="8">
        <f t="shared" si="1"/>
        <v>117174.18074008929</v>
      </c>
      <c r="E31" s="9"/>
    </row>
    <row r="32" spans="1:8" ht="19.2" thickTop="1" thickBot="1" x14ac:dyDescent="0.35">
      <c r="A32" s="9"/>
      <c r="B32" s="2">
        <v>7</v>
      </c>
      <c r="C32" s="8">
        <f t="shared" si="0"/>
        <v>19142.850221130087</v>
      </c>
      <c r="D32" s="8">
        <f t="shared" si="1"/>
        <v>93074.760142539031</v>
      </c>
      <c r="E32" s="9"/>
    </row>
    <row r="33" spans="1:5" ht="19.2" thickTop="1" thickBot="1" x14ac:dyDescent="0.35">
      <c r="A33" s="9"/>
      <c r="B33" s="2">
        <v>8</v>
      </c>
      <c r="C33" s="8">
        <f t="shared" si="0"/>
        <v>15205.706423741587</v>
      </c>
      <c r="D33" s="8">
        <f t="shared" si="1"/>
        <v>73931.909921408951</v>
      </c>
      <c r="E33" s="9"/>
    </row>
    <row r="34" spans="1:5" ht="19.2" thickTop="1" thickBot="1" x14ac:dyDescent="0.35">
      <c r="A34" s="9"/>
      <c r="B34" s="2">
        <v>9</v>
      </c>
      <c r="C34" s="8">
        <f t="shared" si="0"/>
        <v>12078.321941306322</v>
      </c>
      <c r="D34" s="8">
        <f t="shared" si="1"/>
        <v>58726.20349766736</v>
      </c>
      <c r="E34" s="9"/>
    </row>
    <row r="35" spans="1:5" ht="19.2" thickTop="1" thickBot="1" x14ac:dyDescent="0.35">
      <c r="A35" s="9"/>
      <c r="B35" s="2">
        <v>10</v>
      </c>
      <c r="C35" s="8" t="str">
        <f t="shared" si="0"/>
        <v/>
      </c>
      <c r="D35" s="8">
        <f t="shared" si="1"/>
        <v>46647.881556361041</v>
      </c>
      <c r="E35" s="9"/>
    </row>
    <row r="36" spans="1:5" ht="19.2" thickTop="1" thickBot="1" x14ac:dyDescent="0.35">
      <c r="A36" s="9"/>
      <c r="B36" s="2"/>
      <c r="C36" s="8" t="str">
        <f t="shared" si="0"/>
        <v/>
      </c>
      <c r="D36" s="8" t="str">
        <f t="shared" si="1"/>
        <v/>
      </c>
      <c r="E36" s="9"/>
    </row>
    <row r="37" spans="1:5" ht="19.2" thickTop="1" thickBot="1" x14ac:dyDescent="0.35">
      <c r="A37" s="9"/>
      <c r="B37" s="2"/>
      <c r="C37" s="8" t="str">
        <f t="shared" si="0"/>
        <v/>
      </c>
      <c r="D37" s="8" t="str">
        <f t="shared" si="1"/>
        <v/>
      </c>
      <c r="E37" s="9"/>
    </row>
    <row r="38" spans="1:5" ht="19.2" thickTop="1" thickBot="1" x14ac:dyDescent="0.35">
      <c r="A38" s="9"/>
      <c r="B38" s="2"/>
      <c r="C38" s="8" t="str">
        <f t="shared" si="0"/>
        <v/>
      </c>
      <c r="D38" s="8" t="str">
        <f t="shared" si="1"/>
        <v/>
      </c>
      <c r="E38" s="9"/>
    </row>
    <row r="39" spans="1:5" ht="19.2" thickTop="1" thickBot="1" x14ac:dyDescent="0.35">
      <c r="A39" s="9"/>
      <c r="B39" s="2"/>
      <c r="C39" s="8" t="str">
        <f t="shared" si="0"/>
        <v/>
      </c>
      <c r="D39" s="8" t="str">
        <f t="shared" si="1"/>
        <v/>
      </c>
      <c r="E39" s="9"/>
    </row>
    <row r="40" spans="1:5" ht="19.2" thickTop="1" thickBot="1" x14ac:dyDescent="0.35">
      <c r="A40" s="9"/>
      <c r="B40" s="2"/>
      <c r="C40" s="8" t="str">
        <f t="shared" si="0"/>
        <v/>
      </c>
      <c r="D40" s="8" t="str">
        <f t="shared" si="1"/>
        <v/>
      </c>
      <c r="E40" s="9"/>
    </row>
    <row r="41" spans="1:5" ht="19.2" thickTop="1" thickBot="1" x14ac:dyDescent="0.35">
      <c r="A41" s="9"/>
      <c r="B41" s="2"/>
      <c r="C41" s="8" t="str">
        <f t="shared" si="0"/>
        <v/>
      </c>
      <c r="D41" s="8" t="str">
        <f t="shared" si="1"/>
        <v/>
      </c>
      <c r="E41" s="9"/>
    </row>
    <row r="42" spans="1:5" ht="19.2" thickTop="1" thickBot="1" x14ac:dyDescent="0.35">
      <c r="A42" s="9"/>
      <c r="B42" s="2"/>
      <c r="C42" s="8" t="str">
        <f t="shared" si="0"/>
        <v/>
      </c>
      <c r="D42" s="8" t="str">
        <f t="shared" si="1"/>
        <v/>
      </c>
      <c r="E42" s="9"/>
    </row>
    <row r="43" spans="1:5" ht="19.2" thickTop="1" thickBot="1" x14ac:dyDescent="0.35">
      <c r="A43" s="9"/>
      <c r="B43" s="2"/>
      <c r="C43" s="8" t="str">
        <f t="shared" si="0"/>
        <v/>
      </c>
      <c r="D43" s="8" t="str">
        <f t="shared" si="1"/>
        <v/>
      </c>
      <c r="E43" s="9"/>
    </row>
    <row r="44" spans="1:5" ht="19.2" thickTop="1" thickBot="1" x14ac:dyDescent="0.35">
      <c r="A44" s="9"/>
      <c r="B44" s="2"/>
      <c r="C44" s="8" t="str">
        <f t="shared" si="0"/>
        <v/>
      </c>
      <c r="D44" s="8" t="str">
        <f t="shared" si="1"/>
        <v/>
      </c>
      <c r="E44" s="9"/>
    </row>
    <row r="45" spans="1:5" ht="19.2" thickTop="1" thickBot="1" x14ac:dyDescent="0.35">
      <c r="A45" s="9"/>
      <c r="B45" s="2"/>
      <c r="C45" s="8" t="str">
        <f t="shared" si="0"/>
        <v/>
      </c>
      <c r="D45" s="8" t="str">
        <f t="shared" si="1"/>
        <v/>
      </c>
      <c r="E45" s="9"/>
    </row>
    <row r="46" spans="1:5" ht="18.600000000000001" thickTop="1" x14ac:dyDescent="0.3">
      <c r="A46" s="9"/>
      <c r="B46" s="9"/>
      <c r="C46" s="9"/>
      <c r="D46" s="9"/>
      <c r="E46" s="9"/>
    </row>
  </sheetData>
  <mergeCells count="22">
    <mergeCell ref="B8:C8"/>
    <mergeCell ref="B9:C9"/>
    <mergeCell ref="B10:C10"/>
    <mergeCell ref="B17:D17"/>
    <mergeCell ref="B11:C11"/>
    <mergeCell ref="B13:C13"/>
    <mergeCell ref="B14:C14"/>
    <mergeCell ref="B15:C15"/>
    <mergeCell ref="C2:D2"/>
    <mergeCell ref="C3:D3"/>
    <mergeCell ref="B2:B3"/>
    <mergeCell ref="B6:C6"/>
    <mergeCell ref="B7:C7"/>
    <mergeCell ref="B5:D5"/>
    <mergeCell ref="B23:C23"/>
    <mergeCell ref="B24:D24"/>
    <mergeCell ref="B12:C12"/>
    <mergeCell ref="B18:C18"/>
    <mergeCell ref="B19:C19"/>
    <mergeCell ref="B20:C20"/>
    <mergeCell ref="B21:C21"/>
    <mergeCell ref="B22:C22"/>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Depreciation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Shrunal Wankhade</cp:lastModifiedBy>
  <cp:lastPrinted>2019-12-30T11:34:18Z</cp:lastPrinted>
  <dcterms:created xsi:type="dcterms:W3CDTF">2019-12-30T10:28:43Z</dcterms:created>
  <dcterms:modified xsi:type="dcterms:W3CDTF">2025-08-05T20:42:57Z</dcterms:modified>
</cp:coreProperties>
</file>